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ialogsheets/sheet1.xml" ContentType="application/vnd.openxmlformats-officedocument.spreadsheetml.dialogsheet+xml"/>
  <Override PartName="/xl/dialogsheets/sheet2.xml" ContentType="application/vnd.openxmlformats-officedocument.spreadsheetml.dialog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trlProps/ctrlProp31.xml" ContentType="application/vnd.ms-excel.controlpropertie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drawings/drawing5.xml" ContentType="application/vnd.openxmlformats-officedocument.drawing+xml"/>
  <Override PartName="/xl/activeX/activeX9.xml" ContentType="application/vnd.ms-office.activeX+xml"/>
  <Override PartName="/xl/activeX/activeX9.bin" ContentType="application/vnd.ms-office.activeX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harts/chart1.xml" ContentType="application/vnd.openxmlformats-officedocument.drawingml.chart+xml"/>
  <Override PartName="/xl/drawings/drawing6.xml" ContentType="application/vnd.openxmlformats-officedocument.drawing+xml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drawings/drawing7.xml" ContentType="application/vnd.openxmlformats-officedocument.drawing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8.xml" ContentType="application/vnd.openxmlformats-officedocument.drawing+xml"/>
  <Override PartName="/xl/ctrlProps/ctrlProp57.xml" ContentType="application/vnd.ms-excel.controlpropertie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32" yWindow="-12" windowWidth="7680" windowHeight="9120" activeTab="1"/>
  </bookViews>
  <sheets>
    <sheet name="Main Page" sheetId="11" r:id="rId1"/>
    <sheet name="Inputs" sheetId="1" r:id="rId2"/>
    <sheet name="Input_Curves" sheetId="4" r:id="rId3"/>
    <sheet name="Input_Escalators" sheetId="5" r:id="rId4"/>
    <sheet name="Outputs" sheetId="2" r:id="rId5"/>
    <sheet name="ExistingDeal" sheetId="12" r:id="rId6"/>
    <sheet name="GlobalPosition" sheetId="15" r:id="rId7"/>
    <sheet name="MonthlyPos" sheetId="18" r:id="rId8"/>
    <sheet name="Data Base" sheetId="6" r:id="rId9"/>
    <sheet name="Single Data Base" sheetId="19" r:id="rId10"/>
    <sheet name="CashFlow" sheetId="9" r:id="rId11"/>
    <sheet name="Aux" sheetId="3" r:id="rId12"/>
    <sheet name="AuxDataBase" sheetId="13" r:id="rId13"/>
    <sheet name="DealBase" sheetId="7" r:id="rId14"/>
    <sheet name="ChangeEsc1" sheetId="17" state="hidden" r:id="rId15"/>
    <sheet name="EscDialog" sheetId="16" state="hidden" r:id="rId16"/>
  </sheets>
  <definedNames>
    <definedName name="ANANumber">AuxDataBase!$BS$15</definedName>
    <definedName name="aux">#REF!</definedName>
    <definedName name="_aux1">#REF!</definedName>
    <definedName name="_aux2">#REF!</definedName>
    <definedName name="AuxActive">DealBase!$B$9</definedName>
    <definedName name="AuxAux">AuxDataBase!$BI$3</definedName>
    <definedName name="AuxCounter">AuxDataBase!$BJ$1</definedName>
    <definedName name="AuxDataBase">AuxDataBase!$C$3</definedName>
    <definedName name="AuxExec">DealBase!$B$8</definedName>
    <definedName name="BSNumber">AuxDataBase!$BS$9</definedName>
    <definedName name="BuyExecutedBase">'Data Base'!$G$3</definedName>
    <definedName name="BuyExist">ExistingDeal!$V$8</definedName>
    <definedName name="BuyPosition">GlobalPosition!$F$48</definedName>
    <definedName name="BuySellBase">DealBase!$B$7</definedName>
    <definedName name="Check">ExistingDeal!$E$13</definedName>
    <definedName name="ClienteBase">Aux!$B$5</definedName>
    <definedName name="ClientMKTMKTBase">CashFlow!$C$60</definedName>
    <definedName name="ClientMWhBase">CashFlow!$C$30</definedName>
    <definedName name="CurvesNumber">AuxDataBase!$BS$27</definedName>
    <definedName name="CurveValues">Input_Curves!$D$3</definedName>
    <definedName name="Date1Base">'Data Base'!$O$3</definedName>
    <definedName name="Date1Search">DealBase!$E$23</definedName>
    <definedName name="DateBase">'Data Base'!$N$3</definedName>
    <definedName name="DateFlowBase">CashFlow!$C$5</definedName>
    <definedName name="DateSearch">DealBase!$E$22</definedName>
    <definedName name="Days">CashFlow!$C$7</definedName>
    <definedName name="DealNumber">Inputs!$C$6</definedName>
    <definedName name="DealSearchCounter">Aux!$AK$6</definedName>
    <definedName name="DH">CashFlow!$B$3</definedName>
    <definedName name="ENENumber">AuxDataBase!$BS$12</definedName>
    <definedName name="EscalatorNumber">AuxDataBase!$BS$30</definedName>
    <definedName name="EscBase">Input_Escalators!$D$19</definedName>
    <definedName name="ExecExist">ExistingDeal!$V$15</definedName>
    <definedName name="FinalPositions">GlobalPosition!$F$12</definedName>
    <definedName name="GLNumber">AuxDataBase!#REF!</definedName>
    <definedName name="HoursFlowBase">CashFlow!$C$11</definedName>
    <definedName name="IGMPFut">Input_Escalators!$E$38</definedName>
    <definedName name="IGPM">CashFlow!$C$67</definedName>
    <definedName name="IGPMBase">Input_Escalators!$D$17</definedName>
    <definedName name="IGPMFut">Input_Escalators!$E$38</definedName>
    <definedName name="INTCOG">Inputs!#REF!</definedName>
    <definedName name="IntGen">Inputs!$M$24</definedName>
    <definedName name="IntPrice">Inputs!$C$24</definedName>
    <definedName name="IntVolume">Inputs!$G$24</definedName>
    <definedName name="InvRes">Outputs!$K$17</definedName>
    <definedName name="LDCBase">Aux!$V$7</definedName>
    <definedName name="LDCNUmber">AuxDataBase!$BS$24</definedName>
    <definedName name="LocationNumber">AuxDataBase!$BS$21</definedName>
    <definedName name="MKTMKTBase">CashFlow!$C$54</definedName>
    <definedName name="MonthBase">MonthlyPos!$E$4</definedName>
    <definedName name="MWhBase">CashFlow!$C$18</definedName>
    <definedName name="NameNumber">AuxDataBase!$BS$3</definedName>
    <definedName name="NameSearch">Aux!$B$2</definedName>
    <definedName name="NPVInvest">'Single Data Base'!$W$2</definedName>
    <definedName name="NPVInvestBase">'Data Base'!$BC$3</definedName>
    <definedName name="OFFCOG">Inputs!#REF!</definedName>
    <definedName name="OffPrice">Inputs!$C$23</definedName>
    <definedName name="OffVolume">Inputs!$G$23</definedName>
    <definedName name="OPH">CashFlow!$B$2</definedName>
    <definedName name="Pbase">CashFlow!#REF!</definedName>
    <definedName name="PCOG">Inputs!#REF!</definedName>
    <definedName name="PH">CashFlow!$B$1</definedName>
    <definedName name="PointNumber">AuxDataBase!$BS$33</definedName>
    <definedName name="PowerPlantBase">Aux!$M$5</definedName>
    <definedName name="PPrice">Inputs!$C$22</definedName>
    <definedName name="PriceBase">'Data Base'!$X$3</definedName>
    <definedName name="PricesBase">'Data Base'!$AE$3</definedName>
    <definedName name="PVolume">Inputs!$G$22</definedName>
    <definedName name="RetrieveAux">Inputs!#REF!</definedName>
    <definedName name="RetrieveCurves">Input_Curves!$B$1</definedName>
    <definedName name="RetrieveEscalator">Input_Escalators!$B$1</definedName>
    <definedName name="RetrieveLDC">Aux!$V$3</definedName>
    <definedName name="RetrieveName">Aux!$B$3</definedName>
    <definedName name="RetrievePoint">Aux!$R$3</definedName>
    <definedName name="RetrieveTension">Aux!$D$3</definedName>
    <definedName name="RetrieveTrans1">Aux!$I$3</definedName>
    <definedName name="RetrieveTrans2">Aux!$M$3</definedName>
    <definedName name="RetrieveUpLeft">Inputs!$C$16</definedName>
    <definedName name="RetrieveUpMiddle">Inputs!#REF!</definedName>
    <definedName name="RetrieveUpRight">Inputs!$M$15</definedName>
    <definedName name="RetrieveVoltage">Aux!$D$3</definedName>
    <definedName name="SalePosition">GlobalPosition!$F$66</definedName>
    <definedName name="Save1Base">'Data Base'!$C$3</definedName>
    <definedName name="SaveBase">DealBase!$B$3</definedName>
    <definedName name="SBuyExecutedBase">'Single Data Base'!$G$2</definedName>
    <definedName name="SBuySell">'Single Data Base'!$G$2</definedName>
    <definedName name="SdateBase">'Single Data Base'!$N$2</definedName>
    <definedName name="SingleMWhBase">CashFlow!$C$42</definedName>
    <definedName name="SingleNPVInvest">'Single Data Base'!$W$2</definedName>
    <definedName name="SPriceBase">'Single Data Base'!$X$2</definedName>
    <definedName name="SVolumeBase">'Single Data Base'!$AA$2</definedName>
    <definedName name="teste">Input_Escalators!$D$42</definedName>
    <definedName name="teste1">Input_Escalators!$D$44</definedName>
    <definedName name="texto1">Inputs!$C$1</definedName>
    <definedName name="texto2">Inputs!$C$2</definedName>
    <definedName name="texto3">Inputs!$G$3</definedName>
    <definedName name="texto4">Inputs!$C$3</definedName>
    <definedName name="texto5">Inputs!$G$2</definedName>
    <definedName name="Today">Inputs!$B$5</definedName>
    <definedName name="TransNumber">AuxDataBase!$BS$18</definedName>
    <definedName name="UpMiddle">Inputs!$G$18</definedName>
    <definedName name="VoltageNumber">AuxDataBase!$BS$6</definedName>
    <definedName name="VolumeBase">'Data Base'!$AA$3</definedName>
    <definedName name="WH">Inputs!$T$24</definedName>
    <definedName name="WorkDays">'Data Base'!$R$3</definedName>
  </definedNames>
  <calcPr calcId="0" iterateDelta="9.9999999999999995E-7"/>
</workbook>
</file>

<file path=xl/calcChain.xml><?xml version="1.0" encoding="utf-8"?>
<calcChain xmlns="http://schemas.openxmlformats.org/spreadsheetml/2006/main">
  <c r="D1" i="3" l="1"/>
  <c r="I1" i="3"/>
  <c r="M1" i="3"/>
  <c r="B2" i="3"/>
  <c r="E3" i="3"/>
  <c r="F3" i="3"/>
  <c r="H6" i="3"/>
  <c r="H7" i="3"/>
  <c r="H8" i="3"/>
  <c r="H9" i="3"/>
  <c r="H10" i="3"/>
  <c r="H11" i="3"/>
  <c r="H12" i="3"/>
  <c r="H13" i="3"/>
  <c r="F14" i="3"/>
  <c r="H14" i="3"/>
  <c r="F15" i="3"/>
  <c r="H15" i="3"/>
  <c r="F16" i="3"/>
  <c r="H16" i="3"/>
  <c r="F17" i="3"/>
  <c r="H17" i="3"/>
  <c r="H18" i="3"/>
  <c r="H19" i="3"/>
  <c r="H20" i="3"/>
  <c r="H21" i="3"/>
  <c r="H22" i="3"/>
  <c r="H23" i="3"/>
  <c r="H24" i="3"/>
  <c r="H25" i="3"/>
  <c r="H26" i="3"/>
  <c r="H27" i="3"/>
  <c r="BJ3" i="13"/>
  <c r="BK3" i="13"/>
  <c r="BL3" i="13"/>
  <c r="BM3" i="13"/>
  <c r="BN3" i="13"/>
  <c r="BO3" i="13"/>
  <c r="BP3" i="13"/>
  <c r="BR3" i="13"/>
  <c r="BS3" i="13"/>
  <c r="BJ4" i="13"/>
  <c r="BK4" i="13"/>
  <c r="BL4" i="13"/>
  <c r="BM4" i="13"/>
  <c r="BN4" i="13"/>
  <c r="BO4" i="13"/>
  <c r="BP4" i="13"/>
  <c r="BJ5" i="13"/>
  <c r="BK5" i="13"/>
  <c r="BL5" i="13"/>
  <c r="BM5" i="13"/>
  <c r="BN5" i="13"/>
  <c r="BO5" i="13"/>
  <c r="BP5" i="13"/>
  <c r="BJ6" i="13"/>
  <c r="BK6" i="13"/>
  <c r="BL6" i="13"/>
  <c r="BM6" i="13"/>
  <c r="BN6" i="13"/>
  <c r="BO6" i="13"/>
  <c r="BP6" i="13"/>
  <c r="BR6" i="13"/>
  <c r="BS6" i="13"/>
  <c r="BJ7" i="13"/>
  <c r="BK7" i="13"/>
  <c r="BL7" i="13"/>
  <c r="BM7" i="13"/>
  <c r="BN7" i="13"/>
  <c r="BO7" i="13"/>
  <c r="BP7" i="13"/>
  <c r="BJ8" i="13"/>
  <c r="BK8" i="13"/>
  <c r="BL8" i="13"/>
  <c r="BM8" i="13"/>
  <c r="BN8" i="13"/>
  <c r="BO8" i="13"/>
  <c r="BP8" i="13"/>
  <c r="BJ9" i="13"/>
  <c r="BK9" i="13"/>
  <c r="BL9" i="13"/>
  <c r="BM9" i="13"/>
  <c r="BN9" i="13"/>
  <c r="BO9" i="13"/>
  <c r="BP9" i="13"/>
  <c r="BR9" i="13"/>
  <c r="BS9" i="13"/>
  <c r="BJ10" i="13"/>
  <c r="BK10" i="13"/>
  <c r="BL10" i="13"/>
  <c r="BM10" i="13"/>
  <c r="BN10" i="13"/>
  <c r="BO10" i="13"/>
  <c r="BP10" i="13"/>
  <c r="BJ11" i="13"/>
  <c r="BK11" i="13"/>
  <c r="BL11" i="13"/>
  <c r="BM11" i="13"/>
  <c r="BN11" i="13"/>
  <c r="BO11" i="13"/>
  <c r="BP11" i="13"/>
  <c r="BJ12" i="13"/>
  <c r="BK12" i="13"/>
  <c r="BL12" i="13"/>
  <c r="BM12" i="13"/>
  <c r="BN12" i="13"/>
  <c r="BO12" i="13"/>
  <c r="BP12" i="13"/>
  <c r="BR12" i="13"/>
  <c r="BS12" i="13"/>
  <c r="BJ13" i="13"/>
  <c r="BK13" i="13"/>
  <c r="BL13" i="13"/>
  <c r="BM13" i="13"/>
  <c r="BN13" i="13"/>
  <c r="BO13" i="13"/>
  <c r="BP13" i="13"/>
  <c r="BJ14" i="13"/>
  <c r="BK14" i="13"/>
  <c r="BL14" i="13"/>
  <c r="BM14" i="13"/>
  <c r="BN14" i="13"/>
  <c r="BO14" i="13"/>
  <c r="BP14" i="13"/>
  <c r="BJ15" i="13"/>
  <c r="BK15" i="13"/>
  <c r="BL15" i="13"/>
  <c r="BM15" i="13"/>
  <c r="BN15" i="13"/>
  <c r="BO15" i="13"/>
  <c r="BP15" i="13"/>
  <c r="BR15" i="13"/>
  <c r="BS15" i="13"/>
  <c r="BJ16" i="13"/>
  <c r="BK16" i="13"/>
  <c r="BL16" i="13"/>
  <c r="BM16" i="13"/>
  <c r="BN16" i="13"/>
  <c r="BO16" i="13"/>
  <c r="BP16" i="13"/>
  <c r="BJ17" i="13"/>
  <c r="BK17" i="13"/>
  <c r="BL17" i="13"/>
  <c r="BM17" i="13"/>
  <c r="BN17" i="13"/>
  <c r="BO17" i="13"/>
  <c r="BP17" i="13"/>
  <c r="BJ18" i="13"/>
  <c r="BK18" i="13"/>
  <c r="BL18" i="13"/>
  <c r="BM18" i="13"/>
  <c r="BN18" i="13"/>
  <c r="BO18" i="13"/>
  <c r="BP18" i="13"/>
  <c r="BR18" i="13"/>
  <c r="BS18" i="13"/>
  <c r="BJ19" i="13"/>
  <c r="BK19" i="13"/>
  <c r="BL19" i="13"/>
  <c r="BM19" i="13"/>
  <c r="BN19" i="13"/>
  <c r="BO19" i="13"/>
  <c r="BP19" i="13"/>
  <c r="BJ20" i="13"/>
  <c r="BK20" i="13"/>
  <c r="BL20" i="13"/>
  <c r="BM20" i="13"/>
  <c r="BN20" i="13"/>
  <c r="BO20" i="13"/>
  <c r="BP20" i="13"/>
  <c r="BJ21" i="13"/>
  <c r="BK21" i="13"/>
  <c r="BL21" i="13"/>
  <c r="BM21" i="13"/>
  <c r="BN21" i="13"/>
  <c r="BO21" i="13"/>
  <c r="BP21" i="13"/>
  <c r="BR21" i="13"/>
  <c r="BS21" i="13"/>
  <c r="BJ22" i="13"/>
  <c r="BK22" i="13"/>
  <c r="BL22" i="13"/>
  <c r="BM22" i="13"/>
  <c r="BN22" i="13"/>
  <c r="BO22" i="13"/>
  <c r="BP22" i="13"/>
  <c r="BJ23" i="13"/>
  <c r="BK23" i="13"/>
  <c r="BL23" i="13"/>
  <c r="BM23" i="13"/>
  <c r="BN23" i="13"/>
  <c r="BO23" i="13"/>
  <c r="BP23" i="13"/>
  <c r="BJ24" i="13"/>
  <c r="BK24" i="13"/>
  <c r="BL24" i="13"/>
  <c r="BM24" i="13"/>
  <c r="BN24" i="13"/>
  <c r="BO24" i="13"/>
  <c r="BP24" i="13"/>
  <c r="BR24" i="13"/>
  <c r="BS24" i="13"/>
  <c r="BJ25" i="13"/>
  <c r="BK25" i="13"/>
  <c r="BL25" i="13"/>
  <c r="BM25" i="13"/>
  <c r="BN25" i="13"/>
  <c r="BO25" i="13"/>
  <c r="BP25" i="13"/>
  <c r="BJ26" i="13"/>
  <c r="BK26" i="13"/>
  <c r="BL26" i="13"/>
  <c r="BM26" i="13"/>
  <c r="BN26" i="13"/>
  <c r="BO26" i="13"/>
  <c r="BP26" i="13"/>
  <c r="BJ27" i="13"/>
  <c r="BK27" i="13"/>
  <c r="BL27" i="13"/>
  <c r="BM27" i="13"/>
  <c r="BN27" i="13"/>
  <c r="BO27" i="13"/>
  <c r="BP27" i="13"/>
  <c r="BR27" i="13"/>
  <c r="BS27" i="13"/>
  <c r="BJ28" i="13"/>
  <c r="BK28" i="13"/>
  <c r="BL28" i="13"/>
  <c r="BM28" i="13"/>
  <c r="BN28" i="13"/>
  <c r="BO28" i="13"/>
  <c r="BP28" i="13"/>
  <c r="BJ29" i="13"/>
  <c r="BK29" i="13"/>
  <c r="BL29" i="13"/>
  <c r="BM29" i="13"/>
  <c r="BN29" i="13"/>
  <c r="BO29" i="13"/>
  <c r="BP29" i="13"/>
  <c r="BJ30" i="13"/>
  <c r="BK30" i="13"/>
  <c r="BL30" i="13"/>
  <c r="BM30" i="13"/>
  <c r="BN30" i="13"/>
  <c r="BO30" i="13"/>
  <c r="BP30" i="13"/>
  <c r="BR30" i="13"/>
  <c r="BS30" i="13"/>
  <c r="BJ31" i="13"/>
  <c r="BK31" i="13"/>
  <c r="BL31" i="13"/>
  <c r="BM31" i="13"/>
  <c r="BN31" i="13"/>
  <c r="BO31" i="13"/>
  <c r="BP31" i="13"/>
  <c r="BJ32" i="13"/>
  <c r="BK32" i="13"/>
  <c r="BL32" i="13"/>
  <c r="BM32" i="13"/>
  <c r="BN32" i="13"/>
  <c r="BO32" i="13"/>
  <c r="BP32" i="13"/>
  <c r="BJ33" i="13"/>
  <c r="BK33" i="13"/>
  <c r="BL33" i="13"/>
  <c r="BM33" i="13"/>
  <c r="BN33" i="13"/>
  <c r="BO33" i="13"/>
  <c r="BP33" i="13"/>
  <c r="BR33" i="13"/>
  <c r="BS33" i="13"/>
  <c r="BJ34" i="13"/>
  <c r="BK34" i="13"/>
  <c r="BL34" i="13"/>
  <c r="BM34" i="13"/>
  <c r="BN34" i="13"/>
  <c r="BO34" i="13"/>
  <c r="BP34" i="13"/>
  <c r="BJ35" i="13"/>
  <c r="BK35" i="13"/>
  <c r="BL35" i="13"/>
  <c r="BM35" i="13"/>
  <c r="BN35" i="13"/>
  <c r="BO35" i="13"/>
  <c r="BP35" i="13"/>
  <c r="BJ36" i="13"/>
  <c r="BK36" i="13"/>
  <c r="BL36" i="13"/>
  <c r="BM36" i="13"/>
  <c r="BN36" i="13"/>
  <c r="BO36" i="13"/>
  <c r="BP36" i="13"/>
  <c r="BJ37" i="13"/>
  <c r="BK37" i="13"/>
  <c r="BL37" i="13"/>
  <c r="BM37" i="13"/>
  <c r="BN37" i="13"/>
  <c r="BO37" i="13"/>
  <c r="BP37" i="13"/>
  <c r="BJ38" i="13"/>
  <c r="BK38" i="13"/>
  <c r="BL38" i="13"/>
  <c r="BM38" i="13"/>
  <c r="BN38" i="13"/>
  <c r="BO38" i="13"/>
  <c r="BP38" i="13"/>
  <c r="BJ39" i="13"/>
  <c r="BK39" i="13"/>
  <c r="BL39" i="13"/>
  <c r="BM39" i="13"/>
  <c r="BN39" i="13"/>
  <c r="BO39" i="13"/>
  <c r="BP39" i="13"/>
  <c r="BJ40" i="13"/>
  <c r="BK40" i="13"/>
  <c r="BL40" i="13"/>
  <c r="BM40" i="13"/>
  <c r="BN40" i="13"/>
  <c r="BO40" i="13"/>
  <c r="BP40" i="13"/>
  <c r="BJ41" i="13"/>
  <c r="BK41" i="13"/>
  <c r="BL41" i="13"/>
  <c r="BM41" i="13"/>
  <c r="BN41" i="13"/>
  <c r="BO41" i="13"/>
  <c r="BP41" i="13"/>
  <c r="BJ42" i="13"/>
  <c r="BK42" i="13"/>
  <c r="BL42" i="13"/>
  <c r="BM42" i="13"/>
  <c r="BN42" i="13"/>
  <c r="BO42" i="13"/>
  <c r="BP42" i="13"/>
  <c r="BJ43" i="13"/>
  <c r="BK43" i="13"/>
  <c r="BL43" i="13"/>
  <c r="BM43" i="13"/>
  <c r="BN43" i="13"/>
  <c r="BO43" i="13"/>
  <c r="BP43" i="13"/>
  <c r="BJ44" i="13"/>
  <c r="BK44" i="13"/>
  <c r="BL44" i="13"/>
  <c r="BM44" i="13"/>
  <c r="BN44" i="13"/>
  <c r="BO44" i="13"/>
  <c r="BP44" i="13"/>
  <c r="BJ45" i="13"/>
  <c r="BK45" i="13"/>
  <c r="BL45" i="13"/>
  <c r="BM45" i="13"/>
  <c r="BN45" i="13"/>
  <c r="BO45" i="13"/>
  <c r="BP45" i="13"/>
  <c r="BJ46" i="13"/>
  <c r="BK46" i="13"/>
  <c r="BL46" i="13"/>
  <c r="BM46" i="13"/>
  <c r="BN46" i="13"/>
  <c r="BO46" i="13"/>
  <c r="BP46" i="13"/>
  <c r="BJ47" i="13"/>
  <c r="BK47" i="13"/>
  <c r="BL47" i="13"/>
  <c r="BM47" i="13"/>
  <c r="BN47" i="13"/>
  <c r="BO47" i="13"/>
  <c r="BP47" i="13"/>
  <c r="BJ48" i="13"/>
  <c r="BK48" i="13"/>
  <c r="BL48" i="13"/>
  <c r="BM48" i="13"/>
  <c r="BN48" i="13"/>
  <c r="BO48" i="13"/>
  <c r="BP48" i="13"/>
  <c r="BJ49" i="13"/>
  <c r="BK49" i="13"/>
  <c r="BL49" i="13"/>
  <c r="BM49" i="13"/>
  <c r="BN49" i="13"/>
  <c r="BO49" i="13"/>
  <c r="BP49" i="13"/>
  <c r="BJ50" i="13"/>
  <c r="BK50" i="13"/>
  <c r="BL50" i="13"/>
  <c r="BM50" i="13"/>
  <c r="BN50" i="13"/>
  <c r="BO50" i="13"/>
  <c r="BP50" i="13"/>
  <c r="BJ51" i="13"/>
  <c r="BK51" i="13"/>
  <c r="BL51" i="13"/>
  <c r="BM51" i="13"/>
  <c r="BN51" i="13"/>
  <c r="BO51" i="13"/>
  <c r="BP51" i="13"/>
  <c r="BJ52" i="13"/>
  <c r="BK52" i="13"/>
  <c r="BL52" i="13"/>
  <c r="BM52" i="13"/>
  <c r="BN52" i="13"/>
  <c r="BO52" i="13"/>
  <c r="BP52" i="13"/>
  <c r="BJ53" i="13"/>
  <c r="BK53" i="13"/>
  <c r="BL53" i="13"/>
  <c r="BM53" i="13"/>
  <c r="BN53" i="13"/>
  <c r="BO53" i="13"/>
  <c r="BP53" i="13"/>
  <c r="BJ54" i="13"/>
  <c r="BK54" i="13"/>
  <c r="BL54" i="13"/>
  <c r="BM54" i="13"/>
  <c r="BN54" i="13"/>
  <c r="BO54" i="13"/>
  <c r="BP54" i="13"/>
  <c r="BJ55" i="13"/>
  <c r="BK55" i="13"/>
  <c r="BL55" i="13"/>
  <c r="BM55" i="13"/>
  <c r="BN55" i="13"/>
  <c r="BO55" i="13"/>
  <c r="BP55" i="13"/>
  <c r="BJ56" i="13"/>
  <c r="BK56" i="13"/>
  <c r="BL56" i="13"/>
  <c r="BM56" i="13"/>
  <c r="BN56" i="13"/>
  <c r="BO56" i="13"/>
  <c r="BP56" i="13"/>
  <c r="BJ57" i="13"/>
  <c r="BK57" i="13"/>
  <c r="BL57" i="13"/>
  <c r="BM57" i="13"/>
  <c r="BN57" i="13"/>
  <c r="BO57" i="13"/>
  <c r="BP57" i="13"/>
  <c r="BJ58" i="13"/>
  <c r="BK58" i="13"/>
  <c r="BL58" i="13"/>
  <c r="BM58" i="13"/>
  <c r="BN58" i="13"/>
  <c r="BO58" i="13"/>
  <c r="BP58" i="13"/>
  <c r="BJ59" i="13"/>
  <c r="BK59" i="13"/>
  <c r="BL59" i="13"/>
  <c r="BM59" i="13"/>
  <c r="BN59" i="13"/>
  <c r="BO59" i="13"/>
  <c r="BP59" i="13"/>
  <c r="BJ60" i="13"/>
  <c r="BK60" i="13"/>
  <c r="BL60" i="13"/>
  <c r="BM60" i="13"/>
  <c r="BN60" i="13"/>
  <c r="BO60" i="13"/>
  <c r="BP60" i="13"/>
  <c r="BJ61" i="13"/>
  <c r="BK61" i="13"/>
  <c r="BL61" i="13"/>
  <c r="BM61" i="13"/>
  <c r="BN61" i="13"/>
  <c r="BO61" i="13"/>
  <c r="BP61" i="13"/>
  <c r="BJ62" i="13"/>
  <c r="BK62" i="13"/>
  <c r="BL62" i="13"/>
  <c r="BM62" i="13"/>
  <c r="BN62" i="13"/>
  <c r="BO62" i="13"/>
  <c r="BP62" i="13"/>
  <c r="BJ63" i="13"/>
  <c r="BK63" i="13"/>
  <c r="BL63" i="13"/>
  <c r="BM63" i="13"/>
  <c r="BN63" i="13"/>
  <c r="BO63" i="13"/>
  <c r="BP63" i="13"/>
  <c r="BJ64" i="13"/>
  <c r="BK64" i="13"/>
  <c r="BL64" i="13"/>
  <c r="BM64" i="13"/>
  <c r="BN64" i="13"/>
  <c r="BO64" i="13"/>
  <c r="BP64" i="13"/>
  <c r="BJ65" i="13"/>
  <c r="BK65" i="13"/>
  <c r="BL65" i="13"/>
  <c r="BM65" i="13"/>
  <c r="BN65" i="13"/>
  <c r="BO65" i="13"/>
  <c r="BP65" i="13"/>
  <c r="BJ66" i="13"/>
  <c r="BK66" i="13"/>
  <c r="BL66" i="13"/>
  <c r="BM66" i="13"/>
  <c r="BN66" i="13"/>
  <c r="BO66" i="13"/>
  <c r="BP66" i="13"/>
  <c r="BJ67" i="13"/>
  <c r="BK67" i="13"/>
  <c r="BL67" i="13"/>
  <c r="BM67" i="13"/>
  <c r="BN67" i="13"/>
  <c r="BO67" i="13"/>
  <c r="BP67" i="13"/>
  <c r="BJ68" i="13"/>
  <c r="BK68" i="13"/>
  <c r="BL68" i="13"/>
  <c r="BM68" i="13"/>
  <c r="BN68" i="13"/>
  <c r="BO68" i="13"/>
  <c r="BP68" i="13"/>
  <c r="BJ69" i="13"/>
  <c r="BK69" i="13"/>
  <c r="BL69" i="13"/>
  <c r="BM69" i="13"/>
  <c r="BN69" i="13"/>
  <c r="BO69" i="13"/>
  <c r="BP69" i="13"/>
  <c r="BJ70" i="13"/>
  <c r="BK70" i="13"/>
  <c r="BL70" i="13"/>
  <c r="BM70" i="13"/>
  <c r="BN70" i="13"/>
  <c r="BO70" i="13"/>
  <c r="BP70" i="13"/>
  <c r="BJ71" i="13"/>
  <c r="BK71" i="13"/>
  <c r="BL71" i="13"/>
  <c r="BM71" i="13"/>
  <c r="BN71" i="13"/>
  <c r="BO71" i="13"/>
  <c r="BP71" i="13"/>
  <c r="BJ72" i="13"/>
  <c r="BK72" i="13"/>
  <c r="BL72" i="13"/>
  <c r="BM72" i="13"/>
  <c r="BN72" i="13"/>
  <c r="BO72" i="13"/>
  <c r="BP72" i="13"/>
  <c r="BJ73" i="13"/>
  <c r="BK73" i="13"/>
  <c r="BL73" i="13"/>
  <c r="BM73" i="13"/>
  <c r="BN73" i="13"/>
  <c r="BO73" i="13"/>
  <c r="BP73" i="13"/>
  <c r="BJ74" i="13"/>
  <c r="BK74" i="13"/>
  <c r="BL74" i="13"/>
  <c r="BM74" i="13"/>
  <c r="BN74" i="13"/>
  <c r="BO74" i="13"/>
  <c r="BP74" i="13"/>
  <c r="BJ75" i="13"/>
  <c r="BK75" i="13"/>
  <c r="BL75" i="13"/>
  <c r="BM75" i="13"/>
  <c r="BN75" i="13"/>
  <c r="BO75" i="13"/>
  <c r="BP75" i="13"/>
  <c r="BJ76" i="13"/>
  <c r="BK76" i="13"/>
  <c r="BL76" i="13"/>
  <c r="BM76" i="13"/>
  <c r="BN76" i="13"/>
  <c r="BO76" i="13"/>
  <c r="BP76" i="13"/>
  <c r="BJ77" i="13"/>
  <c r="BK77" i="13"/>
  <c r="BL77" i="13"/>
  <c r="BM77" i="13"/>
  <c r="BN77" i="13"/>
  <c r="BO77" i="13"/>
  <c r="BP77" i="13"/>
  <c r="BJ78" i="13"/>
  <c r="BK78" i="13"/>
  <c r="BL78" i="13"/>
  <c r="BM78" i="13"/>
  <c r="BN78" i="13"/>
  <c r="BO78" i="13"/>
  <c r="BP78" i="13"/>
  <c r="BJ79" i="13"/>
  <c r="BK79" i="13"/>
  <c r="BL79" i="13"/>
  <c r="BM79" i="13"/>
  <c r="BN79" i="13"/>
  <c r="BO79" i="13"/>
  <c r="BP79" i="13"/>
  <c r="BJ80" i="13"/>
  <c r="BK80" i="13"/>
  <c r="BL80" i="13"/>
  <c r="BM80" i="13"/>
  <c r="BN80" i="13"/>
  <c r="BO80" i="13"/>
  <c r="BP80" i="13"/>
  <c r="BJ81" i="13"/>
  <c r="BK81" i="13"/>
  <c r="BL81" i="13"/>
  <c r="BM81" i="13"/>
  <c r="BN81" i="13"/>
  <c r="BO81" i="13"/>
  <c r="BP81" i="13"/>
  <c r="BJ82" i="13"/>
  <c r="BK82" i="13"/>
  <c r="BL82" i="13"/>
  <c r="BM82" i="13"/>
  <c r="BN82" i="13"/>
  <c r="BO82" i="13"/>
  <c r="BP82" i="13"/>
  <c r="BJ83" i="13"/>
  <c r="BK83" i="13"/>
  <c r="BL83" i="13"/>
  <c r="BM83" i="13"/>
  <c r="BN83" i="13"/>
  <c r="BO83" i="13"/>
  <c r="BP83" i="13"/>
  <c r="BJ84" i="13"/>
  <c r="BK84" i="13"/>
  <c r="BL84" i="13"/>
  <c r="BM84" i="13"/>
  <c r="BN84" i="13"/>
  <c r="BO84" i="13"/>
  <c r="BP84" i="13"/>
  <c r="BJ85" i="13"/>
  <c r="BK85" i="13"/>
  <c r="BL85" i="13"/>
  <c r="BM85" i="13"/>
  <c r="BN85" i="13"/>
  <c r="BO85" i="13"/>
  <c r="BP85" i="13"/>
  <c r="BJ86" i="13"/>
  <c r="BK86" i="13"/>
  <c r="BL86" i="13"/>
  <c r="BM86" i="13"/>
  <c r="BN86" i="13"/>
  <c r="BO86" i="13"/>
  <c r="BP86" i="13"/>
  <c r="BJ87" i="13"/>
  <c r="BK87" i="13"/>
  <c r="BL87" i="13"/>
  <c r="BM87" i="13"/>
  <c r="BN87" i="13"/>
  <c r="BO87" i="13"/>
  <c r="BP87" i="13"/>
  <c r="BJ88" i="13"/>
  <c r="BK88" i="13"/>
  <c r="BL88" i="13"/>
  <c r="BM88" i="13"/>
  <c r="BN88" i="13"/>
  <c r="BO88" i="13"/>
  <c r="BP88" i="13"/>
  <c r="BJ89" i="13"/>
  <c r="BK89" i="13"/>
  <c r="BL89" i="13"/>
  <c r="BM89" i="13"/>
  <c r="BN89" i="13"/>
  <c r="BO89" i="13"/>
  <c r="BP89" i="13"/>
  <c r="BJ90" i="13"/>
  <c r="BK90" i="13"/>
  <c r="BL90" i="13"/>
  <c r="BM90" i="13"/>
  <c r="BN90" i="13"/>
  <c r="BO90" i="13"/>
  <c r="BP90" i="13"/>
  <c r="BJ91" i="13"/>
  <c r="BK91" i="13"/>
  <c r="BL91" i="13"/>
  <c r="BM91" i="13"/>
  <c r="BN91" i="13"/>
  <c r="BO91" i="13"/>
  <c r="BP91" i="13"/>
  <c r="BJ92" i="13"/>
  <c r="BK92" i="13"/>
  <c r="BL92" i="13"/>
  <c r="BM92" i="13"/>
  <c r="BN92" i="13"/>
  <c r="BO92" i="13"/>
  <c r="BP92" i="13"/>
  <c r="BJ93" i="13"/>
  <c r="BK93" i="13"/>
  <c r="BL93" i="13"/>
  <c r="BM93" i="13"/>
  <c r="BN93" i="13"/>
  <c r="BO93" i="13"/>
  <c r="BP93" i="13"/>
  <c r="BJ94" i="13"/>
  <c r="BK94" i="13"/>
  <c r="BL94" i="13"/>
  <c r="BM94" i="13"/>
  <c r="BN94" i="13"/>
  <c r="BO94" i="13"/>
  <c r="BP94" i="13"/>
  <c r="BJ95" i="13"/>
  <c r="BK95" i="13"/>
  <c r="BL95" i="13"/>
  <c r="BM95" i="13"/>
  <c r="BN95" i="13"/>
  <c r="BO95" i="13"/>
  <c r="BP95" i="13"/>
  <c r="BJ96" i="13"/>
  <c r="BK96" i="13"/>
  <c r="BL96" i="13"/>
  <c r="BM96" i="13"/>
  <c r="BN96" i="13"/>
  <c r="BO96" i="13"/>
  <c r="BP96" i="13"/>
  <c r="BJ97" i="13"/>
  <c r="BK97" i="13"/>
  <c r="BL97" i="13"/>
  <c r="BM97" i="13"/>
  <c r="BN97" i="13"/>
  <c r="BO97" i="13"/>
  <c r="BP97" i="13"/>
  <c r="BJ98" i="13"/>
  <c r="BK98" i="13"/>
  <c r="BL98" i="13"/>
  <c r="BM98" i="13"/>
  <c r="BN98" i="13"/>
  <c r="BO98" i="13"/>
  <c r="BP98" i="13"/>
  <c r="BJ99" i="13"/>
  <c r="BK99" i="13"/>
  <c r="BL99" i="13"/>
  <c r="BM99" i="13"/>
  <c r="BN99" i="13"/>
  <c r="BO99" i="13"/>
  <c r="BP99" i="13"/>
  <c r="BJ100" i="13"/>
  <c r="BK100" i="13"/>
  <c r="BL100" i="13"/>
  <c r="BM100" i="13"/>
  <c r="BN100" i="13"/>
  <c r="BO100" i="13"/>
  <c r="BP100" i="13"/>
  <c r="BJ101" i="13"/>
  <c r="BK101" i="13"/>
  <c r="BL101" i="13"/>
  <c r="BM101" i="13"/>
  <c r="BN101" i="13"/>
  <c r="BO101" i="13"/>
  <c r="BP101" i="13"/>
  <c r="BJ102" i="13"/>
  <c r="BK102" i="13"/>
  <c r="BL102" i="13"/>
  <c r="BM102" i="13"/>
  <c r="BN102" i="13"/>
  <c r="BO102" i="13"/>
  <c r="BP102" i="13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BT4" i="9"/>
  <c r="BU4" i="9"/>
  <c r="BV4" i="9"/>
  <c r="BW4" i="9"/>
  <c r="BX4" i="9"/>
  <c r="BY4" i="9"/>
  <c r="BZ4" i="9"/>
  <c r="CA4" i="9"/>
  <c r="CB4" i="9"/>
  <c r="CC4" i="9"/>
  <c r="CD4" i="9"/>
  <c r="CE4" i="9"/>
  <c r="CF4" i="9"/>
  <c r="CG4" i="9"/>
  <c r="CH4" i="9"/>
  <c r="CI4" i="9"/>
  <c r="CJ4" i="9"/>
  <c r="CK4" i="9"/>
  <c r="CL4" i="9"/>
  <c r="CM4" i="9"/>
  <c r="CN4" i="9"/>
  <c r="CO4" i="9"/>
  <c r="CP4" i="9"/>
  <c r="CQ4" i="9"/>
  <c r="CR4" i="9"/>
  <c r="CS4" i="9"/>
  <c r="CT4" i="9"/>
  <c r="CU4" i="9"/>
  <c r="CV4" i="9"/>
  <c r="CW4" i="9"/>
  <c r="CX4" i="9"/>
  <c r="CY4" i="9"/>
  <c r="CZ4" i="9"/>
  <c r="DA4" i="9"/>
  <c r="DB4" i="9"/>
  <c r="DC4" i="9"/>
  <c r="DD4" i="9"/>
  <c r="DE4" i="9"/>
  <c r="DF4" i="9"/>
  <c r="DG4" i="9"/>
  <c r="DH4" i="9"/>
  <c r="DI4" i="9"/>
  <c r="DJ4" i="9"/>
  <c r="DK4" i="9"/>
  <c r="DL4" i="9"/>
  <c r="DM4" i="9"/>
  <c r="DN4" i="9"/>
  <c r="DO4" i="9"/>
  <c r="DP4" i="9"/>
  <c r="DQ4" i="9"/>
  <c r="DR4" i="9"/>
  <c r="DS4" i="9"/>
  <c r="DT4" i="9"/>
  <c r="DU4" i="9"/>
  <c r="DV4" i="9"/>
  <c r="DW4" i="9"/>
  <c r="DX4" i="9"/>
  <c r="DY4" i="9"/>
  <c r="DZ4" i="9"/>
  <c r="EA4" i="9"/>
  <c r="EB4" i="9"/>
  <c r="EC4" i="9"/>
  <c r="ED4" i="9"/>
  <c r="EE4" i="9"/>
  <c r="EF4" i="9"/>
  <c r="EG4" i="9"/>
  <c r="EH4" i="9"/>
  <c r="EI4" i="9"/>
  <c r="EJ4" i="9"/>
  <c r="EK4" i="9"/>
  <c r="EL4" i="9"/>
  <c r="EM4" i="9"/>
  <c r="EN4" i="9"/>
  <c r="EO4" i="9"/>
  <c r="EP4" i="9"/>
  <c r="EQ4" i="9"/>
  <c r="ER4" i="9"/>
  <c r="ES4" i="9"/>
  <c r="ET4" i="9"/>
  <c r="EU4" i="9"/>
  <c r="EV4" i="9"/>
  <c r="EW4" i="9"/>
  <c r="EX4" i="9"/>
  <c r="EY4" i="9"/>
  <c r="EZ4" i="9"/>
  <c r="FA4" i="9"/>
  <c r="FB4" i="9"/>
  <c r="FC4" i="9"/>
  <c r="FD4" i="9"/>
  <c r="FE4" i="9"/>
  <c r="FF4" i="9"/>
  <c r="FG4" i="9"/>
  <c r="FH4" i="9"/>
  <c r="FI4" i="9"/>
  <c r="FJ4" i="9"/>
  <c r="FK4" i="9"/>
  <c r="FL4" i="9"/>
  <c r="FM4" i="9"/>
  <c r="FN4" i="9"/>
  <c r="FO4" i="9"/>
  <c r="FP4" i="9"/>
  <c r="FQ4" i="9"/>
  <c r="FR4" i="9"/>
  <c r="FS4" i="9"/>
  <c r="FT4" i="9"/>
  <c r="FU4" i="9"/>
  <c r="FV4" i="9"/>
  <c r="FW4" i="9"/>
  <c r="FX4" i="9"/>
  <c r="FY4" i="9"/>
  <c r="FZ4" i="9"/>
  <c r="GA4" i="9"/>
  <c r="GB4" i="9"/>
  <c r="GC4" i="9"/>
  <c r="GD4" i="9"/>
  <c r="GE4" i="9"/>
  <c r="GF4" i="9"/>
  <c r="GG4" i="9"/>
  <c r="GH4" i="9"/>
  <c r="GI4" i="9"/>
  <c r="GJ4" i="9"/>
  <c r="GK4" i="9"/>
  <c r="GL4" i="9"/>
  <c r="GM4" i="9"/>
  <c r="GN4" i="9"/>
  <c r="GO4" i="9"/>
  <c r="GP4" i="9"/>
  <c r="GQ4" i="9"/>
  <c r="GR4" i="9"/>
  <c r="GS4" i="9"/>
  <c r="GT4" i="9"/>
  <c r="GU4" i="9"/>
  <c r="GV4" i="9"/>
  <c r="GW4" i="9"/>
  <c r="GX4" i="9"/>
  <c r="GY4" i="9"/>
  <c r="GZ4" i="9"/>
  <c r="HA4" i="9"/>
  <c r="HB4" i="9"/>
  <c r="HC4" i="9"/>
  <c r="HD4" i="9"/>
  <c r="HE4" i="9"/>
  <c r="HF4" i="9"/>
  <c r="HG4" i="9"/>
  <c r="HH4" i="9"/>
  <c r="HI4" i="9"/>
  <c r="HJ4" i="9"/>
  <c r="HK4" i="9"/>
  <c r="HL4" i="9"/>
  <c r="HM4" i="9"/>
  <c r="HN4" i="9"/>
  <c r="HO4" i="9"/>
  <c r="HP4" i="9"/>
  <c r="HQ4" i="9"/>
  <c r="HR4" i="9"/>
  <c r="HS4" i="9"/>
  <c r="HT4" i="9"/>
  <c r="HU4" i="9"/>
  <c r="HV4" i="9"/>
  <c r="HW4" i="9"/>
  <c r="HX4" i="9"/>
  <c r="HY4" i="9"/>
  <c r="HZ4" i="9"/>
  <c r="IA4" i="9"/>
  <c r="IB4" i="9"/>
  <c r="IC4" i="9"/>
  <c r="ID4" i="9"/>
  <c r="IE4" i="9"/>
  <c r="IF4" i="9"/>
  <c r="IG4" i="9"/>
  <c r="IH4" i="9"/>
  <c r="II4" i="9"/>
  <c r="IJ4" i="9"/>
  <c r="IK4" i="9"/>
  <c r="IL4" i="9"/>
  <c r="IM4" i="9"/>
  <c r="IN4" i="9"/>
  <c r="IO4" i="9"/>
  <c r="IP4" i="9"/>
  <c r="IQ4" i="9"/>
  <c r="IR4" i="9"/>
  <c r="IS4" i="9"/>
  <c r="IT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AT5" i="9"/>
  <c r="AU5" i="9"/>
  <c r="AV5" i="9"/>
  <c r="AW5" i="9"/>
  <c r="AX5" i="9"/>
  <c r="AY5" i="9"/>
  <c r="AZ5" i="9"/>
  <c r="BA5" i="9"/>
  <c r="BB5" i="9"/>
  <c r="BC5" i="9"/>
  <c r="BD5" i="9"/>
  <c r="BE5" i="9"/>
  <c r="BF5" i="9"/>
  <c r="BG5" i="9"/>
  <c r="BH5" i="9"/>
  <c r="BI5" i="9"/>
  <c r="BJ5" i="9"/>
  <c r="BK5" i="9"/>
  <c r="BL5" i="9"/>
  <c r="BM5" i="9"/>
  <c r="BN5" i="9"/>
  <c r="BO5" i="9"/>
  <c r="BP5" i="9"/>
  <c r="BQ5" i="9"/>
  <c r="BR5" i="9"/>
  <c r="BS5" i="9"/>
  <c r="BT5" i="9"/>
  <c r="BU5" i="9"/>
  <c r="BV5" i="9"/>
  <c r="BW5" i="9"/>
  <c r="BX5" i="9"/>
  <c r="BY5" i="9"/>
  <c r="BZ5" i="9"/>
  <c r="CA5" i="9"/>
  <c r="CB5" i="9"/>
  <c r="CC5" i="9"/>
  <c r="CD5" i="9"/>
  <c r="CE5" i="9"/>
  <c r="CF5" i="9"/>
  <c r="CG5" i="9"/>
  <c r="CH5" i="9"/>
  <c r="CI5" i="9"/>
  <c r="CJ5" i="9"/>
  <c r="CK5" i="9"/>
  <c r="CL5" i="9"/>
  <c r="CM5" i="9"/>
  <c r="CN5" i="9"/>
  <c r="CO5" i="9"/>
  <c r="CP5" i="9"/>
  <c r="CQ5" i="9"/>
  <c r="CR5" i="9"/>
  <c r="CS5" i="9"/>
  <c r="CT5" i="9"/>
  <c r="CU5" i="9"/>
  <c r="CV5" i="9"/>
  <c r="CW5" i="9"/>
  <c r="CX5" i="9"/>
  <c r="CY5" i="9"/>
  <c r="CZ5" i="9"/>
  <c r="DA5" i="9"/>
  <c r="DB5" i="9"/>
  <c r="DC5" i="9"/>
  <c r="DD5" i="9"/>
  <c r="DE5" i="9"/>
  <c r="DF5" i="9"/>
  <c r="DG5" i="9"/>
  <c r="DH5" i="9"/>
  <c r="DI5" i="9"/>
  <c r="DJ5" i="9"/>
  <c r="DK5" i="9"/>
  <c r="DL5" i="9"/>
  <c r="DM5" i="9"/>
  <c r="DN5" i="9"/>
  <c r="DO5" i="9"/>
  <c r="DP5" i="9"/>
  <c r="DQ5" i="9"/>
  <c r="DR5" i="9"/>
  <c r="DS5" i="9"/>
  <c r="DT5" i="9"/>
  <c r="DU5" i="9"/>
  <c r="DV5" i="9"/>
  <c r="DW5" i="9"/>
  <c r="DX5" i="9"/>
  <c r="DY5" i="9"/>
  <c r="DZ5" i="9"/>
  <c r="EA5" i="9"/>
  <c r="EB5" i="9"/>
  <c r="EC5" i="9"/>
  <c r="ED5" i="9"/>
  <c r="EE5" i="9"/>
  <c r="EF5" i="9"/>
  <c r="EG5" i="9"/>
  <c r="EH5" i="9"/>
  <c r="EI5" i="9"/>
  <c r="EJ5" i="9"/>
  <c r="EK5" i="9"/>
  <c r="EL5" i="9"/>
  <c r="EM5" i="9"/>
  <c r="EN5" i="9"/>
  <c r="EO5" i="9"/>
  <c r="EP5" i="9"/>
  <c r="EQ5" i="9"/>
  <c r="ER5" i="9"/>
  <c r="ES5" i="9"/>
  <c r="ET5" i="9"/>
  <c r="EU5" i="9"/>
  <c r="EV5" i="9"/>
  <c r="EW5" i="9"/>
  <c r="EX5" i="9"/>
  <c r="EY5" i="9"/>
  <c r="EZ5" i="9"/>
  <c r="FA5" i="9"/>
  <c r="FB5" i="9"/>
  <c r="FC5" i="9"/>
  <c r="FD5" i="9"/>
  <c r="FE5" i="9"/>
  <c r="FF5" i="9"/>
  <c r="FG5" i="9"/>
  <c r="FH5" i="9"/>
  <c r="FI5" i="9"/>
  <c r="FJ5" i="9"/>
  <c r="FK5" i="9"/>
  <c r="FL5" i="9"/>
  <c r="FM5" i="9"/>
  <c r="FN5" i="9"/>
  <c r="FO5" i="9"/>
  <c r="FP5" i="9"/>
  <c r="FQ5" i="9"/>
  <c r="FR5" i="9"/>
  <c r="FS5" i="9"/>
  <c r="FT5" i="9"/>
  <c r="FU5" i="9"/>
  <c r="FV5" i="9"/>
  <c r="FW5" i="9"/>
  <c r="FX5" i="9"/>
  <c r="FY5" i="9"/>
  <c r="FZ5" i="9"/>
  <c r="GA5" i="9"/>
  <c r="GB5" i="9"/>
  <c r="GC5" i="9"/>
  <c r="GD5" i="9"/>
  <c r="GE5" i="9"/>
  <c r="GF5" i="9"/>
  <c r="GG5" i="9"/>
  <c r="GH5" i="9"/>
  <c r="GI5" i="9"/>
  <c r="GJ5" i="9"/>
  <c r="GK5" i="9"/>
  <c r="GL5" i="9"/>
  <c r="GM5" i="9"/>
  <c r="GN5" i="9"/>
  <c r="GO5" i="9"/>
  <c r="GP5" i="9"/>
  <c r="GQ5" i="9"/>
  <c r="GR5" i="9"/>
  <c r="GS5" i="9"/>
  <c r="GT5" i="9"/>
  <c r="GU5" i="9"/>
  <c r="GV5" i="9"/>
  <c r="GW5" i="9"/>
  <c r="GX5" i="9"/>
  <c r="GY5" i="9"/>
  <c r="GZ5" i="9"/>
  <c r="HA5" i="9"/>
  <c r="HB5" i="9"/>
  <c r="HC5" i="9"/>
  <c r="HD5" i="9"/>
  <c r="HE5" i="9"/>
  <c r="HF5" i="9"/>
  <c r="HG5" i="9"/>
  <c r="HH5" i="9"/>
  <c r="HI5" i="9"/>
  <c r="HJ5" i="9"/>
  <c r="HK5" i="9"/>
  <c r="HL5" i="9"/>
  <c r="HM5" i="9"/>
  <c r="HN5" i="9"/>
  <c r="HO5" i="9"/>
  <c r="HP5" i="9"/>
  <c r="HQ5" i="9"/>
  <c r="HR5" i="9"/>
  <c r="HS5" i="9"/>
  <c r="HT5" i="9"/>
  <c r="HU5" i="9"/>
  <c r="HV5" i="9"/>
  <c r="HW5" i="9"/>
  <c r="HX5" i="9"/>
  <c r="HY5" i="9"/>
  <c r="HZ5" i="9"/>
  <c r="IA5" i="9"/>
  <c r="IB5" i="9"/>
  <c r="IC5" i="9"/>
  <c r="ID5" i="9"/>
  <c r="IE5" i="9"/>
  <c r="IF5" i="9"/>
  <c r="IG5" i="9"/>
  <c r="IH5" i="9"/>
  <c r="II5" i="9"/>
  <c r="IJ5" i="9"/>
  <c r="IK5" i="9"/>
  <c r="IL5" i="9"/>
  <c r="IM5" i="9"/>
  <c r="IN5" i="9"/>
  <c r="IO5" i="9"/>
  <c r="IP5" i="9"/>
  <c r="IQ5" i="9"/>
  <c r="IR5" i="9"/>
  <c r="IS5" i="9"/>
  <c r="IT5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X7" i="9"/>
  <c r="AY7" i="9"/>
  <c r="AZ7" i="9"/>
  <c r="BA7" i="9"/>
  <c r="BB7" i="9"/>
  <c r="BC7" i="9"/>
  <c r="BD7" i="9"/>
  <c r="BE7" i="9"/>
  <c r="BF7" i="9"/>
  <c r="BG7" i="9"/>
  <c r="BH7" i="9"/>
  <c r="BI7" i="9"/>
  <c r="BJ7" i="9"/>
  <c r="BK7" i="9"/>
  <c r="BL7" i="9"/>
  <c r="BM7" i="9"/>
  <c r="BN7" i="9"/>
  <c r="BO7" i="9"/>
  <c r="BP7" i="9"/>
  <c r="BQ7" i="9"/>
  <c r="BR7" i="9"/>
  <c r="BS7" i="9"/>
  <c r="BT7" i="9"/>
  <c r="BU7" i="9"/>
  <c r="BV7" i="9"/>
  <c r="BW7" i="9"/>
  <c r="BX7" i="9"/>
  <c r="BY7" i="9"/>
  <c r="BZ7" i="9"/>
  <c r="CA7" i="9"/>
  <c r="CB7" i="9"/>
  <c r="CC7" i="9"/>
  <c r="CD7" i="9"/>
  <c r="CE7" i="9"/>
  <c r="CF7" i="9"/>
  <c r="CG7" i="9"/>
  <c r="CH7" i="9"/>
  <c r="CI7" i="9"/>
  <c r="CJ7" i="9"/>
  <c r="CK7" i="9"/>
  <c r="CL7" i="9"/>
  <c r="CM7" i="9"/>
  <c r="CN7" i="9"/>
  <c r="CO7" i="9"/>
  <c r="CP7" i="9"/>
  <c r="CQ7" i="9"/>
  <c r="CR7" i="9"/>
  <c r="CS7" i="9"/>
  <c r="CT7" i="9"/>
  <c r="CU7" i="9"/>
  <c r="CV7" i="9"/>
  <c r="CW7" i="9"/>
  <c r="CX7" i="9"/>
  <c r="CY7" i="9"/>
  <c r="CZ7" i="9"/>
  <c r="DA7" i="9"/>
  <c r="DB7" i="9"/>
  <c r="DC7" i="9"/>
  <c r="DD7" i="9"/>
  <c r="DE7" i="9"/>
  <c r="DF7" i="9"/>
  <c r="DG7" i="9"/>
  <c r="DH7" i="9"/>
  <c r="DI7" i="9"/>
  <c r="DJ7" i="9"/>
  <c r="DK7" i="9"/>
  <c r="DL7" i="9"/>
  <c r="DM7" i="9"/>
  <c r="DN7" i="9"/>
  <c r="DO7" i="9"/>
  <c r="DP7" i="9"/>
  <c r="DQ7" i="9"/>
  <c r="DR7" i="9"/>
  <c r="DS7" i="9"/>
  <c r="DT7" i="9"/>
  <c r="DU7" i="9"/>
  <c r="DV7" i="9"/>
  <c r="DW7" i="9"/>
  <c r="DX7" i="9"/>
  <c r="DY7" i="9"/>
  <c r="DZ7" i="9"/>
  <c r="EA7" i="9"/>
  <c r="EB7" i="9"/>
  <c r="EC7" i="9"/>
  <c r="ED7" i="9"/>
  <c r="EE7" i="9"/>
  <c r="EF7" i="9"/>
  <c r="EG7" i="9"/>
  <c r="EH7" i="9"/>
  <c r="EI7" i="9"/>
  <c r="EJ7" i="9"/>
  <c r="EK7" i="9"/>
  <c r="EL7" i="9"/>
  <c r="EM7" i="9"/>
  <c r="EN7" i="9"/>
  <c r="EO7" i="9"/>
  <c r="EP7" i="9"/>
  <c r="EQ7" i="9"/>
  <c r="ER7" i="9"/>
  <c r="ES7" i="9"/>
  <c r="ET7" i="9"/>
  <c r="EU7" i="9"/>
  <c r="EV7" i="9"/>
  <c r="EW7" i="9"/>
  <c r="EX7" i="9"/>
  <c r="EY7" i="9"/>
  <c r="EZ7" i="9"/>
  <c r="FA7" i="9"/>
  <c r="FB7" i="9"/>
  <c r="FC7" i="9"/>
  <c r="FD7" i="9"/>
  <c r="FE7" i="9"/>
  <c r="FF7" i="9"/>
  <c r="FG7" i="9"/>
  <c r="FH7" i="9"/>
  <c r="FI7" i="9"/>
  <c r="FJ7" i="9"/>
  <c r="FK7" i="9"/>
  <c r="FL7" i="9"/>
  <c r="FM7" i="9"/>
  <c r="FN7" i="9"/>
  <c r="FO7" i="9"/>
  <c r="FP7" i="9"/>
  <c r="FQ7" i="9"/>
  <c r="FR7" i="9"/>
  <c r="FS7" i="9"/>
  <c r="FT7" i="9"/>
  <c r="FU7" i="9"/>
  <c r="FV7" i="9"/>
  <c r="FW7" i="9"/>
  <c r="FX7" i="9"/>
  <c r="FY7" i="9"/>
  <c r="FZ7" i="9"/>
  <c r="GA7" i="9"/>
  <c r="GB7" i="9"/>
  <c r="GC7" i="9"/>
  <c r="GD7" i="9"/>
  <c r="GE7" i="9"/>
  <c r="GF7" i="9"/>
  <c r="GG7" i="9"/>
  <c r="GH7" i="9"/>
  <c r="GI7" i="9"/>
  <c r="GJ7" i="9"/>
  <c r="GK7" i="9"/>
  <c r="GL7" i="9"/>
  <c r="GM7" i="9"/>
  <c r="GN7" i="9"/>
  <c r="GO7" i="9"/>
  <c r="GP7" i="9"/>
  <c r="GQ7" i="9"/>
  <c r="GR7" i="9"/>
  <c r="GS7" i="9"/>
  <c r="GT7" i="9"/>
  <c r="GU7" i="9"/>
  <c r="GV7" i="9"/>
  <c r="GW7" i="9"/>
  <c r="GX7" i="9"/>
  <c r="GY7" i="9"/>
  <c r="GZ7" i="9"/>
  <c r="HA7" i="9"/>
  <c r="HB7" i="9"/>
  <c r="HC7" i="9"/>
  <c r="HD7" i="9"/>
  <c r="HE7" i="9"/>
  <c r="HF7" i="9"/>
  <c r="HG7" i="9"/>
  <c r="HH7" i="9"/>
  <c r="HI7" i="9"/>
  <c r="HJ7" i="9"/>
  <c r="HK7" i="9"/>
  <c r="HL7" i="9"/>
  <c r="HM7" i="9"/>
  <c r="HN7" i="9"/>
  <c r="HO7" i="9"/>
  <c r="HP7" i="9"/>
  <c r="HQ7" i="9"/>
  <c r="HR7" i="9"/>
  <c r="HS7" i="9"/>
  <c r="HT7" i="9"/>
  <c r="HU7" i="9"/>
  <c r="HV7" i="9"/>
  <c r="HW7" i="9"/>
  <c r="HX7" i="9"/>
  <c r="HY7" i="9"/>
  <c r="HZ7" i="9"/>
  <c r="IA7" i="9"/>
  <c r="IB7" i="9"/>
  <c r="IC7" i="9"/>
  <c r="ID7" i="9"/>
  <c r="IE7" i="9"/>
  <c r="IF7" i="9"/>
  <c r="IG7" i="9"/>
  <c r="IH7" i="9"/>
  <c r="II7" i="9"/>
  <c r="IJ7" i="9"/>
  <c r="IK7" i="9"/>
  <c r="IL7" i="9"/>
  <c r="IM7" i="9"/>
  <c r="IN7" i="9"/>
  <c r="IO7" i="9"/>
  <c r="IP7" i="9"/>
  <c r="IQ7" i="9"/>
  <c r="IR7" i="9"/>
  <c r="IS7" i="9"/>
  <c r="IT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AT8" i="9"/>
  <c r="AU8" i="9"/>
  <c r="AV8" i="9"/>
  <c r="AW8" i="9"/>
  <c r="AX8" i="9"/>
  <c r="AY8" i="9"/>
  <c r="AZ8" i="9"/>
  <c r="BA8" i="9"/>
  <c r="BB8" i="9"/>
  <c r="BC8" i="9"/>
  <c r="BD8" i="9"/>
  <c r="BE8" i="9"/>
  <c r="BF8" i="9"/>
  <c r="BG8" i="9"/>
  <c r="BH8" i="9"/>
  <c r="BI8" i="9"/>
  <c r="BJ8" i="9"/>
  <c r="BK8" i="9"/>
  <c r="BL8" i="9"/>
  <c r="BM8" i="9"/>
  <c r="BN8" i="9"/>
  <c r="BO8" i="9"/>
  <c r="BP8" i="9"/>
  <c r="BQ8" i="9"/>
  <c r="BR8" i="9"/>
  <c r="BS8" i="9"/>
  <c r="BT8" i="9"/>
  <c r="BU8" i="9"/>
  <c r="BV8" i="9"/>
  <c r="BW8" i="9"/>
  <c r="BX8" i="9"/>
  <c r="BY8" i="9"/>
  <c r="BZ8" i="9"/>
  <c r="CA8" i="9"/>
  <c r="CB8" i="9"/>
  <c r="CC8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FR8" i="9"/>
  <c r="FS8" i="9"/>
  <c r="FT8" i="9"/>
  <c r="FU8" i="9"/>
  <c r="FV8" i="9"/>
  <c r="FW8" i="9"/>
  <c r="FX8" i="9"/>
  <c r="FY8" i="9"/>
  <c r="FZ8" i="9"/>
  <c r="GA8" i="9"/>
  <c r="GB8" i="9"/>
  <c r="GC8" i="9"/>
  <c r="GD8" i="9"/>
  <c r="GE8" i="9"/>
  <c r="GF8" i="9"/>
  <c r="GG8" i="9"/>
  <c r="GH8" i="9"/>
  <c r="GI8" i="9"/>
  <c r="GJ8" i="9"/>
  <c r="GK8" i="9"/>
  <c r="GL8" i="9"/>
  <c r="GM8" i="9"/>
  <c r="GN8" i="9"/>
  <c r="GO8" i="9"/>
  <c r="GP8" i="9"/>
  <c r="GQ8" i="9"/>
  <c r="GR8" i="9"/>
  <c r="GS8" i="9"/>
  <c r="GT8" i="9"/>
  <c r="GU8" i="9"/>
  <c r="GV8" i="9"/>
  <c r="GW8" i="9"/>
  <c r="GX8" i="9"/>
  <c r="GY8" i="9"/>
  <c r="GZ8" i="9"/>
  <c r="HA8" i="9"/>
  <c r="HB8" i="9"/>
  <c r="HC8" i="9"/>
  <c r="HD8" i="9"/>
  <c r="HE8" i="9"/>
  <c r="HF8" i="9"/>
  <c r="HG8" i="9"/>
  <c r="HH8" i="9"/>
  <c r="HI8" i="9"/>
  <c r="HJ8" i="9"/>
  <c r="HK8" i="9"/>
  <c r="HL8" i="9"/>
  <c r="HM8" i="9"/>
  <c r="HN8" i="9"/>
  <c r="HO8" i="9"/>
  <c r="HP8" i="9"/>
  <c r="HQ8" i="9"/>
  <c r="HR8" i="9"/>
  <c r="HS8" i="9"/>
  <c r="HT8" i="9"/>
  <c r="HU8" i="9"/>
  <c r="HV8" i="9"/>
  <c r="HW8" i="9"/>
  <c r="HX8" i="9"/>
  <c r="HY8" i="9"/>
  <c r="HZ8" i="9"/>
  <c r="IA8" i="9"/>
  <c r="IB8" i="9"/>
  <c r="IC8" i="9"/>
  <c r="ID8" i="9"/>
  <c r="IE8" i="9"/>
  <c r="IF8" i="9"/>
  <c r="IG8" i="9"/>
  <c r="IH8" i="9"/>
  <c r="II8" i="9"/>
  <c r="IJ8" i="9"/>
  <c r="IK8" i="9"/>
  <c r="IL8" i="9"/>
  <c r="IM8" i="9"/>
  <c r="IN8" i="9"/>
  <c r="IO8" i="9"/>
  <c r="IP8" i="9"/>
  <c r="IQ8" i="9"/>
  <c r="IR8" i="9"/>
  <c r="IS8" i="9"/>
  <c r="IT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AT9" i="9"/>
  <c r="AU9" i="9"/>
  <c r="AV9" i="9"/>
  <c r="AW9" i="9"/>
  <c r="AX9" i="9"/>
  <c r="AY9" i="9"/>
  <c r="AZ9" i="9"/>
  <c r="BA9" i="9"/>
  <c r="BB9" i="9"/>
  <c r="BC9" i="9"/>
  <c r="BD9" i="9"/>
  <c r="BE9" i="9"/>
  <c r="BF9" i="9"/>
  <c r="BG9" i="9"/>
  <c r="BH9" i="9"/>
  <c r="BI9" i="9"/>
  <c r="BJ9" i="9"/>
  <c r="BK9" i="9"/>
  <c r="BL9" i="9"/>
  <c r="BM9" i="9"/>
  <c r="BN9" i="9"/>
  <c r="BO9" i="9"/>
  <c r="BP9" i="9"/>
  <c r="BQ9" i="9"/>
  <c r="BR9" i="9"/>
  <c r="BS9" i="9"/>
  <c r="BT9" i="9"/>
  <c r="BU9" i="9"/>
  <c r="BV9" i="9"/>
  <c r="BW9" i="9"/>
  <c r="BX9" i="9"/>
  <c r="BY9" i="9"/>
  <c r="BZ9" i="9"/>
  <c r="CA9" i="9"/>
  <c r="CB9" i="9"/>
  <c r="CC9" i="9"/>
  <c r="CD9" i="9"/>
  <c r="CE9" i="9"/>
  <c r="CF9" i="9"/>
  <c r="CG9" i="9"/>
  <c r="CH9" i="9"/>
  <c r="CI9" i="9"/>
  <c r="CJ9" i="9"/>
  <c r="CK9" i="9"/>
  <c r="CL9" i="9"/>
  <c r="CM9" i="9"/>
  <c r="CN9" i="9"/>
  <c r="CO9" i="9"/>
  <c r="CP9" i="9"/>
  <c r="CQ9" i="9"/>
  <c r="CR9" i="9"/>
  <c r="CS9" i="9"/>
  <c r="CT9" i="9"/>
  <c r="CU9" i="9"/>
  <c r="CV9" i="9"/>
  <c r="CW9" i="9"/>
  <c r="CX9" i="9"/>
  <c r="CY9" i="9"/>
  <c r="CZ9" i="9"/>
  <c r="DA9" i="9"/>
  <c r="DB9" i="9"/>
  <c r="DC9" i="9"/>
  <c r="DD9" i="9"/>
  <c r="DE9" i="9"/>
  <c r="DF9" i="9"/>
  <c r="DG9" i="9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FR9" i="9"/>
  <c r="FS9" i="9"/>
  <c r="FT9" i="9"/>
  <c r="FU9" i="9"/>
  <c r="FV9" i="9"/>
  <c r="FW9" i="9"/>
  <c r="FX9" i="9"/>
  <c r="FY9" i="9"/>
  <c r="FZ9" i="9"/>
  <c r="GA9" i="9"/>
  <c r="GB9" i="9"/>
  <c r="GC9" i="9"/>
  <c r="GD9" i="9"/>
  <c r="GE9" i="9"/>
  <c r="GF9" i="9"/>
  <c r="GG9" i="9"/>
  <c r="GH9" i="9"/>
  <c r="GI9" i="9"/>
  <c r="GJ9" i="9"/>
  <c r="GK9" i="9"/>
  <c r="GL9" i="9"/>
  <c r="GM9" i="9"/>
  <c r="GN9" i="9"/>
  <c r="GO9" i="9"/>
  <c r="GP9" i="9"/>
  <c r="GQ9" i="9"/>
  <c r="GR9" i="9"/>
  <c r="GS9" i="9"/>
  <c r="GT9" i="9"/>
  <c r="GU9" i="9"/>
  <c r="GV9" i="9"/>
  <c r="GW9" i="9"/>
  <c r="GX9" i="9"/>
  <c r="GY9" i="9"/>
  <c r="GZ9" i="9"/>
  <c r="HA9" i="9"/>
  <c r="HB9" i="9"/>
  <c r="HC9" i="9"/>
  <c r="HD9" i="9"/>
  <c r="HE9" i="9"/>
  <c r="HF9" i="9"/>
  <c r="HG9" i="9"/>
  <c r="HH9" i="9"/>
  <c r="HI9" i="9"/>
  <c r="HJ9" i="9"/>
  <c r="HK9" i="9"/>
  <c r="HL9" i="9"/>
  <c r="HM9" i="9"/>
  <c r="HN9" i="9"/>
  <c r="HO9" i="9"/>
  <c r="HP9" i="9"/>
  <c r="HQ9" i="9"/>
  <c r="HR9" i="9"/>
  <c r="HS9" i="9"/>
  <c r="HT9" i="9"/>
  <c r="HU9" i="9"/>
  <c r="HV9" i="9"/>
  <c r="HW9" i="9"/>
  <c r="HX9" i="9"/>
  <c r="HY9" i="9"/>
  <c r="HZ9" i="9"/>
  <c r="IA9" i="9"/>
  <c r="IB9" i="9"/>
  <c r="IC9" i="9"/>
  <c r="ID9" i="9"/>
  <c r="IE9" i="9"/>
  <c r="IF9" i="9"/>
  <c r="IG9" i="9"/>
  <c r="IH9" i="9"/>
  <c r="II9" i="9"/>
  <c r="IJ9" i="9"/>
  <c r="IK9" i="9"/>
  <c r="IL9" i="9"/>
  <c r="IM9" i="9"/>
  <c r="IN9" i="9"/>
  <c r="IO9" i="9"/>
  <c r="IP9" i="9"/>
  <c r="IQ9" i="9"/>
  <c r="IR9" i="9"/>
  <c r="IS9" i="9"/>
  <c r="IT9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FR11" i="9"/>
  <c r="FS11" i="9"/>
  <c r="FT11" i="9"/>
  <c r="FU11" i="9"/>
  <c r="FV11" i="9"/>
  <c r="FW11" i="9"/>
  <c r="FX11" i="9"/>
  <c r="FY11" i="9"/>
  <c r="FZ11" i="9"/>
  <c r="GA11" i="9"/>
  <c r="GB11" i="9"/>
  <c r="GC11" i="9"/>
  <c r="GD11" i="9"/>
  <c r="GE11" i="9"/>
  <c r="GF11" i="9"/>
  <c r="GG11" i="9"/>
  <c r="GH11" i="9"/>
  <c r="GI11" i="9"/>
  <c r="GJ11" i="9"/>
  <c r="GK11" i="9"/>
  <c r="GL11" i="9"/>
  <c r="GM11" i="9"/>
  <c r="GN11" i="9"/>
  <c r="GO11" i="9"/>
  <c r="GP11" i="9"/>
  <c r="GQ11" i="9"/>
  <c r="GR11" i="9"/>
  <c r="GS11" i="9"/>
  <c r="GT11" i="9"/>
  <c r="GU11" i="9"/>
  <c r="GV11" i="9"/>
  <c r="GW11" i="9"/>
  <c r="GX11" i="9"/>
  <c r="GY11" i="9"/>
  <c r="GZ11" i="9"/>
  <c r="HA11" i="9"/>
  <c r="HB11" i="9"/>
  <c r="HC11" i="9"/>
  <c r="HD11" i="9"/>
  <c r="HE11" i="9"/>
  <c r="HF11" i="9"/>
  <c r="HG11" i="9"/>
  <c r="HH11" i="9"/>
  <c r="HI11" i="9"/>
  <c r="HJ11" i="9"/>
  <c r="HK11" i="9"/>
  <c r="HL11" i="9"/>
  <c r="HM11" i="9"/>
  <c r="HN11" i="9"/>
  <c r="HO11" i="9"/>
  <c r="HP11" i="9"/>
  <c r="HQ11" i="9"/>
  <c r="HR11" i="9"/>
  <c r="HS11" i="9"/>
  <c r="HT11" i="9"/>
  <c r="HU11" i="9"/>
  <c r="HV11" i="9"/>
  <c r="HW11" i="9"/>
  <c r="HX11" i="9"/>
  <c r="HY11" i="9"/>
  <c r="HZ11" i="9"/>
  <c r="IA11" i="9"/>
  <c r="IB11" i="9"/>
  <c r="IC11" i="9"/>
  <c r="ID11" i="9"/>
  <c r="IE11" i="9"/>
  <c r="IF11" i="9"/>
  <c r="IG11" i="9"/>
  <c r="IH11" i="9"/>
  <c r="II11" i="9"/>
  <c r="IJ11" i="9"/>
  <c r="IK11" i="9"/>
  <c r="IL11" i="9"/>
  <c r="IM11" i="9"/>
  <c r="IN11" i="9"/>
  <c r="IO11" i="9"/>
  <c r="IP11" i="9"/>
  <c r="IQ11" i="9"/>
  <c r="IR11" i="9"/>
  <c r="IS11" i="9"/>
  <c r="IT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FR12" i="9"/>
  <c r="FS12" i="9"/>
  <c r="FT12" i="9"/>
  <c r="FU12" i="9"/>
  <c r="FV12" i="9"/>
  <c r="FW12" i="9"/>
  <c r="FX12" i="9"/>
  <c r="FY12" i="9"/>
  <c r="FZ12" i="9"/>
  <c r="GA12" i="9"/>
  <c r="GB12" i="9"/>
  <c r="GC12" i="9"/>
  <c r="GD12" i="9"/>
  <c r="GE12" i="9"/>
  <c r="GF12" i="9"/>
  <c r="GG12" i="9"/>
  <c r="GH12" i="9"/>
  <c r="GI12" i="9"/>
  <c r="GJ12" i="9"/>
  <c r="GK12" i="9"/>
  <c r="GL12" i="9"/>
  <c r="GM12" i="9"/>
  <c r="GN12" i="9"/>
  <c r="GO12" i="9"/>
  <c r="GP12" i="9"/>
  <c r="GQ12" i="9"/>
  <c r="GR12" i="9"/>
  <c r="GS12" i="9"/>
  <c r="GT12" i="9"/>
  <c r="GU12" i="9"/>
  <c r="GV12" i="9"/>
  <c r="GW12" i="9"/>
  <c r="GX12" i="9"/>
  <c r="GY12" i="9"/>
  <c r="GZ12" i="9"/>
  <c r="HA12" i="9"/>
  <c r="HB12" i="9"/>
  <c r="HC12" i="9"/>
  <c r="HD12" i="9"/>
  <c r="HE12" i="9"/>
  <c r="HF12" i="9"/>
  <c r="HG12" i="9"/>
  <c r="HH12" i="9"/>
  <c r="HI12" i="9"/>
  <c r="HJ12" i="9"/>
  <c r="HK12" i="9"/>
  <c r="HL12" i="9"/>
  <c r="HM12" i="9"/>
  <c r="HN12" i="9"/>
  <c r="HO12" i="9"/>
  <c r="HP12" i="9"/>
  <c r="HQ12" i="9"/>
  <c r="HR12" i="9"/>
  <c r="HS12" i="9"/>
  <c r="HT12" i="9"/>
  <c r="HU12" i="9"/>
  <c r="HV12" i="9"/>
  <c r="HW12" i="9"/>
  <c r="HX12" i="9"/>
  <c r="HY12" i="9"/>
  <c r="HZ12" i="9"/>
  <c r="IA12" i="9"/>
  <c r="IB12" i="9"/>
  <c r="IC12" i="9"/>
  <c r="ID12" i="9"/>
  <c r="IE12" i="9"/>
  <c r="IF12" i="9"/>
  <c r="IG12" i="9"/>
  <c r="IH12" i="9"/>
  <c r="II12" i="9"/>
  <c r="IJ12" i="9"/>
  <c r="IK12" i="9"/>
  <c r="IL12" i="9"/>
  <c r="IM12" i="9"/>
  <c r="IN12" i="9"/>
  <c r="IO12" i="9"/>
  <c r="IP12" i="9"/>
  <c r="IQ12" i="9"/>
  <c r="IR12" i="9"/>
  <c r="IS12" i="9"/>
  <c r="IT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FR13" i="9"/>
  <c r="FS13" i="9"/>
  <c r="FT13" i="9"/>
  <c r="FU13" i="9"/>
  <c r="FV13" i="9"/>
  <c r="FW13" i="9"/>
  <c r="FX13" i="9"/>
  <c r="FY13" i="9"/>
  <c r="FZ13" i="9"/>
  <c r="GA13" i="9"/>
  <c r="GB13" i="9"/>
  <c r="GC13" i="9"/>
  <c r="GD13" i="9"/>
  <c r="GE13" i="9"/>
  <c r="GF13" i="9"/>
  <c r="GG13" i="9"/>
  <c r="GH13" i="9"/>
  <c r="GI13" i="9"/>
  <c r="GJ13" i="9"/>
  <c r="GK13" i="9"/>
  <c r="GL13" i="9"/>
  <c r="GM13" i="9"/>
  <c r="GN13" i="9"/>
  <c r="GO13" i="9"/>
  <c r="GP13" i="9"/>
  <c r="GQ13" i="9"/>
  <c r="GR13" i="9"/>
  <c r="GS13" i="9"/>
  <c r="GT13" i="9"/>
  <c r="GU13" i="9"/>
  <c r="GV13" i="9"/>
  <c r="GW13" i="9"/>
  <c r="GX13" i="9"/>
  <c r="GY13" i="9"/>
  <c r="GZ13" i="9"/>
  <c r="HA13" i="9"/>
  <c r="HB13" i="9"/>
  <c r="HC13" i="9"/>
  <c r="HD13" i="9"/>
  <c r="HE13" i="9"/>
  <c r="HF13" i="9"/>
  <c r="HG13" i="9"/>
  <c r="HH13" i="9"/>
  <c r="HI13" i="9"/>
  <c r="HJ13" i="9"/>
  <c r="HK13" i="9"/>
  <c r="HL13" i="9"/>
  <c r="HM13" i="9"/>
  <c r="HN13" i="9"/>
  <c r="HO13" i="9"/>
  <c r="HP13" i="9"/>
  <c r="HQ13" i="9"/>
  <c r="HR13" i="9"/>
  <c r="HS13" i="9"/>
  <c r="HT13" i="9"/>
  <c r="HU13" i="9"/>
  <c r="HV13" i="9"/>
  <c r="HW13" i="9"/>
  <c r="HX13" i="9"/>
  <c r="HY13" i="9"/>
  <c r="HZ13" i="9"/>
  <c r="IA13" i="9"/>
  <c r="IB13" i="9"/>
  <c r="IC13" i="9"/>
  <c r="ID13" i="9"/>
  <c r="IE13" i="9"/>
  <c r="IF13" i="9"/>
  <c r="IG13" i="9"/>
  <c r="IH13" i="9"/>
  <c r="II13" i="9"/>
  <c r="IJ13" i="9"/>
  <c r="IK13" i="9"/>
  <c r="IL13" i="9"/>
  <c r="IM13" i="9"/>
  <c r="IN13" i="9"/>
  <c r="IO13" i="9"/>
  <c r="IP13" i="9"/>
  <c r="IQ13" i="9"/>
  <c r="IR13" i="9"/>
  <c r="IS13" i="9"/>
  <c r="IT13" i="9"/>
  <c r="B22" i="9"/>
  <c r="B23" i="9"/>
  <c r="B24" i="9"/>
  <c r="B25" i="9"/>
  <c r="B26" i="9"/>
  <c r="C26" i="9"/>
  <c r="D26" i="9"/>
  <c r="E26" i="9"/>
  <c r="F26" i="9"/>
  <c r="G26" i="9"/>
  <c r="H26" i="9"/>
  <c r="I26" i="9"/>
  <c r="J26" i="9"/>
  <c r="K26" i="9"/>
  <c r="L26" i="9"/>
  <c r="M26" i="9"/>
  <c r="B27" i="9"/>
  <c r="C27" i="9"/>
  <c r="D27" i="9"/>
  <c r="E27" i="9"/>
  <c r="F27" i="9"/>
  <c r="G27" i="9"/>
  <c r="H27" i="9"/>
  <c r="I27" i="9"/>
  <c r="J27" i="9"/>
  <c r="K27" i="9"/>
  <c r="L27" i="9"/>
  <c r="M27" i="9"/>
  <c r="B34" i="9"/>
  <c r="B35" i="9"/>
  <c r="B36" i="9"/>
  <c r="B37" i="9"/>
  <c r="B38" i="9"/>
  <c r="C38" i="9"/>
  <c r="D38" i="9"/>
  <c r="E38" i="9"/>
  <c r="F38" i="9"/>
  <c r="G38" i="9"/>
  <c r="H38" i="9"/>
  <c r="I38" i="9"/>
  <c r="J38" i="9"/>
  <c r="K38" i="9"/>
  <c r="L38" i="9"/>
  <c r="M38" i="9"/>
  <c r="B39" i="9"/>
  <c r="C39" i="9"/>
  <c r="D39" i="9"/>
  <c r="E39" i="9"/>
  <c r="F39" i="9"/>
  <c r="G39" i="9"/>
  <c r="H39" i="9"/>
  <c r="I39" i="9"/>
  <c r="J39" i="9"/>
  <c r="K39" i="9"/>
  <c r="L39" i="9"/>
  <c r="M39" i="9"/>
  <c r="B46" i="9"/>
  <c r="B47" i="9"/>
  <c r="B48" i="9"/>
  <c r="B49" i="9"/>
  <c r="B50" i="9"/>
  <c r="C50" i="9"/>
  <c r="D50" i="9"/>
  <c r="E50" i="9"/>
  <c r="F50" i="9"/>
  <c r="G50" i="9"/>
  <c r="H50" i="9"/>
  <c r="I50" i="9"/>
  <c r="J50" i="9"/>
  <c r="K50" i="9"/>
  <c r="L50" i="9"/>
  <c r="M50" i="9"/>
  <c r="B51" i="9"/>
  <c r="C51" i="9"/>
  <c r="D51" i="9"/>
  <c r="E51" i="9"/>
  <c r="F51" i="9"/>
  <c r="G51" i="9"/>
  <c r="H51" i="9"/>
  <c r="I51" i="9"/>
  <c r="J51" i="9"/>
  <c r="K51" i="9"/>
  <c r="L51" i="9"/>
  <c r="M51" i="9"/>
  <c r="B56" i="9"/>
  <c r="B57" i="9"/>
  <c r="B62" i="9"/>
  <c r="B63" i="9"/>
  <c r="Q69" i="9"/>
  <c r="Q70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AY76" i="9"/>
  <c r="AZ76" i="9"/>
  <c r="BA76" i="9"/>
  <c r="BB76" i="9"/>
  <c r="BC76" i="9"/>
  <c r="BD76" i="9"/>
  <c r="BE76" i="9"/>
  <c r="BF76" i="9"/>
  <c r="BG76" i="9"/>
  <c r="BH76" i="9"/>
  <c r="BI76" i="9"/>
  <c r="BJ76" i="9"/>
  <c r="BK76" i="9"/>
  <c r="BL76" i="9"/>
  <c r="BM76" i="9"/>
  <c r="BN76" i="9"/>
  <c r="BO76" i="9"/>
  <c r="BP76" i="9"/>
  <c r="BQ76" i="9"/>
  <c r="BR76" i="9"/>
  <c r="BS76" i="9"/>
  <c r="BT76" i="9"/>
  <c r="BU76" i="9"/>
  <c r="BV76" i="9"/>
  <c r="BW76" i="9"/>
  <c r="BX76" i="9"/>
  <c r="BY76" i="9"/>
  <c r="BZ76" i="9"/>
  <c r="CA76" i="9"/>
  <c r="CB76" i="9"/>
  <c r="CC76" i="9"/>
  <c r="CD76" i="9"/>
  <c r="CE76" i="9"/>
  <c r="CF76" i="9"/>
  <c r="CG76" i="9"/>
  <c r="CH76" i="9"/>
  <c r="CI76" i="9"/>
  <c r="CJ76" i="9"/>
  <c r="CK76" i="9"/>
  <c r="CL76" i="9"/>
  <c r="CM76" i="9"/>
  <c r="CN76" i="9"/>
  <c r="CO76" i="9"/>
  <c r="CP76" i="9"/>
  <c r="CQ76" i="9"/>
  <c r="CR76" i="9"/>
  <c r="CS76" i="9"/>
  <c r="CT76" i="9"/>
  <c r="CU76" i="9"/>
  <c r="CV76" i="9"/>
  <c r="CW76" i="9"/>
  <c r="CX76" i="9"/>
  <c r="CY76" i="9"/>
  <c r="CZ76" i="9"/>
  <c r="DA76" i="9"/>
  <c r="DB76" i="9"/>
  <c r="DC76" i="9"/>
  <c r="DD76" i="9"/>
  <c r="DE76" i="9"/>
  <c r="DF76" i="9"/>
  <c r="DG76" i="9"/>
  <c r="DH76" i="9"/>
  <c r="DI76" i="9"/>
  <c r="DJ76" i="9"/>
  <c r="DK76" i="9"/>
  <c r="DL76" i="9"/>
  <c r="DM76" i="9"/>
  <c r="DN76" i="9"/>
  <c r="DO76" i="9"/>
  <c r="DP76" i="9"/>
  <c r="DQ76" i="9"/>
  <c r="DR76" i="9"/>
  <c r="DS76" i="9"/>
  <c r="DT76" i="9"/>
  <c r="DU76" i="9"/>
  <c r="DV76" i="9"/>
  <c r="DW76" i="9"/>
  <c r="DX76" i="9"/>
  <c r="DY76" i="9"/>
  <c r="DZ76" i="9"/>
  <c r="EA76" i="9"/>
  <c r="EB76" i="9"/>
  <c r="EC76" i="9"/>
  <c r="ED76" i="9"/>
  <c r="EE76" i="9"/>
  <c r="EF76" i="9"/>
  <c r="EG76" i="9"/>
  <c r="EH76" i="9"/>
  <c r="EI76" i="9"/>
  <c r="EJ76" i="9"/>
  <c r="EK76" i="9"/>
  <c r="EL76" i="9"/>
  <c r="EM76" i="9"/>
  <c r="EN76" i="9"/>
  <c r="EO76" i="9"/>
  <c r="EP76" i="9"/>
  <c r="EQ76" i="9"/>
  <c r="ER76" i="9"/>
  <c r="ES76" i="9"/>
  <c r="ET76" i="9"/>
  <c r="EU76" i="9"/>
  <c r="EV76" i="9"/>
  <c r="EW76" i="9"/>
  <c r="EX76" i="9"/>
  <c r="EY76" i="9"/>
  <c r="EZ76" i="9"/>
  <c r="FA76" i="9"/>
  <c r="FB76" i="9"/>
  <c r="FC76" i="9"/>
  <c r="FD76" i="9"/>
  <c r="FE76" i="9"/>
  <c r="FF76" i="9"/>
  <c r="FG76" i="9"/>
  <c r="FH76" i="9"/>
  <c r="FI76" i="9"/>
  <c r="FJ76" i="9"/>
  <c r="FK76" i="9"/>
  <c r="FL76" i="9"/>
  <c r="FM76" i="9"/>
  <c r="FN76" i="9"/>
  <c r="FO76" i="9"/>
  <c r="FP76" i="9"/>
  <c r="FQ76" i="9"/>
  <c r="FR76" i="9"/>
  <c r="FS76" i="9"/>
  <c r="FT76" i="9"/>
  <c r="FU76" i="9"/>
  <c r="FV76" i="9"/>
  <c r="FW76" i="9"/>
  <c r="FX76" i="9"/>
  <c r="FY76" i="9"/>
  <c r="FZ76" i="9"/>
  <c r="GA76" i="9"/>
  <c r="GB76" i="9"/>
  <c r="GC76" i="9"/>
  <c r="GD76" i="9"/>
  <c r="GE76" i="9"/>
  <c r="GF76" i="9"/>
  <c r="GG76" i="9"/>
  <c r="GH76" i="9"/>
  <c r="GI76" i="9"/>
  <c r="GJ76" i="9"/>
  <c r="GK76" i="9"/>
  <c r="GL76" i="9"/>
  <c r="GM76" i="9"/>
  <c r="GN76" i="9"/>
  <c r="GO76" i="9"/>
  <c r="GP76" i="9"/>
  <c r="GQ76" i="9"/>
  <c r="GR76" i="9"/>
  <c r="GS76" i="9"/>
  <c r="GT76" i="9"/>
  <c r="GU76" i="9"/>
  <c r="GV76" i="9"/>
  <c r="GW76" i="9"/>
  <c r="GX76" i="9"/>
  <c r="GY76" i="9"/>
  <c r="GZ76" i="9"/>
  <c r="HA76" i="9"/>
  <c r="HB76" i="9"/>
  <c r="HC76" i="9"/>
  <c r="HD76" i="9"/>
  <c r="HE76" i="9"/>
  <c r="HF76" i="9"/>
  <c r="HG76" i="9"/>
  <c r="HH76" i="9"/>
  <c r="HI76" i="9"/>
  <c r="HJ76" i="9"/>
  <c r="HK76" i="9"/>
  <c r="HL76" i="9"/>
  <c r="HM76" i="9"/>
  <c r="HN76" i="9"/>
  <c r="HO76" i="9"/>
  <c r="HP76" i="9"/>
  <c r="HQ76" i="9"/>
  <c r="HR76" i="9"/>
  <c r="HS76" i="9"/>
  <c r="HT76" i="9"/>
  <c r="HU76" i="9"/>
  <c r="HV76" i="9"/>
  <c r="HW76" i="9"/>
  <c r="HX76" i="9"/>
  <c r="HY76" i="9"/>
  <c r="HZ76" i="9"/>
  <c r="IA76" i="9"/>
  <c r="IB76" i="9"/>
  <c r="IC76" i="9"/>
  <c r="ID76" i="9"/>
  <c r="IE76" i="9"/>
  <c r="IF76" i="9"/>
  <c r="IG76" i="9"/>
  <c r="IH76" i="9"/>
  <c r="II76" i="9"/>
  <c r="IJ76" i="9"/>
  <c r="IK76" i="9"/>
  <c r="IL76" i="9"/>
  <c r="IM76" i="9"/>
  <c r="IN76" i="9"/>
  <c r="IO76" i="9"/>
  <c r="IP76" i="9"/>
  <c r="IQ76" i="9"/>
  <c r="IR76" i="9"/>
  <c r="IS76" i="9"/>
  <c r="IT76" i="9"/>
  <c r="IU76" i="9"/>
  <c r="IV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AY77" i="9"/>
  <c r="AZ77" i="9"/>
  <c r="BA77" i="9"/>
  <c r="BB77" i="9"/>
  <c r="BC77" i="9"/>
  <c r="BD77" i="9"/>
  <c r="BE77" i="9"/>
  <c r="BF77" i="9"/>
  <c r="BG77" i="9"/>
  <c r="BH77" i="9"/>
  <c r="BI77" i="9"/>
  <c r="BJ77" i="9"/>
  <c r="BK77" i="9"/>
  <c r="BL77" i="9"/>
  <c r="BM77" i="9"/>
  <c r="BN77" i="9"/>
  <c r="BO77" i="9"/>
  <c r="BP77" i="9"/>
  <c r="BQ77" i="9"/>
  <c r="BR77" i="9"/>
  <c r="BS77" i="9"/>
  <c r="BT77" i="9"/>
  <c r="BU77" i="9"/>
  <c r="BV77" i="9"/>
  <c r="BW77" i="9"/>
  <c r="BX77" i="9"/>
  <c r="BY77" i="9"/>
  <c r="BZ77" i="9"/>
  <c r="CA77" i="9"/>
  <c r="CB77" i="9"/>
  <c r="CC77" i="9"/>
  <c r="CD77" i="9"/>
  <c r="CE77" i="9"/>
  <c r="CF77" i="9"/>
  <c r="CG77" i="9"/>
  <c r="CH77" i="9"/>
  <c r="CI77" i="9"/>
  <c r="CJ77" i="9"/>
  <c r="CK77" i="9"/>
  <c r="CL77" i="9"/>
  <c r="CM77" i="9"/>
  <c r="CN77" i="9"/>
  <c r="CO77" i="9"/>
  <c r="CP77" i="9"/>
  <c r="CQ77" i="9"/>
  <c r="CR77" i="9"/>
  <c r="CS77" i="9"/>
  <c r="CT77" i="9"/>
  <c r="CU77" i="9"/>
  <c r="CV77" i="9"/>
  <c r="CW77" i="9"/>
  <c r="CX77" i="9"/>
  <c r="CY77" i="9"/>
  <c r="CZ77" i="9"/>
  <c r="DA77" i="9"/>
  <c r="DB77" i="9"/>
  <c r="DC77" i="9"/>
  <c r="DD77" i="9"/>
  <c r="DE77" i="9"/>
  <c r="DF77" i="9"/>
  <c r="DG77" i="9"/>
  <c r="DH77" i="9"/>
  <c r="DI77" i="9"/>
  <c r="DJ77" i="9"/>
  <c r="DK77" i="9"/>
  <c r="DL77" i="9"/>
  <c r="DM77" i="9"/>
  <c r="DN77" i="9"/>
  <c r="DO77" i="9"/>
  <c r="DP77" i="9"/>
  <c r="DQ77" i="9"/>
  <c r="DR77" i="9"/>
  <c r="DS77" i="9"/>
  <c r="DT77" i="9"/>
  <c r="DU77" i="9"/>
  <c r="DV77" i="9"/>
  <c r="DW77" i="9"/>
  <c r="DX77" i="9"/>
  <c r="DY77" i="9"/>
  <c r="DZ77" i="9"/>
  <c r="EA77" i="9"/>
  <c r="EB77" i="9"/>
  <c r="EC77" i="9"/>
  <c r="ED77" i="9"/>
  <c r="EE77" i="9"/>
  <c r="EF77" i="9"/>
  <c r="EG77" i="9"/>
  <c r="EH77" i="9"/>
  <c r="EI77" i="9"/>
  <c r="EJ77" i="9"/>
  <c r="EK77" i="9"/>
  <c r="EL77" i="9"/>
  <c r="EM77" i="9"/>
  <c r="EN77" i="9"/>
  <c r="EO77" i="9"/>
  <c r="EP77" i="9"/>
  <c r="EQ77" i="9"/>
  <c r="ER77" i="9"/>
  <c r="ES77" i="9"/>
  <c r="ET77" i="9"/>
  <c r="EU77" i="9"/>
  <c r="EV77" i="9"/>
  <c r="EW77" i="9"/>
  <c r="EX77" i="9"/>
  <c r="EY77" i="9"/>
  <c r="EZ77" i="9"/>
  <c r="FA77" i="9"/>
  <c r="FB77" i="9"/>
  <c r="FC77" i="9"/>
  <c r="FD77" i="9"/>
  <c r="FE77" i="9"/>
  <c r="FF77" i="9"/>
  <c r="FG77" i="9"/>
  <c r="FH77" i="9"/>
  <c r="FI77" i="9"/>
  <c r="FJ77" i="9"/>
  <c r="FK77" i="9"/>
  <c r="FL77" i="9"/>
  <c r="FM77" i="9"/>
  <c r="FN77" i="9"/>
  <c r="FO77" i="9"/>
  <c r="FP77" i="9"/>
  <c r="FQ77" i="9"/>
  <c r="FR77" i="9"/>
  <c r="FS77" i="9"/>
  <c r="FT77" i="9"/>
  <c r="FU77" i="9"/>
  <c r="FV77" i="9"/>
  <c r="FW77" i="9"/>
  <c r="FX77" i="9"/>
  <c r="FY77" i="9"/>
  <c r="FZ77" i="9"/>
  <c r="GA77" i="9"/>
  <c r="GB77" i="9"/>
  <c r="GC77" i="9"/>
  <c r="GD77" i="9"/>
  <c r="GE77" i="9"/>
  <c r="GF77" i="9"/>
  <c r="GG77" i="9"/>
  <c r="GH77" i="9"/>
  <c r="GI77" i="9"/>
  <c r="GJ77" i="9"/>
  <c r="GK77" i="9"/>
  <c r="GL77" i="9"/>
  <c r="GM77" i="9"/>
  <c r="GN77" i="9"/>
  <c r="GO77" i="9"/>
  <c r="GP77" i="9"/>
  <c r="GQ77" i="9"/>
  <c r="GR77" i="9"/>
  <c r="GS77" i="9"/>
  <c r="GT77" i="9"/>
  <c r="GU77" i="9"/>
  <c r="GV77" i="9"/>
  <c r="GW77" i="9"/>
  <c r="GX77" i="9"/>
  <c r="GY77" i="9"/>
  <c r="GZ77" i="9"/>
  <c r="HA77" i="9"/>
  <c r="HB77" i="9"/>
  <c r="HC77" i="9"/>
  <c r="HD77" i="9"/>
  <c r="HE77" i="9"/>
  <c r="HF77" i="9"/>
  <c r="HG77" i="9"/>
  <c r="HH77" i="9"/>
  <c r="HI77" i="9"/>
  <c r="HJ77" i="9"/>
  <c r="HK77" i="9"/>
  <c r="HL77" i="9"/>
  <c r="HM77" i="9"/>
  <c r="HN77" i="9"/>
  <c r="HO77" i="9"/>
  <c r="HP77" i="9"/>
  <c r="HQ77" i="9"/>
  <c r="HR77" i="9"/>
  <c r="HS77" i="9"/>
  <c r="HT77" i="9"/>
  <c r="HU77" i="9"/>
  <c r="HV77" i="9"/>
  <c r="HW77" i="9"/>
  <c r="HX77" i="9"/>
  <c r="HY77" i="9"/>
  <c r="HZ77" i="9"/>
  <c r="IA77" i="9"/>
  <c r="IB77" i="9"/>
  <c r="IC77" i="9"/>
  <c r="ID77" i="9"/>
  <c r="IE77" i="9"/>
  <c r="IF77" i="9"/>
  <c r="IG77" i="9"/>
  <c r="IH77" i="9"/>
  <c r="II77" i="9"/>
  <c r="IJ77" i="9"/>
  <c r="IK77" i="9"/>
  <c r="IL77" i="9"/>
  <c r="IM77" i="9"/>
  <c r="IN77" i="9"/>
  <c r="IO77" i="9"/>
  <c r="IP77" i="9"/>
  <c r="IQ77" i="9"/>
  <c r="IR77" i="9"/>
  <c r="IS77" i="9"/>
  <c r="IT77" i="9"/>
  <c r="IU77" i="9"/>
  <c r="IV77" i="9"/>
  <c r="B78" i="9"/>
  <c r="B79" i="9"/>
  <c r="R3" i="6"/>
  <c r="S3" i="6"/>
  <c r="R4" i="6"/>
  <c r="S4" i="6"/>
  <c r="R5" i="6"/>
  <c r="S5" i="6"/>
  <c r="R6" i="6"/>
  <c r="S6" i="6"/>
  <c r="R7" i="6"/>
  <c r="S7" i="6"/>
  <c r="R8" i="6"/>
  <c r="S8" i="6"/>
  <c r="R9" i="6"/>
  <c r="S9" i="6"/>
  <c r="R10" i="6"/>
  <c r="S10" i="6"/>
  <c r="R11" i="6"/>
  <c r="S11" i="6"/>
  <c r="R12" i="6"/>
  <c r="S12" i="6"/>
  <c r="R13" i="6"/>
  <c r="S13" i="6"/>
  <c r="R14" i="6"/>
  <c r="S14" i="6"/>
  <c r="R15" i="6"/>
  <c r="S15" i="6"/>
  <c r="R16" i="6"/>
  <c r="S16" i="6"/>
  <c r="R17" i="6"/>
  <c r="S17" i="6"/>
  <c r="R18" i="6"/>
  <c r="S18" i="6"/>
  <c r="R19" i="6"/>
  <c r="S19" i="6"/>
  <c r="R20" i="6"/>
  <c r="S20" i="6"/>
  <c r="R21" i="6"/>
  <c r="S21" i="6"/>
  <c r="R22" i="6"/>
  <c r="S22" i="6"/>
  <c r="R23" i="6"/>
  <c r="S23" i="6"/>
  <c r="R24" i="6"/>
  <c r="S24" i="6"/>
  <c r="R25" i="6"/>
  <c r="S25" i="6"/>
  <c r="R26" i="6"/>
  <c r="S26" i="6"/>
  <c r="R27" i="6"/>
  <c r="S27" i="6"/>
  <c r="R28" i="6"/>
  <c r="S28" i="6"/>
  <c r="R29" i="6"/>
  <c r="S29" i="6"/>
  <c r="R30" i="6"/>
  <c r="S30" i="6"/>
  <c r="R31" i="6"/>
  <c r="S31" i="6"/>
  <c r="R32" i="6"/>
  <c r="S32" i="6"/>
  <c r="R33" i="6"/>
  <c r="S33" i="6"/>
  <c r="R34" i="6"/>
  <c r="S34" i="6"/>
  <c r="R35" i="6"/>
  <c r="S35" i="6"/>
  <c r="R36" i="6"/>
  <c r="S36" i="6"/>
  <c r="R37" i="6"/>
  <c r="S37" i="6"/>
  <c r="R38" i="6"/>
  <c r="S38" i="6"/>
  <c r="R39" i="6"/>
  <c r="S39" i="6"/>
  <c r="R40" i="6"/>
  <c r="S40" i="6"/>
  <c r="R41" i="6"/>
  <c r="S41" i="6"/>
  <c r="R42" i="6"/>
  <c r="S42" i="6"/>
  <c r="R43" i="6"/>
  <c r="S43" i="6"/>
  <c r="R44" i="6"/>
  <c r="S44" i="6"/>
  <c r="R45" i="6"/>
  <c r="S45" i="6"/>
  <c r="R46" i="6"/>
  <c r="S46" i="6"/>
  <c r="R47" i="6"/>
  <c r="S47" i="6"/>
  <c r="R48" i="6"/>
  <c r="S48" i="6"/>
  <c r="R49" i="6"/>
  <c r="S49" i="6"/>
  <c r="R50" i="6"/>
  <c r="S50" i="6"/>
  <c r="R51" i="6"/>
  <c r="S51" i="6"/>
  <c r="R52" i="6"/>
  <c r="S52" i="6"/>
  <c r="R53" i="6"/>
  <c r="S53" i="6"/>
  <c r="B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E22" i="7"/>
  <c r="B23" i="7"/>
  <c r="E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D1" i="12"/>
  <c r="V8" i="12"/>
  <c r="V15" i="12"/>
  <c r="F12" i="15"/>
  <c r="G12" i="15"/>
  <c r="H12" i="15"/>
  <c r="I12" i="15"/>
  <c r="J12" i="15"/>
  <c r="K12" i="15"/>
  <c r="L12" i="15"/>
  <c r="M12" i="15"/>
  <c r="N12" i="15"/>
  <c r="O12" i="15"/>
  <c r="F14" i="15"/>
  <c r="G14" i="15"/>
  <c r="H14" i="15"/>
  <c r="I14" i="15"/>
  <c r="J14" i="15"/>
  <c r="K14" i="15"/>
  <c r="L14" i="15"/>
  <c r="M14" i="15"/>
  <c r="N14" i="15"/>
  <c r="O14" i="15"/>
  <c r="F16" i="15"/>
  <c r="G16" i="15"/>
  <c r="H16" i="15"/>
  <c r="I16" i="15"/>
  <c r="J16" i="15"/>
  <c r="K16" i="15"/>
  <c r="L16" i="15"/>
  <c r="M16" i="15"/>
  <c r="N16" i="15"/>
  <c r="O16" i="15"/>
  <c r="F18" i="15"/>
  <c r="G18" i="15"/>
  <c r="H18" i="15"/>
  <c r="I18" i="15"/>
  <c r="J18" i="15"/>
  <c r="K18" i="15"/>
  <c r="L18" i="15"/>
  <c r="M18" i="15"/>
  <c r="N18" i="15"/>
  <c r="O18" i="15"/>
  <c r="F20" i="15"/>
  <c r="G20" i="15"/>
  <c r="H20" i="15"/>
  <c r="I20" i="15"/>
  <c r="J20" i="15"/>
  <c r="K20" i="15"/>
  <c r="L20" i="15"/>
  <c r="M20" i="15"/>
  <c r="N20" i="15"/>
  <c r="O20" i="15"/>
  <c r="F22" i="15"/>
  <c r="G22" i="15"/>
  <c r="H22" i="15"/>
  <c r="I22" i="15"/>
  <c r="J22" i="15"/>
  <c r="K22" i="15"/>
  <c r="L22" i="15"/>
  <c r="M22" i="15"/>
  <c r="N22" i="15"/>
  <c r="O22" i="15"/>
  <c r="F24" i="15"/>
  <c r="G24" i="15"/>
  <c r="H24" i="15"/>
  <c r="I24" i="15"/>
  <c r="J24" i="15"/>
  <c r="K24" i="15"/>
  <c r="L24" i="15"/>
  <c r="M24" i="15"/>
  <c r="N24" i="15"/>
  <c r="O24" i="15"/>
  <c r="F26" i="15"/>
  <c r="G26" i="15"/>
  <c r="H26" i="15"/>
  <c r="I26" i="15"/>
  <c r="J26" i="15"/>
  <c r="K26" i="15"/>
  <c r="L26" i="15"/>
  <c r="M26" i="15"/>
  <c r="N26" i="15"/>
  <c r="O26" i="15"/>
  <c r="F28" i="15"/>
  <c r="G28" i="15"/>
  <c r="H28" i="15"/>
  <c r="I28" i="15"/>
  <c r="J28" i="15"/>
  <c r="K28" i="15"/>
  <c r="L28" i="15"/>
  <c r="M28" i="15"/>
  <c r="N28" i="15"/>
  <c r="O28" i="15"/>
  <c r="F30" i="15"/>
  <c r="G30" i="15"/>
  <c r="H30" i="15"/>
  <c r="I30" i="15"/>
  <c r="J30" i="15"/>
  <c r="K30" i="15"/>
  <c r="L30" i="15"/>
  <c r="M30" i="15"/>
  <c r="N30" i="15"/>
  <c r="O30" i="15"/>
  <c r="F32" i="15"/>
  <c r="G32" i="15"/>
  <c r="H32" i="15"/>
  <c r="I32" i="15"/>
  <c r="J32" i="15"/>
  <c r="K32" i="15"/>
  <c r="L32" i="15"/>
  <c r="M32" i="15"/>
  <c r="N32" i="15"/>
  <c r="O32" i="15"/>
  <c r="F34" i="15"/>
  <c r="G34" i="15"/>
  <c r="H34" i="15"/>
  <c r="I34" i="15"/>
  <c r="J34" i="15"/>
  <c r="K34" i="15"/>
  <c r="L34" i="15"/>
  <c r="M34" i="15"/>
  <c r="N34" i="15"/>
  <c r="O34" i="15"/>
  <c r="M48" i="15"/>
  <c r="M49" i="15"/>
  <c r="M50" i="15"/>
  <c r="M51" i="15"/>
  <c r="M52" i="15"/>
  <c r="M53" i="15"/>
  <c r="M54" i="15"/>
  <c r="M55" i="15"/>
  <c r="M56" i="15"/>
  <c r="M57" i="15"/>
  <c r="M58" i="15"/>
  <c r="F59" i="15"/>
  <c r="G59" i="15"/>
  <c r="H59" i="15"/>
  <c r="I59" i="15"/>
  <c r="J59" i="15"/>
  <c r="K59" i="15"/>
  <c r="L59" i="15"/>
  <c r="M59" i="15"/>
  <c r="M66" i="15"/>
  <c r="M67" i="15"/>
  <c r="M68" i="15"/>
  <c r="M69" i="15"/>
  <c r="M70" i="15"/>
  <c r="M71" i="15"/>
  <c r="M72" i="15"/>
  <c r="M73" i="15"/>
  <c r="M74" i="15"/>
  <c r="M75" i="15"/>
  <c r="M76" i="15"/>
  <c r="F77" i="15"/>
  <c r="G77" i="15"/>
  <c r="H77" i="15"/>
  <c r="I77" i="15"/>
  <c r="J77" i="15"/>
  <c r="K77" i="15"/>
  <c r="L77" i="15"/>
  <c r="M77" i="1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CW16" i="5"/>
  <c r="CX16" i="5"/>
  <c r="CY16" i="5"/>
  <c r="CZ16" i="5"/>
  <c r="DA16" i="5"/>
  <c r="DB16" i="5"/>
  <c r="DC16" i="5"/>
  <c r="DD16" i="5"/>
  <c r="DE16" i="5"/>
  <c r="DF16" i="5"/>
  <c r="DG16" i="5"/>
  <c r="DH16" i="5"/>
  <c r="DI16" i="5"/>
  <c r="DJ16" i="5"/>
  <c r="DK16" i="5"/>
  <c r="DL16" i="5"/>
  <c r="DM16" i="5"/>
  <c r="DN16" i="5"/>
  <c r="DO16" i="5"/>
  <c r="DP16" i="5"/>
  <c r="DQ16" i="5"/>
  <c r="DR16" i="5"/>
  <c r="DS16" i="5"/>
  <c r="DT16" i="5"/>
  <c r="DU16" i="5"/>
  <c r="DV16" i="5"/>
  <c r="DW16" i="5"/>
  <c r="DX16" i="5"/>
  <c r="DY16" i="5"/>
  <c r="DZ16" i="5"/>
  <c r="EA16" i="5"/>
  <c r="EB16" i="5"/>
  <c r="EC16" i="5"/>
  <c r="ED16" i="5"/>
  <c r="EE16" i="5"/>
  <c r="EF16" i="5"/>
  <c r="EG16" i="5"/>
  <c r="EH16" i="5"/>
  <c r="EI16" i="5"/>
  <c r="EJ16" i="5"/>
  <c r="EK16" i="5"/>
  <c r="EL16" i="5"/>
  <c r="EM16" i="5"/>
  <c r="EN16" i="5"/>
  <c r="EO16" i="5"/>
  <c r="EP16" i="5"/>
  <c r="EQ16" i="5"/>
  <c r="ER16" i="5"/>
  <c r="ES16" i="5"/>
  <c r="ET16" i="5"/>
  <c r="EU16" i="5"/>
  <c r="EV16" i="5"/>
  <c r="EW16" i="5"/>
  <c r="EX16" i="5"/>
  <c r="EY16" i="5"/>
  <c r="EZ16" i="5"/>
  <c r="FA16" i="5"/>
  <c r="FB16" i="5"/>
  <c r="FC16" i="5"/>
  <c r="FD16" i="5"/>
  <c r="FE16" i="5"/>
  <c r="FF16" i="5"/>
  <c r="FG16" i="5"/>
  <c r="FH16" i="5"/>
  <c r="FI16" i="5"/>
  <c r="FJ16" i="5"/>
  <c r="FK16" i="5"/>
  <c r="FL16" i="5"/>
  <c r="FM16" i="5"/>
  <c r="FN16" i="5"/>
  <c r="FO16" i="5"/>
  <c r="FP16" i="5"/>
  <c r="FQ16" i="5"/>
  <c r="FR16" i="5"/>
  <c r="FS16" i="5"/>
  <c r="FT16" i="5"/>
  <c r="FU16" i="5"/>
  <c r="FV16" i="5"/>
  <c r="FW16" i="5"/>
  <c r="FX16" i="5"/>
  <c r="FY16" i="5"/>
  <c r="FZ16" i="5"/>
  <c r="GA16" i="5"/>
  <c r="GB16" i="5"/>
  <c r="GC16" i="5"/>
  <c r="GD16" i="5"/>
  <c r="GE16" i="5"/>
  <c r="GF16" i="5"/>
  <c r="GG16" i="5"/>
  <c r="GH16" i="5"/>
  <c r="GI16" i="5"/>
  <c r="GJ16" i="5"/>
  <c r="GK16" i="5"/>
  <c r="GL16" i="5"/>
  <c r="GM16" i="5"/>
  <c r="GN16" i="5"/>
  <c r="GO16" i="5"/>
  <c r="GP16" i="5"/>
  <c r="GQ16" i="5"/>
  <c r="GR16" i="5"/>
  <c r="GS16" i="5"/>
  <c r="GT16" i="5"/>
  <c r="GU16" i="5"/>
  <c r="GV16" i="5"/>
  <c r="GW16" i="5"/>
  <c r="GX16" i="5"/>
  <c r="GY16" i="5"/>
  <c r="GZ16" i="5"/>
  <c r="HA16" i="5"/>
  <c r="HB16" i="5"/>
  <c r="HC16" i="5"/>
  <c r="HD16" i="5"/>
  <c r="HE16" i="5"/>
  <c r="HF16" i="5"/>
  <c r="HG16" i="5"/>
  <c r="HH16" i="5"/>
  <c r="HI16" i="5"/>
  <c r="HJ16" i="5"/>
  <c r="HK16" i="5"/>
  <c r="HL16" i="5"/>
  <c r="HM16" i="5"/>
  <c r="HN16" i="5"/>
  <c r="HO16" i="5"/>
  <c r="HP16" i="5"/>
  <c r="HQ16" i="5"/>
  <c r="HR16" i="5"/>
  <c r="HS16" i="5"/>
  <c r="HT16" i="5"/>
  <c r="HU16" i="5"/>
  <c r="HV16" i="5"/>
  <c r="HW16" i="5"/>
  <c r="HX16" i="5"/>
  <c r="HY16" i="5"/>
  <c r="HZ16" i="5"/>
  <c r="IA16" i="5"/>
  <c r="IB16" i="5"/>
  <c r="IC16" i="5"/>
  <c r="ID16" i="5"/>
  <c r="IE16" i="5"/>
  <c r="IF16" i="5"/>
  <c r="IG16" i="5"/>
  <c r="IH16" i="5"/>
  <c r="II16" i="5"/>
  <c r="IJ16" i="5"/>
  <c r="IK16" i="5"/>
  <c r="IL16" i="5"/>
  <c r="IM16" i="5"/>
  <c r="IN16" i="5"/>
  <c r="IO16" i="5"/>
  <c r="IP16" i="5"/>
  <c r="IQ16" i="5"/>
  <c r="IR16" i="5"/>
  <c r="IS16" i="5"/>
  <c r="IT16" i="5"/>
  <c r="IU16" i="5"/>
  <c r="IV1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CW36" i="5"/>
  <c r="CX36" i="5"/>
  <c r="CY36" i="5"/>
  <c r="CZ36" i="5"/>
  <c r="DA36" i="5"/>
  <c r="DB36" i="5"/>
  <c r="DC36" i="5"/>
  <c r="DD36" i="5"/>
  <c r="DE36" i="5"/>
  <c r="DF36" i="5"/>
  <c r="DG36" i="5"/>
  <c r="DH36" i="5"/>
  <c r="DI36" i="5"/>
  <c r="DJ36" i="5"/>
  <c r="DK36" i="5"/>
  <c r="DL36" i="5"/>
  <c r="DM36" i="5"/>
  <c r="DN36" i="5"/>
  <c r="DO36" i="5"/>
  <c r="DP36" i="5"/>
  <c r="DQ36" i="5"/>
  <c r="DR36" i="5"/>
  <c r="DS36" i="5"/>
  <c r="DT36" i="5"/>
  <c r="DU36" i="5"/>
  <c r="DV36" i="5"/>
  <c r="DW36" i="5"/>
  <c r="DX36" i="5"/>
  <c r="DY36" i="5"/>
  <c r="DZ36" i="5"/>
  <c r="EA36" i="5"/>
  <c r="EB36" i="5"/>
  <c r="EC36" i="5"/>
  <c r="ED36" i="5"/>
  <c r="EE36" i="5"/>
  <c r="EF36" i="5"/>
  <c r="EG36" i="5"/>
  <c r="EH36" i="5"/>
  <c r="EI36" i="5"/>
  <c r="EJ36" i="5"/>
  <c r="EK36" i="5"/>
  <c r="EL36" i="5"/>
  <c r="EM36" i="5"/>
  <c r="EN36" i="5"/>
  <c r="EO36" i="5"/>
  <c r="EP36" i="5"/>
  <c r="EQ36" i="5"/>
  <c r="ER36" i="5"/>
  <c r="ES36" i="5"/>
  <c r="ET36" i="5"/>
  <c r="EU36" i="5"/>
  <c r="EV36" i="5"/>
  <c r="EW36" i="5"/>
  <c r="EX36" i="5"/>
  <c r="EY36" i="5"/>
  <c r="EZ36" i="5"/>
  <c r="FA36" i="5"/>
  <c r="FB36" i="5"/>
  <c r="FC36" i="5"/>
  <c r="FD36" i="5"/>
  <c r="FE36" i="5"/>
  <c r="FF36" i="5"/>
  <c r="FG36" i="5"/>
  <c r="FH36" i="5"/>
  <c r="FI36" i="5"/>
  <c r="FJ36" i="5"/>
  <c r="FK36" i="5"/>
  <c r="FL36" i="5"/>
  <c r="FM36" i="5"/>
  <c r="FN36" i="5"/>
  <c r="FO36" i="5"/>
  <c r="FP36" i="5"/>
  <c r="FQ36" i="5"/>
  <c r="FR36" i="5"/>
  <c r="FS36" i="5"/>
  <c r="FT36" i="5"/>
  <c r="FU36" i="5"/>
  <c r="FV36" i="5"/>
  <c r="FW36" i="5"/>
  <c r="FX36" i="5"/>
  <c r="FY36" i="5"/>
  <c r="FZ36" i="5"/>
  <c r="GA36" i="5"/>
  <c r="GB36" i="5"/>
  <c r="GC36" i="5"/>
  <c r="GD36" i="5"/>
  <c r="GE36" i="5"/>
  <c r="GF36" i="5"/>
  <c r="GG36" i="5"/>
  <c r="GH36" i="5"/>
  <c r="GI36" i="5"/>
  <c r="GJ36" i="5"/>
  <c r="GK36" i="5"/>
  <c r="GL36" i="5"/>
  <c r="GM36" i="5"/>
  <c r="GN36" i="5"/>
  <c r="GO36" i="5"/>
  <c r="GP36" i="5"/>
  <c r="GQ36" i="5"/>
  <c r="GR36" i="5"/>
  <c r="GS36" i="5"/>
  <c r="GT36" i="5"/>
  <c r="GU36" i="5"/>
  <c r="GV36" i="5"/>
  <c r="GW36" i="5"/>
  <c r="GX36" i="5"/>
  <c r="GY36" i="5"/>
  <c r="GZ36" i="5"/>
  <c r="HA36" i="5"/>
  <c r="HB36" i="5"/>
  <c r="HC36" i="5"/>
  <c r="HD36" i="5"/>
  <c r="HE36" i="5"/>
  <c r="HF36" i="5"/>
  <c r="HG36" i="5"/>
  <c r="HH36" i="5"/>
  <c r="HI36" i="5"/>
  <c r="HJ36" i="5"/>
  <c r="HK36" i="5"/>
  <c r="HL36" i="5"/>
  <c r="HM36" i="5"/>
  <c r="HN36" i="5"/>
  <c r="HO36" i="5"/>
  <c r="HP36" i="5"/>
  <c r="HQ36" i="5"/>
  <c r="HR36" i="5"/>
  <c r="HS36" i="5"/>
  <c r="HT36" i="5"/>
  <c r="HU36" i="5"/>
  <c r="HV36" i="5"/>
  <c r="HW36" i="5"/>
  <c r="HX36" i="5"/>
  <c r="HY36" i="5"/>
  <c r="HZ36" i="5"/>
  <c r="IA36" i="5"/>
  <c r="IB36" i="5"/>
  <c r="IC36" i="5"/>
  <c r="ID36" i="5"/>
  <c r="IE36" i="5"/>
  <c r="IF36" i="5"/>
  <c r="IG36" i="5"/>
  <c r="IH36" i="5"/>
  <c r="II36" i="5"/>
  <c r="IJ36" i="5"/>
  <c r="IK36" i="5"/>
  <c r="IL36" i="5"/>
  <c r="IM36" i="5"/>
  <c r="IN36" i="5"/>
  <c r="IO36" i="5"/>
  <c r="IP36" i="5"/>
  <c r="IQ36" i="5"/>
  <c r="IR36" i="5"/>
  <c r="IS36" i="5"/>
  <c r="IT36" i="5"/>
  <c r="IU36" i="5"/>
  <c r="IV36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CW37" i="5"/>
  <c r="CX37" i="5"/>
  <c r="CY37" i="5"/>
  <c r="CZ37" i="5"/>
  <c r="DA37" i="5"/>
  <c r="DB37" i="5"/>
  <c r="DC37" i="5"/>
  <c r="DD37" i="5"/>
  <c r="DE37" i="5"/>
  <c r="DF37" i="5"/>
  <c r="DG37" i="5"/>
  <c r="DH37" i="5"/>
  <c r="DI37" i="5"/>
  <c r="DJ37" i="5"/>
  <c r="DK37" i="5"/>
  <c r="DL37" i="5"/>
  <c r="DM37" i="5"/>
  <c r="DN37" i="5"/>
  <c r="DO37" i="5"/>
  <c r="DP37" i="5"/>
  <c r="DQ37" i="5"/>
  <c r="DR37" i="5"/>
  <c r="DS37" i="5"/>
  <c r="DT37" i="5"/>
  <c r="DU37" i="5"/>
  <c r="DV37" i="5"/>
  <c r="DW37" i="5"/>
  <c r="DX37" i="5"/>
  <c r="DY37" i="5"/>
  <c r="DZ37" i="5"/>
  <c r="EA37" i="5"/>
  <c r="EB37" i="5"/>
  <c r="EC37" i="5"/>
  <c r="ED37" i="5"/>
  <c r="EE37" i="5"/>
  <c r="EF37" i="5"/>
  <c r="EG37" i="5"/>
  <c r="EH37" i="5"/>
  <c r="EI37" i="5"/>
  <c r="EJ37" i="5"/>
  <c r="EK37" i="5"/>
  <c r="EL37" i="5"/>
  <c r="EM37" i="5"/>
  <c r="EN37" i="5"/>
  <c r="EO37" i="5"/>
  <c r="EP37" i="5"/>
  <c r="EQ37" i="5"/>
  <c r="ER37" i="5"/>
  <c r="ES37" i="5"/>
  <c r="ET37" i="5"/>
  <c r="EU37" i="5"/>
  <c r="EV37" i="5"/>
  <c r="EW37" i="5"/>
  <c r="EX37" i="5"/>
  <c r="EY37" i="5"/>
  <c r="EZ37" i="5"/>
  <c r="FA37" i="5"/>
  <c r="FB37" i="5"/>
  <c r="FC37" i="5"/>
  <c r="FD37" i="5"/>
  <c r="FE37" i="5"/>
  <c r="FF37" i="5"/>
  <c r="FG37" i="5"/>
  <c r="FH37" i="5"/>
  <c r="FI37" i="5"/>
  <c r="FJ37" i="5"/>
  <c r="FK37" i="5"/>
  <c r="FL37" i="5"/>
  <c r="FM37" i="5"/>
  <c r="FN37" i="5"/>
  <c r="FO37" i="5"/>
  <c r="FP37" i="5"/>
  <c r="FQ37" i="5"/>
  <c r="FR37" i="5"/>
  <c r="FS37" i="5"/>
  <c r="FT37" i="5"/>
  <c r="FU37" i="5"/>
  <c r="FV37" i="5"/>
  <c r="FW37" i="5"/>
  <c r="FX37" i="5"/>
  <c r="FY37" i="5"/>
  <c r="FZ37" i="5"/>
  <c r="GA37" i="5"/>
  <c r="GB37" i="5"/>
  <c r="GC37" i="5"/>
  <c r="GD37" i="5"/>
  <c r="GE37" i="5"/>
  <c r="GF37" i="5"/>
  <c r="GG37" i="5"/>
  <c r="GH37" i="5"/>
  <c r="GI37" i="5"/>
  <c r="GJ37" i="5"/>
  <c r="GK37" i="5"/>
  <c r="GL37" i="5"/>
  <c r="GM37" i="5"/>
  <c r="GN37" i="5"/>
  <c r="GO37" i="5"/>
  <c r="GP37" i="5"/>
  <c r="GQ37" i="5"/>
  <c r="GR37" i="5"/>
  <c r="GS37" i="5"/>
  <c r="GT37" i="5"/>
  <c r="GU37" i="5"/>
  <c r="GV37" i="5"/>
  <c r="GW37" i="5"/>
  <c r="GX37" i="5"/>
  <c r="GY37" i="5"/>
  <c r="GZ37" i="5"/>
  <c r="HA37" i="5"/>
  <c r="HB37" i="5"/>
  <c r="HC37" i="5"/>
  <c r="HD37" i="5"/>
  <c r="HE37" i="5"/>
  <c r="HF37" i="5"/>
  <c r="HG37" i="5"/>
  <c r="HH37" i="5"/>
  <c r="HI37" i="5"/>
  <c r="HJ37" i="5"/>
  <c r="HK37" i="5"/>
  <c r="HL37" i="5"/>
  <c r="HM37" i="5"/>
  <c r="HN37" i="5"/>
  <c r="HO37" i="5"/>
  <c r="HP37" i="5"/>
  <c r="HQ37" i="5"/>
  <c r="HR37" i="5"/>
  <c r="HS37" i="5"/>
  <c r="HT37" i="5"/>
  <c r="HU37" i="5"/>
  <c r="HV37" i="5"/>
  <c r="HW37" i="5"/>
  <c r="HX37" i="5"/>
  <c r="HY37" i="5"/>
  <c r="HZ37" i="5"/>
  <c r="IA37" i="5"/>
  <c r="IB37" i="5"/>
  <c r="IC37" i="5"/>
  <c r="ID37" i="5"/>
  <c r="IE37" i="5"/>
  <c r="IF37" i="5"/>
  <c r="IG37" i="5"/>
  <c r="IH37" i="5"/>
  <c r="II37" i="5"/>
  <c r="IJ37" i="5"/>
  <c r="IK37" i="5"/>
  <c r="IL37" i="5"/>
  <c r="IM37" i="5"/>
  <c r="IN37" i="5"/>
  <c r="IO37" i="5"/>
  <c r="IP37" i="5"/>
  <c r="IQ37" i="5"/>
  <c r="IR37" i="5"/>
  <c r="IS37" i="5"/>
  <c r="IT37" i="5"/>
  <c r="IU37" i="5"/>
  <c r="IV37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CW38" i="5"/>
  <c r="CX38" i="5"/>
  <c r="CY38" i="5"/>
  <c r="CZ38" i="5"/>
  <c r="DA38" i="5"/>
  <c r="DB38" i="5"/>
  <c r="DC38" i="5"/>
  <c r="DD38" i="5"/>
  <c r="DE38" i="5"/>
  <c r="DF38" i="5"/>
  <c r="DG38" i="5"/>
  <c r="DH38" i="5"/>
  <c r="DI38" i="5"/>
  <c r="DJ38" i="5"/>
  <c r="DK38" i="5"/>
  <c r="DL38" i="5"/>
  <c r="DM38" i="5"/>
  <c r="DN38" i="5"/>
  <c r="DO38" i="5"/>
  <c r="DP38" i="5"/>
  <c r="DQ38" i="5"/>
  <c r="DR38" i="5"/>
  <c r="DS38" i="5"/>
  <c r="DT38" i="5"/>
  <c r="DU38" i="5"/>
  <c r="DV38" i="5"/>
  <c r="DW38" i="5"/>
  <c r="DX38" i="5"/>
  <c r="DY38" i="5"/>
  <c r="DZ38" i="5"/>
  <c r="EA38" i="5"/>
  <c r="EB38" i="5"/>
  <c r="EC38" i="5"/>
  <c r="ED38" i="5"/>
  <c r="EE38" i="5"/>
  <c r="EF38" i="5"/>
  <c r="EG38" i="5"/>
  <c r="EH38" i="5"/>
  <c r="EI38" i="5"/>
  <c r="EJ38" i="5"/>
  <c r="EK38" i="5"/>
  <c r="EL38" i="5"/>
  <c r="EM38" i="5"/>
  <c r="EN38" i="5"/>
  <c r="EO38" i="5"/>
  <c r="EP38" i="5"/>
  <c r="EQ38" i="5"/>
  <c r="ER38" i="5"/>
  <c r="ES38" i="5"/>
  <c r="ET38" i="5"/>
  <c r="EU38" i="5"/>
  <c r="EV38" i="5"/>
  <c r="EW38" i="5"/>
  <c r="EX38" i="5"/>
  <c r="EY38" i="5"/>
  <c r="EZ38" i="5"/>
  <c r="FA38" i="5"/>
  <c r="FB38" i="5"/>
  <c r="FC38" i="5"/>
  <c r="FD38" i="5"/>
  <c r="FE38" i="5"/>
  <c r="FF38" i="5"/>
  <c r="FG38" i="5"/>
  <c r="FH38" i="5"/>
  <c r="FI38" i="5"/>
  <c r="FJ38" i="5"/>
  <c r="FK38" i="5"/>
  <c r="FL38" i="5"/>
  <c r="FM38" i="5"/>
  <c r="FN38" i="5"/>
  <c r="FO38" i="5"/>
  <c r="FP38" i="5"/>
  <c r="FQ38" i="5"/>
  <c r="FR38" i="5"/>
  <c r="FS38" i="5"/>
  <c r="FT38" i="5"/>
  <c r="FU38" i="5"/>
  <c r="FV38" i="5"/>
  <c r="FW38" i="5"/>
  <c r="FX38" i="5"/>
  <c r="FY38" i="5"/>
  <c r="FZ38" i="5"/>
  <c r="GA38" i="5"/>
  <c r="GB38" i="5"/>
  <c r="GC38" i="5"/>
  <c r="GD38" i="5"/>
  <c r="GE38" i="5"/>
  <c r="GF38" i="5"/>
  <c r="GG38" i="5"/>
  <c r="GH38" i="5"/>
  <c r="GI38" i="5"/>
  <c r="GJ38" i="5"/>
  <c r="GK38" i="5"/>
  <c r="GL38" i="5"/>
  <c r="GM38" i="5"/>
  <c r="GN38" i="5"/>
  <c r="GO38" i="5"/>
  <c r="GP38" i="5"/>
  <c r="GQ38" i="5"/>
  <c r="GR38" i="5"/>
  <c r="GS38" i="5"/>
  <c r="GT38" i="5"/>
  <c r="GU38" i="5"/>
  <c r="GV38" i="5"/>
  <c r="GW38" i="5"/>
  <c r="GX38" i="5"/>
  <c r="GY38" i="5"/>
  <c r="GZ38" i="5"/>
  <c r="HA38" i="5"/>
  <c r="HB38" i="5"/>
  <c r="HC38" i="5"/>
  <c r="HD38" i="5"/>
  <c r="HE38" i="5"/>
  <c r="HF38" i="5"/>
  <c r="HG38" i="5"/>
  <c r="HH38" i="5"/>
  <c r="HI38" i="5"/>
  <c r="HJ38" i="5"/>
  <c r="HK38" i="5"/>
  <c r="HL38" i="5"/>
  <c r="HM38" i="5"/>
  <c r="HN38" i="5"/>
  <c r="HO38" i="5"/>
  <c r="HP38" i="5"/>
  <c r="HQ38" i="5"/>
  <c r="HR38" i="5"/>
  <c r="HS38" i="5"/>
  <c r="HT38" i="5"/>
  <c r="HU38" i="5"/>
  <c r="HV38" i="5"/>
  <c r="HW38" i="5"/>
  <c r="HX38" i="5"/>
  <c r="HY38" i="5"/>
  <c r="HZ38" i="5"/>
  <c r="IA38" i="5"/>
  <c r="IB38" i="5"/>
  <c r="IC38" i="5"/>
  <c r="ID38" i="5"/>
  <c r="IE38" i="5"/>
  <c r="IF38" i="5"/>
  <c r="IG38" i="5"/>
  <c r="IH38" i="5"/>
  <c r="II38" i="5"/>
  <c r="IJ38" i="5"/>
  <c r="IK38" i="5"/>
  <c r="IL38" i="5"/>
  <c r="IM38" i="5"/>
  <c r="IN38" i="5"/>
  <c r="IO38" i="5"/>
  <c r="IP38" i="5"/>
  <c r="IQ38" i="5"/>
  <c r="IR38" i="5"/>
  <c r="IS38" i="5"/>
  <c r="IT38" i="5"/>
  <c r="IU38" i="5"/>
  <c r="IV38" i="5"/>
  <c r="C1" i="1"/>
  <c r="C2" i="1"/>
  <c r="G2" i="1"/>
  <c r="C3" i="1"/>
  <c r="G3" i="1"/>
  <c r="B5" i="1"/>
  <c r="AB6" i="1"/>
  <c r="AC6" i="1"/>
  <c r="X8" i="1"/>
  <c r="Y8" i="1"/>
  <c r="AB8" i="1"/>
  <c r="AC8" i="1"/>
  <c r="X9" i="1"/>
  <c r="AB9" i="1"/>
  <c r="AB11" i="1"/>
  <c r="X15" i="1"/>
  <c r="Y15" i="1"/>
  <c r="Z15" i="1"/>
  <c r="X16" i="1"/>
  <c r="Y16" i="1"/>
  <c r="Z16" i="1"/>
  <c r="X17" i="1"/>
  <c r="Z17" i="1"/>
  <c r="AA18" i="1"/>
  <c r="AC18" i="1"/>
  <c r="AA19" i="1"/>
  <c r="AB19" i="1"/>
  <c r="AC19" i="1"/>
  <c r="AA20" i="1"/>
  <c r="AB20" i="1"/>
  <c r="AC20" i="1"/>
  <c r="M26" i="1"/>
  <c r="M27" i="1"/>
  <c r="Y27" i="1"/>
  <c r="Z27" i="1"/>
  <c r="AA27" i="1"/>
  <c r="AB27" i="1"/>
  <c r="AC27" i="1"/>
  <c r="AD27" i="1"/>
  <c r="M28" i="1"/>
  <c r="T28" i="1"/>
  <c r="T29" i="1"/>
  <c r="C30" i="1"/>
  <c r="G30" i="1"/>
  <c r="M30" i="1"/>
  <c r="Y30" i="1"/>
  <c r="Z30" i="1"/>
  <c r="AA30" i="1"/>
  <c r="AB30" i="1"/>
  <c r="AC30" i="1"/>
  <c r="AD30" i="1"/>
  <c r="Y32" i="1"/>
  <c r="Z32" i="1"/>
  <c r="AA32" i="1"/>
  <c r="AB32" i="1"/>
  <c r="AC32" i="1"/>
  <c r="AD32" i="1"/>
  <c r="X36" i="1"/>
  <c r="X37" i="1"/>
  <c r="X38" i="1"/>
  <c r="X39" i="1"/>
  <c r="X40" i="1"/>
  <c r="X42" i="1"/>
  <c r="X45" i="1"/>
  <c r="X46" i="1"/>
  <c r="X47" i="1"/>
  <c r="X50" i="1"/>
  <c r="X51" i="1"/>
  <c r="X52" i="1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Z3" i="18"/>
  <c r="AA3" i="18"/>
  <c r="AB3" i="18"/>
  <c r="AC3" i="18"/>
  <c r="AD3" i="18"/>
  <c r="AE3" i="18"/>
  <c r="AF3" i="18"/>
  <c r="AG3" i="18"/>
  <c r="AH3" i="18"/>
  <c r="AI3" i="18"/>
  <c r="AJ3" i="18"/>
  <c r="AK3" i="18"/>
  <c r="AL3" i="18"/>
  <c r="AM3" i="18"/>
  <c r="AN3" i="18"/>
  <c r="AO3" i="18"/>
  <c r="AP3" i="18"/>
  <c r="AQ3" i="18"/>
  <c r="AR3" i="18"/>
  <c r="AS3" i="18"/>
  <c r="AT3" i="18"/>
  <c r="AU3" i="18"/>
  <c r="AV3" i="18"/>
  <c r="AW3" i="18"/>
  <c r="AX3" i="18"/>
  <c r="AY3" i="18"/>
  <c r="AZ3" i="18"/>
  <c r="BA3" i="18"/>
  <c r="BB3" i="18"/>
  <c r="BC3" i="18"/>
  <c r="BD3" i="18"/>
  <c r="BE3" i="18"/>
  <c r="BF3" i="18"/>
  <c r="BG3" i="18"/>
  <c r="BH3" i="18"/>
  <c r="BI3" i="18"/>
  <c r="BJ3" i="18"/>
  <c r="BK3" i="18"/>
  <c r="BL3" i="18"/>
  <c r="BM3" i="18"/>
  <c r="BN3" i="18"/>
  <c r="BO3" i="18"/>
  <c r="BP3" i="18"/>
  <c r="BQ3" i="18"/>
  <c r="BR3" i="18"/>
  <c r="BS3" i="18"/>
  <c r="BT3" i="18"/>
  <c r="BU3" i="18"/>
  <c r="BV3" i="18"/>
  <c r="BW3" i="18"/>
  <c r="BX3" i="18"/>
  <c r="BY3" i="18"/>
  <c r="BZ3" i="18"/>
  <c r="CA3" i="18"/>
  <c r="CB3" i="18"/>
  <c r="CC3" i="18"/>
  <c r="CD3" i="18"/>
  <c r="CE3" i="18"/>
  <c r="CF3" i="18"/>
  <c r="CG3" i="18"/>
  <c r="CH3" i="18"/>
  <c r="CI3" i="18"/>
  <c r="CJ3" i="18"/>
  <c r="CK3" i="18"/>
  <c r="CL3" i="18"/>
  <c r="CM3" i="18"/>
  <c r="CN3" i="18"/>
  <c r="CO3" i="18"/>
  <c r="CP3" i="18"/>
  <c r="CQ3" i="18"/>
  <c r="CR3" i="18"/>
  <c r="CS3" i="18"/>
  <c r="CT3" i="18"/>
  <c r="CU3" i="18"/>
  <c r="CV3" i="18"/>
  <c r="CW3" i="18"/>
  <c r="CX3" i="18"/>
  <c r="CY3" i="18"/>
  <c r="CZ3" i="18"/>
  <c r="DA3" i="18"/>
  <c r="DB3" i="18"/>
  <c r="DC3" i="18"/>
  <c r="DD3" i="18"/>
  <c r="DE3" i="18"/>
  <c r="DF3" i="18"/>
  <c r="DG3" i="18"/>
  <c r="DH3" i="18"/>
  <c r="DI3" i="18"/>
  <c r="DJ3" i="18"/>
  <c r="DK3" i="18"/>
  <c r="DL3" i="18"/>
  <c r="DM3" i="18"/>
  <c r="DN3" i="18"/>
  <c r="DO3" i="18"/>
  <c r="DP3" i="18"/>
  <c r="DQ3" i="18"/>
  <c r="DR3" i="18"/>
  <c r="DS3" i="18"/>
  <c r="DT3" i="18"/>
  <c r="DU3" i="18"/>
  <c r="DV3" i="18"/>
  <c r="DW3" i="18"/>
  <c r="DX3" i="18"/>
  <c r="DY3" i="18"/>
  <c r="DZ3" i="18"/>
  <c r="EA3" i="18"/>
  <c r="EB3" i="18"/>
  <c r="EC3" i="18"/>
  <c r="ED3" i="18"/>
  <c r="EE3" i="18"/>
  <c r="EF3" i="18"/>
  <c r="EG3" i="18"/>
  <c r="EH3" i="18"/>
  <c r="EI3" i="18"/>
  <c r="EJ3" i="18"/>
  <c r="EK3" i="18"/>
  <c r="EL3" i="18"/>
  <c r="EM3" i="18"/>
  <c r="EN3" i="18"/>
  <c r="EO3" i="18"/>
  <c r="EP3" i="18"/>
  <c r="EQ3" i="18"/>
  <c r="ER3" i="18"/>
  <c r="ES3" i="18"/>
  <c r="ET3" i="18"/>
  <c r="EU3" i="18"/>
  <c r="EV3" i="18"/>
  <c r="EW3" i="18"/>
  <c r="EX3" i="18"/>
  <c r="EY3" i="18"/>
  <c r="EZ3" i="18"/>
  <c r="FA3" i="18"/>
  <c r="FB3" i="18"/>
  <c r="FC3" i="18"/>
  <c r="FD3" i="18"/>
  <c r="FE3" i="18"/>
  <c r="FF3" i="18"/>
  <c r="FG3" i="18"/>
  <c r="FH3" i="18"/>
  <c r="FI3" i="18"/>
  <c r="FJ3" i="18"/>
  <c r="FK3" i="18"/>
  <c r="FL3" i="18"/>
  <c r="FM3" i="18"/>
  <c r="FN3" i="18"/>
  <c r="FO3" i="18"/>
  <c r="FP3" i="18"/>
  <c r="FQ3" i="18"/>
  <c r="FR3" i="18"/>
  <c r="FS3" i="18"/>
  <c r="FT3" i="18"/>
  <c r="FU3" i="18"/>
  <c r="FV3" i="18"/>
  <c r="FW3" i="18"/>
  <c r="FX3" i="18"/>
  <c r="FY3" i="18"/>
  <c r="FZ3" i="18"/>
  <c r="GA3" i="18"/>
  <c r="GB3" i="18"/>
  <c r="GC3" i="18"/>
  <c r="GD3" i="18"/>
  <c r="GE3" i="18"/>
  <c r="GF3" i="18"/>
  <c r="GG3" i="18"/>
  <c r="GH3" i="18"/>
  <c r="GI3" i="18"/>
  <c r="GJ3" i="18"/>
  <c r="GK3" i="18"/>
  <c r="GL3" i="18"/>
  <c r="GM3" i="18"/>
  <c r="GN3" i="18"/>
  <c r="GO3" i="18"/>
  <c r="GP3" i="18"/>
  <c r="GQ3" i="18"/>
  <c r="GR3" i="18"/>
  <c r="GS3" i="18"/>
  <c r="GT3" i="18"/>
  <c r="GU3" i="18"/>
  <c r="GV3" i="18"/>
  <c r="GW3" i="18"/>
  <c r="GX3" i="18"/>
  <c r="GY3" i="18"/>
  <c r="GZ3" i="18"/>
  <c r="HA3" i="18"/>
  <c r="HB3" i="18"/>
  <c r="HC3" i="18"/>
  <c r="HD3" i="18"/>
  <c r="HE3" i="18"/>
  <c r="HF3" i="18"/>
  <c r="HG3" i="18"/>
  <c r="HH3" i="18"/>
  <c r="HI3" i="18"/>
  <c r="HJ3" i="18"/>
  <c r="HK3" i="18"/>
  <c r="HL3" i="18"/>
  <c r="HM3" i="18"/>
  <c r="HN3" i="18"/>
  <c r="HO3" i="18"/>
  <c r="HP3" i="18"/>
  <c r="HQ3" i="18"/>
  <c r="HR3" i="18"/>
  <c r="HS3" i="18"/>
  <c r="HT3" i="18"/>
  <c r="HU3" i="18"/>
  <c r="HV3" i="18"/>
  <c r="HW3" i="18"/>
  <c r="HX3" i="18"/>
  <c r="HY3" i="18"/>
  <c r="HZ3" i="18"/>
  <c r="IA3" i="18"/>
  <c r="IB3" i="18"/>
  <c r="IC3" i="18"/>
  <c r="ID3" i="18"/>
  <c r="IE3" i="18"/>
  <c r="IF3" i="18"/>
  <c r="IG3" i="18"/>
  <c r="IH3" i="18"/>
  <c r="II3" i="18"/>
  <c r="IJ3" i="18"/>
  <c r="IK3" i="18"/>
  <c r="IL3" i="18"/>
  <c r="IM3" i="18"/>
  <c r="IN3" i="18"/>
  <c r="IO3" i="18"/>
  <c r="IP3" i="18"/>
  <c r="IQ3" i="18"/>
  <c r="IR3" i="18"/>
  <c r="IS3" i="18"/>
  <c r="IT3" i="18"/>
  <c r="IU3" i="18"/>
  <c r="IV3" i="18"/>
  <c r="E20" i="18"/>
  <c r="F20" i="18"/>
  <c r="G20" i="18"/>
  <c r="H20" i="18"/>
  <c r="I20" i="18"/>
  <c r="J20" i="18"/>
  <c r="K20" i="18"/>
  <c r="L20" i="18"/>
  <c r="M20" i="18"/>
  <c r="N20" i="18"/>
  <c r="O20" i="18"/>
  <c r="P20" i="18"/>
  <c r="Q20" i="18"/>
  <c r="R20" i="18"/>
  <c r="S20" i="18"/>
  <c r="T20" i="18"/>
  <c r="U20" i="18"/>
  <c r="V20" i="18"/>
  <c r="W20" i="18"/>
  <c r="X20" i="18"/>
  <c r="Y20" i="18"/>
  <c r="Z20" i="18"/>
  <c r="AA20" i="18"/>
  <c r="AB20" i="18"/>
  <c r="AC20" i="18"/>
  <c r="AD20" i="18"/>
  <c r="AE20" i="18"/>
  <c r="AF20" i="18"/>
  <c r="AG20" i="18"/>
  <c r="AH20" i="18"/>
  <c r="AI20" i="18"/>
  <c r="AJ20" i="18"/>
  <c r="AK20" i="18"/>
  <c r="AL20" i="18"/>
  <c r="AM20" i="18"/>
  <c r="AN20" i="18"/>
  <c r="AO20" i="18"/>
  <c r="AP20" i="18"/>
  <c r="AQ20" i="18"/>
  <c r="AR20" i="18"/>
  <c r="AS20" i="18"/>
  <c r="AT20" i="18"/>
  <c r="AU20" i="18"/>
  <c r="AV20" i="18"/>
  <c r="AW20" i="18"/>
  <c r="AX20" i="18"/>
  <c r="AY20" i="18"/>
  <c r="AZ20" i="18"/>
  <c r="BA20" i="18"/>
  <c r="BB20" i="18"/>
  <c r="BC20" i="18"/>
  <c r="BD20" i="18"/>
  <c r="BE20" i="18"/>
  <c r="BF20" i="18"/>
  <c r="BG20" i="18"/>
  <c r="BH20" i="18"/>
  <c r="BI20" i="18"/>
  <c r="BJ20" i="18"/>
  <c r="BK20" i="18"/>
  <c r="BL20" i="18"/>
  <c r="BM20" i="18"/>
  <c r="BN20" i="18"/>
  <c r="BO20" i="18"/>
  <c r="BP20" i="18"/>
  <c r="BQ20" i="18"/>
  <c r="BR20" i="18"/>
  <c r="BS20" i="18"/>
  <c r="BT20" i="18"/>
  <c r="BU20" i="18"/>
  <c r="BV20" i="18"/>
  <c r="BW20" i="18"/>
  <c r="BX20" i="18"/>
  <c r="BY20" i="18"/>
  <c r="BZ20" i="18"/>
  <c r="CA20" i="18"/>
  <c r="CB20" i="18"/>
  <c r="CC20" i="18"/>
  <c r="CD20" i="18"/>
  <c r="CE20" i="18"/>
  <c r="CF20" i="18"/>
  <c r="CG20" i="18"/>
  <c r="CH20" i="18"/>
  <c r="CI20" i="18"/>
  <c r="CJ20" i="18"/>
  <c r="CK20" i="18"/>
  <c r="CL20" i="18"/>
  <c r="CM20" i="18"/>
  <c r="CN20" i="18"/>
  <c r="CO20" i="18"/>
  <c r="CP20" i="18"/>
  <c r="CQ20" i="18"/>
  <c r="CR20" i="18"/>
  <c r="CS20" i="18"/>
  <c r="CT20" i="18"/>
  <c r="CU20" i="18"/>
  <c r="CV20" i="18"/>
  <c r="CW20" i="18"/>
  <c r="CX20" i="18"/>
  <c r="CY20" i="18"/>
  <c r="CZ20" i="18"/>
  <c r="DA20" i="18"/>
  <c r="DB20" i="18"/>
  <c r="DC20" i="18"/>
  <c r="DD20" i="18"/>
  <c r="DE20" i="18"/>
  <c r="DF20" i="18"/>
  <c r="DG20" i="18"/>
  <c r="DH20" i="18"/>
  <c r="DI20" i="18"/>
  <c r="DJ20" i="18"/>
  <c r="DK20" i="18"/>
  <c r="DL20" i="18"/>
  <c r="DM20" i="18"/>
  <c r="DN20" i="18"/>
  <c r="DO20" i="18"/>
  <c r="DP20" i="18"/>
  <c r="DQ20" i="18"/>
  <c r="DR20" i="18"/>
  <c r="DS20" i="18"/>
  <c r="DT20" i="18"/>
  <c r="DU20" i="18"/>
  <c r="DV20" i="18"/>
  <c r="DW20" i="18"/>
  <c r="DX20" i="18"/>
  <c r="DY20" i="18"/>
  <c r="DZ20" i="18"/>
  <c r="EA20" i="18"/>
  <c r="EB20" i="18"/>
  <c r="EC20" i="18"/>
  <c r="ED20" i="18"/>
  <c r="EE20" i="18"/>
  <c r="EF20" i="18"/>
  <c r="EG20" i="18"/>
  <c r="EH20" i="18"/>
  <c r="EI20" i="18"/>
  <c r="EJ20" i="18"/>
  <c r="EK20" i="18"/>
  <c r="EL20" i="18"/>
  <c r="EM20" i="18"/>
  <c r="EN20" i="18"/>
  <c r="EO20" i="18"/>
  <c r="EP20" i="18"/>
  <c r="EQ20" i="18"/>
  <c r="ER20" i="18"/>
  <c r="ES20" i="18"/>
  <c r="ET20" i="18"/>
  <c r="EU20" i="18"/>
  <c r="EV20" i="18"/>
  <c r="EW20" i="18"/>
  <c r="EX20" i="18"/>
  <c r="EY20" i="18"/>
  <c r="EZ20" i="18"/>
  <c r="FA20" i="18"/>
  <c r="FB20" i="18"/>
  <c r="FC20" i="18"/>
  <c r="FD20" i="18"/>
  <c r="FE20" i="18"/>
  <c r="FF20" i="18"/>
  <c r="FG20" i="18"/>
  <c r="FH20" i="18"/>
  <c r="FI20" i="18"/>
  <c r="FJ20" i="18"/>
  <c r="FK20" i="18"/>
  <c r="FL20" i="18"/>
  <c r="FM20" i="18"/>
  <c r="FN20" i="18"/>
  <c r="FO20" i="18"/>
  <c r="FP20" i="18"/>
  <c r="FQ20" i="18"/>
  <c r="FR20" i="18"/>
  <c r="FS20" i="18"/>
  <c r="FT20" i="18"/>
  <c r="FU20" i="18"/>
  <c r="FV20" i="18"/>
  <c r="FW20" i="18"/>
  <c r="FX20" i="18"/>
  <c r="FY20" i="18"/>
  <c r="FZ20" i="18"/>
  <c r="GA20" i="18"/>
  <c r="GB20" i="18"/>
  <c r="GC20" i="18"/>
  <c r="GD20" i="18"/>
  <c r="GE20" i="18"/>
  <c r="GF20" i="18"/>
  <c r="GG20" i="18"/>
  <c r="GH20" i="18"/>
  <c r="GI20" i="18"/>
  <c r="GJ20" i="18"/>
  <c r="GK20" i="18"/>
  <c r="GL20" i="18"/>
  <c r="GM20" i="18"/>
  <c r="GN20" i="18"/>
  <c r="GO20" i="18"/>
  <c r="GP20" i="18"/>
  <c r="GQ20" i="18"/>
  <c r="GR20" i="18"/>
  <c r="GS20" i="18"/>
  <c r="GT20" i="18"/>
  <c r="GU20" i="18"/>
  <c r="GV20" i="18"/>
  <c r="GW20" i="18"/>
  <c r="GX20" i="18"/>
  <c r="GY20" i="18"/>
  <c r="GZ20" i="18"/>
  <c r="HA20" i="18"/>
  <c r="HB20" i="18"/>
  <c r="HC20" i="18"/>
  <c r="HD20" i="18"/>
  <c r="HE20" i="18"/>
  <c r="HF20" i="18"/>
  <c r="HG20" i="18"/>
  <c r="HH20" i="18"/>
  <c r="HI20" i="18"/>
  <c r="HJ20" i="18"/>
  <c r="HK20" i="18"/>
  <c r="HL20" i="18"/>
  <c r="HM20" i="18"/>
  <c r="HN20" i="18"/>
  <c r="HO20" i="18"/>
  <c r="HP20" i="18"/>
  <c r="HQ20" i="18"/>
  <c r="HR20" i="18"/>
  <c r="HS20" i="18"/>
  <c r="HT20" i="18"/>
  <c r="HU20" i="18"/>
  <c r="HV20" i="18"/>
  <c r="HW20" i="18"/>
  <c r="HX20" i="18"/>
  <c r="HY20" i="18"/>
  <c r="HZ20" i="18"/>
  <c r="IA20" i="18"/>
  <c r="IB20" i="18"/>
  <c r="IC20" i="18"/>
  <c r="ID20" i="18"/>
  <c r="IE20" i="18"/>
  <c r="IF20" i="18"/>
  <c r="IG20" i="18"/>
  <c r="IH20" i="18"/>
  <c r="II20" i="18"/>
  <c r="IJ20" i="18"/>
  <c r="IK20" i="18"/>
  <c r="IL20" i="18"/>
  <c r="IM20" i="18"/>
  <c r="IN20" i="18"/>
  <c r="IO20" i="18"/>
  <c r="IP20" i="18"/>
  <c r="IQ20" i="18"/>
  <c r="IR20" i="18"/>
  <c r="IS20" i="18"/>
  <c r="IT20" i="18"/>
  <c r="IU20" i="18"/>
  <c r="IV20" i="18"/>
  <c r="E21" i="18"/>
  <c r="F21" i="18"/>
  <c r="G21" i="18"/>
  <c r="H21" i="18"/>
  <c r="I21" i="18"/>
  <c r="J21" i="18"/>
  <c r="K21" i="18"/>
  <c r="L21" i="18"/>
  <c r="M21" i="18"/>
  <c r="N21" i="18"/>
  <c r="O21" i="18"/>
  <c r="P21" i="18"/>
  <c r="Q21" i="18"/>
  <c r="R21" i="18"/>
  <c r="S21" i="18"/>
  <c r="T21" i="18"/>
  <c r="U21" i="18"/>
  <c r="V21" i="18"/>
  <c r="W21" i="18"/>
  <c r="X21" i="18"/>
  <c r="Y21" i="18"/>
  <c r="Z21" i="18"/>
  <c r="AA21" i="18"/>
  <c r="AB21" i="18"/>
  <c r="AC21" i="18"/>
  <c r="AD21" i="18"/>
  <c r="AE21" i="18"/>
  <c r="AF21" i="18"/>
  <c r="AG21" i="18"/>
  <c r="AH21" i="18"/>
  <c r="AI21" i="18"/>
  <c r="AJ21" i="18"/>
  <c r="AK21" i="18"/>
  <c r="AL21" i="18"/>
  <c r="AM21" i="18"/>
  <c r="AN21" i="18"/>
  <c r="AO21" i="18"/>
  <c r="AP21" i="18"/>
  <c r="AQ21" i="18"/>
  <c r="AR21" i="18"/>
  <c r="AS21" i="18"/>
  <c r="AT21" i="18"/>
  <c r="AU21" i="18"/>
  <c r="AV21" i="18"/>
  <c r="AW21" i="18"/>
  <c r="AX21" i="18"/>
  <c r="AY21" i="18"/>
  <c r="AZ21" i="18"/>
  <c r="BA21" i="18"/>
  <c r="BB21" i="18"/>
  <c r="BC21" i="18"/>
  <c r="BD21" i="18"/>
  <c r="BE21" i="18"/>
  <c r="BF21" i="18"/>
  <c r="BG21" i="18"/>
  <c r="BH21" i="18"/>
  <c r="BI21" i="18"/>
  <c r="BJ21" i="18"/>
  <c r="BK21" i="18"/>
  <c r="BL21" i="18"/>
  <c r="BM21" i="18"/>
  <c r="BN21" i="18"/>
  <c r="BO21" i="18"/>
  <c r="BP21" i="18"/>
  <c r="BQ21" i="18"/>
  <c r="BR21" i="18"/>
  <c r="BS21" i="18"/>
  <c r="BT21" i="18"/>
  <c r="BU21" i="18"/>
  <c r="BV21" i="18"/>
  <c r="BW21" i="18"/>
  <c r="BX21" i="18"/>
  <c r="BY21" i="18"/>
  <c r="BZ21" i="18"/>
  <c r="CA21" i="18"/>
  <c r="CB21" i="18"/>
  <c r="CC21" i="18"/>
  <c r="CD21" i="18"/>
  <c r="CE21" i="18"/>
  <c r="CF21" i="18"/>
  <c r="CG21" i="18"/>
  <c r="CH21" i="18"/>
  <c r="CI21" i="18"/>
  <c r="CJ21" i="18"/>
  <c r="CK21" i="18"/>
  <c r="CL21" i="18"/>
  <c r="CM21" i="18"/>
  <c r="CN21" i="18"/>
  <c r="CO21" i="18"/>
  <c r="CP21" i="18"/>
  <c r="CQ21" i="18"/>
  <c r="CR21" i="18"/>
  <c r="CS21" i="18"/>
  <c r="CT21" i="18"/>
  <c r="CU21" i="18"/>
  <c r="CV21" i="18"/>
  <c r="CW21" i="18"/>
  <c r="CX21" i="18"/>
  <c r="CY21" i="18"/>
  <c r="CZ21" i="18"/>
  <c r="DA21" i="18"/>
  <c r="DB21" i="18"/>
  <c r="DC21" i="18"/>
  <c r="DD21" i="18"/>
  <c r="DE21" i="18"/>
  <c r="DF21" i="18"/>
  <c r="DG21" i="18"/>
  <c r="DH21" i="18"/>
  <c r="DI21" i="18"/>
  <c r="DJ21" i="18"/>
  <c r="DK21" i="18"/>
  <c r="DL21" i="18"/>
  <c r="DM21" i="18"/>
  <c r="DN21" i="18"/>
  <c r="DO21" i="18"/>
  <c r="DP21" i="18"/>
  <c r="DQ21" i="18"/>
  <c r="DR21" i="18"/>
  <c r="DS21" i="18"/>
  <c r="DT21" i="18"/>
  <c r="DU21" i="18"/>
  <c r="DV21" i="18"/>
  <c r="DW21" i="18"/>
  <c r="DX21" i="18"/>
  <c r="DY21" i="18"/>
  <c r="DZ21" i="18"/>
  <c r="EA21" i="18"/>
  <c r="EB21" i="18"/>
  <c r="EC21" i="18"/>
  <c r="ED21" i="18"/>
  <c r="EE21" i="18"/>
  <c r="EF21" i="18"/>
  <c r="EG21" i="18"/>
  <c r="EH21" i="18"/>
  <c r="EI21" i="18"/>
  <c r="EJ21" i="18"/>
  <c r="EK21" i="18"/>
  <c r="EL21" i="18"/>
  <c r="EM21" i="18"/>
  <c r="EN21" i="18"/>
  <c r="EO21" i="18"/>
  <c r="EP21" i="18"/>
  <c r="EQ21" i="18"/>
  <c r="ER21" i="18"/>
  <c r="ES21" i="18"/>
  <c r="ET21" i="18"/>
  <c r="EU21" i="18"/>
  <c r="EV21" i="18"/>
  <c r="EW21" i="18"/>
  <c r="EX21" i="18"/>
  <c r="EY21" i="18"/>
  <c r="EZ21" i="18"/>
  <c r="FA21" i="18"/>
  <c r="FB21" i="18"/>
  <c r="FC21" i="18"/>
  <c r="FD21" i="18"/>
  <c r="FE21" i="18"/>
  <c r="FF21" i="18"/>
  <c r="FG21" i="18"/>
  <c r="FH21" i="18"/>
  <c r="FI21" i="18"/>
  <c r="FJ21" i="18"/>
  <c r="FK21" i="18"/>
  <c r="FL21" i="18"/>
  <c r="FM21" i="18"/>
  <c r="FN21" i="18"/>
  <c r="FO21" i="18"/>
  <c r="FP21" i="18"/>
  <c r="FQ21" i="18"/>
  <c r="FR21" i="18"/>
  <c r="FS21" i="18"/>
  <c r="FT21" i="18"/>
  <c r="FU21" i="18"/>
  <c r="FV21" i="18"/>
  <c r="FW21" i="18"/>
  <c r="FX21" i="18"/>
  <c r="FY21" i="18"/>
  <c r="FZ21" i="18"/>
  <c r="GA21" i="18"/>
  <c r="GB21" i="18"/>
  <c r="GC21" i="18"/>
  <c r="GD21" i="18"/>
  <c r="GE21" i="18"/>
  <c r="GF21" i="18"/>
  <c r="GG21" i="18"/>
  <c r="GH21" i="18"/>
  <c r="GI21" i="18"/>
  <c r="GJ21" i="18"/>
  <c r="GK21" i="18"/>
  <c r="GL21" i="18"/>
  <c r="GM21" i="18"/>
  <c r="GN21" i="18"/>
  <c r="GO21" i="18"/>
  <c r="GP21" i="18"/>
  <c r="GQ21" i="18"/>
  <c r="GR21" i="18"/>
  <c r="GS21" i="18"/>
  <c r="GT21" i="18"/>
  <c r="GU21" i="18"/>
  <c r="GV21" i="18"/>
  <c r="GW21" i="18"/>
  <c r="GX21" i="18"/>
  <c r="GY21" i="18"/>
  <c r="GZ21" i="18"/>
  <c r="HA21" i="18"/>
  <c r="HB21" i="18"/>
  <c r="HC21" i="18"/>
  <c r="HD21" i="18"/>
  <c r="HE21" i="18"/>
  <c r="HF21" i="18"/>
  <c r="HG21" i="18"/>
  <c r="HH21" i="18"/>
  <c r="HI21" i="18"/>
  <c r="HJ21" i="18"/>
  <c r="HK21" i="18"/>
  <c r="HL21" i="18"/>
  <c r="HM21" i="18"/>
  <c r="HN21" i="18"/>
  <c r="HO21" i="18"/>
  <c r="HP21" i="18"/>
  <c r="HQ21" i="18"/>
  <c r="HR21" i="18"/>
  <c r="HS21" i="18"/>
  <c r="HT21" i="18"/>
  <c r="HU21" i="18"/>
  <c r="HV21" i="18"/>
  <c r="HW21" i="18"/>
  <c r="HX21" i="18"/>
  <c r="HY21" i="18"/>
  <c r="HZ21" i="18"/>
  <c r="IA21" i="18"/>
  <c r="IB21" i="18"/>
  <c r="IC21" i="18"/>
  <c r="ID21" i="18"/>
  <c r="IE21" i="18"/>
  <c r="IF21" i="18"/>
  <c r="IG21" i="18"/>
  <c r="IH21" i="18"/>
  <c r="II21" i="18"/>
  <c r="IJ21" i="18"/>
  <c r="IK21" i="18"/>
  <c r="IL21" i="18"/>
  <c r="IM21" i="18"/>
  <c r="IN21" i="18"/>
  <c r="IO21" i="18"/>
  <c r="IP21" i="18"/>
  <c r="IQ21" i="18"/>
  <c r="IR21" i="18"/>
  <c r="IS21" i="18"/>
  <c r="IT21" i="18"/>
  <c r="IU21" i="18"/>
  <c r="IV21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AI22" i="18"/>
  <c r="AJ22" i="18"/>
  <c r="AK22" i="18"/>
  <c r="AL22" i="18"/>
  <c r="AM22" i="18"/>
  <c r="AN22" i="18"/>
  <c r="AO22" i="18"/>
  <c r="AP22" i="18"/>
  <c r="AQ22" i="18"/>
  <c r="AR22" i="18"/>
  <c r="AS22" i="18"/>
  <c r="AT22" i="18"/>
  <c r="AU22" i="18"/>
  <c r="AV22" i="18"/>
  <c r="AW22" i="18"/>
  <c r="AX22" i="18"/>
  <c r="AY22" i="18"/>
  <c r="AZ22" i="18"/>
  <c r="BA22" i="18"/>
  <c r="BB22" i="18"/>
  <c r="BC22" i="18"/>
  <c r="BD22" i="18"/>
  <c r="BE22" i="18"/>
  <c r="BF22" i="18"/>
  <c r="BG22" i="18"/>
  <c r="BH22" i="18"/>
  <c r="BI22" i="18"/>
  <c r="BJ22" i="18"/>
  <c r="BK22" i="18"/>
  <c r="BL22" i="18"/>
  <c r="BM22" i="18"/>
  <c r="BN22" i="18"/>
  <c r="BO22" i="18"/>
  <c r="BP22" i="18"/>
  <c r="BQ22" i="18"/>
  <c r="BR22" i="18"/>
  <c r="BS22" i="18"/>
  <c r="BT22" i="18"/>
  <c r="BU22" i="18"/>
  <c r="BV22" i="18"/>
  <c r="BW22" i="18"/>
  <c r="BX22" i="18"/>
  <c r="BY22" i="18"/>
  <c r="BZ22" i="18"/>
  <c r="CA22" i="18"/>
  <c r="CB22" i="18"/>
  <c r="CC22" i="18"/>
  <c r="CD22" i="18"/>
  <c r="CE22" i="18"/>
  <c r="CF22" i="18"/>
  <c r="CG22" i="18"/>
  <c r="CH22" i="18"/>
  <c r="CI22" i="18"/>
  <c r="CJ22" i="18"/>
  <c r="CK22" i="18"/>
  <c r="CL22" i="18"/>
  <c r="CM22" i="18"/>
  <c r="CN22" i="18"/>
  <c r="CO22" i="18"/>
  <c r="CP22" i="18"/>
  <c r="CQ22" i="18"/>
  <c r="CR22" i="18"/>
  <c r="CS22" i="18"/>
  <c r="CT22" i="18"/>
  <c r="CU22" i="18"/>
  <c r="CV22" i="18"/>
  <c r="CW22" i="18"/>
  <c r="CX22" i="18"/>
  <c r="CY22" i="18"/>
  <c r="CZ22" i="18"/>
  <c r="DA22" i="18"/>
  <c r="DB22" i="18"/>
  <c r="DC22" i="18"/>
  <c r="DD22" i="18"/>
  <c r="DE22" i="18"/>
  <c r="DF22" i="18"/>
  <c r="DG22" i="18"/>
  <c r="DH22" i="18"/>
  <c r="DI22" i="18"/>
  <c r="DJ22" i="18"/>
  <c r="DK22" i="18"/>
  <c r="DL22" i="18"/>
  <c r="DM22" i="18"/>
  <c r="DN22" i="18"/>
  <c r="DO22" i="18"/>
  <c r="DP22" i="18"/>
  <c r="DQ22" i="18"/>
  <c r="DR22" i="18"/>
  <c r="DS22" i="18"/>
  <c r="DT22" i="18"/>
  <c r="DU22" i="18"/>
  <c r="DV22" i="18"/>
  <c r="DW22" i="18"/>
  <c r="DX22" i="18"/>
  <c r="DY22" i="18"/>
  <c r="DZ22" i="18"/>
  <c r="EA22" i="18"/>
  <c r="EB22" i="18"/>
  <c r="EC22" i="18"/>
  <c r="ED22" i="18"/>
  <c r="EE22" i="18"/>
  <c r="EF22" i="18"/>
  <c r="EG22" i="18"/>
  <c r="EH22" i="18"/>
  <c r="EI22" i="18"/>
  <c r="EJ22" i="18"/>
  <c r="EK22" i="18"/>
  <c r="EL22" i="18"/>
  <c r="EM22" i="18"/>
  <c r="EN22" i="18"/>
  <c r="EO22" i="18"/>
  <c r="EP22" i="18"/>
  <c r="EQ22" i="18"/>
  <c r="ER22" i="18"/>
  <c r="ES22" i="18"/>
  <c r="ET22" i="18"/>
  <c r="EU22" i="18"/>
  <c r="EV22" i="18"/>
  <c r="EW22" i="18"/>
  <c r="EX22" i="18"/>
  <c r="EY22" i="18"/>
  <c r="EZ22" i="18"/>
  <c r="FA22" i="18"/>
  <c r="FB22" i="18"/>
  <c r="FC22" i="18"/>
  <c r="FD22" i="18"/>
  <c r="FE22" i="18"/>
  <c r="FF22" i="18"/>
  <c r="FG22" i="18"/>
  <c r="FH22" i="18"/>
  <c r="FI22" i="18"/>
  <c r="FJ22" i="18"/>
  <c r="FK22" i="18"/>
  <c r="FL22" i="18"/>
  <c r="FM22" i="18"/>
  <c r="FN22" i="18"/>
  <c r="FO22" i="18"/>
  <c r="FP22" i="18"/>
  <c r="FQ22" i="18"/>
  <c r="FR22" i="18"/>
  <c r="FS22" i="18"/>
  <c r="FT22" i="18"/>
  <c r="FU22" i="18"/>
  <c r="FV22" i="18"/>
  <c r="FW22" i="18"/>
  <c r="FX22" i="18"/>
  <c r="FY22" i="18"/>
  <c r="FZ22" i="18"/>
  <c r="GA22" i="18"/>
  <c r="GB22" i="18"/>
  <c r="GC22" i="18"/>
  <c r="GD22" i="18"/>
  <c r="GE22" i="18"/>
  <c r="GF22" i="18"/>
  <c r="GG22" i="18"/>
  <c r="GH22" i="18"/>
  <c r="GI22" i="18"/>
  <c r="GJ22" i="18"/>
  <c r="GK22" i="18"/>
  <c r="GL22" i="18"/>
  <c r="GM22" i="18"/>
  <c r="GN22" i="18"/>
  <c r="GO22" i="18"/>
  <c r="GP22" i="18"/>
  <c r="GQ22" i="18"/>
  <c r="GR22" i="18"/>
  <c r="GS22" i="18"/>
  <c r="GT22" i="18"/>
  <c r="GU22" i="18"/>
  <c r="GV22" i="18"/>
  <c r="GW22" i="18"/>
  <c r="GX22" i="18"/>
  <c r="GY22" i="18"/>
  <c r="GZ22" i="18"/>
  <c r="HA22" i="18"/>
  <c r="HB22" i="18"/>
  <c r="HC22" i="18"/>
  <c r="HD22" i="18"/>
  <c r="HE22" i="18"/>
  <c r="HF22" i="18"/>
  <c r="HG22" i="18"/>
  <c r="HH22" i="18"/>
  <c r="HI22" i="18"/>
  <c r="HJ22" i="18"/>
  <c r="HK22" i="18"/>
  <c r="HL22" i="18"/>
  <c r="HM22" i="18"/>
  <c r="HN22" i="18"/>
  <c r="HO22" i="18"/>
  <c r="HP22" i="18"/>
  <c r="HQ22" i="18"/>
  <c r="HR22" i="18"/>
  <c r="HS22" i="18"/>
  <c r="HT22" i="18"/>
  <c r="HU22" i="18"/>
  <c r="HV22" i="18"/>
  <c r="HW22" i="18"/>
  <c r="HX22" i="18"/>
  <c r="HY22" i="18"/>
  <c r="HZ22" i="18"/>
  <c r="IA22" i="18"/>
  <c r="IB22" i="18"/>
  <c r="IC22" i="18"/>
  <c r="ID22" i="18"/>
  <c r="IE22" i="18"/>
  <c r="IF22" i="18"/>
  <c r="IG22" i="18"/>
  <c r="IH22" i="18"/>
  <c r="II22" i="18"/>
  <c r="IJ22" i="18"/>
  <c r="IK22" i="18"/>
  <c r="IL22" i="18"/>
  <c r="IM22" i="18"/>
  <c r="IN22" i="18"/>
  <c r="IO22" i="18"/>
  <c r="IP22" i="18"/>
  <c r="IQ22" i="18"/>
  <c r="IR22" i="18"/>
  <c r="IS22" i="18"/>
  <c r="IT22" i="18"/>
  <c r="IU22" i="18"/>
  <c r="IV22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AI23" i="18"/>
  <c r="AJ23" i="18"/>
  <c r="AK23" i="18"/>
  <c r="AL23" i="18"/>
  <c r="AM23" i="18"/>
  <c r="AN23" i="18"/>
  <c r="AO23" i="18"/>
  <c r="AP23" i="18"/>
  <c r="AQ23" i="18"/>
  <c r="AR23" i="18"/>
  <c r="AS23" i="18"/>
  <c r="AT23" i="18"/>
  <c r="AU23" i="18"/>
  <c r="AV23" i="18"/>
  <c r="AW23" i="18"/>
  <c r="AX23" i="18"/>
  <c r="AY23" i="18"/>
  <c r="AZ23" i="18"/>
  <c r="BA23" i="18"/>
  <c r="BB23" i="18"/>
  <c r="BC23" i="18"/>
  <c r="BD23" i="18"/>
  <c r="BE23" i="18"/>
  <c r="BF23" i="18"/>
  <c r="BG23" i="18"/>
  <c r="BH23" i="18"/>
  <c r="BI23" i="18"/>
  <c r="BJ23" i="18"/>
  <c r="BK23" i="18"/>
  <c r="BL23" i="18"/>
  <c r="BM23" i="18"/>
  <c r="BN23" i="18"/>
  <c r="BO23" i="18"/>
  <c r="BP23" i="18"/>
  <c r="BQ23" i="18"/>
  <c r="BR23" i="18"/>
  <c r="BS23" i="18"/>
  <c r="BT23" i="18"/>
  <c r="BU23" i="18"/>
  <c r="BV23" i="18"/>
  <c r="BW23" i="18"/>
  <c r="BX23" i="18"/>
  <c r="BY23" i="18"/>
  <c r="BZ23" i="18"/>
  <c r="CA23" i="18"/>
  <c r="CB23" i="18"/>
  <c r="CC23" i="18"/>
  <c r="CD23" i="18"/>
  <c r="CE23" i="18"/>
  <c r="CF23" i="18"/>
  <c r="CG23" i="18"/>
  <c r="CH23" i="18"/>
  <c r="CI23" i="18"/>
  <c r="CJ23" i="18"/>
  <c r="CK23" i="18"/>
  <c r="CL23" i="18"/>
  <c r="CM23" i="18"/>
  <c r="CN23" i="18"/>
  <c r="CO23" i="18"/>
  <c r="CP23" i="18"/>
  <c r="CQ23" i="18"/>
  <c r="CR23" i="18"/>
  <c r="CS23" i="18"/>
  <c r="CT23" i="18"/>
  <c r="CU23" i="18"/>
  <c r="CV23" i="18"/>
  <c r="CW23" i="18"/>
  <c r="CX23" i="18"/>
  <c r="CY23" i="18"/>
  <c r="CZ23" i="18"/>
  <c r="DA23" i="18"/>
  <c r="DB23" i="18"/>
  <c r="DC23" i="18"/>
  <c r="DD23" i="18"/>
  <c r="DE23" i="18"/>
  <c r="DF23" i="18"/>
  <c r="DG23" i="18"/>
  <c r="DH23" i="18"/>
  <c r="DI23" i="18"/>
  <c r="DJ23" i="18"/>
  <c r="DK23" i="18"/>
  <c r="DL23" i="18"/>
  <c r="DM23" i="18"/>
  <c r="DN23" i="18"/>
  <c r="DO23" i="18"/>
  <c r="DP23" i="18"/>
  <c r="DQ23" i="18"/>
  <c r="DR23" i="18"/>
  <c r="DS23" i="18"/>
  <c r="DT23" i="18"/>
  <c r="DU23" i="18"/>
  <c r="DV23" i="18"/>
  <c r="DW23" i="18"/>
  <c r="DX23" i="18"/>
  <c r="DY23" i="18"/>
  <c r="DZ23" i="18"/>
  <c r="EA23" i="18"/>
  <c r="EB23" i="18"/>
  <c r="EC23" i="18"/>
  <c r="ED23" i="18"/>
  <c r="EE23" i="18"/>
  <c r="EF23" i="18"/>
  <c r="EG23" i="18"/>
  <c r="EH23" i="18"/>
  <c r="EI23" i="18"/>
  <c r="EJ23" i="18"/>
  <c r="EK23" i="18"/>
  <c r="EL23" i="18"/>
  <c r="EM23" i="18"/>
  <c r="EN23" i="18"/>
  <c r="EO23" i="18"/>
  <c r="EP23" i="18"/>
  <c r="EQ23" i="18"/>
  <c r="ER23" i="18"/>
  <c r="ES23" i="18"/>
  <c r="ET23" i="18"/>
  <c r="EU23" i="18"/>
  <c r="EV23" i="18"/>
  <c r="EW23" i="18"/>
  <c r="EX23" i="18"/>
  <c r="EY23" i="18"/>
  <c r="EZ23" i="18"/>
  <c r="FA23" i="18"/>
  <c r="FB23" i="18"/>
  <c r="FC23" i="18"/>
  <c r="FD23" i="18"/>
  <c r="FE23" i="18"/>
  <c r="FF23" i="18"/>
  <c r="FG23" i="18"/>
  <c r="FH23" i="18"/>
  <c r="FI23" i="18"/>
  <c r="FJ23" i="18"/>
  <c r="FK23" i="18"/>
  <c r="FL23" i="18"/>
  <c r="FM23" i="18"/>
  <c r="FN23" i="18"/>
  <c r="FO23" i="18"/>
  <c r="FP23" i="18"/>
  <c r="FQ23" i="18"/>
  <c r="FR23" i="18"/>
  <c r="FS23" i="18"/>
  <c r="FT23" i="18"/>
  <c r="FU23" i="18"/>
  <c r="FV23" i="18"/>
  <c r="FW23" i="18"/>
  <c r="FX23" i="18"/>
  <c r="FY23" i="18"/>
  <c r="FZ23" i="18"/>
  <c r="GA23" i="18"/>
  <c r="GB23" i="18"/>
  <c r="GC23" i="18"/>
  <c r="GD23" i="18"/>
  <c r="GE23" i="18"/>
  <c r="GF23" i="18"/>
  <c r="GG23" i="18"/>
  <c r="GH23" i="18"/>
  <c r="GI23" i="18"/>
  <c r="GJ23" i="18"/>
  <c r="GK23" i="18"/>
  <c r="GL23" i="18"/>
  <c r="GM23" i="18"/>
  <c r="GN23" i="18"/>
  <c r="GO23" i="18"/>
  <c r="GP23" i="18"/>
  <c r="GQ23" i="18"/>
  <c r="GR23" i="18"/>
  <c r="GS23" i="18"/>
  <c r="GT23" i="18"/>
  <c r="GU23" i="18"/>
  <c r="GV23" i="18"/>
  <c r="GW23" i="18"/>
  <c r="GX23" i="18"/>
  <c r="GY23" i="18"/>
  <c r="GZ23" i="18"/>
  <c r="HA23" i="18"/>
  <c r="HB23" i="18"/>
  <c r="HC23" i="18"/>
  <c r="HD23" i="18"/>
  <c r="HE23" i="18"/>
  <c r="HF23" i="18"/>
  <c r="HG23" i="18"/>
  <c r="HH23" i="18"/>
  <c r="HI23" i="18"/>
  <c r="HJ23" i="18"/>
  <c r="HK23" i="18"/>
  <c r="HL23" i="18"/>
  <c r="HM23" i="18"/>
  <c r="HN23" i="18"/>
  <c r="HO23" i="18"/>
  <c r="HP23" i="18"/>
  <c r="HQ23" i="18"/>
  <c r="HR23" i="18"/>
  <c r="HS23" i="18"/>
  <c r="HT23" i="18"/>
  <c r="HU23" i="18"/>
  <c r="HV23" i="18"/>
  <c r="HW23" i="18"/>
  <c r="HX23" i="18"/>
  <c r="HY23" i="18"/>
  <c r="HZ23" i="18"/>
  <c r="IA23" i="18"/>
  <c r="IB23" i="18"/>
  <c r="IC23" i="18"/>
  <c r="ID23" i="18"/>
  <c r="IE23" i="18"/>
  <c r="IF23" i="18"/>
  <c r="IG23" i="18"/>
  <c r="IH23" i="18"/>
  <c r="II23" i="18"/>
  <c r="IJ23" i="18"/>
  <c r="IK23" i="18"/>
  <c r="IL23" i="18"/>
  <c r="IM23" i="18"/>
  <c r="IN23" i="18"/>
  <c r="IO23" i="18"/>
  <c r="IP23" i="18"/>
  <c r="IQ23" i="18"/>
  <c r="IR23" i="18"/>
  <c r="IS23" i="18"/>
  <c r="IT23" i="18"/>
  <c r="IU23" i="18"/>
  <c r="IV23" i="18"/>
  <c r="E40" i="18"/>
  <c r="F40" i="18"/>
  <c r="G40" i="18"/>
  <c r="H40" i="18"/>
  <c r="I40" i="18"/>
  <c r="J40" i="18"/>
  <c r="K40" i="18"/>
  <c r="L40" i="18"/>
  <c r="M40" i="18"/>
  <c r="N40" i="18"/>
  <c r="O40" i="18"/>
  <c r="P40" i="18"/>
  <c r="Q40" i="18"/>
  <c r="R40" i="18"/>
  <c r="S40" i="18"/>
  <c r="T40" i="18"/>
  <c r="U40" i="18"/>
  <c r="V40" i="18"/>
  <c r="W40" i="18"/>
  <c r="X40" i="18"/>
  <c r="Y40" i="18"/>
  <c r="Z40" i="18"/>
  <c r="AA40" i="18"/>
  <c r="AB40" i="18"/>
  <c r="AC40" i="18"/>
  <c r="AD40" i="18"/>
  <c r="AE40" i="18"/>
  <c r="AF40" i="18"/>
  <c r="AG40" i="18"/>
  <c r="AH40" i="18"/>
  <c r="AI40" i="18"/>
  <c r="AJ40" i="18"/>
  <c r="AK40" i="18"/>
  <c r="AL40" i="18"/>
  <c r="AM40" i="18"/>
  <c r="AN40" i="18"/>
  <c r="AO40" i="18"/>
  <c r="AP40" i="18"/>
  <c r="AQ40" i="18"/>
  <c r="AR40" i="18"/>
  <c r="AS40" i="18"/>
  <c r="AT40" i="18"/>
  <c r="AU40" i="18"/>
  <c r="AV40" i="18"/>
  <c r="AW40" i="18"/>
  <c r="AX40" i="18"/>
  <c r="AY40" i="18"/>
  <c r="AZ40" i="18"/>
  <c r="BA40" i="18"/>
  <c r="BB40" i="18"/>
  <c r="BC40" i="18"/>
  <c r="BD40" i="18"/>
  <c r="BE40" i="18"/>
  <c r="BF40" i="18"/>
  <c r="BG40" i="18"/>
  <c r="BH40" i="18"/>
  <c r="BI40" i="18"/>
  <c r="BJ40" i="18"/>
  <c r="BK40" i="18"/>
  <c r="BL40" i="18"/>
  <c r="BM40" i="18"/>
  <c r="BN40" i="18"/>
  <c r="BO40" i="18"/>
  <c r="BP40" i="18"/>
  <c r="BQ40" i="18"/>
  <c r="BR40" i="18"/>
  <c r="BS40" i="18"/>
  <c r="BT40" i="18"/>
  <c r="BU40" i="18"/>
  <c r="BV40" i="18"/>
  <c r="BW40" i="18"/>
  <c r="BX40" i="18"/>
  <c r="BY40" i="18"/>
  <c r="BZ40" i="18"/>
  <c r="CA40" i="18"/>
  <c r="CB40" i="18"/>
  <c r="CC40" i="18"/>
  <c r="CD40" i="18"/>
  <c r="CE40" i="18"/>
  <c r="CF40" i="18"/>
  <c r="CG40" i="18"/>
  <c r="CH40" i="18"/>
  <c r="CI40" i="18"/>
  <c r="CJ40" i="18"/>
  <c r="CK40" i="18"/>
  <c r="CL40" i="18"/>
  <c r="CM40" i="18"/>
  <c r="CN40" i="18"/>
  <c r="CO40" i="18"/>
  <c r="CP40" i="18"/>
  <c r="CQ40" i="18"/>
  <c r="CR40" i="18"/>
  <c r="CS40" i="18"/>
  <c r="CT40" i="18"/>
  <c r="CU40" i="18"/>
  <c r="CV40" i="18"/>
  <c r="CW40" i="18"/>
  <c r="CX40" i="18"/>
  <c r="CY40" i="18"/>
  <c r="CZ40" i="18"/>
  <c r="DA40" i="18"/>
  <c r="DB40" i="18"/>
  <c r="DC40" i="18"/>
  <c r="DD40" i="18"/>
  <c r="DE40" i="18"/>
  <c r="DF40" i="18"/>
  <c r="DG40" i="18"/>
  <c r="DH40" i="18"/>
  <c r="DI40" i="18"/>
  <c r="DJ40" i="18"/>
  <c r="DK40" i="18"/>
  <c r="DL40" i="18"/>
  <c r="DM40" i="18"/>
  <c r="DN40" i="18"/>
  <c r="DO40" i="18"/>
  <c r="DP40" i="18"/>
  <c r="DQ40" i="18"/>
  <c r="DR40" i="18"/>
  <c r="DS40" i="18"/>
  <c r="DT40" i="18"/>
  <c r="DU40" i="18"/>
  <c r="DV40" i="18"/>
  <c r="DW40" i="18"/>
  <c r="DX40" i="18"/>
  <c r="DY40" i="18"/>
  <c r="DZ40" i="18"/>
  <c r="EA40" i="18"/>
  <c r="EB40" i="18"/>
  <c r="EC40" i="18"/>
  <c r="ED40" i="18"/>
  <c r="EE40" i="18"/>
  <c r="EF40" i="18"/>
  <c r="EG40" i="18"/>
  <c r="EH40" i="18"/>
  <c r="EI40" i="18"/>
  <c r="EJ40" i="18"/>
  <c r="EK40" i="18"/>
  <c r="EL40" i="18"/>
  <c r="EM40" i="18"/>
  <c r="EN40" i="18"/>
  <c r="EO40" i="18"/>
  <c r="EP40" i="18"/>
  <c r="EQ40" i="18"/>
  <c r="ER40" i="18"/>
  <c r="ES40" i="18"/>
  <c r="ET40" i="18"/>
  <c r="EU40" i="18"/>
  <c r="EV40" i="18"/>
  <c r="EW40" i="18"/>
  <c r="EX40" i="18"/>
  <c r="EY40" i="18"/>
  <c r="EZ40" i="18"/>
  <c r="FA40" i="18"/>
  <c r="FB40" i="18"/>
  <c r="FC40" i="18"/>
  <c r="FD40" i="18"/>
  <c r="FE40" i="18"/>
  <c r="FF40" i="18"/>
  <c r="FG40" i="18"/>
  <c r="FH40" i="18"/>
  <c r="FI40" i="18"/>
  <c r="FJ40" i="18"/>
  <c r="FK40" i="18"/>
  <c r="FL40" i="18"/>
  <c r="FM40" i="18"/>
  <c r="FN40" i="18"/>
  <c r="FO40" i="18"/>
  <c r="FP40" i="18"/>
  <c r="FQ40" i="18"/>
  <c r="FR40" i="18"/>
  <c r="FS40" i="18"/>
  <c r="FT40" i="18"/>
  <c r="FU40" i="18"/>
  <c r="FV40" i="18"/>
  <c r="FW40" i="18"/>
  <c r="FX40" i="18"/>
  <c r="FY40" i="18"/>
  <c r="FZ40" i="18"/>
  <c r="GA40" i="18"/>
  <c r="GB40" i="18"/>
  <c r="GC40" i="18"/>
  <c r="GD40" i="18"/>
  <c r="GE40" i="18"/>
  <c r="GF40" i="18"/>
  <c r="GG40" i="18"/>
  <c r="GH40" i="18"/>
  <c r="GI40" i="18"/>
  <c r="GJ40" i="18"/>
  <c r="GK40" i="18"/>
  <c r="GL40" i="18"/>
  <c r="GM40" i="18"/>
  <c r="GN40" i="18"/>
  <c r="GO40" i="18"/>
  <c r="GP40" i="18"/>
  <c r="GQ40" i="18"/>
  <c r="GR40" i="18"/>
  <c r="GS40" i="18"/>
  <c r="GT40" i="18"/>
  <c r="GU40" i="18"/>
  <c r="GV40" i="18"/>
  <c r="GW40" i="18"/>
  <c r="GX40" i="18"/>
  <c r="GY40" i="18"/>
  <c r="GZ40" i="18"/>
  <c r="HA40" i="18"/>
  <c r="HB40" i="18"/>
  <c r="HC40" i="18"/>
  <c r="HD40" i="18"/>
  <c r="HE40" i="18"/>
  <c r="HF40" i="18"/>
  <c r="HG40" i="18"/>
  <c r="HH40" i="18"/>
  <c r="HI40" i="18"/>
  <c r="HJ40" i="18"/>
  <c r="HK40" i="18"/>
  <c r="HL40" i="18"/>
  <c r="HM40" i="18"/>
  <c r="HN40" i="18"/>
  <c r="HO40" i="18"/>
  <c r="HP40" i="18"/>
  <c r="HQ40" i="18"/>
  <c r="HR40" i="18"/>
  <c r="HS40" i="18"/>
  <c r="HT40" i="18"/>
  <c r="HU40" i="18"/>
  <c r="HV40" i="18"/>
  <c r="HW40" i="18"/>
  <c r="HX40" i="18"/>
  <c r="HY40" i="18"/>
  <c r="HZ40" i="18"/>
  <c r="IA40" i="18"/>
  <c r="IB40" i="18"/>
  <c r="IC40" i="18"/>
  <c r="ID40" i="18"/>
  <c r="IE40" i="18"/>
  <c r="IF40" i="18"/>
  <c r="IG40" i="18"/>
  <c r="IH40" i="18"/>
  <c r="II40" i="18"/>
  <c r="IJ40" i="18"/>
  <c r="IK40" i="18"/>
  <c r="IL40" i="18"/>
  <c r="IM40" i="18"/>
  <c r="IN40" i="18"/>
  <c r="IO40" i="18"/>
  <c r="IP40" i="18"/>
  <c r="IQ40" i="18"/>
  <c r="IR40" i="18"/>
  <c r="IS40" i="18"/>
  <c r="IT40" i="18"/>
  <c r="IU40" i="18"/>
  <c r="IV40" i="18"/>
  <c r="E41" i="18"/>
  <c r="F41" i="18"/>
  <c r="G41" i="18"/>
  <c r="H41" i="18"/>
  <c r="I41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Z41" i="18"/>
  <c r="AA41" i="18"/>
  <c r="AB41" i="18"/>
  <c r="AC41" i="18"/>
  <c r="AD41" i="18"/>
  <c r="AE41" i="18"/>
  <c r="AF41" i="18"/>
  <c r="AG41" i="18"/>
  <c r="AH41" i="18"/>
  <c r="AI41" i="18"/>
  <c r="AJ41" i="18"/>
  <c r="AK41" i="18"/>
  <c r="AL41" i="18"/>
  <c r="AM41" i="18"/>
  <c r="AN41" i="18"/>
  <c r="AO41" i="18"/>
  <c r="AP41" i="18"/>
  <c r="AQ41" i="18"/>
  <c r="AR41" i="18"/>
  <c r="AS41" i="18"/>
  <c r="AT41" i="18"/>
  <c r="AU41" i="18"/>
  <c r="AV41" i="18"/>
  <c r="AW41" i="18"/>
  <c r="AX41" i="18"/>
  <c r="AY41" i="18"/>
  <c r="AZ41" i="18"/>
  <c r="BA41" i="18"/>
  <c r="BB41" i="18"/>
  <c r="BC41" i="18"/>
  <c r="BD41" i="18"/>
  <c r="BE41" i="18"/>
  <c r="BF41" i="18"/>
  <c r="BG41" i="18"/>
  <c r="BH41" i="18"/>
  <c r="BI41" i="18"/>
  <c r="BJ41" i="18"/>
  <c r="BK41" i="18"/>
  <c r="BL41" i="18"/>
  <c r="BM41" i="18"/>
  <c r="BN41" i="18"/>
  <c r="BO41" i="18"/>
  <c r="BP41" i="18"/>
  <c r="BQ41" i="18"/>
  <c r="BR41" i="18"/>
  <c r="BS41" i="18"/>
  <c r="BT41" i="18"/>
  <c r="BU41" i="18"/>
  <c r="BV41" i="18"/>
  <c r="BW41" i="18"/>
  <c r="BX41" i="18"/>
  <c r="BY41" i="18"/>
  <c r="BZ41" i="18"/>
  <c r="CA41" i="18"/>
  <c r="CB41" i="18"/>
  <c r="CC41" i="18"/>
  <c r="CD41" i="18"/>
  <c r="CE41" i="18"/>
  <c r="CF41" i="18"/>
  <c r="CG41" i="18"/>
  <c r="CH41" i="18"/>
  <c r="CI41" i="18"/>
  <c r="CJ41" i="18"/>
  <c r="CK41" i="18"/>
  <c r="CL41" i="18"/>
  <c r="CM41" i="18"/>
  <c r="CN41" i="18"/>
  <c r="CO41" i="18"/>
  <c r="CP41" i="18"/>
  <c r="CQ41" i="18"/>
  <c r="CR41" i="18"/>
  <c r="CS41" i="18"/>
  <c r="CT41" i="18"/>
  <c r="CU41" i="18"/>
  <c r="CV41" i="18"/>
  <c r="CW41" i="18"/>
  <c r="CX41" i="18"/>
  <c r="CY41" i="18"/>
  <c r="CZ41" i="18"/>
  <c r="DA41" i="18"/>
  <c r="DB41" i="18"/>
  <c r="DC41" i="18"/>
  <c r="DD41" i="18"/>
  <c r="DE41" i="18"/>
  <c r="DF41" i="18"/>
  <c r="DG41" i="18"/>
  <c r="DH41" i="18"/>
  <c r="DI41" i="18"/>
  <c r="DJ41" i="18"/>
  <c r="DK41" i="18"/>
  <c r="DL41" i="18"/>
  <c r="DM41" i="18"/>
  <c r="DN41" i="18"/>
  <c r="DO41" i="18"/>
  <c r="DP41" i="18"/>
  <c r="DQ41" i="18"/>
  <c r="DR41" i="18"/>
  <c r="DS41" i="18"/>
  <c r="DT41" i="18"/>
  <c r="DU41" i="18"/>
  <c r="DV41" i="18"/>
  <c r="DW41" i="18"/>
  <c r="DX41" i="18"/>
  <c r="DY41" i="18"/>
  <c r="DZ41" i="18"/>
  <c r="EA41" i="18"/>
  <c r="EB41" i="18"/>
  <c r="EC41" i="18"/>
  <c r="ED41" i="18"/>
  <c r="EE41" i="18"/>
  <c r="EF41" i="18"/>
  <c r="EG41" i="18"/>
  <c r="EH41" i="18"/>
  <c r="EI41" i="18"/>
  <c r="EJ41" i="18"/>
  <c r="EK41" i="18"/>
  <c r="EL41" i="18"/>
  <c r="EM41" i="18"/>
  <c r="EN41" i="18"/>
  <c r="EO41" i="18"/>
  <c r="EP41" i="18"/>
  <c r="EQ41" i="18"/>
  <c r="ER41" i="18"/>
  <c r="ES41" i="18"/>
  <c r="ET41" i="18"/>
  <c r="EU41" i="18"/>
  <c r="EV41" i="18"/>
  <c r="EW41" i="18"/>
  <c r="EX41" i="18"/>
  <c r="EY41" i="18"/>
  <c r="EZ41" i="18"/>
  <c r="FA41" i="18"/>
  <c r="FB41" i="18"/>
  <c r="FC41" i="18"/>
  <c r="FD41" i="18"/>
  <c r="FE41" i="18"/>
  <c r="FF41" i="18"/>
  <c r="FG41" i="18"/>
  <c r="FH41" i="18"/>
  <c r="FI41" i="18"/>
  <c r="FJ41" i="18"/>
  <c r="FK41" i="18"/>
  <c r="FL41" i="18"/>
  <c r="FM41" i="18"/>
  <c r="FN41" i="18"/>
  <c r="FO41" i="18"/>
  <c r="FP41" i="18"/>
  <c r="FQ41" i="18"/>
  <c r="FR41" i="18"/>
  <c r="FS41" i="18"/>
  <c r="FT41" i="18"/>
  <c r="FU41" i="18"/>
  <c r="FV41" i="18"/>
  <c r="FW41" i="18"/>
  <c r="FX41" i="18"/>
  <c r="FY41" i="18"/>
  <c r="FZ41" i="18"/>
  <c r="GA41" i="18"/>
  <c r="GB41" i="18"/>
  <c r="GC41" i="18"/>
  <c r="GD41" i="18"/>
  <c r="GE41" i="18"/>
  <c r="GF41" i="18"/>
  <c r="GG41" i="18"/>
  <c r="GH41" i="18"/>
  <c r="GI41" i="18"/>
  <c r="GJ41" i="18"/>
  <c r="GK41" i="18"/>
  <c r="GL41" i="18"/>
  <c r="GM41" i="18"/>
  <c r="GN41" i="18"/>
  <c r="GO41" i="18"/>
  <c r="GP41" i="18"/>
  <c r="GQ41" i="18"/>
  <c r="GR41" i="18"/>
  <c r="GS41" i="18"/>
  <c r="GT41" i="18"/>
  <c r="GU41" i="18"/>
  <c r="GV41" i="18"/>
  <c r="GW41" i="18"/>
  <c r="GX41" i="18"/>
  <c r="GY41" i="18"/>
  <c r="GZ41" i="18"/>
  <c r="HA41" i="18"/>
  <c r="HB41" i="18"/>
  <c r="HC41" i="18"/>
  <c r="HD41" i="18"/>
  <c r="HE41" i="18"/>
  <c r="HF41" i="18"/>
  <c r="HG41" i="18"/>
  <c r="HH41" i="18"/>
  <c r="HI41" i="18"/>
  <c r="HJ41" i="18"/>
  <c r="HK41" i="18"/>
  <c r="HL41" i="18"/>
  <c r="HM41" i="18"/>
  <c r="HN41" i="18"/>
  <c r="HO41" i="18"/>
  <c r="HP41" i="18"/>
  <c r="HQ41" i="18"/>
  <c r="HR41" i="18"/>
  <c r="HS41" i="18"/>
  <c r="HT41" i="18"/>
  <c r="HU41" i="18"/>
  <c r="HV41" i="18"/>
  <c r="HW41" i="18"/>
  <c r="HX41" i="18"/>
  <c r="HY41" i="18"/>
  <c r="HZ41" i="18"/>
  <c r="IA41" i="18"/>
  <c r="IB41" i="18"/>
  <c r="IC41" i="18"/>
  <c r="ID41" i="18"/>
  <c r="IE41" i="18"/>
  <c r="IF41" i="18"/>
  <c r="IG41" i="18"/>
  <c r="IH41" i="18"/>
  <c r="II41" i="18"/>
  <c r="IJ41" i="18"/>
  <c r="IK41" i="18"/>
  <c r="IL41" i="18"/>
  <c r="IM41" i="18"/>
  <c r="IN41" i="18"/>
  <c r="IO41" i="18"/>
  <c r="IP41" i="18"/>
  <c r="IQ41" i="18"/>
  <c r="IR41" i="18"/>
  <c r="IS41" i="18"/>
  <c r="IT41" i="18"/>
  <c r="IU41" i="18"/>
  <c r="IV41" i="18"/>
  <c r="E42" i="18"/>
  <c r="F42" i="18"/>
  <c r="G42" i="18"/>
  <c r="H42" i="18"/>
  <c r="I42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Z42" i="18"/>
  <c r="AA42" i="18"/>
  <c r="AB42" i="18"/>
  <c r="AC42" i="18"/>
  <c r="AD42" i="18"/>
  <c r="AE42" i="18"/>
  <c r="AF42" i="18"/>
  <c r="AG42" i="18"/>
  <c r="AH42" i="18"/>
  <c r="AI42" i="18"/>
  <c r="AJ42" i="18"/>
  <c r="AK42" i="18"/>
  <c r="AL42" i="18"/>
  <c r="AM42" i="18"/>
  <c r="AN42" i="18"/>
  <c r="AO42" i="18"/>
  <c r="AP42" i="18"/>
  <c r="AQ42" i="18"/>
  <c r="AR42" i="18"/>
  <c r="AS42" i="18"/>
  <c r="AT42" i="18"/>
  <c r="AU42" i="18"/>
  <c r="AV42" i="18"/>
  <c r="AW42" i="18"/>
  <c r="AX42" i="18"/>
  <c r="AY42" i="18"/>
  <c r="AZ42" i="18"/>
  <c r="BA42" i="18"/>
  <c r="BB42" i="18"/>
  <c r="BC42" i="18"/>
  <c r="BD42" i="18"/>
  <c r="BE42" i="18"/>
  <c r="BF42" i="18"/>
  <c r="BG42" i="18"/>
  <c r="BH42" i="18"/>
  <c r="BI42" i="18"/>
  <c r="BJ42" i="18"/>
  <c r="BK42" i="18"/>
  <c r="BL42" i="18"/>
  <c r="BM42" i="18"/>
  <c r="BN42" i="18"/>
  <c r="BO42" i="18"/>
  <c r="BP42" i="18"/>
  <c r="BQ42" i="18"/>
  <c r="BR42" i="18"/>
  <c r="BS42" i="18"/>
  <c r="BT42" i="18"/>
  <c r="BU42" i="18"/>
  <c r="BV42" i="18"/>
  <c r="BW42" i="18"/>
  <c r="BX42" i="18"/>
  <c r="BY42" i="18"/>
  <c r="BZ42" i="18"/>
  <c r="CA42" i="18"/>
  <c r="CB42" i="18"/>
  <c r="CC42" i="18"/>
  <c r="CD42" i="18"/>
  <c r="CE42" i="18"/>
  <c r="CF42" i="18"/>
  <c r="CG42" i="18"/>
  <c r="CH42" i="18"/>
  <c r="CI42" i="18"/>
  <c r="CJ42" i="18"/>
  <c r="CK42" i="18"/>
  <c r="CL42" i="18"/>
  <c r="CM42" i="18"/>
  <c r="CN42" i="18"/>
  <c r="CO42" i="18"/>
  <c r="CP42" i="18"/>
  <c r="CQ42" i="18"/>
  <c r="CR42" i="18"/>
  <c r="CS42" i="18"/>
  <c r="CT42" i="18"/>
  <c r="CU42" i="18"/>
  <c r="CV42" i="18"/>
  <c r="CW42" i="18"/>
  <c r="CX42" i="18"/>
  <c r="CY42" i="18"/>
  <c r="CZ42" i="18"/>
  <c r="DA42" i="18"/>
  <c r="DB42" i="18"/>
  <c r="DC42" i="18"/>
  <c r="DD42" i="18"/>
  <c r="DE42" i="18"/>
  <c r="DF42" i="18"/>
  <c r="DG42" i="18"/>
  <c r="DH42" i="18"/>
  <c r="DI42" i="18"/>
  <c r="DJ42" i="18"/>
  <c r="DK42" i="18"/>
  <c r="DL42" i="18"/>
  <c r="DM42" i="18"/>
  <c r="DN42" i="18"/>
  <c r="DO42" i="18"/>
  <c r="DP42" i="18"/>
  <c r="DQ42" i="18"/>
  <c r="DR42" i="18"/>
  <c r="DS42" i="18"/>
  <c r="DT42" i="18"/>
  <c r="DU42" i="18"/>
  <c r="DV42" i="18"/>
  <c r="DW42" i="18"/>
  <c r="DX42" i="18"/>
  <c r="DY42" i="18"/>
  <c r="DZ42" i="18"/>
  <c r="EA42" i="18"/>
  <c r="EB42" i="18"/>
  <c r="EC42" i="18"/>
  <c r="ED42" i="18"/>
  <c r="EE42" i="18"/>
  <c r="EF42" i="18"/>
  <c r="EG42" i="18"/>
  <c r="EH42" i="18"/>
  <c r="EI42" i="18"/>
  <c r="EJ42" i="18"/>
  <c r="EK42" i="18"/>
  <c r="EL42" i="18"/>
  <c r="EM42" i="18"/>
  <c r="EN42" i="18"/>
  <c r="EO42" i="18"/>
  <c r="EP42" i="18"/>
  <c r="EQ42" i="18"/>
  <c r="ER42" i="18"/>
  <c r="ES42" i="18"/>
  <c r="ET42" i="18"/>
  <c r="EU42" i="18"/>
  <c r="EV42" i="18"/>
  <c r="EW42" i="18"/>
  <c r="EX42" i="18"/>
  <c r="EY42" i="18"/>
  <c r="EZ42" i="18"/>
  <c r="FA42" i="18"/>
  <c r="FB42" i="18"/>
  <c r="FC42" i="18"/>
  <c r="FD42" i="18"/>
  <c r="FE42" i="18"/>
  <c r="FF42" i="18"/>
  <c r="FG42" i="18"/>
  <c r="FH42" i="18"/>
  <c r="FI42" i="18"/>
  <c r="FJ42" i="18"/>
  <c r="FK42" i="18"/>
  <c r="FL42" i="18"/>
  <c r="FM42" i="18"/>
  <c r="FN42" i="18"/>
  <c r="FO42" i="18"/>
  <c r="FP42" i="18"/>
  <c r="FQ42" i="18"/>
  <c r="FR42" i="18"/>
  <c r="FS42" i="18"/>
  <c r="FT42" i="18"/>
  <c r="FU42" i="18"/>
  <c r="FV42" i="18"/>
  <c r="FW42" i="18"/>
  <c r="FX42" i="18"/>
  <c r="FY42" i="18"/>
  <c r="FZ42" i="18"/>
  <c r="GA42" i="18"/>
  <c r="GB42" i="18"/>
  <c r="GC42" i="18"/>
  <c r="GD42" i="18"/>
  <c r="GE42" i="18"/>
  <c r="GF42" i="18"/>
  <c r="GG42" i="18"/>
  <c r="GH42" i="18"/>
  <c r="GI42" i="18"/>
  <c r="GJ42" i="18"/>
  <c r="GK42" i="18"/>
  <c r="GL42" i="18"/>
  <c r="GM42" i="18"/>
  <c r="GN42" i="18"/>
  <c r="GO42" i="18"/>
  <c r="GP42" i="18"/>
  <c r="GQ42" i="18"/>
  <c r="GR42" i="18"/>
  <c r="GS42" i="18"/>
  <c r="GT42" i="18"/>
  <c r="GU42" i="18"/>
  <c r="GV42" i="18"/>
  <c r="GW42" i="18"/>
  <c r="GX42" i="18"/>
  <c r="GY42" i="18"/>
  <c r="GZ42" i="18"/>
  <c r="HA42" i="18"/>
  <c r="HB42" i="18"/>
  <c r="HC42" i="18"/>
  <c r="HD42" i="18"/>
  <c r="HE42" i="18"/>
  <c r="HF42" i="18"/>
  <c r="HG42" i="18"/>
  <c r="HH42" i="18"/>
  <c r="HI42" i="18"/>
  <c r="HJ42" i="18"/>
  <c r="HK42" i="18"/>
  <c r="HL42" i="18"/>
  <c r="HM42" i="18"/>
  <c r="HN42" i="18"/>
  <c r="HO42" i="18"/>
  <c r="HP42" i="18"/>
  <c r="HQ42" i="18"/>
  <c r="HR42" i="18"/>
  <c r="HS42" i="18"/>
  <c r="HT42" i="18"/>
  <c r="HU42" i="18"/>
  <c r="HV42" i="18"/>
  <c r="HW42" i="18"/>
  <c r="HX42" i="18"/>
  <c r="HY42" i="18"/>
  <c r="HZ42" i="18"/>
  <c r="IA42" i="18"/>
  <c r="IB42" i="18"/>
  <c r="IC42" i="18"/>
  <c r="ID42" i="18"/>
  <c r="IE42" i="18"/>
  <c r="IF42" i="18"/>
  <c r="IG42" i="18"/>
  <c r="IH42" i="18"/>
  <c r="II42" i="18"/>
  <c r="IJ42" i="18"/>
  <c r="IK42" i="18"/>
  <c r="IL42" i="18"/>
  <c r="IM42" i="18"/>
  <c r="IN42" i="18"/>
  <c r="IO42" i="18"/>
  <c r="IP42" i="18"/>
  <c r="IQ42" i="18"/>
  <c r="IR42" i="18"/>
  <c r="IS42" i="18"/>
  <c r="IT42" i="18"/>
  <c r="IU42" i="18"/>
  <c r="IV42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AH43" i="18"/>
  <c r="AI43" i="18"/>
  <c r="AJ43" i="18"/>
  <c r="AK43" i="18"/>
  <c r="AL43" i="18"/>
  <c r="AM43" i="18"/>
  <c r="AN43" i="18"/>
  <c r="AO43" i="18"/>
  <c r="AP43" i="18"/>
  <c r="AQ43" i="18"/>
  <c r="AR43" i="18"/>
  <c r="AS43" i="18"/>
  <c r="AT43" i="18"/>
  <c r="AU43" i="18"/>
  <c r="AV43" i="18"/>
  <c r="AW43" i="18"/>
  <c r="AX43" i="18"/>
  <c r="AY43" i="18"/>
  <c r="AZ43" i="18"/>
  <c r="BA43" i="18"/>
  <c r="BB43" i="18"/>
  <c r="BC43" i="18"/>
  <c r="BD43" i="18"/>
  <c r="BE43" i="18"/>
  <c r="BF43" i="18"/>
  <c r="BG43" i="18"/>
  <c r="BH43" i="18"/>
  <c r="BI43" i="18"/>
  <c r="BJ43" i="18"/>
  <c r="BK43" i="18"/>
  <c r="BL43" i="18"/>
  <c r="BM43" i="18"/>
  <c r="BN43" i="18"/>
  <c r="BO43" i="18"/>
  <c r="BP43" i="18"/>
  <c r="BQ43" i="18"/>
  <c r="BR43" i="18"/>
  <c r="BS43" i="18"/>
  <c r="BT43" i="18"/>
  <c r="BU43" i="18"/>
  <c r="BV43" i="18"/>
  <c r="BW43" i="18"/>
  <c r="BX43" i="18"/>
  <c r="BY43" i="18"/>
  <c r="BZ43" i="18"/>
  <c r="CA43" i="18"/>
  <c r="CB43" i="18"/>
  <c r="CC43" i="18"/>
  <c r="CD43" i="18"/>
  <c r="CE43" i="18"/>
  <c r="CF43" i="18"/>
  <c r="CG43" i="18"/>
  <c r="CH43" i="18"/>
  <c r="CI43" i="18"/>
  <c r="CJ43" i="18"/>
  <c r="CK43" i="18"/>
  <c r="CL43" i="18"/>
  <c r="CM43" i="18"/>
  <c r="CN43" i="18"/>
  <c r="CO43" i="18"/>
  <c r="CP43" i="18"/>
  <c r="CQ43" i="18"/>
  <c r="CR43" i="18"/>
  <c r="CS43" i="18"/>
  <c r="CT43" i="18"/>
  <c r="CU43" i="18"/>
  <c r="CV43" i="18"/>
  <c r="CW43" i="18"/>
  <c r="CX43" i="18"/>
  <c r="CY43" i="18"/>
  <c r="CZ43" i="18"/>
  <c r="DA43" i="18"/>
  <c r="DB43" i="18"/>
  <c r="DC43" i="18"/>
  <c r="DD43" i="18"/>
  <c r="DE43" i="18"/>
  <c r="DF43" i="18"/>
  <c r="DG43" i="18"/>
  <c r="DH43" i="18"/>
  <c r="DI43" i="18"/>
  <c r="DJ43" i="18"/>
  <c r="DK43" i="18"/>
  <c r="DL43" i="18"/>
  <c r="DM43" i="18"/>
  <c r="DN43" i="18"/>
  <c r="DO43" i="18"/>
  <c r="DP43" i="18"/>
  <c r="DQ43" i="18"/>
  <c r="DR43" i="18"/>
  <c r="DS43" i="18"/>
  <c r="DT43" i="18"/>
  <c r="DU43" i="18"/>
  <c r="DV43" i="18"/>
  <c r="DW43" i="18"/>
  <c r="DX43" i="18"/>
  <c r="DY43" i="18"/>
  <c r="DZ43" i="18"/>
  <c r="EA43" i="18"/>
  <c r="EB43" i="18"/>
  <c r="EC43" i="18"/>
  <c r="ED43" i="18"/>
  <c r="EE43" i="18"/>
  <c r="EF43" i="18"/>
  <c r="EG43" i="18"/>
  <c r="EH43" i="18"/>
  <c r="EI43" i="18"/>
  <c r="EJ43" i="18"/>
  <c r="EK43" i="18"/>
  <c r="EL43" i="18"/>
  <c r="EM43" i="18"/>
  <c r="EN43" i="18"/>
  <c r="EO43" i="18"/>
  <c r="EP43" i="18"/>
  <c r="EQ43" i="18"/>
  <c r="ER43" i="18"/>
  <c r="ES43" i="18"/>
  <c r="ET43" i="18"/>
  <c r="EU43" i="18"/>
  <c r="EV43" i="18"/>
  <c r="EW43" i="18"/>
  <c r="EX43" i="18"/>
  <c r="EY43" i="18"/>
  <c r="EZ43" i="18"/>
  <c r="FA43" i="18"/>
  <c r="FB43" i="18"/>
  <c r="FC43" i="18"/>
  <c r="FD43" i="18"/>
  <c r="FE43" i="18"/>
  <c r="FF43" i="18"/>
  <c r="FG43" i="18"/>
  <c r="FH43" i="18"/>
  <c r="FI43" i="18"/>
  <c r="FJ43" i="18"/>
  <c r="FK43" i="18"/>
  <c r="FL43" i="18"/>
  <c r="FM43" i="18"/>
  <c r="FN43" i="18"/>
  <c r="FO43" i="18"/>
  <c r="FP43" i="18"/>
  <c r="FQ43" i="18"/>
  <c r="FR43" i="18"/>
  <c r="FS43" i="18"/>
  <c r="FT43" i="18"/>
  <c r="FU43" i="18"/>
  <c r="FV43" i="18"/>
  <c r="FW43" i="18"/>
  <c r="FX43" i="18"/>
  <c r="FY43" i="18"/>
  <c r="FZ43" i="18"/>
  <c r="GA43" i="18"/>
  <c r="GB43" i="18"/>
  <c r="GC43" i="18"/>
  <c r="GD43" i="18"/>
  <c r="GE43" i="18"/>
  <c r="GF43" i="18"/>
  <c r="GG43" i="18"/>
  <c r="GH43" i="18"/>
  <c r="GI43" i="18"/>
  <c r="GJ43" i="18"/>
  <c r="GK43" i="18"/>
  <c r="GL43" i="18"/>
  <c r="GM43" i="18"/>
  <c r="GN43" i="18"/>
  <c r="GO43" i="18"/>
  <c r="GP43" i="18"/>
  <c r="GQ43" i="18"/>
  <c r="GR43" i="18"/>
  <c r="GS43" i="18"/>
  <c r="GT43" i="18"/>
  <c r="GU43" i="18"/>
  <c r="GV43" i="18"/>
  <c r="GW43" i="18"/>
  <c r="GX43" i="18"/>
  <c r="GY43" i="18"/>
  <c r="GZ43" i="18"/>
  <c r="HA43" i="18"/>
  <c r="HB43" i="18"/>
  <c r="HC43" i="18"/>
  <c r="HD43" i="18"/>
  <c r="HE43" i="18"/>
  <c r="HF43" i="18"/>
  <c r="HG43" i="18"/>
  <c r="HH43" i="18"/>
  <c r="HI43" i="18"/>
  <c r="HJ43" i="18"/>
  <c r="HK43" i="18"/>
  <c r="HL43" i="18"/>
  <c r="HM43" i="18"/>
  <c r="HN43" i="18"/>
  <c r="HO43" i="18"/>
  <c r="HP43" i="18"/>
  <c r="HQ43" i="18"/>
  <c r="HR43" i="18"/>
  <c r="HS43" i="18"/>
  <c r="HT43" i="18"/>
  <c r="HU43" i="18"/>
  <c r="HV43" i="18"/>
  <c r="HW43" i="18"/>
  <c r="HX43" i="18"/>
  <c r="HY43" i="18"/>
  <c r="HZ43" i="18"/>
  <c r="IA43" i="18"/>
  <c r="IB43" i="18"/>
  <c r="IC43" i="18"/>
  <c r="ID43" i="18"/>
  <c r="IE43" i="18"/>
  <c r="IF43" i="18"/>
  <c r="IG43" i="18"/>
  <c r="IH43" i="18"/>
  <c r="II43" i="18"/>
  <c r="IJ43" i="18"/>
  <c r="IK43" i="18"/>
  <c r="IL43" i="18"/>
  <c r="IM43" i="18"/>
  <c r="IN43" i="18"/>
  <c r="IO43" i="18"/>
  <c r="IP43" i="18"/>
  <c r="IQ43" i="18"/>
  <c r="IR43" i="18"/>
  <c r="IS43" i="18"/>
  <c r="IT43" i="18"/>
  <c r="IU43" i="18"/>
  <c r="IV43" i="18"/>
  <c r="E60" i="18"/>
  <c r="F60" i="18"/>
  <c r="G60" i="18"/>
  <c r="H60" i="18"/>
  <c r="I60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Z60" i="18"/>
  <c r="AA60" i="18"/>
  <c r="AB60" i="18"/>
  <c r="AC60" i="18"/>
  <c r="AD60" i="18"/>
  <c r="AE60" i="18"/>
  <c r="AF60" i="18"/>
  <c r="AG60" i="18"/>
  <c r="AH60" i="18"/>
  <c r="AI60" i="18"/>
  <c r="AJ60" i="18"/>
  <c r="AK60" i="18"/>
  <c r="AL60" i="18"/>
  <c r="AM60" i="18"/>
  <c r="AN60" i="18"/>
  <c r="AO60" i="18"/>
  <c r="AP60" i="18"/>
  <c r="AQ60" i="18"/>
  <c r="AR60" i="18"/>
  <c r="AS60" i="18"/>
  <c r="AT60" i="18"/>
  <c r="AU60" i="18"/>
  <c r="AV60" i="18"/>
  <c r="AW60" i="18"/>
  <c r="AX60" i="18"/>
  <c r="AY60" i="18"/>
  <c r="AZ60" i="18"/>
  <c r="BA60" i="18"/>
  <c r="BB60" i="18"/>
  <c r="BC60" i="18"/>
  <c r="BD60" i="18"/>
  <c r="BE60" i="18"/>
  <c r="BF60" i="18"/>
  <c r="BG60" i="18"/>
  <c r="BH60" i="18"/>
  <c r="BI60" i="18"/>
  <c r="BJ60" i="18"/>
  <c r="BK60" i="18"/>
  <c r="BL60" i="18"/>
  <c r="BM60" i="18"/>
  <c r="BN60" i="18"/>
  <c r="BO60" i="18"/>
  <c r="BP60" i="18"/>
  <c r="BQ60" i="18"/>
  <c r="BR60" i="18"/>
  <c r="BS60" i="18"/>
  <c r="BT60" i="18"/>
  <c r="BU60" i="18"/>
  <c r="BV60" i="18"/>
  <c r="BW60" i="18"/>
  <c r="BX60" i="18"/>
  <c r="BY60" i="18"/>
  <c r="BZ60" i="18"/>
  <c r="CA60" i="18"/>
  <c r="CB60" i="18"/>
  <c r="CC60" i="18"/>
  <c r="CD60" i="18"/>
  <c r="CE60" i="18"/>
  <c r="CF60" i="18"/>
  <c r="CG60" i="18"/>
  <c r="CH60" i="18"/>
  <c r="CI60" i="18"/>
  <c r="CJ60" i="18"/>
  <c r="CK60" i="18"/>
  <c r="CL60" i="18"/>
  <c r="CM60" i="18"/>
  <c r="CN60" i="18"/>
  <c r="CO60" i="18"/>
  <c r="CP60" i="18"/>
  <c r="CQ60" i="18"/>
  <c r="CR60" i="18"/>
  <c r="CS60" i="18"/>
  <c r="CT60" i="18"/>
  <c r="CU60" i="18"/>
  <c r="CV60" i="18"/>
  <c r="CW60" i="18"/>
  <c r="CX60" i="18"/>
  <c r="CY60" i="18"/>
  <c r="CZ60" i="18"/>
  <c r="DA60" i="18"/>
  <c r="DB60" i="18"/>
  <c r="DC60" i="18"/>
  <c r="DD60" i="18"/>
  <c r="DE60" i="18"/>
  <c r="DF60" i="18"/>
  <c r="DG60" i="18"/>
  <c r="DH60" i="18"/>
  <c r="DI60" i="18"/>
  <c r="DJ60" i="18"/>
  <c r="DK60" i="18"/>
  <c r="DL60" i="18"/>
  <c r="DM60" i="18"/>
  <c r="DN60" i="18"/>
  <c r="DO60" i="18"/>
  <c r="DP60" i="18"/>
  <c r="DQ60" i="18"/>
  <c r="DR60" i="18"/>
  <c r="DS60" i="18"/>
  <c r="DT60" i="18"/>
  <c r="DU60" i="18"/>
  <c r="DV60" i="18"/>
  <c r="DW60" i="18"/>
  <c r="DX60" i="18"/>
  <c r="DY60" i="18"/>
  <c r="DZ60" i="18"/>
  <c r="EA60" i="18"/>
  <c r="EB60" i="18"/>
  <c r="EC60" i="18"/>
  <c r="ED60" i="18"/>
  <c r="EE60" i="18"/>
  <c r="EF60" i="18"/>
  <c r="EG60" i="18"/>
  <c r="EH60" i="18"/>
  <c r="EI60" i="18"/>
  <c r="EJ60" i="18"/>
  <c r="EK60" i="18"/>
  <c r="EL60" i="18"/>
  <c r="EM60" i="18"/>
  <c r="EN60" i="18"/>
  <c r="EO60" i="18"/>
  <c r="EP60" i="18"/>
  <c r="EQ60" i="18"/>
  <c r="ER60" i="18"/>
  <c r="ES60" i="18"/>
  <c r="ET60" i="18"/>
  <c r="EU60" i="18"/>
  <c r="EV60" i="18"/>
  <c r="EW60" i="18"/>
  <c r="EX60" i="18"/>
  <c r="EY60" i="18"/>
  <c r="EZ60" i="18"/>
  <c r="FA60" i="18"/>
  <c r="FB60" i="18"/>
  <c r="FC60" i="18"/>
  <c r="FD60" i="18"/>
  <c r="FE60" i="18"/>
  <c r="FF60" i="18"/>
  <c r="FG60" i="18"/>
  <c r="FH60" i="18"/>
  <c r="FI60" i="18"/>
  <c r="FJ60" i="18"/>
  <c r="FK60" i="18"/>
  <c r="FL60" i="18"/>
  <c r="FM60" i="18"/>
  <c r="FN60" i="18"/>
  <c r="FO60" i="18"/>
  <c r="FP60" i="18"/>
  <c r="FQ60" i="18"/>
  <c r="FR60" i="18"/>
  <c r="FS60" i="18"/>
  <c r="FT60" i="18"/>
  <c r="FU60" i="18"/>
  <c r="FV60" i="18"/>
  <c r="FW60" i="18"/>
  <c r="FX60" i="18"/>
  <c r="FY60" i="18"/>
  <c r="FZ60" i="18"/>
  <c r="GA60" i="18"/>
  <c r="GB60" i="18"/>
  <c r="GC60" i="18"/>
  <c r="GD60" i="18"/>
  <c r="GE60" i="18"/>
  <c r="GF60" i="18"/>
  <c r="GG60" i="18"/>
  <c r="GH60" i="18"/>
  <c r="GI60" i="18"/>
  <c r="GJ60" i="18"/>
  <c r="GK60" i="18"/>
  <c r="GL60" i="18"/>
  <c r="GM60" i="18"/>
  <c r="GN60" i="18"/>
  <c r="GO60" i="18"/>
  <c r="GP60" i="18"/>
  <c r="GQ60" i="18"/>
  <c r="GR60" i="18"/>
  <c r="GS60" i="18"/>
  <c r="GT60" i="18"/>
  <c r="GU60" i="18"/>
  <c r="GV60" i="18"/>
  <c r="GW60" i="18"/>
  <c r="GX60" i="18"/>
  <c r="GY60" i="18"/>
  <c r="GZ60" i="18"/>
  <c r="HA60" i="18"/>
  <c r="HB60" i="18"/>
  <c r="HC60" i="18"/>
  <c r="HD60" i="18"/>
  <c r="HE60" i="18"/>
  <c r="HF60" i="18"/>
  <c r="HG60" i="18"/>
  <c r="HH60" i="18"/>
  <c r="HI60" i="18"/>
  <c r="HJ60" i="18"/>
  <c r="HK60" i="18"/>
  <c r="HL60" i="18"/>
  <c r="HM60" i="18"/>
  <c r="HN60" i="18"/>
  <c r="HO60" i="18"/>
  <c r="HP60" i="18"/>
  <c r="HQ60" i="18"/>
  <c r="HR60" i="18"/>
  <c r="HS60" i="18"/>
  <c r="HT60" i="18"/>
  <c r="HU60" i="18"/>
  <c r="HV60" i="18"/>
  <c r="HW60" i="18"/>
  <c r="HX60" i="18"/>
  <c r="HY60" i="18"/>
  <c r="HZ60" i="18"/>
  <c r="IA60" i="18"/>
  <c r="IB60" i="18"/>
  <c r="IC60" i="18"/>
  <c r="ID60" i="18"/>
  <c r="IE60" i="18"/>
  <c r="IF60" i="18"/>
  <c r="IG60" i="18"/>
  <c r="IH60" i="18"/>
  <c r="II60" i="18"/>
  <c r="IJ60" i="18"/>
  <c r="IK60" i="18"/>
  <c r="IL60" i="18"/>
  <c r="IM60" i="18"/>
  <c r="IN60" i="18"/>
  <c r="IO60" i="18"/>
  <c r="IP60" i="18"/>
  <c r="IQ60" i="18"/>
  <c r="IR60" i="18"/>
  <c r="IS60" i="18"/>
  <c r="IT60" i="18"/>
  <c r="IU60" i="18"/>
  <c r="IV60" i="18"/>
  <c r="E61" i="18"/>
  <c r="F61" i="18"/>
  <c r="G61" i="18"/>
  <c r="H61" i="18"/>
  <c r="I61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Z61" i="18"/>
  <c r="AA61" i="18"/>
  <c r="AB61" i="18"/>
  <c r="AC61" i="18"/>
  <c r="AD61" i="18"/>
  <c r="AE61" i="18"/>
  <c r="AF61" i="18"/>
  <c r="AG61" i="18"/>
  <c r="AH61" i="18"/>
  <c r="AI61" i="18"/>
  <c r="AJ61" i="18"/>
  <c r="AK61" i="18"/>
  <c r="AL61" i="18"/>
  <c r="AM61" i="18"/>
  <c r="AN61" i="18"/>
  <c r="AO61" i="18"/>
  <c r="AP61" i="18"/>
  <c r="AQ61" i="18"/>
  <c r="AR61" i="18"/>
  <c r="AS61" i="18"/>
  <c r="AT61" i="18"/>
  <c r="AU61" i="18"/>
  <c r="AV61" i="18"/>
  <c r="AW61" i="18"/>
  <c r="AX61" i="18"/>
  <c r="AY61" i="18"/>
  <c r="AZ61" i="18"/>
  <c r="BA61" i="18"/>
  <c r="BB61" i="18"/>
  <c r="BC61" i="18"/>
  <c r="BD61" i="18"/>
  <c r="BE61" i="18"/>
  <c r="BF61" i="18"/>
  <c r="BG61" i="18"/>
  <c r="BH61" i="18"/>
  <c r="BI61" i="18"/>
  <c r="BJ61" i="18"/>
  <c r="BK61" i="18"/>
  <c r="BL61" i="18"/>
  <c r="BM61" i="18"/>
  <c r="BN61" i="18"/>
  <c r="BO61" i="18"/>
  <c r="BP61" i="18"/>
  <c r="BQ61" i="18"/>
  <c r="BR61" i="18"/>
  <c r="BS61" i="18"/>
  <c r="BT61" i="18"/>
  <c r="BU61" i="18"/>
  <c r="BV61" i="18"/>
  <c r="BW61" i="18"/>
  <c r="BX61" i="18"/>
  <c r="BY61" i="18"/>
  <c r="BZ61" i="18"/>
  <c r="CA61" i="18"/>
  <c r="CB61" i="18"/>
  <c r="CC61" i="18"/>
  <c r="CD61" i="18"/>
  <c r="CE61" i="18"/>
  <c r="CF61" i="18"/>
  <c r="CG61" i="18"/>
  <c r="CH61" i="18"/>
  <c r="CI61" i="18"/>
  <c r="CJ61" i="18"/>
  <c r="CK61" i="18"/>
  <c r="CL61" i="18"/>
  <c r="CM61" i="18"/>
  <c r="CN61" i="18"/>
  <c r="CO61" i="18"/>
  <c r="CP61" i="18"/>
  <c r="CQ61" i="18"/>
  <c r="CR61" i="18"/>
  <c r="CS61" i="18"/>
  <c r="CT61" i="18"/>
  <c r="CU61" i="18"/>
  <c r="CV61" i="18"/>
  <c r="CW61" i="18"/>
  <c r="CX61" i="18"/>
  <c r="CY61" i="18"/>
  <c r="CZ61" i="18"/>
  <c r="DA61" i="18"/>
  <c r="DB61" i="18"/>
  <c r="DC61" i="18"/>
  <c r="DD61" i="18"/>
  <c r="DE61" i="18"/>
  <c r="DF61" i="18"/>
  <c r="DG61" i="18"/>
  <c r="DH61" i="18"/>
  <c r="DI61" i="18"/>
  <c r="DJ61" i="18"/>
  <c r="DK61" i="18"/>
  <c r="DL61" i="18"/>
  <c r="DM61" i="18"/>
  <c r="DN61" i="18"/>
  <c r="DO61" i="18"/>
  <c r="DP61" i="18"/>
  <c r="DQ61" i="18"/>
  <c r="DR61" i="18"/>
  <c r="DS61" i="18"/>
  <c r="DT61" i="18"/>
  <c r="DU61" i="18"/>
  <c r="DV61" i="18"/>
  <c r="DW61" i="18"/>
  <c r="DX61" i="18"/>
  <c r="DY61" i="18"/>
  <c r="DZ61" i="18"/>
  <c r="EA61" i="18"/>
  <c r="EB61" i="18"/>
  <c r="EC61" i="18"/>
  <c r="ED61" i="18"/>
  <c r="EE61" i="18"/>
  <c r="EF61" i="18"/>
  <c r="EG61" i="18"/>
  <c r="EH61" i="18"/>
  <c r="EI61" i="18"/>
  <c r="EJ61" i="18"/>
  <c r="EK61" i="18"/>
  <c r="EL61" i="18"/>
  <c r="EM61" i="18"/>
  <c r="EN61" i="18"/>
  <c r="EO61" i="18"/>
  <c r="EP61" i="18"/>
  <c r="EQ61" i="18"/>
  <c r="ER61" i="18"/>
  <c r="ES61" i="18"/>
  <c r="ET61" i="18"/>
  <c r="EU61" i="18"/>
  <c r="EV61" i="18"/>
  <c r="EW61" i="18"/>
  <c r="EX61" i="18"/>
  <c r="EY61" i="18"/>
  <c r="EZ61" i="18"/>
  <c r="FA61" i="18"/>
  <c r="FB61" i="18"/>
  <c r="FC61" i="18"/>
  <c r="FD61" i="18"/>
  <c r="FE61" i="18"/>
  <c r="FF61" i="18"/>
  <c r="FG61" i="18"/>
  <c r="FH61" i="18"/>
  <c r="FI61" i="18"/>
  <c r="FJ61" i="18"/>
  <c r="FK61" i="18"/>
  <c r="FL61" i="18"/>
  <c r="FM61" i="18"/>
  <c r="FN61" i="18"/>
  <c r="FO61" i="18"/>
  <c r="FP61" i="18"/>
  <c r="FQ61" i="18"/>
  <c r="FR61" i="18"/>
  <c r="FS61" i="18"/>
  <c r="FT61" i="18"/>
  <c r="FU61" i="18"/>
  <c r="FV61" i="18"/>
  <c r="FW61" i="18"/>
  <c r="FX61" i="18"/>
  <c r="FY61" i="18"/>
  <c r="FZ61" i="18"/>
  <c r="GA61" i="18"/>
  <c r="GB61" i="18"/>
  <c r="GC61" i="18"/>
  <c r="GD61" i="18"/>
  <c r="GE61" i="18"/>
  <c r="GF61" i="18"/>
  <c r="GG61" i="18"/>
  <c r="GH61" i="18"/>
  <c r="GI61" i="18"/>
  <c r="GJ61" i="18"/>
  <c r="GK61" i="18"/>
  <c r="GL61" i="18"/>
  <c r="GM61" i="18"/>
  <c r="GN61" i="18"/>
  <c r="GO61" i="18"/>
  <c r="GP61" i="18"/>
  <c r="GQ61" i="18"/>
  <c r="GR61" i="18"/>
  <c r="GS61" i="18"/>
  <c r="GT61" i="18"/>
  <c r="GU61" i="18"/>
  <c r="GV61" i="18"/>
  <c r="GW61" i="18"/>
  <c r="GX61" i="18"/>
  <c r="GY61" i="18"/>
  <c r="GZ61" i="18"/>
  <c r="HA61" i="18"/>
  <c r="HB61" i="18"/>
  <c r="HC61" i="18"/>
  <c r="HD61" i="18"/>
  <c r="HE61" i="18"/>
  <c r="HF61" i="18"/>
  <c r="HG61" i="18"/>
  <c r="HH61" i="18"/>
  <c r="HI61" i="18"/>
  <c r="HJ61" i="18"/>
  <c r="HK61" i="18"/>
  <c r="HL61" i="18"/>
  <c r="HM61" i="18"/>
  <c r="HN61" i="18"/>
  <c r="HO61" i="18"/>
  <c r="HP61" i="18"/>
  <c r="HQ61" i="18"/>
  <c r="HR61" i="18"/>
  <c r="HS61" i="18"/>
  <c r="HT61" i="18"/>
  <c r="HU61" i="18"/>
  <c r="HV61" i="18"/>
  <c r="HW61" i="18"/>
  <c r="HX61" i="18"/>
  <c r="HY61" i="18"/>
  <c r="HZ61" i="18"/>
  <c r="IA61" i="18"/>
  <c r="IB61" i="18"/>
  <c r="IC61" i="18"/>
  <c r="ID61" i="18"/>
  <c r="IE61" i="18"/>
  <c r="IF61" i="18"/>
  <c r="IG61" i="18"/>
  <c r="IH61" i="18"/>
  <c r="II61" i="18"/>
  <c r="IJ61" i="18"/>
  <c r="IK61" i="18"/>
  <c r="IL61" i="18"/>
  <c r="IM61" i="18"/>
  <c r="IN61" i="18"/>
  <c r="IO61" i="18"/>
  <c r="IP61" i="18"/>
  <c r="IQ61" i="18"/>
  <c r="IR61" i="18"/>
  <c r="IS61" i="18"/>
  <c r="IT61" i="18"/>
  <c r="IU61" i="18"/>
  <c r="IV61" i="18"/>
  <c r="E62" i="18"/>
  <c r="F62" i="18"/>
  <c r="G62" i="18"/>
  <c r="H62" i="18"/>
  <c r="I62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Z62" i="18"/>
  <c r="AA62" i="18"/>
  <c r="AB62" i="18"/>
  <c r="AC62" i="18"/>
  <c r="AD62" i="18"/>
  <c r="AE62" i="18"/>
  <c r="AF62" i="18"/>
  <c r="AG62" i="18"/>
  <c r="AH62" i="18"/>
  <c r="AI62" i="18"/>
  <c r="AJ62" i="18"/>
  <c r="AK62" i="18"/>
  <c r="AL62" i="18"/>
  <c r="AM62" i="18"/>
  <c r="AN62" i="18"/>
  <c r="AO62" i="18"/>
  <c r="AP62" i="18"/>
  <c r="AQ62" i="18"/>
  <c r="AR62" i="18"/>
  <c r="AS62" i="18"/>
  <c r="AT62" i="18"/>
  <c r="AU62" i="18"/>
  <c r="AV62" i="18"/>
  <c r="AW62" i="18"/>
  <c r="AX62" i="18"/>
  <c r="AY62" i="18"/>
  <c r="AZ62" i="18"/>
  <c r="BA62" i="18"/>
  <c r="BB62" i="18"/>
  <c r="BC62" i="18"/>
  <c r="BD62" i="18"/>
  <c r="BE62" i="18"/>
  <c r="BF62" i="18"/>
  <c r="BG62" i="18"/>
  <c r="BH62" i="18"/>
  <c r="BI62" i="18"/>
  <c r="BJ62" i="18"/>
  <c r="BK62" i="18"/>
  <c r="BL62" i="18"/>
  <c r="BM62" i="18"/>
  <c r="BN62" i="18"/>
  <c r="BO62" i="18"/>
  <c r="BP62" i="18"/>
  <c r="BQ62" i="18"/>
  <c r="BR62" i="18"/>
  <c r="BS62" i="18"/>
  <c r="BT62" i="18"/>
  <c r="BU62" i="18"/>
  <c r="BV62" i="18"/>
  <c r="BW62" i="18"/>
  <c r="BX62" i="18"/>
  <c r="BY62" i="18"/>
  <c r="BZ62" i="18"/>
  <c r="CA62" i="18"/>
  <c r="CB62" i="18"/>
  <c r="CC62" i="18"/>
  <c r="CD62" i="18"/>
  <c r="CE62" i="18"/>
  <c r="CF62" i="18"/>
  <c r="CG62" i="18"/>
  <c r="CH62" i="18"/>
  <c r="CI62" i="18"/>
  <c r="CJ62" i="18"/>
  <c r="CK62" i="18"/>
  <c r="CL62" i="18"/>
  <c r="CM62" i="18"/>
  <c r="CN62" i="18"/>
  <c r="CO62" i="18"/>
  <c r="CP62" i="18"/>
  <c r="CQ62" i="18"/>
  <c r="CR62" i="18"/>
  <c r="CS62" i="18"/>
  <c r="CT62" i="18"/>
  <c r="CU62" i="18"/>
  <c r="CV62" i="18"/>
  <c r="CW62" i="18"/>
  <c r="CX62" i="18"/>
  <c r="CY62" i="18"/>
  <c r="CZ62" i="18"/>
  <c r="DA62" i="18"/>
  <c r="DB62" i="18"/>
  <c r="DC62" i="18"/>
  <c r="DD62" i="18"/>
  <c r="DE62" i="18"/>
  <c r="DF62" i="18"/>
  <c r="DG62" i="18"/>
  <c r="DH62" i="18"/>
  <c r="DI62" i="18"/>
  <c r="DJ62" i="18"/>
  <c r="DK62" i="18"/>
  <c r="DL62" i="18"/>
  <c r="DM62" i="18"/>
  <c r="DN62" i="18"/>
  <c r="DO62" i="18"/>
  <c r="DP62" i="18"/>
  <c r="DQ62" i="18"/>
  <c r="DR62" i="18"/>
  <c r="DS62" i="18"/>
  <c r="DT62" i="18"/>
  <c r="DU62" i="18"/>
  <c r="DV62" i="18"/>
  <c r="DW62" i="18"/>
  <c r="DX62" i="18"/>
  <c r="DY62" i="18"/>
  <c r="DZ62" i="18"/>
  <c r="EA62" i="18"/>
  <c r="EB62" i="18"/>
  <c r="EC62" i="18"/>
  <c r="ED62" i="18"/>
  <c r="EE62" i="18"/>
  <c r="EF62" i="18"/>
  <c r="EG62" i="18"/>
  <c r="EH62" i="18"/>
  <c r="EI62" i="18"/>
  <c r="EJ62" i="18"/>
  <c r="EK62" i="18"/>
  <c r="EL62" i="18"/>
  <c r="EM62" i="18"/>
  <c r="EN62" i="18"/>
  <c r="EO62" i="18"/>
  <c r="EP62" i="18"/>
  <c r="EQ62" i="18"/>
  <c r="ER62" i="18"/>
  <c r="ES62" i="18"/>
  <c r="ET62" i="18"/>
  <c r="EU62" i="18"/>
  <c r="EV62" i="18"/>
  <c r="EW62" i="18"/>
  <c r="EX62" i="18"/>
  <c r="EY62" i="18"/>
  <c r="EZ62" i="18"/>
  <c r="FA62" i="18"/>
  <c r="FB62" i="18"/>
  <c r="FC62" i="18"/>
  <c r="FD62" i="18"/>
  <c r="FE62" i="18"/>
  <c r="FF62" i="18"/>
  <c r="FG62" i="18"/>
  <c r="FH62" i="18"/>
  <c r="FI62" i="18"/>
  <c r="FJ62" i="18"/>
  <c r="FK62" i="18"/>
  <c r="FL62" i="18"/>
  <c r="FM62" i="18"/>
  <c r="FN62" i="18"/>
  <c r="FO62" i="18"/>
  <c r="FP62" i="18"/>
  <c r="FQ62" i="18"/>
  <c r="FR62" i="18"/>
  <c r="FS62" i="18"/>
  <c r="FT62" i="18"/>
  <c r="FU62" i="18"/>
  <c r="FV62" i="18"/>
  <c r="FW62" i="18"/>
  <c r="FX62" i="18"/>
  <c r="FY62" i="18"/>
  <c r="FZ62" i="18"/>
  <c r="GA62" i="18"/>
  <c r="GB62" i="18"/>
  <c r="GC62" i="18"/>
  <c r="GD62" i="18"/>
  <c r="GE62" i="18"/>
  <c r="GF62" i="18"/>
  <c r="GG62" i="18"/>
  <c r="GH62" i="18"/>
  <c r="GI62" i="18"/>
  <c r="GJ62" i="18"/>
  <c r="GK62" i="18"/>
  <c r="GL62" i="18"/>
  <c r="GM62" i="18"/>
  <c r="GN62" i="18"/>
  <c r="GO62" i="18"/>
  <c r="GP62" i="18"/>
  <c r="GQ62" i="18"/>
  <c r="GR62" i="18"/>
  <c r="GS62" i="18"/>
  <c r="GT62" i="18"/>
  <c r="GU62" i="18"/>
  <c r="GV62" i="18"/>
  <c r="GW62" i="18"/>
  <c r="GX62" i="18"/>
  <c r="GY62" i="18"/>
  <c r="GZ62" i="18"/>
  <c r="HA62" i="18"/>
  <c r="HB62" i="18"/>
  <c r="HC62" i="18"/>
  <c r="HD62" i="18"/>
  <c r="HE62" i="18"/>
  <c r="HF62" i="18"/>
  <c r="HG62" i="18"/>
  <c r="HH62" i="18"/>
  <c r="HI62" i="18"/>
  <c r="HJ62" i="18"/>
  <c r="HK62" i="18"/>
  <c r="HL62" i="18"/>
  <c r="HM62" i="18"/>
  <c r="HN62" i="18"/>
  <c r="HO62" i="18"/>
  <c r="HP62" i="18"/>
  <c r="HQ62" i="18"/>
  <c r="HR62" i="18"/>
  <c r="HS62" i="18"/>
  <c r="HT62" i="18"/>
  <c r="HU62" i="18"/>
  <c r="HV62" i="18"/>
  <c r="HW62" i="18"/>
  <c r="HX62" i="18"/>
  <c r="HY62" i="18"/>
  <c r="HZ62" i="18"/>
  <c r="IA62" i="18"/>
  <c r="IB62" i="18"/>
  <c r="IC62" i="18"/>
  <c r="ID62" i="18"/>
  <c r="IE62" i="18"/>
  <c r="IF62" i="18"/>
  <c r="IG62" i="18"/>
  <c r="IH62" i="18"/>
  <c r="II62" i="18"/>
  <c r="IJ62" i="18"/>
  <c r="IK62" i="18"/>
  <c r="IL62" i="18"/>
  <c r="IM62" i="18"/>
  <c r="IN62" i="18"/>
  <c r="IO62" i="18"/>
  <c r="IP62" i="18"/>
  <c r="IQ62" i="18"/>
  <c r="IR62" i="18"/>
  <c r="IS62" i="18"/>
  <c r="IT62" i="18"/>
  <c r="IU62" i="18"/>
  <c r="IV62" i="18"/>
  <c r="E63" i="18"/>
  <c r="F63" i="18"/>
  <c r="G63" i="18"/>
  <c r="H63" i="18"/>
  <c r="I63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Z63" i="18"/>
  <c r="AA63" i="18"/>
  <c r="AB63" i="18"/>
  <c r="AC63" i="18"/>
  <c r="AD63" i="18"/>
  <c r="AE63" i="18"/>
  <c r="AF63" i="18"/>
  <c r="AG63" i="18"/>
  <c r="AH63" i="18"/>
  <c r="AI63" i="18"/>
  <c r="AJ63" i="18"/>
  <c r="AK63" i="18"/>
  <c r="AL63" i="18"/>
  <c r="AM63" i="18"/>
  <c r="AN63" i="18"/>
  <c r="AO63" i="18"/>
  <c r="AP63" i="18"/>
  <c r="AQ63" i="18"/>
  <c r="AR63" i="18"/>
  <c r="AS63" i="18"/>
  <c r="AT63" i="18"/>
  <c r="AU63" i="18"/>
  <c r="AV63" i="18"/>
  <c r="AW63" i="18"/>
  <c r="AX63" i="18"/>
  <c r="AY63" i="18"/>
  <c r="AZ63" i="18"/>
  <c r="BA63" i="18"/>
  <c r="BB63" i="18"/>
  <c r="BC63" i="18"/>
  <c r="BD63" i="18"/>
  <c r="BE63" i="18"/>
  <c r="BF63" i="18"/>
  <c r="BG63" i="18"/>
  <c r="BH63" i="18"/>
  <c r="BI63" i="18"/>
  <c r="BJ63" i="18"/>
  <c r="BK63" i="18"/>
  <c r="BL63" i="18"/>
  <c r="BM63" i="18"/>
  <c r="BN63" i="18"/>
  <c r="BO63" i="18"/>
  <c r="BP63" i="18"/>
  <c r="BQ63" i="18"/>
  <c r="BR63" i="18"/>
  <c r="BS63" i="18"/>
  <c r="BT63" i="18"/>
  <c r="BU63" i="18"/>
  <c r="BV63" i="18"/>
  <c r="BW63" i="18"/>
  <c r="BX63" i="18"/>
  <c r="BY63" i="18"/>
  <c r="BZ63" i="18"/>
  <c r="CA63" i="18"/>
  <c r="CB63" i="18"/>
  <c r="CC63" i="18"/>
  <c r="CD63" i="18"/>
  <c r="CE63" i="18"/>
  <c r="CF63" i="18"/>
  <c r="CG63" i="18"/>
  <c r="CH63" i="18"/>
  <c r="CI63" i="18"/>
  <c r="CJ63" i="18"/>
  <c r="CK63" i="18"/>
  <c r="CL63" i="18"/>
  <c r="CM63" i="18"/>
  <c r="CN63" i="18"/>
  <c r="CO63" i="18"/>
  <c r="CP63" i="18"/>
  <c r="CQ63" i="18"/>
  <c r="CR63" i="18"/>
  <c r="CS63" i="18"/>
  <c r="CT63" i="18"/>
  <c r="CU63" i="18"/>
  <c r="CV63" i="18"/>
  <c r="CW63" i="18"/>
  <c r="CX63" i="18"/>
  <c r="CY63" i="18"/>
  <c r="CZ63" i="18"/>
  <c r="DA63" i="18"/>
  <c r="DB63" i="18"/>
  <c r="DC63" i="18"/>
  <c r="DD63" i="18"/>
  <c r="DE63" i="18"/>
  <c r="DF63" i="18"/>
  <c r="DG63" i="18"/>
  <c r="DH63" i="18"/>
  <c r="DI63" i="18"/>
  <c r="DJ63" i="18"/>
  <c r="DK63" i="18"/>
  <c r="DL63" i="18"/>
  <c r="DM63" i="18"/>
  <c r="DN63" i="18"/>
  <c r="DO63" i="18"/>
  <c r="DP63" i="18"/>
  <c r="DQ63" i="18"/>
  <c r="DR63" i="18"/>
  <c r="DS63" i="18"/>
  <c r="DT63" i="18"/>
  <c r="DU63" i="18"/>
  <c r="DV63" i="18"/>
  <c r="DW63" i="18"/>
  <c r="DX63" i="18"/>
  <c r="DY63" i="18"/>
  <c r="DZ63" i="18"/>
  <c r="EA63" i="18"/>
  <c r="EB63" i="18"/>
  <c r="EC63" i="18"/>
  <c r="ED63" i="18"/>
  <c r="EE63" i="18"/>
  <c r="EF63" i="18"/>
  <c r="EG63" i="18"/>
  <c r="EH63" i="18"/>
  <c r="EI63" i="18"/>
  <c r="EJ63" i="18"/>
  <c r="EK63" i="18"/>
  <c r="EL63" i="18"/>
  <c r="EM63" i="18"/>
  <c r="EN63" i="18"/>
  <c r="EO63" i="18"/>
  <c r="EP63" i="18"/>
  <c r="EQ63" i="18"/>
  <c r="ER63" i="18"/>
  <c r="ES63" i="18"/>
  <c r="ET63" i="18"/>
  <c r="EU63" i="18"/>
  <c r="EV63" i="18"/>
  <c r="EW63" i="18"/>
  <c r="EX63" i="18"/>
  <c r="EY63" i="18"/>
  <c r="EZ63" i="18"/>
  <c r="FA63" i="18"/>
  <c r="FB63" i="18"/>
  <c r="FC63" i="18"/>
  <c r="FD63" i="18"/>
  <c r="FE63" i="18"/>
  <c r="FF63" i="18"/>
  <c r="FG63" i="18"/>
  <c r="FH63" i="18"/>
  <c r="FI63" i="18"/>
  <c r="FJ63" i="18"/>
  <c r="FK63" i="18"/>
  <c r="FL63" i="18"/>
  <c r="FM63" i="18"/>
  <c r="FN63" i="18"/>
  <c r="FO63" i="18"/>
  <c r="FP63" i="18"/>
  <c r="FQ63" i="18"/>
  <c r="FR63" i="18"/>
  <c r="FS63" i="18"/>
  <c r="FT63" i="18"/>
  <c r="FU63" i="18"/>
  <c r="FV63" i="18"/>
  <c r="FW63" i="18"/>
  <c r="FX63" i="18"/>
  <c r="FY63" i="18"/>
  <c r="FZ63" i="18"/>
  <c r="GA63" i="18"/>
  <c r="GB63" i="18"/>
  <c r="GC63" i="18"/>
  <c r="GD63" i="18"/>
  <c r="GE63" i="18"/>
  <c r="GF63" i="18"/>
  <c r="GG63" i="18"/>
  <c r="GH63" i="18"/>
  <c r="GI63" i="18"/>
  <c r="GJ63" i="18"/>
  <c r="GK63" i="18"/>
  <c r="GL63" i="18"/>
  <c r="GM63" i="18"/>
  <c r="GN63" i="18"/>
  <c r="GO63" i="18"/>
  <c r="GP63" i="18"/>
  <c r="GQ63" i="18"/>
  <c r="GR63" i="18"/>
  <c r="GS63" i="18"/>
  <c r="GT63" i="18"/>
  <c r="GU63" i="18"/>
  <c r="GV63" i="18"/>
  <c r="GW63" i="18"/>
  <c r="GX63" i="18"/>
  <c r="GY63" i="18"/>
  <c r="GZ63" i="18"/>
  <c r="HA63" i="18"/>
  <c r="HB63" i="18"/>
  <c r="HC63" i="18"/>
  <c r="HD63" i="18"/>
  <c r="HE63" i="18"/>
  <c r="HF63" i="18"/>
  <c r="HG63" i="18"/>
  <c r="HH63" i="18"/>
  <c r="HI63" i="18"/>
  <c r="HJ63" i="18"/>
  <c r="HK63" i="18"/>
  <c r="HL63" i="18"/>
  <c r="HM63" i="18"/>
  <c r="HN63" i="18"/>
  <c r="HO63" i="18"/>
  <c r="HP63" i="18"/>
  <c r="HQ63" i="18"/>
  <c r="HR63" i="18"/>
  <c r="HS63" i="18"/>
  <c r="HT63" i="18"/>
  <c r="HU63" i="18"/>
  <c r="HV63" i="18"/>
  <c r="HW63" i="18"/>
  <c r="HX63" i="18"/>
  <c r="HY63" i="18"/>
  <c r="HZ63" i="18"/>
  <c r="IA63" i="18"/>
  <c r="IB63" i="18"/>
  <c r="IC63" i="18"/>
  <c r="ID63" i="18"/>
  <c r="IE63" i="18"/>
  <c r="IF63" i="18"/>
  <c r="IG63" i="18"/>
  <c r="IH63" i="18"/>
  <c r="II63" i="18"/>
  <c r="IJ63" i="18"/>
  <c r="IK63" i="18"/>
  <c r="IL63" i="18"/>
  <c r="IM63" i="18"/>
  <c r="IN63" i="18"/>
  <c r="IO63" i="18"/>
  <c r="IP63" i="18"/>
  <c r="IQ63" i="18"/>
  <c r="IR63" i="18"/>
  <c r="IS63" i="18"/>
  <c r="IT63" i="18"/>
  <c r="IU63" i="18"/>
  <c r="IV63" i="18"/>
  <c r="E80" i="18"/>
  <c r="F80" i="18"/>
  <c r="G80" i="18"/>
  <c r="H80" i="18"/>
  <c r="I80" i="18"/>
  <c r="J80" i="18"/>
  <c r="K80" i="18"/>
  <c r="L80" i="18"/>
  <c r="M80" i="18"/>
  <c r="N80" i="18"/>
  <c r="O80" i="18"/>
  <c r="P80" i="18"/>
  <c r="Q80" i="18"/>
  <c r="R80" i="18"/>
  <c r="S80" i="18"/>
  <c r="T80" i="18"/>
  <c r="U80" i="18"/>
  <c r="V80" i="18"/>
  <c r="W80" i="18"/>
  <c r="X80" i="18"/>
  <c r="Y80" i="18"/>
  <c r="Z80" i="18"/>
  <c r="AA80" i="18"/>
  <c r="AB80" i="18"/>
  <c r="AC80" i="18"/>
  <c r="AD80" i="18"/>
  <c r="AE80" i="18"/>
  <c r="AF80" i="18"/>
  <c r="AG80" i="18"/>
  <c r="AH80" i="18"/>
  <c r="AI80" i="18"/>
  <c r="AJ80" i="18"/>
  <c r="AK80" i="18"/>
  <c r="AL80" i="18"/>
  <c r="AM80" i="18"/>
  <c r="AN80" i="18"/>
  <c r="AO80" i="18"/>
  <c r="AP80" i="18"/>
  <c r="AQ80" i="18"/>
  <c r="AR80" i="18"/>
  <c r="AS80" i="18"/>
  <c r="AT80" i="18"/>
  <c r="AU80" i="18"/>
  <c r="AV80" i="18"/>
  <c r="AW80" i="18"/>
  <c r="AX80" i="18"/>
  <c r="AY80" i="18"/>
  <c r="AZ80" i="18"/>
  <c r="BA80" i="18"/>
  <c r="BB80" i="18"/>
  <c r="BC80" i="18"/>
  <c r="BD80" i="18"/>
  <c r="BE80" i="18"/>
  <c r="BF80" i="18"/>
  <c r="BG80" i="18"/>
  <c r="BH80" i="18"/>
  <c r="BI80" i="18"/>
  <c r="BJ80" i="18"/>
  <c r="BK80" i="18"/>
  <c r="BL80" i="18"/>
  <c r="BM80" i="18"/>
  <c r="BN80" i="18"/>
  <c r="BO80" i="18"/>
  <c r="BP80" i="18"/>
  <c r="BQ80" i="18"/>
  <c r="BR80" i="18"/>
  <c r="BS80" i="18"/>
  <c r="BT80" i="18"/>
  <c r="BU80" i="18"/>
  <c r="BV80" i="18"/>
  <c r="BW80" i="18"/>
  <c r="BX80" i="18"/>
  <c r="BY80" i="18"/>
  <c r="BZ80" i="18"/>
  <c r="CA80" i="18"/>
  <c r="CB80" i="18"/>
  <c r="CC80" i="18"/>
  <c r="CD80" i="18"/>
  <c r="CE80" i="18"/>
  <c r="CF80" i="18"/>
  <c r="CG80" i="18"/>
  <c r="CH80" i="18"/>
  <c r="CI80" i="18"/>
  <c r="CJ80" i="18"/>
  <c r="CK80" i="18"/>
  <c r="CL80" i="18"/>
  <c r="CM80" i="18"/>
  <c r="CN80" i="18"/>
  <c r="CO80" i="18"/>
  <c r="CP80" i="18"/>
  <c r="CQ80" i="18"/>
  <c r="CR80" i="18"/>
  <c r="CS80" i="18"/>
  <c r="CT80" i="18"/>
  <c r="CU80" i="18"/>
  <c r="CV80" i="18"/>
  <c r="CW80" i="18"/>
  <c r="CX80" i="18"/>
  <c r="CY80" i="18"/>
  <c r="CZ80" i="18"/>
  <c r="DA80" i="18"/>
  <c r="DB80" i="18"/>
  <c r="DC80" i="18"/>
  <c r="DD80" i="18"/>
  <c r="DE80" i="18"/>
  <c r="DF80" i="18"/>
  <c r="DG80" i="18"/>
  <c r="DH80" i="18"/>
  <c r="DI80" i="18"/>
  <c r="DJ80" i="18"/>
  <c r="DK80" i="18"/>
  <c r="DL80" i="18"/>
  <c r="DM80" i="18"/>
  <c r="DN80" i="18"/>
  <c r="DO80" i="18"/>
  <c r="DP80" i="18"/>
  <c r="DQ80" i="18"/>
  <c r="DR80" i="18"/>
  <c r="DS80" i="18"/>
  <c r="DT80" i="18"/>
  <c r="DU80" i="18"/>
  <c r="DV80" i="18"/>
  <c r="DW80" i="18"/>
  <c r="DX80" i="18"/>
  <c r="DY80" i="18"/>
  <c r="DZ80" i="18"/>
  <c r="EA80" i="18"/>
  <c r="EB80" i="18"/>
  <c r="EC80" i="18"/>
  <c r="ED80" i="18"/>
  <c r="EE80" i="18"/>
  <c r="EF80" i="18"/>
  <c r="EG80" i="18"/>
  <c r="EH80" i="18"/>
  <c r="EI80" i="18"/>
  <c r="EJ80" i="18"/>
  <c r="EK80" i="18"/>
  <c r="EL80" i="18"/>
  <c r="EM80" i="18"/>
  <c r="EN80" i="18"/>
  <c r="EO80" i="18"/>
  <c r="EP80" i="18"/>
  <c r="EQ80" i="18"/>
  <c r="ER80" i="18"/>
  <c r="ES80" i="18"/>
  <c r="ET80" i="18"/>
  <c r="EU80" i="18"/>
  <c r="EV80" i="18"/>
  <c r="EW80" i="18"/>
  <c r="EX80" i="18"/>
  <c r="EY80" i="18"/>
  <c r="EZ80" i="18"/>
  <c r="FA80" i="18"/>
  <c r="FB80" i="18"/>
  <c r="FC80" i="18"/>
  <c r="FD80" i="18"/>
  <c r="FE80" i="18"/>
  <c r="FF80" i="18"/>
  <c r="FG80" i="18"/>
  <c r="FH80" i="18"/>
  <c r="FI80" i="18"/>
  <c r="FJ80" i="18"/>
  <c r="FK80" i="18"/>
  <c r="FL80" i="18"/>
  <c r="FM80" i="18"/>
  <c r="FN80" i="18"/>
  <c r="FO80" i="18"/>
  <c r="FP80" i="18"/>
  <c r="FQ80" i="18"/>
  <c r="FR80" i="18"/>
  <c r="FS80" i="18"/>
  <c r="FT80" i="18"/>
  <c r="FU80" i="18"/>
  <c r="FV80" i="18"/>
  <c r="FW80" i="18"/>
  <c r="FX80" i="18"/>
  <c r="FY80" i="18"/>
  <c r="FZ80" i="18"/>
  <c r="GA80" i="18"/>
  <c r="GB80" i="18"/>
  <c r="GC80" i="18"/>
  <c r="GD80" i="18"/>
  <c r="GE80" i="18"/>
  <c r="GF80" i="18"/>
  <c r="GG80" i="18"/>
  <c r="GH80" i="18"/>
  <c r="GI80" i="18"/>
  <c r="GJ80" i="18"/>
  <c r="GK80" i="18"/>
  <c r="GL80" i="18"/>
  <c r="GM80" i="18"/>
  <c r="GN80" i="18"/>
  <c r="GO80" i="18"/>
  <c r="GP80" i="18"/>
  <c r="GQ80" i="18"/>
  <c r="GR80" i="18"/>
  <c r="GS80" i="18"/>
  <c r="GT80" i="18"/>
  <c r="GU80" i="18"/>
  <c r="GV80" i="18"/>
  <c r="GW80" i="18"/>
  <c r="GX80" i="18"/>
  <c r="GY80" i="18"/>
  <c r="GZ80" i="18"/>
  <c r="HA80" i="18"/>
  <c r="HB80" i="18"/>
  <c r="HC80" i="18"/>
  <c r="HD80" i="18"/>
  <c r="HE80" i="18"/>
  <c r="HF80" i="18"/>
  <c r="HG80" i="18"/>
  <c r="HH80" i="18"/>
  <c r="HI80" i="18"/>
  <c r="HJ80" i="18"/>
  <c r="HK80" i="18"/>
  <c r="HL80" i="18"/>
  <c r="HM80" i="18"/>
  <c r="HN80" i="18"/>
  <c r="HO80" i="18"/>
  <c r="HP80" i="18"/>
  <c r="HQ80" i="18"/>
  <c r="HR80" i="18"/>
  <c r="HS80" i="18"/>
  <c r="HT80" i="18"/>
  <c r="HU80" i="18"/>
  <c r="HV80" i="18"/>
  <c r="HW80" i="18"/>
  <c r="HX80" i="18"/>
  <c r="HY80" i="18"/>
  <c r="HZ80" i="18"/>
  <c r="IA80" i="18"/>
  <c r="IB80" i="18"/>
  <c r="IC80" i="18"/>
  <c r="ID80" i="18"/>
  <c r="IE80" i="18"/>
  <c r="IF80" i="18"/>
  <c r="IG80" i="18"/>
  <c r="IH80" i="18"/>
  <c r="II80" i="18"/>
  <c r="IJ80" i="18"/>
  <c r="IK80" i="18"/>
  <c r="IL80" i="18"/>
  <c r="IM80" i="18"/>
  <c r="IN80" i="18"/>
  <c r="IO80" i="18"/>
  <c r="IP80" i="18"/>
  <c r="IQ80" i="18"/>
  <c r="IR80" i="18"/>
  <c r="IS80" i="18"/>
  <c r="IT80" i="18"/>
  <c r="IU80" i="18"/>
  <c r="IV80" i="18"/>
  <c r="E81" i="18"/>
  <c r="F81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Z81" i="18"/>
  <c r="AA81" i="18"/>
  <c r="AB81" i="18"/>
  <c r="AC81" i="18"/>
  <c r="AD81" i="18"/>
  <c r="AE81" i="18"/>
  <c r="AF81" i="18"/>
  <c r="AG81" i="18"/>
  <c r="AH81" i="18"/>
  <c r="AI81" i="18"/>
  <c r="AJ81" i="18"/>
  <c r="AK81" i="18"/>
  <c r="AL81" i="18"/>
  <c r="AM81" i="18"/>
  <c r="AN81" i="18"/>
  <c r="AO81" i="18"/>
  <c r="AP81" i="18"/>
  <c r="AQ81" i="18"/>
  <c r="AR81" i="18"/>
  <c r="AS81" i="18"/>
  <c r="AT81" i="18"/>
  <c r="AU81" i="18"/>
  <c r="AV81" i="18"/>
  <c r="AW81" i="18"/>
  <c r="AX81" i="18"/>
  <c r="AY81" i="18"/>
  <c r="AZ81" i="18"/>
  <c r="BA81" i="18"/>
  <c r="BB81" i="18"/>
  <c r="BC81" i="18"/>
  <c r="BD81" i="18"/>
  <c r="BE81" i="18"/>
  <c r="BF81" i="18"/>
  <c r="BG81" i="18"/>
  <c r="BH81" i="18"/>
  <c r="BI81" i="18"/>
  <c r="BJ81" i="18"/>
  <c r="BK81" i="18"/>
  <c r="BL81" i="18"/>
  <c r="BM81" i="18"/>
  <c r="BN81" i="18"/>
  <c r="BO81" i="18"/>
  <c r="BP81" i="18"/>
  <c r="BQ81" i="18"/>
  <c r="BR81" i="18"/>
  <c r="BS81" i="18"/>
  <c r="BT81" i="18"/>
  <c r="BU81" i="18"/>
  <c r="BV81" i="18"/>
  <c r="BW81" i="18"/>
  <c r="BX81" i="18"/>
  <c r="BY81" i="18"/>
  <c r="BZ81" i="18"/>
  <c r="CA81" i="18"/>
  <c r="CB81" i="18"/>
  <c r="CC81" i="18"/>
  <c r="CD81" i="18"/>
  <c r="CE81" i="18"/>
  <c r="CF81" i="18"/>
  <c r="CG81" i="18"/>
  <c r="CH81" i="18"/>
  <c r="CI81" i="18"/>
  <c r="CJ81" i="18"/>
  <c r="CK81" i="18"/>
  <c r="CL81" i="18"/>
  <c r="CM81" i="18"/>
  <c r="CN81" i="18"/>
  <c r="CO81" i="18"/>
  <c r="CP81" i="18"/>
  <c r="CQ81" i="18"/>
  <c r="CR81" i="18"/>
  <c r="CS81" i="18"/>
  <c r="CT81" i="18"/>
  <c r="CU81" i="18"/>
  <c r="CV81" i="18"/>
  <c r="CW81" i="18"/>
  <c r="CX81" i="18"/>
  <c r="CY81" i="18"/>
  <c r="CZ81" i="18"/>
  <c r="DA81" i="18"/>
  <c r="DB81" i="18"/>
  <c r="DC81" i="18"/>
  <c r="DD81" i="18"/>
  <c r="DE81" i="18"/>
  <c r="DF81" i="18"/>
  <c r="DG81" i="18"/>
  <c r="DH81" i="18"/>
  <c r="DI81" i="18"/>
  <c r="DJ81" i="18"/>
  <c r="DK81" i="18"/>
  <c r="DL81" i="18"/>
  <c r="DM81" i="18"/>
  <c r="DN81" i="18"/>
  <c r="DO81" i="18"/>
  <c r="DP81" i="18"/>
  <c r="DQ81" i="18"/>
  <c r="DR81" i="18"/>
  <c r="DS81" i="18"/>
  <c r="DT81" i="18"/>
  <c r="DU81" i="18"/>
  <c r="DV81" i="18"/>
  <c r="DW81" i="18"/>
  <c r="DX81" i="18"/>
  <c r="DY81" i="18"/>
  <c r="DZ81" i="18"/>
  <c r="EA81" i="18"/>
  <c r="EB81" i="18"/>
  <c r="EC81" i="18"/>
  <c r="ED81" i="18"/>
  <c r="EE81" i="18"/>
  <c r="EF81" i="18"/>
  <c r="EG81" i="18"/>
  <c r="EH81" i="18"/>
  <c r="EI81" i="18"/>
  <c r="EJ81" i="18"/>
  <c r="EK81" i="18"/>
  <c r="EL81" i="18"/>
  <c r="EM81" i="18"/>
  <c r="EN81" i="18"/>
  <c r="EO81" i="18"/>
  <c r="EP81" i="18"/>
  <c r="EQ81" i="18"/>
  <c r="ER81" i="18"/>
  <c r="ES81" i="18"/>
  <c r="ET81" i="18"/>
  <c r="EU81" i="18"/>
  <c r="EV81" i="18"/>
  <c r="EW81" i="18"/>
  <c r="EX81" i="18"/>
  <c r="EY81" i="18"/>
  <c r="EZ81" i="18"/>
  <c r="FA81" i="18"/>
  <c r="FB81" i="18"/>
  <c r="FC81" i="18"/>
  <c r="FD81" i="18"/>
  <c r="FE81" i="18"/>
  <c r="FF81" i="18"/>
  <c r="FG81" i="18"/>
  <c r="FH81" i="18"/>
  <c r="FI81" i="18"/>
  <c r="FJ81" i="18"/>
  <c r="FK81" i="18"/>
  <c r="FL81" i="18"/>
  <c r="FM81" i="18"/>
  <c r="FN81" i="18"/>
  <c r="FO81" i="18"/>
  <c r="FP81" i="18"/>
  <c r="FQ81" i="18"/>
  <c r="FR81" i="18"/>
  <c r="FS81" i="18"/>
  <c r="FT81" i="18"/>
  <c r="FU81" i="18"/>
  <c r="FV81" i="18"/>
  <c r="FW81" i="18"/>
  <c r="FX81" i="18"/>
  <c r="FY81" i="18"/>
  <c r="FZ81" i="18"/>
  <c r="GA81" i="18"/>
  <c r="GB81" i="18"/>
  <c r="GC81" i="18"/>
  <c r="GD81" i="18"/>
  <c r="GE81" i="18"/>
  <c r="GF81" i="18"/>
  <c r="GG81" i="18"/>
  <c r="GH81" i="18"/>
  <c r="GI81" i="18"/>
  <c r="GJ81" i="18"/>
  <c r="GK81" i="18"/>
  <c r="GL81" i="18"/>
  <c r="GM81" i="18"/>
  <c r="GN81" i="18"/>
  <c r="GO81" i="18"/>
  <c r="GP81" i="18"/>
  <c r="GQ81" i="18"/>
  <c r="GR81" i="18"/>
  <c r="GS81" i="18"/>
  <c r="GT81" i="18"/>
  <c r="GU81" i="18"/>
  <c r="GV81" i="18"/>
  <c r="GW81" i="18"/>
  <c r="GX81" i="18"/>
  <c r="GY81" i="18"/>
  <c r="GZ81" i="18"/>
  <c r="HA81" i="18"/>
  <c r="HB81" i="18"/>
  <c r="HC81" i="18"/>
  <c r="HD81" i="18"/>
  <c r="HE81" i="18"/>
  <c r="HF81" i="18"/>
  <c r="HG81" i="18"/>
  <c r="HH81" i="18"/>
  <c r="HI81" i="18"/>
  <c r="HJ81" i="18"/>
  <c r="HK81" i="18"/>
  <c r="HL81" i="18"/>
  <c r="HM81" i="18"/>
  <c r="HN81" i="18"/>
  <c r="HO81" i="18"/>
  <c r="HP81" i="18"/>
  <c r="HQ81" i="18"/>
  <c r="HR81" i="18"/>
  <c r="HS81" i="18"/>
  <c r="HT81" i="18"/>
  <c r="HU81" i="18"/>
  <c r="HV81" i="18"/>
  <c r="HW81" i="18"/>
  <c r="HX81" i="18"/>
  <c r="HY81" i="18"/>
  <c r="HZ81" i="18"/>
  <c r="IA81" i="18"/>
  <c r="IB81" i="18"/>
  <c r="IC81" i="18"/>
  <c r="ID81" i="18"/>
  <c r="IE81" i="18"/>
  <c r="IF81" i="18"/>
  <c r="IG81" i="18"/>
  <c r="IH81" i="18"/>
  <c r="II81" i="18"/>
  <c r="IJ81" i="18"/>
  <c r="IK81" i="18"/>
  <c r="IL81" i="18"/>
  <c r="IM81" i="18"/>
  <c r="IN81" i="18"/>
  <c r="IO81" i="18"/>
  <c r="IP81" i="18"/>
  <c r="IQ81" i="18"/>
  <c r="IR81" i="18"/>
  <c r="IS81" i="18"/>
  <c r="IT81" i="18"/>
  <c r="IU81" i="18"/>
  <c r="IV81" i="18"/>
  <c r="E82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Z82" i="18"/>
  <c r="AA82" i="18"/>
  <c r="AB82" i="18"/>
  <c r="AC82" i="18"/>
  <c r="AD82" i="18"/>
  <c r="AE82" i="18"/>
  <c r="AF82" i="18"/>
  <c r="AG82" i="18"/>
  <c r="AH82" i="18"/>
  <c r="AI82" i="18"/>
  <c r="AJ82" i="18"/>
  <c r="AK82" i="18"/>
  <c r="AL82" i="18"/>
  <c r="AM82" i="18"/>
  <c r="AN82" i="18"/>
  <c r="AO82" i="18"/>
  <c r="AP82" i="18"/>
  <c r="AQ82" i="18"/>
  <c r="AR82" i="18"/>
  <c r="AS82" i="18"/>
  <c r="AT82" i="18"/>
  <c r="AU82" i="18"/>
  <c r="AV82" i="18"/>
  <c r="AW82" i="18"/>
  <c r="AX82" i="18"/>
  <c r="AY82" i="18"/>
  <c r="AZ82" i="18"/>
  <c r="BA82" i="18"/>
  <c r="BB82" i="18"/>
  <c r="BC82" i="18"/>
  <c r="BD82" i="18"/>
  <c r="BE82" i="18"/>
  <c r="BF82" i="18"/>
  <c r="BG82" i="18"/>
  <c r="BH82" i="18"/>
  <c r="BI82" i="18"/>
  <c r="BJ82" i="18"/>
  <c r="BK82" i="18"/>
  <c r="BL82" i="18"/>
  <c r="BM82" i="18"/>
  <c r="BN82" i="18"/>
  <c r="BO82" i="18"/>
  <c r="BP82" i="18"/>
  <c r="BQ82" i="18"/>
  <c r="BR82" i="18"/>
  <c r="BS82" i="18"/>
  <c r="BT82" i="18"/>
  <c r="BU82" i="18"/>
  <c r="BV82" i="18"/>
  <c r="BW82" i="18"/>
  <c r="BX82" i="18"/>
  <c r="BY82" i="18"/>
  <c r="BZ82" i="18"/>
  <c r="CA82" i="18"/>
  <c r="CB82" i="18"/>
  <c r="CC82" i="18"/>
  <c r="CD82" i="18"/>
  <c r="CE82" i="18"/>
  <c r="CF82" i="18"/>
  <c r="CG82" i="18"/>
  <c r="CH82" i="18"/>
  <c r="CI82" i="18"/>
  <c r="CJ82" i="18"/>
  <c r="CK82" i="18"/>
  <c r="CL82" i="18"/>
  <c r="CM82" i="18"/>
  <c r="CN82" i="18"/>
  <c r="CO82" i="18"/>
  <c r="CP82" i="18"/>
  <c r="CQ82" i="18"/>
  <c r="CR82" i="18"/>
  <c r="CS82" i="18"/>
  <c r="CT82" i="18"/>
  <c r="CU82" i="18"/>
  <c r="CV82" i="18"/>
  <c r="CW82" i="18"/>
  <c r="CX82" i="18"/>
  <c r="CY82" i="18"/>
  <c r="CZ82" i="18"/>
  <c r="DA82" i="18"/>
  <c r="DB82" i="18"/>
  <c r="DC82" i="18"/>
  <c r="DD82" i="18"/>
  <c r="DE82" i="18"/>
  <c r="DF82" i="18"/>
  <c r="DG82" i="18"/>
  <c r="DH82" i="18"/>
  <c r="DI82" i="18"/>
  <c r="DJ82" i="18"/>
  <c r="DK82" i="18"/>
  <c r="DL82" i="18"/>
  <c r="DM82" i="18"/>
  <c r="DN82" i="18"/>
  <c r="DO82" i="18"/>
  <c r="DP82" i="18"/>
  <c r="DQ82" i="18"/>
  <c r="DR82" i="18"/>
  <c r="DS82" i="18"/>
  <c r="DT82" i="18"/>
  <c r="DU82" i="18"/>
  <c r="DV82" i="18"/>
  <c r="DW82" i="18"/>
  <c r="DX82" i="18"/>
  <c r="DY82" i="18"/>
  <c r="DZ82" i="18"/>
  <c r="EA82" i="18"/>
  <c r="EB82" i="18"/>
  <c r="EC82" i="18"/>
  <c r="ED82" i="18"/>
  <c r="EE82" i="18"/>
  <c r="EF82" i="18"/>
  <c r="EG82" i="18"/>
  <c r="EH82" i="18"/>
  <c r="EI82" i="18"/>
  <c r="EJ82" i="18"/>
  <c r="EK82" i="18"/>
  <c r="EL82" i="18"/>
  <c r="EM82" i="18"/>
  <c r="EN82" i="18"/>
  <c r="EO82" i="18"/>
  <c r="EP82" i="18"/>
  <c r="EQ82" i="18"/>
  <c r="ER82" i="18"/>
  <c r="ES82" i="18"/>
  <c r="ET82" i="18"/>
  <c r="EU82" i="18"/>
  <c r="EV82" i="18"/>
  <c r="EW82" i="18"/>
  <c r="EX82" i="18"/>
  <c r="EY82" i="18"/>
  <c r="EZ82" i="18"/>
  <c r="FA82" i="18"/>
  <c r="FB82" i="18"/>
  <c r="FC82" i="18"/>
  <c r="FD82" i="18"/>
  <c r="FE82" i="18"/>
  <c r="FF82" i="18"/>
  <c r="FG82" i="18"/>
  <c r="FH82" i="18"/>
  <c r="FI82" i="18"/>
  <c r="FJ82" i="18"/>
  <c r="FK82" i="18"/>
  <c r="FL82" i="18"/>
  <c r="FM82" i="18"/>
  <c r="FN82" i="18"/>
  <c r="FO82" i="18"/>
  <c r="FP82" i="18"/>
  <c r="FQ82" i="18"/>
  <c r="FR82" i="18"/>
  <c r="FS82" i="18"/>
  <c r="FT82" i="18"/>
  <c r="FU82" i="18"/>
  <c r="FV82" i="18"/>
  <c r="FW82" i="18"/>
  <c r="FX82" i="18"/>
  <c r="FY82" i="18"/>
  <c r="FZ82" i="18"/>
  <c r="GA82" i="18"/>
  <c r="GB82" i="18"/>
  <c r="GC82" i="18"/>
  <c r="GD82" i="18"/>
  <c r="GE82" i="18"/>
  <c r="GF82" i="18"/>
  <c r="GG82" i="18"/>
  <c r="GH82" i="18"/>
  <c r="GI82" i="18"/>
  <c r="GJ82" i="18"/>
  <c r="GK82" i="18"/>
  <c r="GL82" i="18"/>
  <c r="GM82" i="18"/>
  <c r="GN82" i="18"/>
  <c r="GO82" i="18"/>
  <c r="GP82" i="18"/>
  <c r="GQ82" i="18"/>
  <c r="GR82" i="18"/>
  <c r="GS82" i="18"/>
  <c r="GT82" i="18"/>
  <c r="GU82" i="18"/>
  <c r="GV82" i="18"/>
  <c r="GW82" i="18"/>
  <c r="GX82" i="18"/>
  <c r="GY82" i="18"/>
  <c r="GZ82" i="18"/>
  <c r="HA82" i="18"/>
  <c r="HB82" i="18"/>
  <c r="HC82" i="18"/>
  <c r="HD82" i="18"/>
  <c r="HE82" i="18"/>
  <c r="HF82" i="18"/>
  <c r="HG82" i="18"/>
  <c r="HH82" i="18"/>
  <c r="HI82" i="18"/>
  <c r="HJ82" i="18"/>
  <c r="HK82" i="18"/>
  <c r="HL82" i="18"/>
  <c r="HM82" i="18"/>
  <c r="HN82" i="18"/>
  <c r="HO82" i="18"/>
  <c r="HP82" i="18"/>
  <c r="HQ82" i="18"/>
  <c r="HR82" i="18"/>
  <c r="HS82" i="18"/>
  <c r="HT82" i="18"/>
  <c r="HU82" i="18"/>
  <c r="HV82" i="18"/>
  <c r="HW82" i="18"/>
  <c r="HX82" i="18"/>
  <c r="HY82" i="18"/>
  <c r="HZ82" i="18"/>
  <c r="IA82" i="18"/>
  <c r="IB82" i="18"/>
  <c r="IC82" i="18"/>
  <c r="ID82" i="18"/>
  <c r="IE82" i="18"/>
  <c r="IF82" i="18"/>
  <c r="IG82" i="18"/>
  <c r="IH82" i="18"/>
  <c r="II82" i="18"/>
  <c r="IJ82" i="18"/>
  <c r="IK82" i="18"/>
  <c r="IL82" i="18"/>
  <c r="IM82" i="18"/>
  <c r="IN82" i="18"/>
  <c r="IO82" i="18"/>
  <c r="IP82" i="18"/>
  <c r="IQ82" i="18"/>
  <c r="IR82" i="18"/>
  <c r="IS82" i="18"/>
  <c r="IT82" i="18"/>
  <c r="IU82" i="18"/>
  <c r="IV82" i="18"/>
  <c r="E83" i="18"/>
  <c r="F83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Z83" i="18"/>
  <c r="AA83" i="18"/>
  <c r="AB83" i="18"/>
  <c r="AC83" i="18"/>
  <c r="AD83" i="18"/>
  <c r="AE83" i="18"/>
  <c r="AF83" i="18"/>
  <c r="AG83" i="18"/>
  <c r="AH83" i="18"/>
  <c r="AI83" i="18"/>
  <c r="AJ83" i="18"/>
  <c r="AK83" i="18"/>
  <c r="AL83" i="18"/>
  <c r="AM83" i="18"/>
  <c r="AN83" i="18"/>
  <c r="AO83" i="18"/>
  <c r="AP83" i="18"/>
  <c r="AQ83" i="18"/>
  <c r="AR83" i="18"/>
  <c r="AS83" i="18"/>
  <c r="AT83" i="18"/>
  <c r="AU83" i="18"/>
  <c r="AV83" i="18"/>
  <c r="AW83" i="18"/>
  <c r="AX83" i="18"/>
  <c r="AY83" i="18"/>
  <c r="AZ83" i="18"/>
  <c r="BA83" i="18"/>
  <c r="BB83" i="18"/>
  <c r="BC83" i="18"/>
  <c r="BD83" i="18"/>
  <c r="BE83" i="18"/>
  <c r="BF83" i="18"/>
  <c r="BG83" i="18"/>
  <c r="BH83" i="18"/>
  <c r="BI83" i="18"/>
  <c r="BJ83" i="18"/>
  <c r="BK83" i="18"/>
  <c r="BL83" i="18"/>
  <c r="BM83" i="18"/>
  <c r="BN83" i="18"/>
  <c r="BO83" i="18"/>
  <c r="BP83" i="18"/>
  <c r="BQ83" i="18"/>
  <c r="BR83" i="18"/>
  <c r="BS83" i="18"/>
  <c r="BT83" i="18"/>
  <c r="BU83" i="18"/>
  <c r="BV83" i="18"/>
  <c r="BW83" i="18"/>
  <c r="BX83" i="18"/>
  <c r="BY83" i="18"/>
  <c r="BZ83" i="18"/>
  <c r="CA83" i="18"/>
  <c r="CB83" i="18"/>
  <c r="CC83" i="18"/>
  <c r="CD83" i="18"/>
  <c r="CE83" i="18"/>
  <c r="CF83" i="18"/>
  <c r="CG83" i="18"/>
  <c r="CH83" i="18"/>
  <c r="CI83" i="18"/>
  <c r="CJ83" i="18"/>
  <c r="CK83" i="18"/>
  <c r="CL83" i="18"/>
  <c r="CM83" i="18"/>
  <c r="CN83" i="18"/>
  <c r="CO83" i="18"/>
  <c r="CP83" i="18"/>
  <c r="CQ83" i="18"/>
  <c r="CR83" i="18"/>
  <c r="CS83" i="18"/>
  <c r="CT83" i="18"/>
  <c r="CU83" i="18"/>
  <c r="CV83" i="18"/>
  <c r="CW83" i="18"/>
  <c r="CX83" i="18"/>
  <c r="CY83" i="18"/>
  <c r="CZ83" i="18"/>
  <c r="DA83" i="18"/>
  <c r="DB83" i="18"/>
  <c r="DC83" i="18"/>
  <c r="DD83" i="18"/>
  <c r="DE83" i="18"/>
  <c r="DF83" i="18"/>
  <c r="DG83" i="18"/>
  <c r="DH83" i="18"/>
  <c r="DI83" i="18"/>
  <c r="DJ83" i="18"/>
  <c r="DK83" i="18"/>
  <c r="DL83" i="18"/>
  <c r="DM83" i="18"/>
  <c r="DN83" i="18"/>
  <c r="DO83" i="18"/>
  <c r="DP83" i="18"/>
  <c r="DQ83" i="18"/>
  <c r="DR83" i="18"/>
  <c r="DS83" i="18"/>
  <c r="DT83" i="18"/>
  <c r="DU83" i="18"/>
  <c r="DV83" i="18"/>
  <c r="DW83" i="18"/>
  <c r="DX83" i="18"/>
  <c r="DY83" i="18"/>
  <c r="DZ83" i="18"/>
  <c r="EA83" i="18"/>
  <c r="EB83" i="18"/>
  <c r="EC83" i="18"/>
  <c r="ED83" i="18"/>
  <c r="EE83" i="18"/>
  <c r="EF83" i="18"/>
  <c r="EG83" i="18"/>
  <c r="EH83" i="18"/>
  <c r="EI83" i="18"/>
  <c r="EJ83" i="18"/>
  <c r="EK83" i="18"/>
  <c r="EL83" i="18"/>
  <c r="EM83" i="18"/>
  <c r="EN83" i="18"/>
  <c r="EO83" i="18"/>
  <c r="EP83" i="18"/>
  <c r="EQ83" i="18"/>
  <c r="ER83" i="18"/>
  <c r="ES83" i="18"/>
  <c r="ET83" i="18"/>
  <c r="EU83" i="18"/>
  <c r="EV83" i="18"/>
  <c r="EW83" i="18"/>
  <c r="EX83" i="18"/>
  <c r="EY83" i="18"/>
  <c r="EZ83" i="18"/>
  <c r="FA83" i="18"/>
  <c r="FB83" i="18"/>
  <c r="FC83" i="18"/>
  <c r="FD83" i="18"/>
  <c r="FE83" i="18"/>
  <c r="FF83" i="18"/>
  <c r="FG83" i="18"/>
  <c r="FH83" i="18"/>
  <c r="FI83" i="18"/>
  <c r="FJ83" i="18"/>
  <c r="FK83" i="18"/>
  <c r="FL83" i="18"/>
  <c r="FM83" i="18"/>
  <c r="FN83" i="18"/>
  <c r="FO83" i="18"/>
  <c r="FP83" i="18"/>
  <c r="FQ83" i="18"/>
  <c r="FR83" i="18"/>
  <c r="FS83" i="18"/>
  <c r="FT83" i="18"/>
  <c r="FU83" i="18"/>
  <c r="FV83" i="18"/>
  <c r="FW83" i="18"/>
  <c r="FX83" i="18"/>
  <c r="FY83" i="18"/>
  <c r="FZ83" i="18"/>
  <c r="GA83" i="18"/>
  <c r="GB83" i="18"/>
  <c r="GC83" i="18"/>
  <c r="GD83" i="18"/>
  <c r="GE83" i="18"/>
  <c r="GF83" i="18"/>
  <c r="GG83" i="18"/>
  <c r="GH83" i="18"/>
  <c r="GI83" i="18"/>
  <c r="GJ83" i="18"/>
  <c r="GK83" i="18"/>
  <c r="GL83" i="18"/>
  <c r="GM83" i="18"/>
  <c r="GN83" i="18"/>
  <c r="GO83" i="18"/>
  <c r="GP83" i="18"/>
  <c r="GQ83" i="18"/>
  <c r="GR83" i="18"/>
  <c r="GS83" i="18"/>
  <c r="GT83" i="18"/>
  <c r="GU83" i="18"/>
  <c r="GV83" i="18"/>
  <c r="GW83" i="18"/>
  <c r="GX83" i="18"/>
  <c r="GY83" i="18"/>
  <c r="GZ83" i="18"/>
  <c r="HA83" i="18"/>
  <c r="HB83" i="18"/>
  <c r="HC83" i="18"/>
  <c r="HD83" i="18"/>
  <c r="HE83" i="18"/>
  <c r="HF83" i="18"/>
  <c r="HG83" i="18"/>
  <c r="HH83" i="18"/>
  <c r="HI83" i="18"/>
  <c r="HJ83" i="18"/>
  <c r="HK83" i="18"/>
  <c r="HL83" i="18"/>
  <c r="HM83" i="18"/>
  <c r="HN83" i="18"/>
  <c r="HO83" i="18"/>
  <c r="HP83" i="18"/>
  <c r="HQ83" i="18"/>
  <c r="HR83" i="18"/>
  <c r="HS83" i="18"/>
  <c r="HT83" i="18"/>
  <c r="HU83" i="18"/>
  <c r="HV83" i="18"/>
  <c r="HW83" i="18"/>
  <c r="HX83" i="18"/>
  <c r="HY83" i="18"/>
  <c r="HZ83" i="18"/>
  <c r="IA83" i="18"/>
  <c r="IB83" i="18"/>
  <c r="IC83" i="18"/>
  <c r="ID83" i="18"/>
  <c r="IE83" i="18"/>
  <c r="IF83" i="18"/>
  <c r="IG83" i="18"/>
  <c r="IH83" i="18"/>
  <c r="II83" i="18"/>
  <c r="IJ83" i="18"/>
  <c r="IK83" i="18"/>
  <c r="IL83" i="18"/>
  <c r="IM83" i="18"/>
  <c r="IN83" i="18"/>
  <c r="IO83" i="18"/>
  <c r="IP83" i="18"/>
  <c r="IQ83" i="18"/>
  <c r="IR83" i="18"/>
  <c r="IS83" i="18"/>
  <c r="IT83" i="18"/>
  <c r="IU83" i="18"/>
  <c r="IV83" i="18"/>
  <c r="E100" i="18"/>
  <c r="F100" i="18"/>
  <c r="G100" i="18"/>
  <c r="H100" i="18"/>
  <c r="I100" i="18"/>
  <c r="J100" i="18"/>
  <c r="K100" i="18"/>
  <c r="L100" i="18"/>
  <c r="M100" i="18"/>
  <c r="N100" i="18"/>
  <c r="O100" i="18"/>
  <c r="P100" i="18"/>
  <c r="Q100" i="18"/>
  <c r="R100" i="18"/>
  <c r="S100" i="18"/>
  <c r="T100" i="18"/>
  <c r="U100" i="18"/>
  <c r="V100" i="18"/>
  <c r="W100" i="18"/>
  <c r="X100" i="18"/>
  <c r="Y100" i="18"/>
  <c r="Z100" i="18"/>
  <c r="AA100" i="18"/>
  <c r="AB100" i="18"/>
  <c r="AC100" i="18"/>
  <c r="AD100" i="18"/>
  <c r="AE100" i="18"/>
  <c r="AF100" i="18"/>
  <c r="AG100" i="18"/>
  <c r="AH100" i="18"/>
  <c r="AI100" i="18"/>
  <c r="AJ100" i="18"/>
  <c r="AK100" i="18"/>
  <c r="AL100" i="18"/>
  <c r="AM100" i="18"/>
  <c r="AN100" i="18"/>
  <c r="AO100" i="18"/>
  <c r="AP100" i="18"/>
  <c r="AQ100" i="18"/>
  <c r="AR100" i="18"/>
  <c r="AS100" i="18"/>
  <c r="AT100" i="18"/>
  <c r="AU100" i="18"/>
  <c r="AV100" i="18"/>
  <c r="AW100" i="18"/>
  <c r="AX100" i="18"/>
  <c r="AY100" i="18"/>
  <c r="AZ100" i="18"/>
  <c r="BA100" i="18"/>
  <c r="BB100" i="18"/>
  <c r="BC100" i="18"/>
  <c r="BD100" i="18"/>
  <c r="BE100" i="18"/>
  <c r="BF100" i="18"/>
  <c r="BG100" i="18"/>
  <c r="BH100" i="18"/>
  <c r="BI100" i="18"/>
  <c r="BJ100" i="18"/>
  <c r="BK100" i="18"/>
  <c r="BL100" i="18"/>
  <c r="BM100" i="18"/>
  <c r="BN100" i="18"/>
  <c r="BO100" i="18"/>
  <c r="BP100" i="18"/>
  <c r="BQ100" i="18"/>
  <c r="BR100" i="18"/>
  <c r="BS100" i="18"/>
  <c r="BT100" i="18"/>
  <c r="BU100" i="18"/>
  <c r="BV100" i="18"/>
  <c r="BW100" i="18"/>
  <c r="BX100" i="18"/>
  <c r="BY100" i="18"/>
  <c r="BZ100" i="18"/>
  <c r="CA100" i="18"/>
  <c r="CB100" i="18"/>
  <c r="CC100" i="18"/>
  <c r="CD100" i="18"/>
  <c r="CE100" i="18"/>
  <c r="CF100" i="18"/>
  <c r="CG100" i="18"/>
  <c r="CH100" i="18"/>
  <c r="CI100" i="18"/>
  <c r="CJ100" i="18"/>
  <c r="CK100" i="18"/>
  <c r="CL100" i="18"/>
  <c r="CM100" i="18"/>
  <c r="CN100" i="18"/>
  <c r="CO100" i="18"/>
  <c r="CP100" i="18"/>
  <c r="CQ100" i="18"/>
  <c r="CR100" i="18"/>
  <c r="CS100" i="18"/>
  <c r="CT100" i="18"/>
  <c r="CU100" i="18"/>
  <c r="CV100" i="18"/>
  <c r="CW100" i="18"/>
  <c r="CX100" i="18"/>
  <c r="CY100" i="18"/>
  <c r="CZ100" i="18"/>
  <c r="DA100" i="18"/>
  <c r="DB100" i="18"/>
  <c r="DC100" i="18"/>
  <c r="DD100" i="18"/>
  <c r="DE100" i="18"/>
  <c r="DF100" i="18"/>
  <c r="DG100" i="18"/>
  <c r="DH100" i="18"/>
  <c r="DI100" i="18"/>
  <c r="DJ100" i="18"/>
  <c r="DK100" i="18"/>
  <c r="DL100" i="18"/>
  <c r="DM100" i="18"/>
  <c r="DN100" i="18"/>
  <c r="DO100" i="18"/>
  <c r="DP100" i="18"/>
  <c r="DQ100" i="18"/>
  <c r="DR100" i="18"/>
  <c r="DS100" i="18"/>
  <c r="DT100" i="18"/>
  <c r="DU100" i="18"/>
  <c r="DV100" i="18"/>
  <c r="DW100" i="18"/>
  <c r="DX100" i="18"/>
  <c r="DY100" i="18"/>
  <c r="DZ100" i="18"/>
  <c r="EA100" i="18"/>
  <c r="EB100" i="18"/>
  <c r="EC100" i="18"/>
  <c r="ED100" i="18"/>
  <c r="EE100" i="18"/>
  <c r="EF100" i="18"/>
  <c r="EG100" i="18"/>
  <c r="EH100" i="18"/>
  <c r="EI100" i="18"/>
  <c r="EJ100" i="18"/>
  <c r="EK100" i="18"/>
  <c r="EL100" i="18"/>
  <c r="EM100" i="18"/>
  <c r="EN100" i="18"/>
  <c r="EO100" i="18"/>
  <c r="EP100" i="18"/>
  <c r="EQ100" i="18"/>
  <c r="ER100" i="18"/>
  <c r="ES100" i="18"/>
  <c r="ET100" i="18"/>
  <c r="EU100" i="18"/>
  <c r="EV100" i="18"/>
  <c r="EW100" i="18"/>
  <c r="EX100" i="18"/>
  <c r="EY100" i="18"/>
  <c r="EZ100" i="18"/>
  <c r="FA100" i="18"/>
  <c r="FB100" i="18"/>
  <c r="FC100" i="18"/>
  <c r="FD100" i="18"/>
  <c r="FE100" i="18"/>
  <c r="FF100" i="18"/>
  <c r="FG100" i="18"/>
  <c r="FH100" i="18"/>
  <c r="FI100" i="18"/>
  <c r="FJ100" i="18"/>
  <c r="FK100" i="18"/>
  <c r="FL100" i="18"/>
  <c r="FM100" i="18"/>
  <c r="FN100" i="18"/>
  <c r="FO100" i="18"/>
  <c r="FP100" i="18"/>
  <c r="FQ100" i="18"/>
  <c r="FR100" i="18"/>
  <c r="FS100" i="18"/>
  <c r="FT100" i="18"/>
  <c r="FU100" i="18"/>
  <c r="FV100" i="18"/>
  <c r="FW100" i="18"/>
  <c r="FX100" i="18"/>
  <c r="FY100" i="18"/>
  <c r="FZ100" i="18"/>
  <c r="GA100" i="18"/>
  <c r="GB100" i="18"/>
  <c r="GC100" i="18"/>
  <c r="GD100" i="18"/>
  <c r="GE100" i="18"/>
  <c r="GF100" i="18"/>
  <c r="GG100" i="18"/>
  <c r="GH100" i="18"/>
  <c r="GI100" i="18"/>
  <c r="GJ100" i="18"/>
  <c r="GK100" i="18"/>
  <c r="GL100" i="18"/>
  <c r="GM100" i="18"/>
  <c r="GN100" i="18"/>
  <c r="GO100" i="18"/>
  <c r="GP100" i="18"/>
  <c r="GQ100" i="18"/>
  <c r="GR100" i="18"/>
  <c r="GS100" i="18"/>
  <c r="GT100" i="18"/>
  <c r="GU100" i="18"/>
  <c r="GV100" i="18"/>
  <c r="GW100" i="18"/>
  <c r="GX100" i="18"/>
  <c r="GY100" i="18"/>
  <c r="GZ100" i="18"/>
  <c r="HA100" i="18"/>
  <c r="HB100" i="18"/>
  <c r="HC100" i="18"/>
  <c r="HD100" i="18"/>
  <c r="HE100" i="18"/>
  <c r="HF100" i="18"/>
  <c r="HG100" i="18"/>
  <c r="HH100" i="18"/>
  <c r="HI100" i="18"/>
  <c r="HJ100" i="18"/>
  <c r="HK100" i="18"/>
  <c r="HL100" i="18"/>
  <c r="HM100" i="18"/>
  <c r="HN100" i="18"/>
  <c r="HO100" i="18"/>
  <c r="HP100" i="18"/>
  <c r="HQ100" i="18"/>
  <c r="HR100" i="18"/>
  <c r="HS100" i="18"/>
  <c r="HT100" i="18"/>
  <c r="HU100" i="18"/>
  <c r="HV100" i="18"/>
  <c r="HW100" i="18"/>
  <c r="HX100" i="18"/>
  <c r="HY100" i="18"/>
  <c r="HZ100" i="18"/>
  <c r="IA100" i="18"/>
  <c r="IB100" i="18"/>
  <c r="IC100" i="18"/>
  <c r="ID100" i="18"/>
  <c r="IE100" i="18"/>
  <c r="IF100" i="18"/>
  <c r="IG100" i="18"/>
  <c r="IH100" i="18"/>
  <c r="II100" i="18"/>
  <c r="IJ100" i="18"/>
  <c r="IK100" i="18"/>
  <c r="IL100" i="18"/>
  <c r="IM100" i="18"/>
  <c r="IN100" i="18"/>
  <c r="IO100" i="18"/>
  <c r="IP100" i="18"/>
  <c r="IQ100" i="18"/>
  <c r="IR100" i="18"/>
  <c r="IS100" i="18"/>
  <c r="IT100" i="18"/>
  <c r="IU100" i="18"/>
  <c r="IV100" i="18"/>
  <c r="E101" i="18"/>
  <c r="F101" i="18"/>
  <c r="G101" i="18"/>
  <c r="H101" i="18"/>
  <c r="I101" i="18"/>
  <c r="J101" i="18"/>
  <c r="K101" i="18"/>
  <c r="L101" i="18"/>
  <c r="M101" i="18"/>
  <c r="N101" i="18"/>
  <c r="O101" i="18"/>
  <c r="P101" i="18"/>
  <c r="Q101" i="18"/>
  <c r="R101" i="18"/>
  <c r="S101" i="18"/>
  <c r="T101" i="18"/>
  <c r="U101" i="18"/>
  <c r="V101" i="18"/>
  <c r="W101" i="18"/>
  <c r="X101" i="18"/>
  <c r="Y101" i="18"/>
  <c r="Z101" i="18"/>
  <c r="AA101" i="18"/>
  <c r="AB101" i="18"/>
  <c r="AC101" i="18"/>
  <c r="AD101" i="18"/>
  <c r="AE101" i="18"/>
  <c r="AF101" i="18"/>
  <c r="AG101" i="18"/>
  <c r="AH101" i="18"/>
  <c r="AI101" i="18"/>
  <c r="AJ101" i="18"/>
  <c r="AK101" i="18"/>
  <c r="AL101" i="18"/>
  <c r="AM101" i="18"/>
  <c r="AN101" i="18"/>
  <c r="AO101" i="18"/>
  <c r="AP101" i="18"/>
  <c r="AQ101" i="18"/>
  <c r="AR101" i="18"/>
  <c r="AS101" i="18"/>
  <c r="AT101" i="18"/>
  <c r="AU101" i="18"/>
  <c r="AV101" i="18"/>
  <c r="AW101" i="18"/>
  <c r="AX101" i="18"/>
  <c r="AY101" i="18"/>
  <c r="AZ101" i="18"/>
  <c r="BA101" i="18"/>
  <c r="BB101" i="18"/>
  <c r="BC101" i="18"/>
  <c r="BD101" i="18"/>
  <c r="BE101" i="18"/>
  <c r="BF101" i="18"/>
  <c r="BG101" i="18"/>
  <c r="BH101" i="18"/>
  <c r="BI101" i="18"/>
  <c r="BJ101" i="18"/>
  <c r="BK101" i="18"/>
  <c r="BL101" i="18"/>
  <c r="BM101" i="18"/>
  <c r="BN101" i="18"/>
  <c r="BO101" i="18"/>
  <c r="BP101" i="18"/>
  <c r="BQ101" i="18"/>
  <c r="BR101" i="18"/>
  <c r="BS101" i="18"/>
  <c r="BT101" i="18"/>
  <c r="BU101" i="18"/>
  <c r="BV101" i="18"/>
  <c r="BW101" i="18"/>
  <c r="BX101" i="18"/>
  <c r="BY101" i="18"/>
  <c r="BZ101" i="18"/>
  <c r="CA101" i="18"/>
  <c r="CB101" i="18"/>
  <c r="CC101" i="18"/>
  <c r="CD101" i="18"/>
  <c r="CE101" i="18"/>
  <c r="CF101" i="18"/>
  <c r="CG101" i="18"/>
  <c r="CH101" i="18"/>
  <c r="CI101" i="18"/>
  <c r="CJ101" i="18"/>
  <c r="CK101" i="18"/>
  <c r="CL101" i="18"/>
  <c r="CM101" i="18"/>
  <c r="CN101" i="18"/>
  <c r="CO101" i="18"/>
  <c r="CP101" i="18"/>
  <c r="CQ101" i="18"/>
  <c r="CR101" i="18"/>
  <c r="CS101" i="18"/>
  <c r="CT101" i="18"/>
  <c r="CU101" i="18"/>
  <c r="CV101" i="18"/>
  <c r="CW101" i="18"/>
  <c r="CX101" i="18"/>
  <c r="CY101" i="18"/>
  <c r="CZ101" i="18"/>
  <c r="DA101" i="18"/>
  <c r="DB101" i="18"/>
  <c r="DC101" i="18"/>
  <c r="DD101" i="18"/>
  <c r="DE101" i="18"/>
  <c r="DF101" i="18"/>
  <c r="DG101" i="18"/>
  <c r="DH101" i="18"/>
  <c r="DI101" i="18"/>
  <c r="DJ101" i="18"/>
  <c r="DK101" i="18"/>
  <c r="DL101" i="18"/>
  <c r="DM101" i="18"/>
  <c r="DN101" i="18"/>
  <c r="DO101" i="18"/>
  <c r="DP101" i="18"/>
  <c r="DQ101" i="18"/>
  <c r="DR101" i="18"/>
  <c r="DS101" i="18"/>
  <c r="DT101" i="18"/>
  <c r="DU101" i="18"/>
  <c r="DV101" i="18"/>
  <c r="DW101" i="18"/>
  <c r="DX101" i="18"/>
  <c r="DY101" i="18"/>
  <c r="DZ101" i="18"/>
  <c r="EA101" i="18"/>
  <c r="EB101" i="18"/>
  <c r="EC101" i="18"/>
  <c r="ED101" i="18"/>
  <c r="EE101" i="18"/>
  <c r="EF101" i="18"/>
  <c r="EG101" i="18"/>
  <c r="EH101" i="18"/>
  <c r="EI101" i="18"/>
  <c r="EJ101" i="18"/>
  <c r="EK101" i="18"/>
  <c r="EL101" i="18"/>
  <c r="EM101" i="18"/>
  <c r="EN101" i="18"/>
  <c r="EO101" i="18"/>
  <c r="EP101" i="18"/>
  <c r="EQ101" i="18"/>
  <c r="ER101" i="18"/>
  <c r="ES101" i="18"/>
  <c r="ET101" i="18"/>
  <c r="EU101" i="18"/>
  <c r="EV101" i="18"/>
  <c r="EW101" i="18"/>
  <c r="EX101" i="18"/>
  <c r="EY101" i="18"/>
  <c r="EZ101" i="18"/>
  <c r="FA101" i="18"/>
  <c r="FB101" i="18"/>
  <c r="FC101" i="18"/>
  <c r="FD101" i="18"/>
  <c r="FE101" i="18"/>
  <c r="FF101" i="18"/>
  <c r="FG101" i="18"/>
  <c r="FH101" i="18"/>
  <c r="FI101" i="18"/>
  <c r="FJ101" i="18"/>
  <c r="FK101" i="18"/>
  <c r="FL101" i="18"/>
  <c r="FM101" i="18"/>
  <c r="FN101" i="18"/>
  <c r="FO101" i="18"/>
  <c r="FP101" i="18"/>
  <c r="FQ101" i="18"/>
  <c r="FR101" i="18"/>
  <c r="FS101" i="18"/>
  <c r="FT101" i="18"/>
  <c r="FU101" i="18"/>
  <c r="FV101" i="18"/>
  <c r="FW101" i="18"/>
  <c r="FX101" i="18"/>
  <c r="FY101" i="18"/>
  <c r="FZ101" i="18"/>
  <c r="GA101" i="18"/>
  <c r="GB101" i="18"/>
  <c r="GC101" i="18"/>
  <c r="GD101" i="18"/>
  <c r="GE101" i="18"/>
  <c r="GF101" i="18"/>
  <c r="GG101" i="18"/>
  <c r="GH101" i="18"/>
  <c r="GI101" i="18"/>
  <c r="GJ101" i="18"/>
  <c r="GK101" i="18"/>
  <c r="GL101" i="18"/>
  <c r="GM101" i="18"/>
  <c r="GN101" i="18"/>
  <c r="GO101" i="18"/>
  <c r="GP101" i="18"/>
  <c r="GQ101" i="18"/>
  <c r="GR101" i="18"/>
  <c r="GS101" i="18"/>
  <c r="GT101" i="18"/>
  <c r="GU101" i="18"/>
  <c r="GV101" i="18"/>
  <c r="GW101" i="18"/>
  <c r="GX101" i="18"/>
  <c r="GY101" i="18"/>
  <c r="GZ101" i="18"/>
  <c r="HA101" i="18"/>
  <c r="HB101" i="18"/>
  <c r="HC101" i="18"/>
  <c r="HD101" i="18"/>
  <c r="HE101" i="18"/>
  <c r="HF101" i="18"/>
  <c r="HG101" i="18"/>
  <c r="HH101" i="18"/>
  <c r="HI101" i="18"/>
  <c r="HJ101" i="18"/>
  <c r="HK101" i="18"/>
  <c r="HL101" i="18"/>
  <c r="HM101" i="18"/>
  <c r="HN101" i="18"/>
  <c r="HO101" i="18"/>
  <c r="HP101" i="18"/>
  <c r="HQ101" i="18"/>
  <c r="HR101" i="18"/>
  <c r="HS101" i="18"/>
  <c r="HT101" i="18"/>
  <c r="HU101" i="18"/>
  <c r="HV101" i="18"/>
  <c r="HW101" i="18"/>
  <c r="HX101" i="18"/>
  <c r="HY101" i="18"/>
  <c r="HZ101" i="18"/>
  <c r="IA101" i="18"/>
  <c r="IB101" i="18"/>
  <c r="IC101" i="18"/>
  <c r="ID101" i="18"/>
  <c r="IE101" i="18"/>
  <c r="IF101" i="18"/>
  <c r="IG101" i="18"/>
  <c r="IH101" i="18"/>
  <c r="II101" i="18"/>
  <c r="IJ101" i="18"/>
  <c r="IK101" i="18"/>
  <c r="IL101" i="18"/>
  <c r="IM101" i="18"/>
  <c r="IN101" i="18"/>
  <c r="IO101" i="18"/>
  <c r="IP101" i="18"/>
  <c r="IQ101" i="18"/>
  <c r="IR101" i="18"/>
  <c r="IS101" i="18"/>
  <c r="IT101" i="18"/>
  <c r="IU101" i="18"/>
  <c r="IV101" i="18"/>
  <c r="E102" i="18"/>
  <c r="F102" i="18"/>
  <c r="G102" i="18"/>
  <c r="H102" i="18"/>
  <c r="I102" i="18"/>
  <c r="J102" i="18"/>
  <c r="K102" i="18"/>
  <c r="L102" i="18"/>
  <c r="M102" i="18"/>
  <c r="N102" i="18"/>
  <c r="O102" i="18"/>
  <c r="P102" i="18"/>
  <c r="Q102" i="18"/>
  <c r="R102" i="18"/>
  <c r="S102" i="18"/>
  <c r="T102" i="18"/>
  <c r="U102" i="18"/>
  <c r="V102" i="18"/>
  <c r="W102" i="18"/>
  <c r="X102" i="18"/>
  <c r="Y102" i="18"/>
  <c r="Z102" i="18"/>
  <c r="AA102" i="18"/>
  <c r="AB102" i="18"/>
  <c r="AC102" i="18"/>
  <c r="AD102" i="18"/>
  <c r="AE102" i="18"/>
  <c r="AF102" i="18"/>
  <c r="AG102" i="18"/>
  <c r="AH102" i="18"/>
  <c r="AI102" i="18"/>
  <c r="AJ102" i="18"/>
  <c r="AK102" i="18"/>
  <c r="AL102" i="18"/>
  <c r="AM102" i="18"/>
  <c r="AN102" i="18"/>
  <c r="AO102" i="18"/>
  <c r="AP102" i="18"/>
  <c r="AQ102" i="18"/>
  <c r="AR102" i="18"/>
  <c r="AS102" i="18"/>
  <c r="AT102" i="18"/>
  <c r="AU102" i="18"/>
  <c r="AV102" i="18"/>
  <c r="AW102" i="18"/>
  <c r="AX102" i="18"/>
  <c r="AY102" i="18"/>
  <c r="AZ102" i="18"/>
  <c r="BA102" i="18"/>
  <c r="BB102" i="18"/>
  <c r="BC102" i="18"/>
  <c r="BD102" i="18"/>
  <c r="BE102" i="18"/>
  <c r="BF102" i="18"/>
  <c r="BG102" i="18"/>
  <c r="BH102" i="18"/>
  <c r="BI102" i="18"/>
  <c r="BJ102" i="18"/>
  <c r="BK102" i="18"/>
  <c r="BL102" i="18"/>
  <c r="BM102" i="18"/>
  <c r="BN102" i="18"/>
  <c r="BO102" i="18"/>
  <c r="BP102" i="18"/>
  <c r="BQ102" i="18"/>
  <c r="BR102" i="18"/>
  <c r="BS102" i="18"/>
  <c r="BT102" i="18"/>
  <c r="BU102" i="18"/>
  <c r="BV102" i="18"/>
  <c r="BW102" i="18"/>
  <c r="BX102" i="18"/>
  <c r="BY102" i="18"/>
  <c r="BZ102" i="18"/>
  <c r="CA102" i="18"/>
  <c r="CB102" i="18"/>
  <c r="CC102" i="18"/>
  <c r="CD102" i="18"/>
  <c r="CE102" i="18"/>
  <c r="CF102" i="18"/>
  <c r="CG102" i="18"/>
  <c r="CH102" i="18"/>
  <c r="CI102" i="18"/>
  <c r="CJ102" i="18"/>
  <c r="CK102" i="18"/>
  <c r="CL102" i="18"/>
  <c r="CM102" i="18"/>
  <c r="CN102" i="18"/>
  <c r="CO102" i="18"/>
  <c r="CP102" i="18"/>
  <c r="CQ102" i="18"/>
  <c r="CR102" i="18"/>
  <c r="CS102" i="18"/>
  <c r="CT102" i="18"/>
  <c r="CU102" i="18"/>
  <c r="CV102" i="18"/>
  <c r="CW102" i="18"/>
  <c r="CX102" i="18"/>
  <c r="CY102" i="18"/>
  <c r="CZ102" i="18"/>
  <c r="DA102" i="18"/>
  <c r="DB102" i="18"/>
  <c r="DC102" i="18"/>
  <c r="DD102" i="18"/>
  <c r="DE102" i="18"/>
  <c r="DF102" i="18"/>
  <c r="DG102" i="18"/>
  <c r="DH102" i="18"/>
  <c r="DI102" i="18"/>
  <c r="DJ102" i="18"/>
  <c r="DK102" i="18"/>
  <c r="DL102" i="18"/>
  <c r="DM102" i="18"/>
  <c r="DN102" i="18"/>
  <c r="DO102" i="18"/>
  <c r="DP102" i="18"/>
  <c r="DQ102" i="18"/>
  <c r="DR102" i="18"/>
  <c r="DS102" i="18"/>
  <c r="DT102" i="18"/>
  <c r="DU102" i="18"/>
  <c r="DV102" i="18"/>
  <c r="DW102" i="18"/>
  <c r="DX102" i="18"/>
  <c r="DY102" i="18"/>
  <c r="DZ102" i="18"/>
  <c r="EA102" i="18"/>
  <c r="EB102" i="18"/>
  <c r="EC102" i="18"/>
  <c r="ED102" i="18"/>
  <c r="EE102" i="18"/>
  <c r="EF102" i="18"/>
  <c r="EG102" i="18"/>
  <c r="EH102" i="18"/>
  <c r="EI102" i="18"/>
  <c r="EJ102" i="18"/>
  <c r="EK102" i="18"/>
  <c r="EL102" i="18"/>
  <c r="EM102" i="18"/>
  <c r="EN102" i="18"/>
  <c r="EO102" i="18"/>
  <c r="EP102" i="18"/>
  <c r="EQ102" i="18"/>
  <c r="ER102" i="18"/>
  <c r="ES102" i="18"/>
  <c r="ET102" i="18"/>
  <c r="EU102" i="18"/>
  <c r="EV102" i="18"/>
  <c r="EW102" i="18"/>
  <c r="EX102" i="18"/>
  <c r="EY102" i="18"/>
  <c r="EZ102" i="18"/>
  <c r="FA102" i="18"/>
  <c r="FB102" i="18"/>
  <c r="FC102" i="18"/>
  <c r="FD102" i="18"/>
  <c r="FE102" i="18"/>
  <c r="FF102" i="18"/>
  <c r="FG102" i="18"/>
  <c r="FH102" i="18"/>
  <c r="FI102" i="18"/>
  <c r="FJ102" i="18"/>
  <c r="FK102" i="18"/>
  <c r="FL102" i="18"/>
  <c r="FM102" i="18"/>
  <c r="FN102" i="18"/>
  <c r="FO102" i="18"/>
  <c r="FP102" i="18"/>
  <c r="FQ102" i="18"/>
  <c r="FR102" i="18"/>
  <c r="FS102" i="18"/>
  <c r="FT102" i="18"/>
  <c r="FU102" i="18"/>
  <c r="FV102" i="18"/>
  <c r="FW102" i="18"/>
  <c r="FX102" i="18"/>
  <c r="FY102" i="18"/>
  <c r="FZ102" i="18"/>
  <c r="GA102" i="18"/>
  <c r="GB102" i="18"/>
  <c r="GC102" i="18"/>
  <c r="GD102" i="18"/>
  <c r="GE102" i="18"/>
  <c r="GF102" i="18"/>
  <c r="GG102" i="18"/>
  <c r="GH102" i="18"/>
  <c r="GI102" i="18"/>
  <c r="GJ102" i="18"/>
  <c r="GK102" i="18"/>
  <c r="GL102" i="18"/>
  <c r="GM102" i="18"/>
  <c r="GN102" i="18"/>
  <c r="GO102" i="18"/>
  <c r="GP102" i="18"/>
  <c r="GQ102" i="18"/>
  <c r="GR102" i="18"/>
  <c r="GS102" i="18"/>
  <c r="GT102" i="18"/>
  <c r="GU102" i="18"/>
  <c r="GV102" i="18"/>
  <c r="GW102" i="18"/>
  <c r="GX102" i="18"/>
  <c r="GY102" i="18"/>
  <c r="GZ102" i="18"/>
  <c r="HA102" i="18"/>
  <c r="HB102" i="18"/>
  <c r="HC102" i="18"/>
  <c r="HD102" i="18"/>
  <c r="HE102" i="18"/>
  <c r="HF102" i="18"/>
  <c r="HG102" i="18"/>
  <c r="HH102" i="18"/>
  <c r="HI102" i="18"/>
  <c r="HJ102" i="18"/>
  <c r="HK102" i="18"/>
  <c r="HL102" i="18"/>
  <c r="HM102" i="18"/>
  <c r="HN102" i="18"/>
  <c r="HO102" i="18"/>
  <c r="HP102" i="18"/>
  <c r="HQ102" i="18"/>
  <c r="HR102" i="18"/>
  <c r="HS102" i="18"/>
  <c r="HT102" i="18"/>
  <c r="HU102" i="18"/>
  <c r="HV102" i="18"/>
  <c r="HW102" i="18"/>
  <c r="HX102" i="18"/>
  <c r="HY102" i="18"/>
  <c r="HZ102" i="18"/>
  <c r="IA102" i="18"/>
  <c r="IB102" i="18"/>
  <c r="IC102" i="18"/>
  <c r="ID102" i="18"/>
  <c r="IE102" i="18"/>
  <c r="IF102" i="18"/>
  <c r="IG102" i="18"/>
  <c r="IH102" i="18"/>
  <c r="II102" i="18"/>
  <c r="IJ102" i="18"/>
  <c r="IK102" i="18"/>
  <c r="IL102" i="18"/>
  <c r="IM102" i="18"/>
  <c r="IN102" i="18"/>
  <c r="IO102" i="18"/>
  <c r="IP102" i="18"/>
  <c r="IQ102" i="18"/>
  <c r="IR102" i="18"/>
  <c r="IS102" i="18"/>
  <c r="IT102" i="18"/>
  <c r="IU102" i="18"/>
  <c r="IV102" i="18"/>
  <c r="E103" i="18"/>
  <c r="F103" i="18"/>
  <c r="G103" i="18"/>
  <c r="H103" i="18"/>
  <c r="I103" i="18"/>
  <c r="J103" i="18"/>
  <c r="K103" i="18"/>
  <c r="L103" i="18"/>
  <c r="M103" i="18"/>
  <c r="N103" i="18"/>
  <c r="O103" i="18"/>
  <c r="P103" i="18"/>
  <c r="Q103" i="18"/>
  <c r="R103" i="18"/>
  <c r="S103" i="18"/>
  <c r="T103" i="18"/>
  <c r="U103" i="18"/>
  <c r="V103" i="18"/>
  <c r="W103" i="18"/>
  <c r="X103" i="18"/>
  <c r="Y103" i="18"/>
  <c r="Z103" i="18"/>
  <c r="AA103" i="18"/>
  <c r="AB103" i="18"/>
  <c r="AC103" i="18"/>
  <c r="AD103" i="18"/>
  <c r="AE103" i="18"/>
  <c r="AF103" i="18"/>
  <c r="AG103" i="18"/>
  <c r="AH103" i="18"/>
  <c r="AI103" i="18"/>
  <c r="AJ103" i="18"/>
  <c r="AK103" i="18"/>
  <c r="AL103" i="18"/>
  <c r="AM103" i="18"/>
  <c r="AN103" i="18"/>
  <c r="AO103" i="18"/>
  <c r="AP103" i="18"/>
  <c r="AQ103" i="18"/>
  <c r="AR103" i="18"/>
  <c r="AS103" i="18"/>
  <c r="AT103" i="18"/>
  <c r="AU103" i="18"/>
  <c r="AV103" i="18"/>
  <c r="AW103" i="18"/>
  <c r="AX103" i="18"/>
  <c r="AY103" i="18"/>
  <c r="AZ103" i="18"/>
  <c r="BA103" i="18"/>
  <c r="BB103" i="18"/>
  <c r="BC103" i="18"/>
  <c r="BD103" i="18"/>
  <c r="BE103" i="18"/>
  <c r="BF103" i="18"/>
  <c r="BG103" i="18"/>
  <c r="BH103" i="18"/>
  <c r="BI103" i="18"/>
  <c r="BJ103" i="18"/>
  <c r="BK103" i="18"/>
  <c r="BL103" i="18"/>
  <c r="BM103" i="18"/>
  <c r="BN103" i="18"/>
  <c r="BO103" i="18"/>
  <c r="BP103" i="18"/>
  <c r="BQ103" i="18"/>
  <c r="BR103" i="18"/>
  <c r="BS103" i="18"/>
  <c r="BT103" i="18"/>
  <c r="BU103" i="18"/>
  <c r="BV103" i="18"/>
  <c r="BW103" i="18"/>
  <c r="BX103" i="18"/>
  <c r="BY103" i="18"/>
  <c r="BZ103" i="18"/>
  <c r="CA103" i="18"/>
  <c r="CB103" i="18"/>
  <c r="CC103" i="18"/>
  <c r="CD103" i="18"/>
  <c r="CE103" i="18"/>
  <c r="CF103" i="18"/>
  <c r="CG103" i="18"/>
  <c r="CH103" i="18"/>
  <c r="CI103" i="18"/>
  <c r="CJ103" i="18"/>
  <c r="CK103" i="18"/>
  <c r="CL103" i="18"/>
  <c r="CM103" i="18"/>
  <c r="CN103" i="18"/>
  <c r="CO103" i="18"/>
  <c r="CP103" i="18"/>
  <c r="CQ103" i="18"/>
  <c r="CR103" i="18"/>
  <c r="CS103" i="18"/>
  <c r="CT103" i="18"/>
  <c r="CU103" i="18"/>
  <c r="CV103" i="18"/>
  <c r="CW103" i="18"/>
  <c r="CX103" i="18"/>
  <c r="CY103" i="18"/>
  <c r="CZ103" i="18"/>
  <c r="DA103" i="18"/>
  <c r="DB103" i="18"/>
  <c r="DC103" i="18"/>
  <c r="DD103" i="18"/>
  <c r="DE103" i="18"/>
  <c r="DF103" i="18"/>
  <c r="DG103" i="18"/>
  <c r="DH103" i="18"/>
  <c r="DI103" i="18"/>
  <c r="DJ103" i="18"/>
  <c r="DK103" i="18"/>
  <c r="DL103" i="18"/>
  <c r="DM103" i="18"/>
  <c r="DN103" i="18"/>
  <c r="DO103" i="18"/>
  <c r="DP103" i="18"/>
  <c r="DQ103" i="18"/>
  <c r="DR103" i="18"/>
  <c r="DS103" i="18"/>
  <c r="DT103" i="18"/>
  <c r="DU103" i="18"/>
  <c r="DV103" i="18"/>
  <c r="DW103" i="18"/>
  <c r="DX103" i="18"/>
  <c r="DY103" i="18"/>
  <c r="DZ103" i="18"/>
  <c r="EA103" i="18"/>
  <c r="EB103" i="18"/>
  <c r="EC103" i="18"/>
  <c r="ED103" i="18"/>
  <c r="EE103" i="18"/>
  <c r="EF103" i="18"/>
  <c r="EG103" i="18"/>
  <c r="EH103" i="18"/>
  <c r="EI103" i="18"/>
  <c r="EJ103" i="18"/>
  <c r="EK103" i="18"/>
  <c r="EL103" i="18"/>
  <c r="EM103" i="18"/>
  <c r="EN103" i="18"/>
  <c r="EO103" i="18"/>
  <c r="EP103" i="18"/>
  <c r="EQ103" i="18"/>
  <c r="ER103" i="18"/>
  <c r="ES103" i="18"/>
  <c r="ET103" i="18"/>
  <c r="EU103" i="18"/>
  <c r="EV103" i="18"/>
  <c r="EW103" i="18"/>
  <c r="EX103" i="18"/>
  <c r="EY103" i="18"/>
  <c r="EZ103" i="18"/>
  <c r="FA103" i="18"/>
  <c r="FB103" i="18"/>
  <c r="FC103" i="18"/>
  <c r="FD103" i="18"/>
  <c r="FE103" i="18"/>
  <c r="FF103" i="18"/>
  <c r="FG103" i="18"/>
  <c r="FH103" i="18"/>
  <c r="FI103" i="18"/>
  <c r="FJ103" i="18"/>
  <c r="FK103" i="18"/>
  <c r="FL103" i="18"/>
  <c r="FM103" i="18"/>
  <c r="FN103" i="18"/>
  <c r="FO103" i="18"/>
  <c r="FP103" i="18"/>
  <c r="FQ103" i="18"/>
  <c r="FR103" i="18"/>
  <c r="FS103" i="18"/>
  <c r="FT103" i="18"/>
  <c r="FU103" i="18"/>
  <c r="FV103" i="18"/>
  <c r="FW103" i="18"/>
  <c r="FX103" i="18"/>
  <c r="FY103" i="18"/>
  <c r="FZ103" i="18"/>
  <c r="GA103" i="18"/>
  <c r="GB103" i="18"/>
  <c r="GC103" i="18"/>
  <c r="GD103" i="18"/>
  <c r="GE103" i="18"/>
  <c r="GF103" i="18"/>
  <c r="GG103" i="18"/>
  <c r="GH103" i="18"/>
  <c r="GI103" i="18"/>
  <c r="GJ103" i="18"/>
  <c r="GK103" i="18"/>
  <c r="GL103" i="18"/>
  <c r="GM103" i="18"/>
  <c r="GN103" i="18"/>
  <c r="GO103" i="18"/>
  <c r="GP103" i="18"/>
  <c r="GQ103" i="18"/>
  <c r="GR103" i="18"/>
  <c r="GS103" i="18"/>
  <c r="GT103" i="18"/>
  <c r="GU103" i="18"/>
  <c r="GV103" i="18"/>
  <c r="GW103" i="18"/>
  <c r="GX103" i="18"/>
  <c r="GY103" i="18"/>
  <c r="GZ103" i="18"/>
  <c r="HA103" i="18"/>
  <c r="HB103" i="18"/>
  <c r="HC103" i="18"/>
  <c r="HD103" i="18"/>
  <c r="HE103" i="18"/>
  <c r="HF103" i="18"/>
  <c r="HG103" i="18"/>
  <c r="HH103" i="18"/>
  <c r="HI103" i="18"/>
  <c r="HJ103" i="18"/>
  <c r="HK103" i="18"/>
  <c r="HL103" i="18"/>
  <c r="HM103" i="18"/>
  <c r="HN103" i="18"/>
  <c r="HO103" i="18"/>
  <c r="HP103" i="18"/>
  <c r="HQ103" i="18"/>
  <c r="HR103" i="18"/>
  <c r="HS103" i="18"/>
  <c r="HT103" i="18"/>
  <c r="HU103" i="18"/>
  <c r="HV103" i="18"/>
  <c r="HW103" i="18"/>
  <c r="HX103" i="18"/>
  <c r="HY103" i="18"/>
  <c r="HZ103" i="18"/>
  <c r="IA103" i="18"/>
  <c r="IB103" i="18"/>
  <c r="IC103" i="18"/>
  <c r="ID103" i="18"/>
  <c r="IE103" i="18"/>
  <c r="IF103" i="18"/>
  <c r="IG103" i="18"/>
  <c r="IH103" i="18"/>
  <c r="II103" i="18"/>
  <c r="IJ103" i="18"/>
  <c r="IK103" i="18"/>
  <c r="IL103" i="18"/>
  <c r="IM103" i="18"/>
  <c r="IN103" i="18"/>
  <c r="IO103" i="18"/>
  <c r="IP103" i="18"/>
  <c r="IQ103" i="18"/>
  <c r="IR103" i="18"/>
  <c r="IS103" i="18"/>
  <c r="IT103" i="18"/>
  <c r="IU103" i="18"/>
  <c r="IV103" i="18"/>
  <c r="E120" i="18"/>
  <c r="F120" i="18"/>
  <c r="G120" i="18"/>
  <c r="H120" i="18"/>
  <c r="I120" i="18"/>
  <c r="J120" i="18"/>
  <c r="K120" i="18"/>
  <c r="L120" i="18"/>
  <c r="M120" i="18"/>
  <c r="N120" i="18"/>
  <c r="O120" i="18"/>
  <c r="P120" i="18"/>
  <c r="Q120" i="18"/>
  <c r="R120" i="18"/>
  <c r="S120" i="18"/>
  <c r="T120" i="18"/>
  <c r="U120" i="18"/>
  <c r="V120" i="18"/>
  <c r="W120" i="18"/>
  <c r="X120" i="18"/>
  <c r="Y120" i="18"/>
  <c r="Z120" i="18"/>
  <c r="AA120" i="18"/>
  <c r="AB120" i="18"/>
  <c r="AC120" i="18"/>
  <c r="AD120" i="18"/>
  <c r="AE120" i="18"/>
  <c r="AF120" i="18"/>
  <c r="AG120" i="18"/>
  <c r="AH120" i="18"/>
  <c r="AI120" i="18"/>
  <c r="AJ120" i="18"/>
  <c r="AK120" i="18"/>
  <c r="AL120" i="18"/>
  <c r="AM120" i="18"/>
  <c r="AN120" i="18"/>
  <c r="AO120" i="18"/>
  <c r="AP120" i="18"/>
  <c r="AQ120" i="18"/>
  <c r="AR120" i="18"/>
  <c r="AS120" i="18"/>
  <c r="AT120" i="18"/>
  <c r="AU120" i="18"/>
  <c r="AV120" i="18"/>
  <c r="AW120" i="18"/>
  <c r="AX120" i="18"/>
  <c r="AY120" i="18"/>
  <c r="AZ120" i="18"/>
  <c r="BA120" i="18"/>
  <c r="BB120" i="18"/>
  <c r="BC120" i="18"/>
  <c r="BD120" i="18"/>
  <c r="BE120" i="18"/>
  <c r="BF120" i="18"/>
  <c r="BG120" i="18"/>
  <c r="BH120" i="18"/>
  <c r="BI120" i="18"/>
  <c r="BJ120" i="18"/>
  <c r="BK120" i="18"/>
  <c r="BL120" i="18"/>
  <c r="BM120" i="18"/>
  <c r="BN120" i="18"/>
  <c r="BO120" i="18"/>
  <c r="BP120" i="18"/>
  <c r="BQ120" i="18"/>
  <c r="BR120" i="18"/>
  <c r="BS120" i="18"/>
  <c r="BT120" i="18"/>
  <c r="BU120" i="18"/>
  <c r="BV120" i="18"/>
  <c r="BW120" i="18"/>
  <c r="BX120" i="18"/>
  <c r="BY120" i="18"/>
  <c r="BZ120" i="18"/>
  <c r="CA120" i="18"/>
  <c r="CB120" i="18"/>
  <c r="CC120" i="18"/>
  <c r="CD120" i="18"/>
  <c r="CE120" i="18"/>
  <c r="CF120" i="18"/>
  <c r="CG120" i="18"/>
  <c r="CH120" i="18"/>
  <c r="CI120" i="18"/>
  <c r="CJ120" i="18"/>
  <c r="CK120" i="18"/>
  <c r="CL120" i="18"/>
  <c r="CM120" i="18"/>
  <c r="CN120" i="18"/>
  <c r="CO120" i="18"/>
  <c r="CP120" i="18"/>
  <c r="CQ120" i="18"/>
  <c r="CR120" i="18"/>
  <c r="CS120" i="18"/>
  <c r="CT120" i="18"/>
  <c r="CU120" i="18"/>
  <c r="CV120" i="18"/>
  <c r="CW120" i="18"/>
  <c r="CX120" i="18"/>
  <c r="CY120" i="18"/>
  <c r="CZ120" i="18"/>
  <c r="DA120" i="18"/>
  <c r="DB120" i="18"/>
  <c r="DC120" i="18"/>
  <c r="DD120" i="18"/>
  <c r="DE120" i="18"/>
  <c r="DF120" i="18"/>
  <c r="DG120" i="18"/>
  <c r="DH120" i="18"/>
  <c r="DI120" i="18"/>
  <c r="DJ120" i="18"/>
  <c r="DK120" i="18"/>
  <c r="DL120" i="18"/>
  <c r="DM120" i="18"/>
  <c r="DN120" i="18"/>
  <c r="DO120" i="18"/>
  <c r="DP120" i="18"/>
  <c r="DQ120" i="18"/>
  <c r="DR120" i="18"/>
  <c r="DS120" i="18"/>
  <c r="DT120" i="18"/>
  <c r="DU120" i="18"/>
  <c r="DV120" i="18"/>
  <c r="DW120" i="18"/>
  <c r="DX120" i="18"/>
  <c r="DY120" i="18"/>
  <c r="DZ120" i="18"/>
  <c r="EA120" i="18"/>
  <c r="EB120" i="18"/>
  <c r="EC120" i="18"/>
  <c r="ED120" i="18"/>
  <c r="EE120" i="18"/>
  <c r="EF120" i="18"/>
  <c r="EG120" i="18"/>
  <c r="EH120" i="18"/>
  <c r="EI120" i="18"/>
  <c r="EJ120" i="18"/>
  <c r="EK120" i="18"/>
  <c r="EL120" i="18"/>
  <c r="EM120" i="18"/>
  <c r="EN120" i="18"/>
  <c r="EO120" i="18"/>
  <c r="EP120" i="18"/>
  <c r="EQ120" i="18"/>
  <c r="ER120" i="18"/>
  <c r="ES120" i="18"/>
  <c r="ET120" i="18"/>
  <c r="EU120" i="18"/>
  <c r="EV120" i="18"/>
  <c r="EW120" i="18"/>
  <c r="EX120" i="18"/>
  <c r="EY120" i="18"/>
  <c r="EZ120" i="18"/>
  <c r="FA120" i="18"/>
  <c r="FB120" i="18"/>
  <c r="FC120" i="18"/>
  <c r="FD120" i="18"/>
  <c r="FE120" i="18"/>
  <c r="FF120" i="18"/>
  <c r="FG120" i="18"/>
  <c r="FH120" i="18"/>
  <c r="FI120" i="18"/>
  <c r="FJ120" i="18"/>
  <c r="FK120" i="18"/>
  <c r="FL120" i="18"/>
  <c r="FM120" i="18"/>
  <c r="FN120" i="18"/>
  <c r="FO120" i="18"/>
  <c r="FP120" i="18"/>
  <c r="FQ120" i="18"/>
  <c r="FR120" i="18"/>
  <c r="FS120" i="18"/>
  <c r="FT120" i="18"/>
  <c r="FU120" i="18"/>
  <c r="FV120" i="18"/>
  <c r="FW120" i="18"/>
  <c r="FX120" i="18"/>
  <c r="FY120" i="18"/>
  <c r="FZ120" i="18"/>
  <c r="GA120" i="18"/>
  <c r="GB120" i="18"/>
  <c r="GC120" i="18"/>
  <c r="GD120" i="18"/>
  <c r="GE120" i="18"/>
  <c r="GF120" i="18"/>
  <c r="GG120" i="18"/>
  <c r="GH120" i="18"/>
  <c r="GI120" i="18"/>
  <c r="GJ120" i="18"/>
  <c r="GK120" i="18"/>
  <c r="GL120" i="18"/>
  <c r="GM120" i="18"/>
  <c r="GN120" i="18"/>
  <c r="GO120" i="18"/>
  <c r="GP120" i="18"/>
  <c r="GQ120" i="18"/>
  <c r="GR120" i="18"/>
  <c r="GS120" i="18"/>
  <c r="GT120" i="18"/>
  <c r="GU120" i="18"/>
  <c r="GV120" i="18"/>
  <c r="GW120" i="18"/>
  <c r="GX120" i="18"/>
  <c r="GY120" i="18"/>
  <c r="GZ120" i="18"/>
  <c r="HA120" i="18"/>
  <c r="HB120" i="18"/>
  <c r="HC120" i="18"/>
  <c r="HD120" i="18"/>
  <c r="HE120" i="18"/>
  <c r="HF120" i="18"/>
  <c r="HG120" i="18"/>
  <c r="HH120" i="18"/>
  <c r="HI120" i="18"/>
  <c r="HJ120" i="18"/>
  <c r="HK120" i="18"/>
  <c r="HL120" i="18"/>
  <c r="HM120" i="18"/>
  <c r="HN120" i="18"/>
  <c r="HO120" i="18"/>
  <c r="HP120" i="18"/>
  <c r="HQ120" i="18"/>
  <c r="HR120" i="18"/>
  <c r="HS120" i="18"/>
  <c r="HT120" i="18"/>
  <c r="HU120" i="18"/>
  <c r="HV120" i="18"/>
  <c r="HW120" i="18"/>
  <c r="HX120" i="18"/>
  <c r="HY120" i="18"/>
  <c r="HZ120" i="18"/>
  <c r="IA120" i="18"/>
  <c r="IB120" i="18"/>
  <c r="IC120" i="18"/>
  <c r="ID120" i="18"/>
  <c r="IE120" i="18"/>
  <c r="IF120" i="18"/>
  <c r="IG120" i="18"/>
  <c r="IH120" i="18"/>
  <c r="II120" i="18"/>
  <c r="IJ120" i="18"/>
  <c r="IK120" i="18"/>
  <c r="IL120" i="18"/>
  <c r="IM120" i="18"/>
  <c r="IN120" i="18"/>
  <c r="IO120" i="18"/>
  <c r="IP120" i="18"/>
  <c r="IQ120" i="18"/>
  <c r="IR120" i="18"/>
  <c r="IS120" i="18"/>
  <c r="IT120" i="18"/>
  <c r="IU120" i="18"/>
  <c r="IV120" i="18"/>
  <c r="E121" i="18"/>
  <c r="F121" i="18"/>
  <c r="G121" i="18"/>
  <c r="H121" i="18"/>
  <c r="I121" i="18"/>
  <c r="J121" i="18"/>
  <c r="K121" i="18"/>
  <c r="L121" i="18"/>
  <c r="M121" i="18"/>
  <c r="N121" i="18"/>
  <c r="O121" i="18"/>
  <c r="P121" i="18"/>
  <c r="Q121" i="18"/>
  <c r="R121" i="18"/>
  <c r="S121" i="18"/>
  <c r="T121" i="18"/>
  <c r="U121" i="18"/>
  <c r="V121" i="18"/>
  <c r="W121" i="18"/>
  <c r="X121" i="18"/>
  <c r="Y121" i="18"/>
  <c r="Z121" i="18"/>
  <c r="AA121" i="18"/>
  <c r="AB121" i="18"/>
  <c r="AC121" i="18"/>
  <c r="AD121" i="18"/>
  <c r="AE121" i="18"/>
  <c r="AF121" i="18"/>
  <c r="AG121" i="18"/>
  <c r="AH121" i="18"/>
  <c r="AI121" i="18"/>
  <c r="AJ121" i="18"/>
  <c r="AK121" i="18"/>
  <c r="AL121" i="18"/>
  <c r="AM121" i="18"/>
  <c r="AN121" i="18"/>
  <c r="AO121" i="18"/>
  <c r="AP121" i="18"/>
  <c r="AQ121" i="18"/>
  <c r="AR121" i="18"/>
  <c r="AS121" i="18"/>
  <c r="AT121" i="18"/>
  <c r="AU121" i="18"/>
  <c r="AV121" i="18"/>
  <c r="AW121" i="18"/>
  <c r="AX121" i="18"/>
  <c r="AY121" i="18"/>
  <c r="AZ121" i="18"/>
  <c r="BA121" i="18"/>
  <c r="BB121" i="18"/>
  <c r="BC121" i="18"/>
  <c r="BD121" i="18"/>
  <c r="BE121" i="18"/>
  <c r="BF121" i="18"/>
  <c r="BG121" i="18"/>
  <c r="BH121" i="18"/>
  <c r="BI121" i="18"/>
  <c r="BJ121" i="18"/>
  <c r="BK121" i="18"/>
  <c r="BL121" i="18"/>
  <c r="BM121" i="18"/>
  <c r="BN121" i="18"/>
  <c r="BO121" i="18"/>
  <c r="BP121" i="18"/>
  <c r="BQ121" i="18"/>
  <c r="BR121" i="18"/>
  <c r="BS121" i="18"/>
  <c r="BT121" i="18"/>
  <c r="BU121" i="18"/>
  <c r="BV121" i="18"/>
  <c r="BW121" i="18"/>
  <c r="BX121" i="18"/>
  <c r="BY121" i="18"/>
  <c r="BZ121" i="18"/>
  <c r="CA121" i="18"/>
  <c r="CB121" i="18"/>
  <c r="CC121" i="18"/>
  <c r="CD121" i="18"/>
  <c r="CE121" i="18"/>
  <c r="CF121" i="18"/>
  <c r="CG121" i="18"/>
  <c r="CH121" i="18"/>
  <c r="CI121" i="18"/>
  <c r="CJ121" i="18"/>
  <c r="CK121" i="18"/>
  <c r="CL121" i="18"/>
  <c r="CM121" i="18"/>
  <c r="CN121" i="18"/>
  <c r="CO121" i="18"/>
  <c r="CP121" i="18"/>
  <c r="CQ121" i="18"/>
  <c r="CR121" i="18"/>
  <c r="CS121" i="18"/>
  <c r="CT121" i="18"/>
  <c r="CU121" i="18"/>
  <c r="CV121" i="18"/>
  <c r="CW121" i="18"/>
  <c r="CX121" i="18"/>
  <c r="CY121" i="18"/>
  <c r="CZ121" i="18"/>
  <c r="DA121" i="18"/>
  <c r="DB121" i="18"/>
  <c r="DC121" i="18"/>
  <c r="DD121" i="18"/>
  <c r="DE121" i="18"/>
  <c r="DF121" i="18"/>
  <c r="DG121" i="18"/>
  <c r="DH121" i="18"/>
  <c r="DI121" i="18"/>
  <c r="DJ121" i="18"/>
  <c r="DK121" i="18"/>
  <c r="DL121" i="18"/>
  <c r="DM121" i="18"/>
  <c r="DN121" i="18"/>
  <c r="DO121" i="18"/>
  <c r="DP121" i="18"/>
  <c r="DQ121" i="18"/>
  <c r="DR121" i="18"/>
  <c r="DS121" i="18"/>
  <c r="DT121" i="18"/>
  <c r="DU121" i="18"/>
  <c r="DV121" i="18"/>
  <c r="DW121" i="18"/>
  <c r="DX121" i="18"/>
  <c r="DY121" i="18"/>
  <c r="DZ121" i="18"/>
  <c r="EA121" i="18"/>
  <c r="EB121" i="18"/>
  <c r="EC121" i="18"/>
  <c r="ED121" i="18"/>
  <c r="EE121" i="18"/>
  <c r="EF121" i="18"/>
  <c r="EG121" i="18"/>
  <c r="EH121" i="18"/>
  <c r="EI121" i="18"/>
  <c r="EJ121" i="18"/>
  <c r="EK121" i="18"/>
  <c r="EL121" i="18"/>
  <c r="EM121" i="18"/>
  <c r="EN121" i="18"/>
  <c r="EO121" i="18"/>
  <c r="EP121" i="18"/>
  <c r="EQ121" i="18"/>
  <c r="ER121" i="18"/>
  <c r="ES121" i="18"/>
  <c r="ET121" i="18"/>
  <c r="EU121" i="18"/>
  <c r="EV121" i="18"/>
  <c r="EW121" i="18"/>
  <c r="EX121" i="18"/>
  <c r="EY121" i="18"/>
  <c r="EZ121" i="18"/>
  <c r="FA121" i="18"/>
  <c r="FB121" i="18"/>
  <c r="FC121" i="18"/>
  <c r="FD121" i="18"/>
  <c r="FE121" i="18"/>
  <c r="FF121" i="18"/>
  <c r="FG121" i="18"/>
  <c r="FH121" i="18"/>
  <c r="FI121" i="18"/>
  <c r="FJ121" i="18"/>
  <c r="FK121" i="18"/>
  <c r="FL121" i="18"/>
  <c r="FM121" i="18"/>
  <c r="FN121" i="18"/>
  <c r="FO121" i="18"/>
  <c r="FP121" i="18"/>
  <c r="FQ121" i="18"/>
  <c r="FR121" i="18"/>
  <c r="FS121" i="18"/>
  <c r="FT121" i="18"/>
  <c r="FU121" i="18"/>
  <c r="FV121" i="18"/>
  <c r="FW121" i="18"/>
  <c r="FX121" i="18"/>
  <c r="FY121" i="18"/>
  <c r="FZ121" i="18"/>
  <c r="GA121" i="18"/>
  <c r="GB121" i="18"/>
  <c r="GC121" i="18"/>
  <c r="GD121" i="18"/>
  <c r="GE121" i="18"/>
  <c r="GF121" i="18"/>
  <c r="GG121" i="18"/>
  <c r="GH121" i="18"/>
  <c r="GI121" i="18"/>
  <c r="GJ121" i="18"/>
  <c r="GK121" i="18"/>
  <c r="GL121" i="18"/>
  <c r="GM121" i="18"/>
  <c r="GN121" i="18"/>
  <c r="GO121" i="18"/>
  <c r="GP121" i="18"/>
  <c r="GQ121" i="18"/>
  <c r="GR121" i="18"/>
  <c r="GS121" i="18"/>
  <c r="GT121" i="18"/>
  <c r="GU121" i="18"/>
  <c r="GV121" i="18"/>
  <c r="GW121" i="18"/>
  <c r="GX121" i="18"/>
  <c r="GY121" i="18"/>
  <c r="GZ121" i="18"/>
  <c r="HA121" i="18"/>
  <c r="HB121" i="18"/>
  <c r="HC121" i="18"/>
  <c r="HD121" i="18"/>
  <c r="HE121" i="18"/>
  <c r="HF121" i="18"/>
  <c r="HG121" i="18"/>
  <c r="HH121" i="18"/>
  <c r="HI121" i="18"/>
  <c r="HJ121" i="18"/>
  <c r="HK121" i="18"/>
  <c r="HL121" i="18"/>
  <c r="HM121" i="18"/>
  <c r="HN121" i="18"/>
  <c r="HO121" i="18"/>
  <c r="HP121" i="18"/>
  <c r="HQ121" i="18"/>
  <c r="HR121" i="18"/>
  <c r="HS121" i="18"/>
  <c r="HT121" i="18"/>
  <c r="HU121" i="18"/>
  <c r="HV121" i="18"/>
  <c r="HW121" i="18"/>
  <c r="HX121" i="18"/>
  <c r="HY121" i="18"/>
  <c r="HZ121" i="18"/>
  <c r="IA121" i="18"/>
  <c r="IB121" i="18"/>
  <c r="IC121" i="18"/>
  <c r="ID121" i="18"/>
  <c r="IE121" i="18"/>
  <c r="IF121" i="18"/>
  <c r="IG121" i="18"/>
  <c r="IH121" i="18"/>
  <c r="II121" i="18"/>
  <c r="IJ121" i="18"/>
  <c r="IK121" i="18"/>
  <c r="IL121" i="18"/>
  <c r="IM121" i="18"/>
  <c r="IN121" i="18"/>
  <c r="IO121" i="18"/>
  <c r="IP121" i="18"/>
  <c r="IQ121" i="18"/>
  <c r="IR121" i="18"/>
  <c r="IS121" i="18"/>
  <c r="IT121" i="18"/>
  <c r="IU121" i="18"/>
  <c r="IV121" i="18"/>
  <c r="E122" i="18"/>
  <c r="F122" i="18"/>
  <c r="G122" i="18"/>
  <c r="H122" i="18"/>
  <c r="I122" i="18"/>
  <c r="J122" i="18"/>
  <c r="K122" i="18"/>
  <c r="L122" i="18"/>
  <c r="M122" i="18"/>
  <c r="N122" i="18"/>
  <c r="O122" i="18"/>
  <c r="P122" i="18"/>
  <c r="Q122" i="18"/>
  <c r="R122" i="18"/>
  <c r="S122" i="18"/>
  <c r="T122" i="18"/>
  <c r="U122" i="18"/>
  <c r="V122" i="18"/>
  <c r="W122" i="18"/>
  <c r="X122" i="18"/>
  <c r="Y122" i="18"/>
  <c r="Z122" i="18"/>
  <c r="AA122" i="18"/>
  <c r="AB122" i="18"/>
  <c r="AC122" i="18"/>
  <c r="AD122" i="18"/>
  <c r="AE122" i="18"/>
  <c r="AF122" i="18"/>
  <c r="AG122" i="18"/>
  <c r="AH122" i="18"/>
  <c r="AI122" i="18"/>
  <c r="AJ122" i="18"/>
  <c r="AK122" i="18"/>
  <c r="AL122" i="18"/>
  <c r="AM122" i="18"/>
  <c r="AN122" i="18"/>
  <c r="AO122" i="18"/>
  <c r="AP122" i="18"/>
  <c r="AQ122" i="18"/>
  <c r="AR122" i="18"/>
  <c r="AS122" i="18"/>
  <c r="AT122" i="18"/>
  <c r="AU122" i="18"/>
  <c r="AV122" i="18"/>
  <c r="AW122" i="18"/>
  <c r="AX122" i="18"/>
  <c r="AY122" i="18"/>
  <c r="AZ122" i="18"/>
  <c r="BA122" i="18"/>
  <c r="BB122" i="18"/>
  <c r="BC122" i="18"/>
  <c r="BD122" i="18"/>
  <c r="BE122" i="18"/>
  <c r="BF122" i="18"/>
  <c r="BG122" i="18"/>
  <c r="BH122" i="18"/>
  <c r="BI122" i="18"/>
  <c r="BJ122" i="18"/>
  <c r="BK122" i="18"/>
  <c r="BL122" i="18"/>
  <c r="BM122" i="18"/>
  <c r="BN122" i="18"/>
  <c r="BO122" i="18"/>
  <c r="BP122" i="18"/>
  <c r="BQ122" i="18"/>
  <c r="BR122" i="18"/>
  <c r="BS122" i="18"/>
  <c r="BT122" i="18"/>
  <c r="BU122" i="18"/>
  <c r="BV122" i="18"/>
  <c r="BW122" i="18"/>
  <c r="BX122" i="18"/>
  <c r="BY122" i="18"/>
  <c r="BZ122" i="18"/>
  <c r="CA122" i="18"/>
  <c r="CB122" i="18"/>
  <c r="CC122" i="18"/>
  <c r="CD122" i="18"/>
  <c r="CE122" i="18"/>
  <c r="CF122" i="18"/>
  <c r="CG122" i="18"/>
  <c r="CH122" i="18"/>
  <c r="CI122" i="18"/>
  <c r="CJ122" i="18"/>
  <c r="CK122" i="18"/>
  <c r="CL122" i="18"/>
  <c r="CM122" i="18"/>
  <c r="CN122" i="18"/>
  <c r="CO122" i="18"/>
  <c r="CP122" i="18"/>
  <c r="CQ122" i="18"/>
  <c r="CR122" i="18"/>
  <c r="CS122" i="18"/>
  <c r="CT122" i="18"/>
  <c r="CU122" i="18"/>
  <c r="CV122" i="18"/>
  <c r="CW122" i="18"/>
  <c r="CX122" i="18"/>
  <c r="CY122" i="18"/>
  <c r="CZ122" i="18"/>
  <c r="DA122" i="18"/>
  <c r="DB122" i="18"/>
  <c r="DC122" i="18"/>
  <c r="DD122" i="18"/>
  <c r="DE122" i="18"/>
  <c r="DF122" i="18"/>
  <c r="DG122" i="18"/>
  <c r="DH122" i="18"/>
  <c r="DI122" i="18"/>
  <c r="DJ122" i="18"/>
  <c r="DK122" i="18"/>
  <c r="DL122" i="18"/>
  <c r="DM122" i="18"/>
  <c r="DN122" i="18"/>
  <c r="DO122" i="18"/>
  <c r="DP122" i="18"/>
  <c r="DQ122" i="18"/>
  <c r="DR122" i="18"/>
  <c r="DS122" i="18"/>
  <c r="DT122" i="18"/>
  <c r="DU122" i="18"/>
  <c r="DV122" i="18"/>
  <c r="DW122" i="18"/>
  <c r="DX122" i="18"/>
  <c r="DY122" i="18"/>
  <c r="DZ122" i="18"/>
  <c r="EA122" i="18"/>
  <c r="EB122" i="18"/>
  <c r="EC122" i="18"/>
  <c r="ED122" i="18"/>
  <c r="EE122" i="18"/>
  <c r="EF122" i="18"/>
  <c r="EG122" i="18"/>
  <c r="EH122" i="18"/>
  <c r="EI122" i="18"/>
  <c r="EJ122" i="18"/>
  <c r="EK122" i="18"/>
  <c r="EL122" i="18"/>
  <c r="EM122" i="18"/>
  <c r="EN122" i="18"/>
  <c r="EO122" i="18"/>
  <c r="EP122" i="18"/>
  <c r="EQ122" i="18"/>
  <c r="ER122" i="18"/>
  <c r="ES122" i="18"/>
  <c r="ET122" i="18"/>
  <c r="EU122" i="18"/>
  <c r="EV122" i="18"/>
  <c r="EW122" i="18"/>
  <c r="EX122" i="18"/>
  <c r="EY122" i="18"/>
  <c r="EZ122" i="18"/>
  <c r="FA122" i="18"/>
  <c r="FB122" i="18"/>
  <c r="FC122" i="18"/>
  <c r="FD122" i="18"/>
  <c r="FE122" i="18"/>
  <c r="FF122" i="18"/>
  <c r="FG122" i="18"/>
  <c r="FH122" i="18"/>
  <c r="FI122" i="18"/>
  <c r="FJ122" i="18"/>
  <c r="FK122" i="18"/>
  <c r="FL122" i="18"/>
  <c r="FM122" i="18"/>
  <c r="FN122" i="18"/>
  <c r="FO122" i="18"/>
  <c r="FP122" i="18"/>
  <c r="FQ122" i="18"/>
  <c r="FR122" i="18"/>
  <c r="FS122" i="18"/>
  <c r="FT122" i="18"/>
  <c r="FU122" i="18"/>
  <c r="FV122" i="18"/>
  <c r="FW122" i="18"/>
  <c r="FX122" i="18"/>
  <c r="FY122" i="18"/>
  <c r="FZ122" i="18"/>
  <c r="GA122" i="18"/>
  <c r="GB122" i="18"/>
  <c r="GC122" i="18"/>
  <c r="GD122" i="18"/>
  <c r="GE122" i="18"/>
  <c r="GF122" i="18"/>
  <c r="GG122" i="18"/>
  <c r="GH122" i="18"/>
  <c r="GI122" i="18"/>
  <c r="GJ122" i="18"/>
  <c r="GK122" i="18"/>
  <c r="GL122" i="18"/>
  <c r="GM122" i="18"/>
  <c r="GN122" i="18"/>
  <c r="GO122" i="18"/>
  <c r="GP122" i="18"/>
  <c r="GQ122" i="18"/>
  <c r="GR122" i="18"/>
  <c r="GS122" i="18"/>
  <c r="GT122" i="18"/>
  <c r="GU122" i="18"/>
  <c r="GV122" i="18"/>
  <c r="GW122" i="18"/>
  <c r="GX122" i="18"/>
  <c r="GY122" i="18"/>
  <c r="GZ122" i="18"/>
  <c r="HA122" i="18"/>
  <c r="HB122" i="18"/>
  <c r="HC122" i="18"/>
  <c r="HD122" i="18"/>
  <c r="HE122" i="18"/>
  <c r="HF122" i="18"/>
  <c r="HG122" i="18"/>
  <c r="HH122" i="18"/>
  <c r="HI122" i="18"/>
  <c r="HJ122" i="18"/>
  <c r="HK122" i="18"/>
  <c r="HL122" i="18"/>
  <c r="HM122" i="18"/>
  <c r="HN122" i="18"/>
  <c r="HO122" i="18"/>
  <c r="HP122" i="18"/>
  <c r="HQ122" i="18"/>
  <c r="HR122" i="18"/>
  <c r="HS122" i="18"/>
  <c r="HT122" i="18"/>
  <c r="HU122" i="18"/>
  <c r="HV122" i="18"/>
  <c r="HW122" i="18"/>
  <c r="HX122" i="18"/>
  <c r="HY122" i="18"/>
  <c r="HZ122" i="18"/>
  <c r="IA122" i="18"/>
  <c r="IB122" i="18"/>
  <c r="IC122" i="18"/>
  <c r="ID122" i="18"/>
  <c r="IE122" i="18"/>
  <c r="IF122" i="18"/>
  <c r="IG122" i="18"/>
  <c r="IH122" i="18"/>
  <c r="II122" i="18"/>
  <c r="IJ122" i="18"/>
  <c r="IK122" i="18"/>
  <c r="IL122" i="18"/>
  <c r="IM122" i="18"/>
  <c r="IN122" i="18"/>
  <c r="IO122" i="18"/>
  <c r="IP122" i="18"/>
  <c r="IQ122" i="18"/>
  <c r="IR122" i="18"/>
  <c r="IS122" i="18"/>
  <c r="IT122" i="18"/>
  <c r="IU122" i="18"/>
  <c r="IV122" i="18"/>
  <c r="E123" i="18"/>
  <c r="F123" i="18"/>
  <c r="G123" i="18"/>
  <c r="H123" i="18"/>
  <c r="I123" i="18"/>
  <c r="J123" i="18"/>
  <c r="K123" i="18"/>
  <c r="L123" i="18"/>
  <c r="M123" i="18"/>
  <c r="N123" i="18"/>
  <c r="O123" i="18"/>
  <c r="P123" i="18"/>
  <c r="Q123" i="18"/>
  <c r="R123" i="18"/>
  <c r="S123" i="18"/>
  <c r="T123" i="18"/>
  <c r="U123" i="18"/>
  <c r="V123" i="18"/>
  <c r="W123" i="18"/>
  <c r="X123" i="18"/>
  <c r="Y123" i="18"/>
  <c r="Z123" i="18"/>
  <c r="AA123" i="18"/>
  <c r="AB123" i="18"/>
  <c r="AC123" i="18"/>
  <c r="AD123" i="18"/>
  <c r="AE123" i="18"/>
  <c r="AF123" i="18"/>
  <c r="AG123" i="18"/>
  <c r="AH123" i="18"/>
  <c r="AI123" i="18"/>
  <c r="AJ123" i="18"/>
  <c r="AK123" i="18"/>
  <c r="AL123" i="18"/>
  <c r="AM123" i="18"/>
  <c r="AN123" i="18"/>
  <c r="AO123" i="18"/>
  <c r="AP123" i="18"/>
  <c r="AQ123" i="18"/>
  <c r="AR123" i="18"/>
  <c r="AS123" i="18"/>
  <c r="AT123" i="18"/>
  <c r="AU123" i="18"/>
  <c r="AV123" i="18"/>
  <c r="AW123" i="18"/>
  <c r="AX123" i="18"/>
  <c r="AY123" i="18"/>
  <c r="AZ123" i="18"/>
  <c r="BA123" i="18"/>
  <c r="BB123" i="18"/>
  <c r="BC123" i="18"/>
  <c r="BD123" i="18"/>
  <c r="BE123" i="18"/>
  <c r="BF123" i="18"/>
  <c r="BG123" i="18"/>
  <c r="BH123" i="18"/>
  <c r="BI123" i="18"/>
  <c r="BJ123" i="18"/>
  <c r="BK123" i="18"/>
  <c r="BL123" i="18"/>
  <c r="BM123" i="18"/>
  <c r="BN123" i="18"/>
  <c r="BO123" i="18"/>
  <c r="BP123" i="18"/>
  <c r="BQ123" i="18"/>
  <c r="BR123" i="18"/>
  <c r="BS123" i="18"/>
  <c r="BT123" i="18"/>
  <c r="BU123" i="18"/>
  <c r="BV123" i="18"/>
  <c r="BW123" i="18"/>
  <c r="BX123" i="18"/>
  <c r="BY123" i="18"/>
  <c r="BZ123" i="18"/>
  <c r="CA123" i="18"/>
  <c r="CB123" i="18"/>
  <c r="CC123" i="18"/>
  <c r="CD123" i="18"/>
  <c r="CE123" i="18"/>
  <c r="CF123" i="18"/>
  <c r="CG123" i="18"/>
  <c r="CH123" i="18"/>
  <c r="CI123" i="18"/>
  <c r="CJ123" i="18"/>
  <c r="CK123" i="18"/>
  <c r="CL123" i="18"/>
  <c r="CM123" i="18"/>
  <c r="CN123" i="18"/>
  <c r="CO123" i="18"/>
  <c r="CP123" i="18"/>
  <c r="CQ123" i="18"/>
  <c r="CR123" i="18"/>
  <c r="CS123" i="18"/>
  <c r="CT123" i="18"/>
  <c r="CU123" i="18"/>
  <c r="CV123" i="18"/>
  <c r="CW123" i="18"/>
  <c r="CX123" i="18"/>
  <c r="CY123" i="18"/>
  <c r="CZ123" i="18"/>
  <c r="DA123" i="18"/>
  <c r="DB123" i="18"/>
  <c r="DC123" i="18"/>
  <c r="DD123" i="18"/>
  <c r="DE123" i="18"/>
  <c r="DF123" i="18"/>
  <c r="DG123" i="18"/>
  <c r="DH123" i="18"/>
  <c r="DI123" i="18"/>
  <c r="DJ123" i="18"/>
  <c r="DK123" i="18"/>
  <c r="DL123" i="18"/>
  <c r="DM123" i="18"/>
  <c r="DN123" i="18"/>
  <c r="DO123" i="18"/>
  <c r="DP123" i="18"/>
  <c r="DQ123" i="18"/>
  <c r="DR123" i="18"/>
  <c r="DS123" i="18"/>
  <c r="DT123" i="18"/>
  <c r="DU123" i="18"/>
  <c r="DV123" i="18"/>
  <c r="DW123" i="18"/>
  <c r="DX123" i="18"/>
  <c r="DY123" i="18"/>
  <c r="DZ123" i="18"/>
  <c r="EA123" i="18"/>
  <c r="EB123" i="18"/>
  <c r="EC123" i="18"/>
  <c r="ED123" i="18"/>
  <c r="EE123" i="18"/>
  <c r="EF123" i="18"/>
  <c r="EG123" i="18"/>
  <c r="EH123" i="18"/>
  <c r="EI123" i="18"/>
  <c r="EJ123" i="18"/>
  <c r="EK123" i="18"/>
  <c r="EL123" i="18"/>
  <c r="EM123" i="18"/>
  <c r="EN123" i="18"/>
  <c r="EO123" i="18"/>
  <c r="EP123" i="18"/>
  <c r="EQ123" i="18"/>
  <c r="ER123" i="18"/>
  <c r="ES123" i="18"/>
  <c r="ET123" i="18"/>
  <c r="EU123" i="18"/>
  <c r="EV123" i="18"/>
  <c r="EW123" i="18"/>
  <c r="EX123" i="18"/>
  <c r="EY123" i="18"/>
  <c r="EZ123" i="18"/>
  <c r="FA123" i="18"/>
  <c r="FB123" i="18"/>
  <c r="FC123" i="18"/>
  <c r="FD123" i="18"/>
  <c r="FE123" i="18"/>
  <c r="FF123" i="18"/>
  <c r="FG123" i="18"/>
  <c r="FH123" i="18"/>
  <c r="FI123" i="18"/>
  <c r="FJ123" i="18"/>
  <c r="FK123" i="18"/>
  <c r="FL123" i="18"/>
  <c r="FM123" i="18"/>
  <c r="FN123" i="18"/>
  <c r="FO123" i="18"/>
  <c r="FP123" i="18"/>
  <c r="FQ123" i="18"/>
  <c r="FR123" i="18"/>
  <c r="FS123" i="18"/>
  <c r="FT123" i="18"/>
  <c r="FU123" i="18"/>
  <c r="FV123" i="18"/>
  <c r="FW123" i="18"/>
  <c r="FX123" i="18"/>
  <c r="FY123" i="18"/>
  <c r="FZ123" i="18"/>
  <c r="GA123" i="18"/>
  <c r="GB123" i="18"/>
  <c r="GC123" i="18"/>
  <c r="GD123" i="18"/>
  <c r="GE123" i="18"/>
  <c r="GF123" i="18"/>
  <c r="GG123" i="18"/>
  <c r="GH123" i="18"/>
  <c r="GI123" i="18"/>
  <c r="GJ123" i="18"/>
  <c r="GK123" i="18"/>
  <c r="GL123" i="18"/>
  <c r="GM123" i="18"/>
  <c r="GN123" i="18"/>
  <c r="GO123" i="18"/>
  <c r="GP123" i="18"/>
  <c r="GQ123" i="18"/>
  <c r="GR123" i="18"/>
  <c r="GS123" i="18"/>
  <c r="GT123" i="18"/>
  <c r="GU123" i="18"/>
  <c r="GV123" i="18"/>
  <c r="GW123" i="18"/>
  <c r="GX123" i="18"/>
  <c r="GY123" i="18"/>
  <c r="GZ123" i="18"/>
  <c r="HA123" i="18"/>
  <c r="HB123" i="18"/>
  <c r="HC123" i="18"/>
  <c r="HD123" i="18"/>
  <c r="HE123" i="18"/>
  <c r="HF123" i="18"/>
  <c r="HG123" i="18"/>
  <c r="HH123" i="18"/>
  <c r="HI123" i="18"/>
  <c r="HJ123" i="18"/>
  <c r="HK123" i="18"/>
  <c r="HL123" i="18"/>
  <c r="HM123" i="18"/>
  <c r="HN123" i="18"/>
  <c r="HO123" i="18"/>
  <c r="HP123" i="18"/>
  <c r="HQ123" i="18"/>
  <c r="HR123" i="18"/>
  <c r="HS123" i="18"/>
  <c r="HT123" i="18"/>
  <c r="HU123" i="18"/>
  <c r="HV123" i="18"/>
  <c r="HW123" i="18"/>
  <c r="HX123" i="18"/>
  <c r="HY123" i="18"/>
  <c r="HZ123" i="18"/>
  <c r="IA123" i="18"/>
  <c r="IB123" i="18"/>
  <c r="IC123" i="18"/>
  <c r="ID123" i="18"/>
  <c r="IE123" i="18"/>
  <c r="IF123" i="18"/>
  <c r="IG123" i="18"/>
  <c r="IH123" i="18"/>
  <c r="II123" i="18"/>
  <c r="IJ123" i="18"/>
  <c r="IK123" i="18"/>
  <c r="IL123" i="18"/>
  <c r="IM123" i="18"/>
  <c r="IN123" i="18"/>
  <c r="IO123" i="18"/>
  <c r="IP123" i="18"/>
  <c r="IQ123" i="18"/>
  <c r="IR123" i="18"/>
  <c r="IS123" i="18"/>
  <c r="IT123" i="18"/>
  <c r="IU123" i="18"/>
  <c r="IV123" i="18"/>
  <c r="E140" i="18"/>
  <c r="F140" i="18"/>
  <c r="G140" i="18"/>
  <c r="H140" i="18"/>
  <c r="I140" i="18"/>
  <c r="J140" i="18"/>
  <c r="K140" i="18"/>
  <c r="L140" i="18"/>
  <c r="M140" i="18"/>
  <c r="N140" i="18"/>
  <c r="O140" i="18"/>
  <c r="P140" i="18"/>
  <c r="Q140" i="18"/>
  <c r="R140" i="18"/>
  <c r="S140" i="18"/>
  <c r="T140" i="18"/>
  <c r="U140" i="18"/>
  <c r="V140" i="18"/>
  <c r="W140" i="18"/>
  <c r="X140" i="18"/>
  <c r="Y140" i="18"/>
  <c r="Z140" i="18"/>
  <c r="AA140" i="18"/>
  <c r="AB140" i="18"/>
  <c r="AC140" i="18"/>
  <c r="AD140" i="18"/>
  <c r="AE140" i="18"/>
  <c r="AF140" i="18"/>
  <c r="AG140" i="18"/>
  <c r="AH140" i="18"/>
  <c r="AI140" i="18"/>
  <c r="AJ140" i="18"/>
  <c r="AK140" i="18"/>
  <c r="AL140" i="18"/>
  <c r="AM140" i="18"/>
  <c r="AN140" i="18"/>
  <c r="AO140" i="18"/>
  <c r="AP140" i="18"/>
  <c r="AQ140" i="18"/>
  <c r="AR140" i="18"/>
  <c r="AS140" i="18"/>
  <c r="AT140" i="18"/>
  <c r="AU140" i="18"/>
  <c r="AV140" i="18"/>
  <c r="AW140" i="18"/>
  <c r="AX140" i="18"/>
  <c r="AY140" i="18"/>
  <c r="AZ140" i="18"/>
  <c r="BA140" i="18"/>
  <c r="BB140" i="18"/>
  <c r="BC140" i="18"/>
  <c r="BD140" i="18"/>
  <c r="BE140" i="18"/>
  <c r="BF140" i="18"/>
  <c r="BG140" i="18"/>
  <c r="BH140" i="18"/>
  <c r="BI140" i="18"/>
  <c r="BJ140" i="18"/>
  <c r="BK140" i="18"/>
  <c r="BL140" i="18"/>
  <c r="BM140" i="18"/>
  <c r="BN140" i="18"/>
  <c r="BO140" i="18"/>
  <c r="BP140" i="18"/>
  <c r="BQ140" i="18"/>
  <c r="BR140" i="18"/>
  <c r="BS140" i="18"/>
  <c r="BT140" i="18"/>
  <c r="BU140" i="18"/>
  <c r="BV140" i="18"/>
  <c r="BW140" i="18"/>
  <c r="BX140" i="18"/>
  <c r="BY140" i="18"/>
  <c r="BZ140" i="18"/>
  <c r="CA140" i="18"/>
  <c r="CB140" i="18"/>
  <c r="CC140" i="18"/>
  <c r="CD140" i="18"/>
  <c r="CE140" i="18"/>
  <c r="CF140" i="18"/>
  <c r="CG140" i="18"/>
  <c r="CH140" i="18"/>
  <c r="CI140" i="18"/>
  <c r="CJ140" i="18"/>
  <c r="CK140" i="18"/>
  <c r="CL140" i="18"/>
  <c r="CM140" i="18"/>
  <c r="CN140" i="18"/>
  <c r="CO140" i="18"/>
  <c r="CP140" i="18"/>
  <c r="CQ140" i="18"/>
  <c r="CR140" i="18"/>
  <c r="CS140" i="18"/>
  <c r="CT140" i="18"/>
  <c r="CU140" i="18"/>
  <c r="CV140" i="18"/>
  <c r="CW140" i="18"/>
  <c r="CX140" i="18"/>
  <c r="CY140" i="18"/>
  <c r="CZ140" i="18"/>
  <c r="DA140" i="18"/>
  <c r="DB140" i="18"/>
  <c r="DC140" i="18"/>
  <c r="DD140" i="18"/>
  <c r="DE140" i="18"/>
  <c r="DF140" i="18"/>
  <c r="DG140" i="18"/>
  <c r="DH140" i="18"/>
  <c r="DI140" i="18"/>
  <c r="DJ140" i="18"/>
  <c r="DK140" i="18"/>
  <c r="DL140" i="18"/>
  <c r="DM140" i="18"/>
  <c r="DN140" i="18"/>
  <c r="DO140" i="18"/>
  <c r="DP140" i="18"/>
  <c r="DQ140" i="18"/>
  <c r="DR140" i="18"/>
  <c r="DS140" i="18"/>
  <c r="DT140" i="18"/>
  <c r="DU140" i="18"/>
  <c r="DV140" i="18"/>
  <c r="DW140" i="18"/>
  <c r="DX140" i="18"/>
  <c r="DY140" i="18"/>
  <c r="DZ140" i="18"/>
  <c r="EA140" i="18"/>
  <c r="EB140" i="18"/>
  <c r="EC140" i="18"/>
  <c r="ED140" i="18"/>
  <c r="EE140" i="18"/>
  <c r="EF140" i="18"/>
  <c r="EG140" i="18"/>
  <c r="EH140" i="18"/>
  <c r="EI140" i="18"/>
  <c r="EJ140" i="18"/>
  <c r="EK140" i="18"/>
  <c r="EL140" i="18"/>
  <c r="EM140" i="18"/>
  <c r="EN140" i="18"/>
  <c r="EO140" i="18"/>
  <c r="EP140" i="18"/>
  <c r="EQ140" i="18"/>
  <c r="ER140" i="18"/>
  <c r="ES140" i="18"/>
  <c r="ET140" i="18"/>
  <c r="EU140" i="18"/>
  <c r="EV140" i="18"/>
  <c r="EW140" i="18"/>
  <c r="EX140" i="18"/>
  <c r="EY140" i="18"/>
  <c r="EZ140" i="18"/>
  <c r="FA140" i="18"/>
  <c r="FB140" i="18"/>
  <c r="FC140" i="18"/>
  <c r="FD140" i="18"/>
  <c r="FE140" i="18"/>
  <c r="FF140" i="18"/>
  <c r="FG140" i="18"/>
  <c r="FH140" i="18"/>
  <c r="FI140" i="18"/>
  <c r="FJ140" i="18"/>
  <c r="FK140" i="18"/>
  <c r="FL140" i="18"/>
  <c r="FM140" i="18"/>
  <c r="FN140" i="18"/>
  <c r="FO140" i="18"/>
  <c r="FP140" i="18"/>
  <c r="FQ140" i="18"/>
  <c r="FR140" i="18"/>
  <c r="FS140" i="18"/>
  <c r="FT140" i="18"/>
  <c r="FU140" i="18"/>
  <c r="FV140" i="18"/>
  <c r="FW140" i="18"/>
  <c r="FX140" i="18"/>
  <c r="FY140" i="18"/>
  <c r="FZ140" i="18"/>
  <c r="GA140" i="18"/>
  <c r="GB140" i="18"/>
  <c r="GC140" i="18"/>
  <c r="GD140" i="18"/>
  <c r="GE140" i="18"/>
  <c r="GF140" i="18"/>
  <c r="GG140" i="18"/>
  <c r="GH140" i="18"/>
  <c r="GI140" i="18"/>
  <c r="GJ140" i="18"/>
  <c r="GK140" i="18"/>
  <c r="GL140" i="18"/>
  <c r="GM140" i="18"/>
  <c r="GN140" i="18"/>
  <c r="GO140" i="18"/>
  <c r="GP140" i="18"/>
  <c r="GQ140" i="18"/>
  <c r="GR140" i="18"/>
  <c r="GS140" i="18"/>
  <c r="GT140" i="18"/>
  <c r="GU140" i="18"/>
  <c r="GV140" i="18"/>
  <c r="GW140" i="18"/>
  <c r="GX140" i="18"/>
  <c r="GY140" i="18"/>
  <c r="GZ140" i="18"/>
  <c r="HA140" i="18"/>
  <c r="HB140" i="18"/>
  <c r="HC140" i="18"/>
  <c r="HD140" i="18"/>
  <c r="HE140" i="18"/>
  <c r="HF140" i="18"/>
  <c r="HG140" i="18"/>
  <c r="HH140" i="18"/>
  <c r="HI140" i="18"/>
  <c r="HJ140" i="18"/>
  <c r="HK140" i="18"/>
  <c r="HL140" i="18"/>
  <c r="HM140" i="18"/>
  <c r="HN140" i="18"/>
  <c r="HO140" i="18"/>
  <c r="HP140" i="18"/>
  <c r="HQ140" i="18"/>
  <c r="HR140" i="18"/>
  <c r="HS140" i="18"/>
  <c r="HT140" i="18"/>
  <c r="HU140" i="18"/>
  <c r="HV140" i="18"/>
  <c r="HW140" i="18"/>
  <c r="HX140" i="18"/>
  <c r="HY140" i="18"/>
  <c r="HZ140" i="18"/>
  <c r="IA140" i="18"/>
  <c r="IB140" i="18"/>
  <c r="IC140" i="18"/>
  <c r="ID140" i="18"/>
  <c r="IE140" i="18"/>
  <c r="IF140" i="18"/>
  <c r="IG140" i="18"/>
  <c r="IH140" i="18"/>
  <c r="II140" i="18"/>
  <c r="IJ140" i="18"/>
  <c r="IK140" i="18"/>
  <c r="IL140" i="18"/>
  <c r="IM140" i="18"/>
  <c r="IN140" i="18"/>
  <c r="IO140" i="18"/>
  <c r="IP140" i="18"/>
  <c r="IQ140" i="18"/>
  <c r="IR140" i="18"/>
  <c r="IS140" i="18"/>
  <c r="IT140" i="18"/>
  <c r="IU140" i="18"/>
  <c r="IV140" i="18"/>
  <c r="E141" i="18"/>
  <c r="F141" i="18"/>
  <c r="G141" i="18"/>
  <c r="H141" i="18"/>
  <c r="I141" i="18"/>
  <c r="J141" i="18"/>
  <c r="K141" i="18"/>
  <c r="L141" i="18"/>
  <c r="M141" i="18"/>
  <c r="N141" i="18"/>
  <c r="O141" i="18"/>
  <c r="P141" i="18"/>
  <c r="Q141" i="18"/>
  <c r="R141" i="18"/>
  <c r="S141" i="18"/>
  <c r="T141" i="18"/>
  <c r="U141" i="18"/>
  <c r="V141" i="18"/>
  <c r="W141" i="18"/>
  <c r="X141" i="18"/>
  <c r="Y141" i="18"/>
  <c r="Z141" i="18"/>
  <c r="AA141" i="18"/>
  <c r="AB141" i="18"/>
  <c r="AC141" i="18"/>
  <c r="AD141" i="18"/>
  <c r="AE141" i="18"/>
  <c r="AF141" i="18"/>
  <c r="AG141" i="18"/>
  <c r="AH141" i="18"/>
  <c r="AI141" i="18"/>
  <c r="AJ141" i="18"/>
  <c r="AK141" i="18"/>
  <c r="AL141" i="18"/>
  <c r="AM141" i="18"/>
  <c r="AN141" i="18"/>
  <c r="AO141" i="18"/>
  <c r="AP141" i="18"/>
  <c r="AQ141" i="18"/>
  <c r="AR141" i="18"/>
  <c r="AS141" i="18"/>
  <c r="AT141" i="18"/>
  <c r="AU141" i="18"/>
  <c r="AV141" i="18"/>
  <c r="AW141" i="18"/>
  <c r="AX141" i="18"/>
  <c r="AY141" i="18"/>
  <c r="AZ141" i="18"/>
  <c r="BA141" i="18"/>
  <c r="BB141" i="18"/>
  <c r="BC141" i="18"/>
  <c r="BD141" i="18"/>
  <c r="BE141" i="18"/>
  <c r="BF141" i="18"/>
  <c r="BG141" i="18"/>
  <c r="BH141" i="18"/>
  <c r="BI141" i="18"/>
  <c r="BJ141" i="18"/>
  <c r="BK141" i="18"/>
  <c r="BL141" i="18"/>
  <c r="BM141" i="18"/>
  <c r="BN141" i="18"/>
  <c r="BO141" i="18"/>
  <c r="BP141" i="18"/>
  <c r="BQ141" i="18"/>
  <c r="BR141" i="18"/>
  <c r="BS141" i="18"/>
  <c r="BT141" i="18"/>
  <c r="BU141" i="18"/>
  <c r="BV141" i="18"/>
  <c r="BW141" i="18"/>
  <c r="BX141" i="18"/>
  <c r="BY141" i="18"/>
  <c r="BZ141" i="18"/>
  <c r="CA141" i="18"/>
  <c r="CB141" i="18"/>
  <c r="CC141" i="18"/>
  <c r="CD141" i="18"/>
  <c r="CE141" i="18"/>
  <c r="CF141" i="18"/>
  <c r="CG141" i="18"/>
  <c r="CH141" i="18"/>
  <c r="CI141" i="18"/>
  <c r="CJ141" i="18"/>
  <c r="CK141" i="18"/>
  <c r="CL141" i="18"/>
  <c r="CM141" i="18"/>
  <c r="CN141" i="18"/>
  <c r="CO141" i="18"/>
  <c r="CP141" i="18"/>
  <c r="CQ141" i="18"/>
  <c r="CR141" i="18"/>
  <c r="CS141" i="18"/>
  <c r="CT141" i="18"/>
  <c r="CU141" i="18"/>
  <c r="CV141" i="18"/>
  <c r="CW141" i="18"/>
  <c r="CX141" i="18"/>
  <c r="CY141" i="18"/>
  <c r="CZ141" i="18"/>
  <c r="DA141" i="18"/>
  <c r="DB141" i="18"/>
  <c r="DC141" i="18"/>
  <c r="DD141" i="18"/>
  <c r="DE141" i="18"/>
  <c r="DF141" i="18"/>
  <c r="DG141" i="18"/>
  <c r="DH141" i="18"/>
  <c r="DI141" i="18"/>
  <c r="DJ141" i="18"/>
  <c r="DK141" i="18"/>
  <c r="DL141" i="18"/>
  <c r="DM141" i="18"/>
  <c r="DN141" i="18"/>
  <c r="DO141" i="18"/>
  <c r="DP141" i="18"/>
  <c r="DQ141" i="18"/>
  <c r="DR141" i="18"/>
  <c r="DS141" i="18"/>
  <c r="DT141" i="18"/>
  <c r="DU141" i="18"/>
  <c r="DV141" i="18"/>
  <c r="DW141" i="18"/>
  <c r="DX141" i="18"/>
  <c r="DY141" i="18"/>
  <c r="DZ141" i="18"/>
  <c r="EA141" i="18"/>
  <c r="EB141" i="18"/>
  <c r="EC141" i="18"/>
  <c r="ED141" i="18"/>
  <c r="EE141" i="18"/>
  <c r="EF141" i="18"/>
  <c r="EG141" i="18"/>
  <c r="EH141" i="18"/>
  <c r="EI141" i="18"/>
  <c r="EJ141" i="18"/>
  <c r="EK141" i="18"/>
  <c r="EL141" i="18"/>
  <c r="EM141" i="18"/>
  <c r="EN141" i="18"/>
  <c r="EO141" i="18"/>
  <c r="EP141" i="18"/>
  <c r="EQ141" i="18"/>
  <c r="ER141" i="18"/>
  <c r="ES141" i="18"/>
  <c r="ET141" i="18"/>
  <c r="EU141" i="18"/>
  <c r="EV141" i="18"/>
  <c r="EW141" i="18"/>
  <c r="EX141" i="18"/>
  <c r="EY141" i="18"/>
  <c r="EZ141" i="18"/>
  <c r="FA141" i="18"/>
  <c r="FB141" i="18"/>
  <c r="FC141" i="18"/>
  <c r="FD141" i="18"/>
  <c r="FE141" i="18"/>
  <c r="FF141" i="18"/>
  <c r="FG141" i="18"/>
  <c r="FH141" i="18"/>
  <c r="FI141" i="18"/>
  <c r="FJ141" i="18"/>
  <c r="FK141" i="18"/>
  <c r="FL141" i="18"/>
  <c r="FM141" i="18"/>
  <c r="FN141" i="18"/>
  <c r="FO141" i="18"/>
  <c r="FP141" i="18"/>
  <c r="FQ141" i="18"/>
  <c r="FR141" i="18"/>
  <c r="FS141" i="18"/>
  <c r="FT141" i="18"/>
  <c r="FU141" i="18"/>
  <c r="FV141" i="18"/>
  <c r="FW141" i="18"/>
  <c r="FX141" i="18"/>
  <c r="FY141" i="18"/>
  <c r="FZ141" i="18"/>
  <c r="GA141" i="18"/>
  <c r="GB141" i="18"/>
  <c r="GC141" i="18"/>
  <c r="GD141" i="18"/>
  <c r="GE141" i="18"/>
  <c r="GF141" i="18"/>
  <c r="GG141" i="18"/>
  <c r="GH141" i="18"/>
  <c r="GI141" i="18"/>
  <c r="GJ141" i="18"/>
  <c r="GK141" i="18"/>
  <c r="GL141" i="18"/>
  <c r="GM141" i="18"/>
  <c r="GN141" i="18"/>
  <c r="GO141" i="18"/>
  <c r="GP141" i="18"/>
  <c r="GQ141" i="18"/>
  <c r="GR141" i="18"/>
  <c r="GS141" i="18"/>
  <c r="GT141" i="18"/>
  <c r="GU141" i="18"/>
  <c r="GV141" i="18"/>
  <c r="GW141" i="18"/>
  <c r="GX141" i="18"/>
  <c r="GY141" i="18"/>
  <c r="GZ141" i="18"/>
  <c r="HA141" i="18"/>
  <c r="HB141" i="18"/>
  <c r="HC141" i="18"/>
  <c r="HD141" i="18"/>
  <c r="HE141" i="18"/>
  <c r="HF141" i="18"/>
  <c r="HG141" i="18"/>
  <c r="HH141" i="18"/>
  <c r="HI141" i="18"/>
  <c r="HJ141" i="18"/>
  <c r="HK141" i="18"/>
  <c r="HL141" i="18"/>
  <c r="HM141" i="18"/>
  <c r="HN141" i="18"/>
  <c r="HO141" i="18"/>
  <c r="HP141" i="18"/>
  <c r="HQ141" i="18"/>
  <c r="HR141" i="18"/>
  <c r="HS141" i="18"/>
  <c r="HT141" i="18"/>
  <c r="HU141" i="18"/>
  <c r="HV141" i="18"/>
  <c r="HW141" i="18"/>
  <c r="HX141" i="18"/>
  <c r="HY141" i="18"/>
  <c r="HZ141" i="18"/>
  <c r="IA141" i="18"/>
  <c r="IB141" i="18"/>
  <c r="IC141" i="18"/>
  <c r="ID141" i="18"/>
  <c r="IE141" i="18"/>
  <c r="IF141" i="18"/>
  <c r="IG141" i="18"/>
  <c r="IH141" i="18"/>
  <c r="II141" i="18"/>
  <c r="IJ141" i="18"/>
  <c r="IK141" i="18"/>
  <c r="IL141" i="18"/>
  <c r="IM141" i="18"/>
  <c r="IN141" i="18"/>
  <c r="IO141" i="18"/>
  <c r="IP141" i="18"/>
  <c r="IQ141" i="18"/>
  <c r="IR141" i="18"/>
  <c r="IS141" i="18"/>
  <c r="IT141" i="18"/>
  <c r="IU141" i="18"/>
  <c r="IV141" i="18"/>
  <c r="E142" i="18"/>
  <c r="F142" i="18"/>
  <c r="G142" i="18"/>
  <c r="H142" i="18"/>
  <c r="I142" i="18"/>
  <c r="J142" i="18"/>
  <c r="K142" i="18"/>
  <c r="L142" i="18"/>
  <c r="M142" i="18"/>
  <c r="N142" i="18"/>
  <c r="O142" i="18"/>
  <c r="P142" i="18"/>
  <c r="Q142" i="18"/>
  <c r="R142" i="18"/>
  <c r="S142" i="18"/>
  <c r="T142" i="18"/>
  <c r="U142" i="18"/>
  <c r="V142" i="18"/>
  <c r="W142" i="18"/>
  <c r="X142" i="18"/>
  <c r="Y142" i="18"/>
  <c r="Z142" i="18"/>
  <c r="AA142" i="18"/>
  <c r="AB142" i="18"/>
  <c r="AC142" i="18"/>
  <c r="AD142" i="18"/>
  <c r="AE142" i="18"/>
  <c r="AF142" i="18"/>
  <c r="AG142" i="18"/>
  <c r="AH142" i="18"/>
  <c r="AI142" i="18"/>
  <c r="AJ142" i="18"/>
  <c r="AK142" i="18"/>
  <c r="AL142" i="18"/>
  <c r="AM142" i="18"/>
  <c r="AN142" i="18"/>
  <c r="AO142" i="18"/>
  <c r="AP142" i="18"/>
  <c r="AQ142" i="18"/>
  <c r="AR142" i="18"/>
  <c r="AS142" i="18"/>
  <c r="AT142" i="18"/>
  <c r="AU142" i="18"/>
  <c r="AV142" i="18"/>
  <c r="AW142" i="18"/>
  <c r="AX142" i="18"/>
  <c r="AY142" i="18"/>
  <c r="AZ142" i="18"/>
  <c r="BA142" i="18"/>
  <c r="BB142" i="18"/>
  <c r="BC142" i="18"/>
  <c r="BD142" i="18"/>
  <c r="BE142" i="18"/>
  <c r="BF142" i="18"/>
  <c r="BG142" i="18"/>
  <c r="BH142" i="18"/>
  <c r="BI142" i="18"/>
  <c r="BJ142" i="18"/>
  <c r="BK142" i="18"/>
  <c r="BL142" i="18"/>
  <c r="BM142" i="18"/>
  <c r="BN142" i="18"/>
  <c r="BO142" i="18"/>
  <c r="BP142" i="18"/>
  <c r="BQ142" i="18"/>
  <c r="BR142" i="18"/>
  <c r="BS142" i="18"/>
  <c r="BT142" i="18"/>
  <c r="BU142" i="18"/>
  <c r="BV142" i="18"/>
  <c r="BW142" i="18"/>
  <c r="BX142" i="18"/>
  <c r="BY142" i="18"/>
  <c r="BZ142" i="18"/>
  <c r="CA142" i="18"/>
  <c r="CB142" i="18"/>
  <c r="CC142" i="18"/>
  <c r="CD142" i="18"/>
  <c r="CE142" i="18"/>
  <c r="CF142" i="18"/>
  <c r="CG142" i="18"/>
  <c r="CH142" i="18"/>
  <c r="CI142" i="18"/>
  <c r="CJ142" i="18"/>
  <c r="CK142" i="18"/>
  <c r="CL142" i="18"/>
  <c r="CM142" i="18"/>
  <c r="CN142" i="18"/>
  <c r="CO142" i="18"/>
  <c r="CP142" i="18"/>
  <c r="CQ142" i="18"/>
  <c r="CR142" i="18"/>
  <c r="CS142" i="18"/>
  <c r="CT142" i="18"/>
  <c r="CU142" i="18"/>
  <c r="CV142" i="18"/>
  <c r="CW142" i="18"/>
  <c r="CX142" i="18"/>
  <c r="CY142" i="18"/>
  <c r="CZ142" i="18"/>
  <c r="DA142" i="18"/>
  <c r="DB142" i="18"/>
  <c r="DC142" i="18"/>
  <c r="DD142" i="18"/>
  <c r="DE142" i="18"/>
  <c r="DF142" i="18"/>
  <c r="DG142" i="18"/>
  <c r="DH142" i="18"/>
  <c r="DI142" i="18"/>
  <c r="DJ142" i="18"/>
  <c r="DK142" i="18"/>
  <c r="DL142" i="18"/>
  <c r="DM142" i="18"/>
  <c r="DN142" i="18"/>
  <c r="DO142" i="18"/>
  <c r="DP142" i="18"/>
  <c r="DQ142" i="18"/>
  <c r="DR142" i="18"/>
  <c r="DS142" i="18"/>
  <c r="DT142" i="18"/>
  <c r="DU142" i="18"/>
  <c r="DV142" i="18"/>
  <c r="DW142" i="18"/>
  <c r="DX142" i="18"/>
  <c r="DY142" i="18"/>
  <c r="DZ142" i="18"/>
  <c r="EA142" i="18"/>
  <c r="EB142" i="18"/>
  <c r="EC142" i="18"/>
  <c r="ED142" i="18"/>
  <c r="EE142" i="18"/>
  <c r="EF142" i="18"/>
  <c r="EG142" i="18"/>
  <c r="EH142" i="18"/>
  <c r="EI142" i="18"/>
  <c r="EJ142" i="18"/>
  <c r="EK142" i="18"/>
  <c r="EL142" i="18"/>
  <c r="EM142" i="18"/>
  <c r="EN142" i="18"/>
  <c r="EO142" i="18"/>
  <c r="EP142" i="18"/>
  <c r="EQ142" i="18"/>
  <c r="ER142" i="18"/>
  <c r="ES142" i="18"/>
  <c r="ET142" i="18"/>
  <c r="EU142" i="18"/>
  <c r="EV142" i="18"/>
  <c r="EW142" i="18"/>
  <c r="EX142" i="18"/>
  <c r="EY142" i="18"/>
  <c r="EZ142" i="18"/>
  <c r="FA142" i="18"/>
  <c r="FB142" i="18"/>
  <c r="FC142" i="18"/>
  <c r="FD142" i="18"/>
  <c r="FE142" i="18"/>
  <c r="FF142" i="18"/>
  <c r="FG142" i="18"/>
  <c r="FH142" i="18"/>
  <c r="FI142" i="18"/>
  <c r="FJ142" i="18"/>
  <c r="FK142" i="18"/>
  <c r="FL142" i="18"/>
  <c r="FM142" i="18"/>
  <c r="FN142" i="18"/>
  <c r="FO142" i="18"/>
  <c r="FP142" i="18"/>
  <c r="FQ142" i="18"/>
  <c r="FR142" i="18"/>
  <c r="FS142" i="18"/>
  <c r="FT142" i="18"/>
  <c r="FU142" i="18"/>
  <c r="FV142" i="18"/>
  <c r="FW142" i="18"/>
  <c r="FX142" i="18"/>
  <c r="FY142" i="18"/>
  <c r="FZ142" i="18"/>
  <c r="GA142" i="18"/>
  <c r="GB142" i="18"/>
  <c r="GC142" i="18"/>
  <c r="GD142" i="18"/>
  <c r="GE142" i="18"/>
  <c r="GF142" i="18"/>
  <c r="GG142" i="18"/>
  <c r="GH142" i="18"/>
  <c r="GI142" i="18"/>
  <c r="GJ142" i="18"/>
  <c r="GK142" i="18"/>
  <c r="GL142" i="18"/>
  <c r="GM142" i="18"/>
  <c r="GN142" i="18"/>
  <c r="GO142" i="18"/>
  <c r="GP142" i="18"/>
  <c r="GQ142" i="18"/>
  <c r="GR142" i="18"/>
  <c r="GS142" i="18"/>
  <c r="GT142" i="18"/>
  <c r="GU142" i="18"/>
  <c r="GV142" i="18"/>
  <c r="GW142" i="18"/>
  <c r="GX142" i="18"/>
  <c r="GY142" i="18"/>
  <c r="GZ142" i="18"/>
  <c r="HA142" i="18"/>
  <c r="HB142" i="18"/>
  <c r="HC142" i="18"/>
  <c r="HD142" i="18"/>
  <c r="HE142" i="18"/>
  <c r="HF142" i="18"/>
  <c r="HG142" i="18"/>
  <c r="HH142" i="18"/>
  <c r="HI142" i="18"/>
  <c r="HJ142" i="18"/>
  <c r="HK142" i="18"/>
  <c r="HL142" i="18"/>
  <c r="HM142" i="18"/>
  <c r="HN142" i="18"/>
  <c r="HO142" i="18"/>
  <c r="HP142" i="18"/>
  <c r="HQ142" i="18"/>
  <c r="HR142" i="18"/>
  <c r="HS142" i="18"/>
  <c r="HT142" i="18"/>
  <c r="HU142" i="18"/>
  <c r="HV142" i="18"/>
  <c r="HW142" i="18"/>
  <c r="HX142" i="18"/>
  <c r="HY142" i="18"/>
  <c r="HZ142" i="18"/>
  <c r="IA142" i="18"/>
  <c r="IB142" i="18"/>
  <c r="IC142" i="18"/>
  <c r="ID142" i="18"/>
  <c r="IE142" i="18"/>
  <c r="IF142" i="18"/>
  <c r="IG142" i="18"/>
  <c r="IH142" i="18"/>
  <c r="II142" i="18"/>
  <c r="IJ142" i="18"/>
  <c r="IK142" i="18"/>
  <c r="IL142" i="18"/>
  <c r="IM142" i="18"/>
  <c r="IN142" i="18"/>
  <c r="IO142" i="18"/>
  <c r="IP142" i="18"/>
  <c r="IQ142" i="18"/>
  <c r="IR142" i="18"/>
  <c r="IS142" i="18"/>
  <c r="IT142" i="18"/>
  <c r="IU142" i="18"/>
  <c r="IV142" i="18"/>
  <c r="E143" i="18"/>
  <c r="F143" i="18"/>
  <c r="G143" i="18"/>
  <c r="H143" i="18"/>
  <c r="I143" i="18"/>
  <c r="J143" i="18"/>
  <c r="K143" i="18"/>
  <c r="L143" i="18"/>
  <c r="M143" i="18"/>
  <c r="N143" i="18"/>
  <c r="O143" i="18"/>
  <c r="P143" i="18"/>
  <c r="Q143" i="18"/>
  <c r="R143" i="18"/>
  <c r="S143" i="18"/>
  <c r="T143" i="18"/>
  <c r="U143" i="18"/>
  <c r="V143" i="18"/>
  <c r="W143" i="18"/>
  <c r="X143" i="18"/>
  <c r="Y143" i="18"/>
  <c r="Z143" i="18"/>
  <c r="AA143" i="18"/>
  <c r="AB143" i="18"/>
  <c r="AC143" i="18"/>
  <c r="AD143" i="18"/>
  <c r="AE143" i="18"/>
  <c r="AF143" i="18"/>
  <c r="AG143" i="18"/>
  <c r="AH143" i="18"/>
  <c r="AI143" i="18"/>
  <c r="AJ143" i="18"/>
  <c r="AK143" i="18"/>
  <c r="AL143" i="18"/>
  <c r="AM143" i="18"/>
  <c r="AN143" i="18"/>
  <c r="AO143" i="18"/>
  <c r="AP143" i="18"/>
  <c r="AQ143" i="18"/>
  <c r="AR143" i="18"/>
  <c r="AS143" i="18"/>
  <c r="AT143" i="18"/>
  <c r="AU143" i="18"/>
  <c r="AV143" i="18"/>
  <c r="AW143" i="18"/>
  <c r="AX143" i="18"/>
  <c r="AY143" i="18"/>
  <c r="AZ143" i="18"/>
  <c r="BA143" i="18"/>
  <c r="BB143" i="18"/>
  <c r="BC143" i="18"/>
  <c r="BD143" i="18"/>
  <c r="BE143" i="18"/>
  <c r="BF143" i="18"/>
  <c r="BG143" i="18"/>
  <c r="BH143" i="18"/>
  <c r="BI143" i="18"/>
  <c r="BJ143" i="18"/>
  <c r="BK143" i="18"/>
  <c r="BL143" i="18"/>
  <c r="BM143" i="18"/>
  <c r="BN143" i="18"/>
  <c r="BO143" i="18"/>
  <c r="BP143" i="18"/>
  <c r="BQ143" i="18"/>
  <c r="BR143" i="18"/>
  <c r="BS143" i="18"/>
  <c r="BT143" i="18"/>
  <c r="BU143" i="18"/>
  <c r="BV143" i="18"/>
  <c r="BW143" i="18"/>
  <c r="BX143" i="18"/>
  <c r="BY143" i="18"/>
  <c r="BZ143" i="18"/>
  <c r="CA143" i="18"/>
  <c r="CB143" i="18"/>
  <c r="CC143" i="18"/>
  <c r="CD143" i="18"/>
  <c r="CE143" i="18"/>
  <c r="CF143" i="18"/>
  <c r="CG143" i="18"/>
  <c r="CH143" i="18"/>
  <c r="CI143" i="18"/>
  <c r="CJ143" i="18"/>
  <c r="CK143" i="18"/>
  <c r="CL143" i="18"/>
  <c r="CM143" i="18"/>
  <c r="CN143" i="18"/>
  <c r="CO143" i="18"/>
  <c r="CP143" i="18"/>
  <c r="CQ143" i="18"/>
  <c r="CR143" i="18"/>
  <c r="CS143" i="18"/>
  <c r="CT143" i="18"/>
  <c r="CU143" i="18"/>
  <c r="CV143" i="18"/>
  <c r="CW143" i="18"/>
  <c r="CX143" i="18"/>
  <c r="CY143" i="18"/>
  <c r="CZ143" i="18"/>
  <c r="DA143" i="18"/>
  <c r="DB143" i="18"/>
  <c r="DC143" i="18"/>
  <c r="DD143" i="18"/>
  <c r="DE143" i="18"/>
  <c r="DF143" i="18"/>
  <c r="DG143" i="18"/>
  <c r="DH143" i="18"/>
  <c r="DI143" i="18"/>
  <c r="DJ143" i="18"/>
  <c r="DK143" i="18"/>
  <c r="DL143" i="18"/>
  <c r="DM143" i="18"/>
  <c r="DN143" i="18"/>
  <c r="DO143" i="18"/>
  <c r="DP143" i="18"/>
  <c r="DQ143" i="18"/>
  <c r="DR143" i="18"/>
  <c r="DS143" i="18"/>
  <c r="DT143" i="18"/>
  <c r="DU143" i="18"/>
  <c r="DV143" i="18"/>
  <c r="DW143" i="18"/>
  <c r="DX143" i="18"/>
  <c r="DY143" i="18"/>
  <c r="DZ143" i="18"/>
  <c r="EA143" i="18"/>
  <c r="EB143" i="18"/>
  <c r="EC143" i="18"/>
  <c r="ED143" i="18"/>
  <c r="EE143" i="18"/>
  <c r="EF143" i="18"/>
  <c r="EG143" i="18"/>
  <c r="EH143" i="18"/>
  <c r="EI143" i="18"/>
  <c r="EJ143" i="18"/>
  <c r="EK143" i="18"/>
  <c r="EL143" i="18"/>
  <c r="EM143" i="18"/>
  <c r="EN143" i="18"/>
  <c r="EO143" i="18"/>
  <c r="EP143" i="18"/>
  <c r="EQ143" i="18"/>
  <c r="ER143" i="18"/>
  <c r="ES143" i="18"/>
  <c r="ET143" i="18"/>
  <c r="EU143" i="18"/>
  <c r="EV143" i="18"/>
  <c r="EW143" i="18"/>
  <c r="EX143" i="18"/>
  <c r="EY143" i="18"/>
  <c r="EZ143" i="18"/>
  <c r="FA143" i="18"/>
  <c r="FB143" i="18"/>
  <c r="FC143" i="18"/>
  <c r="FD143" i="18"/>
  <c r="FE143" i="18"/>
  <c r="FF143" i="18"/>
  <c r="FG143" i="18"/>
  <c r="FH143" i="18"/>
  <c r="FI143" i="18"/>
  <c r="FJ143" i="18"/>
  <c r="FK143" i="18"/>
  <c r="FL143" i="18"/>
  <c r="FM143" i="18"/>
  <c r="FN143" i="18"/>
  <c r="FO143" i="18"/>
  <c r="FP143" i="18"/>
  <c r="FQ143" i="18"/>
  <c r="FR143" i="18"/>
  <c r="FS143" i="18"/>
  <c r="FT143" i="18"/>
  <c r="FU143" i="18"/>
  <c r="FV143" i="18"/>
  <c r="FW143" i="18"/>
  <c r="FX143" i="18"/>
  <c r="FY143" i="18"/>
  <c r="FZ143" i="18"/>
  <c r="GA143" i="18"/>
  <c r="GB143" i="18"/>
  <c r="GC143" i="18"/>
  <c r="GD143" i="18"/>
  <c r="GE143" i="18"/>
  <c r="GF143" i="18"/>
  <c r="GG143" i="18"/>
  <c r="GH143" i="18"/>
  <c r="GI143" i="18"/>
  <c r="GJ143" i="18"/>
  <c r="GK143" i="18"/>
  <c r="GL143" i="18"/>
  <c r="GM143" i="18"/>
  <c r="GN143" i="18"/>
  <c r="GO143" i="18"/>
  <c r="GP143" i="18"/>
  <c r="GQ143" i="18"/>
  <c r="GR143" i="18"/>
  <c r="GS143" i="18"/>
  <c r="GT143" i="18"/>
  <c r="GU143" i="18"/>
  <c r="GV143" i="18"/>
  <c r="GW143" i="18"/>
  <c r="GX143" i="18"/>
  <c r="GY143" i="18"/>
  <c r="GZ143" i="18"/>
  <c r="HA143" i="18"/>
  <c r="HB143" i="18"/>
  <c r="HC143" i="18"/>
  <c r="HD143" i="18"/>
  <c r="HE143" i="18"/>
  <c r="HF143" i="18"/>
  <c r="HG143" i="18"/>
  <c r="HH143" i="18"/>
  <c r="HI143" i="18"/>
  <c r="HJ143" i="18"/>
  <c r="HK143" i="18"/>
  <c r="HL143" i="18"/>
  <c r="HM143" i="18"/>
  <c r="HN143" i="18"/>
  <c r="HO143" i="18"/>
  <c r="HP143" i="18"/>
  <c r="HQ143" i="18"/>
  <c r="HR143" i="18"/>
  <c r="HS143" i="18"/>
  <c r="HT143" i="18"/>
  <c r="HU143" i="18"/>
  <c r="HV143" i="18"/>
  <c r="HW143" i="18"/>
  <c r="HX143" i="18"/>
  <c r="HY143" i="18"/>
  <c r="HZ143" i="18"/>
  <c r="IA143" i="18"/>
  <c r="IB143" i="18"/>
  <c r="IC143" i="18"/>
  <c r="ID143" i="18"/>
  <c r="IE143" i="18"/>
  <c r="IF143" i="18"/>
  <c r="IG143" i="18"/>
  <c r="IH143" i="18"/>
  <c r="II143" i="18"/>
  <c r="IJ143" i="18"/>
  <c r="IK143" i="18"/>
  <c r="IL143" i="18"/>
  <c r="IM143" i="18"/>
  <c r="IN143" i="18"/>
  <c r="IO143" i="18"/>
  <c r="IP143" i="18"/>
  <c r="IQ143" i="18"/>
  <c r="IR143" i="18"/>
  <c r="IS143" i="18"/>
  <c r="IT143" i="18"/>
  <c r="IU143" i="18"/>
  <c r="IV143" i="18"/>
  <c r="E160" i="18"/>
  <c r="F160" i="18"/>
  <c r="G160" i="18"/>
  <c r="H160" i="18"/>
  <c r="I160" i="18"/>
  <c r="J160" i="18"/>
  <c r="K160" i="18"/>
  <c r="L160" i="18"/>
  <c r="M160" i="18"/>
  <c r="N160" i="18"/>
  <c r="O160" i="18"/>
  <c r="P160" i="18"/>
  <c r="Q160" i="18"/>
  <c r="R160" i="18"/>
  <c r="S160" i="18"/>
  <c r="T160" i="18"/>
  <c r="U160" i="18"/>
  <c r="V160" i="18"/>
  <c r="W160" i="18"/>
  <c r="X160" i="18"/>
  <c r="Y160" i="18"/>
  <c r="Z160" i="18"/>
  <c r="AA160" i="18"/>
  <c r="AB160" i="18"/>
  <c r="AC160" i="18"/>
  <c r="AD160" i="18"/>
  <c r="AE160" i="18"/>
  <c r="AF160" i="18"/>
  <c r="AG160" i="18"/>
  <c r="AH160" i="18"/>
  <c r="AI160" i="18"/>
  <c r="AJ160" i="18"/>
  <c r="AK160" i="18"/>
  <c r="AL160" i="18"/>
  <c r="AM160" i="18"/>
  <c r="AN160" i="18"/>
  <c r="AO160" i="18"/>
  <c r="AP160" i="18"/>
  <c r="AQ160" i="18"/>
  <c r="AR160" i="18"/>
  <c r="AS160" i="18"/>
  <c r="AT160" i="18"/>
  <c r="AU160" i="18"/>
  <c r="AV160" i="18"/>
  <c r="AW160" i="18"/>
  <c r="AX160" i="18"/>
  <c r="AY160" i="18"/>
  <c r="AZ160" i="18"/>
  <c r="BA160" i="18"/>
  <c r="BB160" i="18"/>
  <c r="BC160" i="18"/>
  <c r="BD160" i="18"/>
  <c r="BE160" i="18"/>
  <c r="BF160" i="18"/>
  <c r="BG160" i="18"/>
  <c r="BH160" i="18"/>
  <c r="BI160" i="18"/>
  <c r="BJ160" i="18"/>
  <c r="BK160" i="18"/>
  <c r="BL160" i="18"/>
  <c r="BM160" i="18"/>
  <c r="BN160" i="18"/>
  <c r="BO160" i="18"/>
  <c r="BP160" i="18"/>
  <c r="BQ160" i="18"/>
  <c r="BR160" i="18"/>
  <c r="BS160" i="18"/>
  <c r="BT160" i="18"/>
  <c r="BU160" i="18"/>
  <c r="BV160" i="18"/>
  <c r="BW160" i="18"/>
  <c r="BX160" i="18"/>
  <c r="BY160" i="18"/>
  <c r="BZ160" i="18"/>
  <c r="CA160" i="18"/>
  <c r="CB160" i="18"/>
  <c r="CC160" i="18"/>
  <c r="CD160" i="18"/>
  <c r="CE160" i="18"/>
  <c r="CF160" i="18"/>
  <c r="CG160" i="18"/>
  <c r="CH160" i="18"/>
  <c r="CI160" i="18"/>
  <c r="CJ160" i="18"/>
  <c r="CK160" i="18"/>
  <c r="CL160" i="18"/>
  <c r="CM160" i="18"/>
  <c r="CN160" i="18"/>
  <c r="CO160" i="18"/>
  <c r="CP160" i="18"/>
  <c r="CQ160" i="18"/>
  <c r="CR160" i="18"/>
  <c r="CS160" i="18"/>
  <c r="CT160" i="18"/>
  <c r="CU160" i="18"/>
  <c r="CV160" i="18"/>
  <c r="CW160" i="18"/>
  <c r="CX160" i="18"/>
  <c r="CY160" i="18"/>
  <c r="CZ160" i="18"/>
  <c r="DA160" i="18"/>
  <c r="DB160" i="18"/>
  <c r="DC160" i="18"/>
  <c r="DD160" i="18"/>
  <c r="DE160" i="18"/>
  <c r="DF160" i="18"/>
  <c r="DG160" i="18"/>
  <c r="DH160" i="18"/>
  <c r="DI160" i="18"/>
  <c r="DJ160" i="18"/>
  <c r="DK160" i="18"/>
  <c r="DL160" i="18"/>
  <c r="DM160" i="18"/>
  <c r="DN160" i="18"/>
  <c r="DO160" i="18"/>
  <c r="DP160" i="18"/>
  <c r="DQ160" i="18"/>
  <c r="DR160" i="18"/>
  <c r="DS160" i="18"/>
  <c r="DT160" i="18"/>
  <c r="DU160" i="18"/>
  <c r="DV160" i="18"/>
  <c r="DW160" i="18"/>
  <c r="DX160" i="18"/>
  <c r="DY160" i="18"/>
  <c r="DZ160" i="18"/>
  <c r="EA160" i="18"/>
  <c r="EB160" i="18"/>
  <c r="EC160" i="18"/>
  <c r="ED160" i="18"/>
  <c r="EE160" i="18"/>
  <c r="EF160" i="18"/>
  <c r="EG160" i="18"/>
  <c r="EH160" i="18"/>
  <c r="EI160" i="18"/>
  <c r="EJ160" i="18"/>
  <c r="EK160" i="18"/>
  <c r="EL160" i="18"/>
  <c r="EM160" i="18"/>
  <c r="EN160" i="18"/>
  <c r="EO160" i="18"/>
  <c r="EP160" i="18"/>
  <c r="EQ160" i="18"/>
  <c r="ER160" i="18"/>
  <c r="ES160" i="18"/>
  <c r="ET160" i="18"/>
  <c r="EU160" i="18"/>
  <c r="EV160" i="18"/>
  <c r="EW160" i="18"/>
  <c r="EX160" i="18"/>
  <c r="EY160" i="18"/>
  <c r="EZ160" i="18"/>
  <c r="FA160" i="18"/>
  <c r="FB160" i="18"/>
  <c r="FC160" i="18"/>
  <c r="FD160" i="18"/>
  <c r="FE160" i="18"/>
  <c r="FF160" i="18"/>
  <c r="FG160" i="18"/>
  <c r="FH160" i="18"/>
  <c r="FI160" i="18"/>
  <c r="FJ160" i="18"/>
  <c r="FK160" i="18"/>
  <c r="FL160" i="18"/>
  <c r="FM160" i="18"/>
  <c r="FN160" i="18"/>
  <c r="FO160" i="18"/>
  <c r="FP160" i="18"/>
  <c r="FQ160" i="18"/>
  <c r="FR160" i="18"/>
  <c r="FS160" i="18"/>
  <c r="FT160" i="18"/>
  <c r="FU160" i="18"/>
  <c r="FV160" i="18"/>
  <c r="FW160" i="18"/>
  <c r="FX160" i="18"/>
  <c r="FY160" i="18"/>
  <c r="FZ160" i="18"/>
  <c r="GA160" i="18"/>
  <c r="GB160" i="18"/>
  <c r="GC160" i="18"/>
  <c r="GD160" i="18"/>
  <c r="GE160" i="18"/>
  <c r="GF160" i="18"/>
  <c r="GG160" i="18"/>
  <c r="GH160" i="18"/>
  <c r="GI160" i="18"/>
  <c r="GJ160" i="18"/>
  <c r="GK160" i="18"/>
  <c r="GL160" i="18"/>
  <c r="GM160" i="18"/>
  <c r="GN160" i="18"/>
  <c r="GO160" i="18"/>
  <c r="GP160" i="18"/>
  <c r="GQ160" i="18"/>
  <c r="GR160" i="18"/>
  <c r="GS160" i="18"/>
  <c r="GT160" i="18"/>
  <c r="GU160" i="18"/>
  <c r="GV160" i="18"/>
  <c r="GW160" i="18"/>
  <c r="GX160" i="18"/>
  <c r="GY160" i="18"/>
  <c r="GZ160" i="18"/>
  <c r="HA160" i="18"/>
  <c r="HB160" i="18"/>
  <c r="HC160" i="18"/>
  <c r="HD160" i="18"/>
  <c r="HE160" i="18"/>
  <c r="HF160" i="18"/>
  <c r="HG160" i="18"/>
  <c r="HH160" i="18"/>
  <c r="HI160" i="18"/>
  <c r="HJ160" i="18"/>
  <c r="HK160" i="18"/>
  <c r="HL160" i="18"/>
  <c r="HM160" i="18"/>
  <c r="HN160" i="18"/>
  <c r="HO160" i="18"/>
  <c r="HP160" i="18"/>
  <c r="HQ160" i="18"/>
  <c r="HR160" i="18"/>
  <c r="HS160" i="18"/>
  <c r="HT160" i="18"/>
  <c r="HU160" i="18"/>
  <c r="HV160" i="18"/>
  <c r="HW160" i="18"/>
  <c r="HX160" i="18"/>
  <c r="HY160" i="18"/>
  <c r="HZ160" i="18"/>
  <c r="IA160" i="18"/>
  <c r="IB160" i="18"/>
  <c r="IC160" i="18"/>
  <c r="ID160" i="18"/>
  <c r="IE160" i="18"/>
  <c r="IF160" i="18"/>
  <c r="IG160" i="18"/>
  <c r="IH160" i="18"/>
  <c r="II160" i="18"/>
  <c r="IJ160" i="18"/>
  <c r="IK160" i="18"/>
  <c r="IL160" i="18"/>
  <c r="IM160" i="18"/>
  <c r="IN160" i="18"/>
  <c r="IO160" i="18"/>
  <c r="IP160" i="18"/>
  <c r="IQ160" i="18"/>
  <c r="IR160" i="18"/>
  <c r="IS160" i="18"/>
  <c r="IT160" i="18"/>
  <c r="IU160" i="18"/>
  <c r="IV160" i="18"/>
  <c r="E161" i="18"/>
  <c r="F161" i="18"/>
  <c r="G161" i="18"/>
  <c r="H161" i="18"/>
  <c r="I161" i="18"/>
  <c r="J161" i="18"/>
  <c r="K161" i="18"/>
  <c r="L161" i="18"/>
  <c r="M161" i="18"/>
  <c r="N161" i="18"/>
  <c r="O161" i="18"/>
  <c r="P161" i="18"/>
  <c r="Q161" i="18"/>
  <c r="R161" i="18"/>
  <c r="S161" i="18"/>
  <c r="T161" i="18"/>
  <c r="U161" i="18"/>
  <c r="V161" i="18"/>
  <c r="W161" i="18"/>
  <c r="X161" i="18"/>
  <c r="Y161" i="18"/>
  <c r="Z161" i="18"/>
  <c r="AA161" i="18"/>
  <c r="AB161" i="18"/>
  <c r="AC161" i="18"/>
  <c r="AD161" i="18"/>
  <c r="AE161" i="18"/>
  <c r="AF161" i="18"/>
  <c r="AG161" i="18"/>
  <c r="AH161" i="18"/>
  <c r="AI161" i="18"/>
  <c r="AJ161" i="18"/>
  <c r="AK161" i="18"/>
  <c r="AL161" i="18"/>
  <c r="AM161" i="18"/>
  <c r="AN161" i="18"/>
  <c r="AO161" i="18"/>
  <c r="AP161" i="18"/>
  <c r="AQ161" i="18"/>
  <c r="AR161" i="18"/>
  <c r="AS161" i="18"/>
  <c r="AT161" i="18"/>
  <c r="AU161" i="18"/>
  <c r="AV161" i="18"/>
  <c r="AW161" i="18"/>
  <c r="AX161" i="18"/>
  <c r="AY161" i="18"/>
  <c r="AZ161" i="18"/>
  <c r="BA161" i="18"/>
  <c r="BB161" i="18"/>
  <c r="BC161" i="18"/>
  <c r="BD161" i="18"/>
  <c r="BE161" i="18"/>
  <c r="BF161" i="18"/>
  <c r="BG161" i="18"/>
  <c r="BH161" i="18"/>
  <c r="BI161" i="18"/>
  <c r="BJ161" i="18"/>
  <c r="BK161" i="18"/>
  <c r="BL161" i="18"/>
  <c r="BM161" i="18"/>
  <c r="BN161" i="18"/>
  <c r="BO161" i="18"/>
  <c r="BP161" i="18"/>
  <c r="BQ161" i="18"/>
  <c r="BR161" i="18"/>
  <c r="BS161" i="18"/>
  <c r="BT161" i="18"/>
  <c r="BU161" i="18"/>
  <c r="BV161" i="18"/>
  <c r="BW161" i="18"/>
  <c r="BX161" i="18"/>
  <c r="BY161" i="18"/>
  <c r="BZ161" i="18"/>
  <c r="CA161" i="18"/>
  <c r="CB161" i="18"/>
  <c r="CC161" i="18"/>
  <c r="CD161" i="18"/>
  <c r="CE161" i="18"/>
  <c r="CF161" i="18"/>
  <c r="CG161" i="18"/>
  <c r="CH161" i="18"/>
  <c r="CI161" i="18"/>
  <c r="CJ161" i="18"/>
  <c r="CK161" i="18"/>
  <c r="CL161" i="18"/>
  <c r="CM161" i="18"/>
  <c r="CN161" i="18"/>
  <c r="CO161" i="18"/>
  <c r="CP161" i="18"/>
  <c r="CQ161" i="18"/>
  <c r="CR161" i="18"/>
  <c r="CS161" i="18"/>
  <c r="CT161" i="18"/>
  <c r="CU161" i="18"/>
  <c r="CV161" i="18"/>
  <c r="CW161" i="18"/>
  <c r="CX161" i="18"/>
  <c r="CY161" i="18"/>
  <c r="CZ161" i="18"/>
  <c r="DA161" i="18"/>
  <c r="DB161" i="18"/>
  <c r="DC161" i="18"/>
  <c r="DD161" i="18"/>
  <c r="DE161" i="18"/>
  <c r="DF161" i="18"/>
  <c r="DG161" i="18"/>
  <c r="DH161" i="18"/>
  <c r="DI161" i="18"/>
  <c r="DJ161" i="18"/>
  <c r="DK161" i="18"/>
  <c r="DL161" i="18"/>
  <c r="DM161" i="18"/>
  <c r="DN161" i="18"/>
  <c r="DO161" i="18"/>
  <c r="DP161" i="18"/>
  <c r="DQ161" i="18"/>
  <c r="DR161" i="18"/>
  <c r="DS161" i="18"/>
  <c r="DT161" i="18"/>
  <c r="DU161" i="18"/>
  <c r="DV161" i="18"/>
  <c r="DW161" i="18"/>
  <c r="DX161" i="18"/>
  <c r="DY161" i="18"/>
  <c r="DZ161" i="18"/>
  <c r="EA161" i="18"/>
  <c r="EB161" i="18"/>
  <c r="EC161" i="18"/>
  <c r="ED161" i="18"/>
  <c r="EE161" i="18"/>
  <c r="EF161" i="18"/>
  <c r="EG161" i="18"/>
  <c r="EH161" i="18"/>
  <c r="EI161" i="18"/>
  <c r="EJ161" i="18"/>
  <c r="EK161" i="18"/>
  <c r="EL161" i="18"/>
  <c r="EM161" i="18"/>
  <c r="EN161" i="18"/>
  <c r="EO161" i="18"/>
  <c r="EP161" i="18"/>
  <c r="EQ161" i="18"/>
  <c r="ER161" i="18"/>
  <c r="ES161" i="18"/>
  <c r="ET161" i="18"/>
  <c r="EU161" i="18"/>
  <c r="EV161" i="18"/>
  <c r="EW161" i="18"/>
  <c r="EX161" i="18"/>
  <c r="EY161" i="18"/>
  <c r="EZ161" i="18"/>
  <c r="FA161" i="18"/>
  <c r="FB161" i="18"/>
  <c r="FC161" i="18"/>
  <c r="FD161" i="18"/>
  <c r="FE161" i="18"/>
  <c r="FF161" i="18"/>
  <c r="FG161" i="18"/>
  <c r="FH161" i="18"/>
  <c r="FI161" i="18"/>
  <c r="FJ161" i="18"/>
  <c r="FK161" i="18"/>
  <c r="FL161" i="18"/>
  <c r="FM161" i="18"/>
  <c r="FN161" i="18"/>
  <c r="FO161" i="18"/>
  <c r="FP161" i="18"/>
  <c r="FQ161" i="18"/>
  <c r="FR161" i="18"/>
  <c r="FS161" i="18"/>
  <c r="FT161" i="18"/>
  <c r="FU161" i="18"/>
  <c r="FV161" i="18"/>
  <c r="FW161" i="18"/>
  <c r="FX161" i="18"/>
  <c r="FY161" i="18"/>
  <c r="FZ161" i="18"/>
  <c r="GA161" i="18"/>
  <c r="GB161" i="18"/>
  <c r="GC161" i="18"/>
  <c r="GD161" i="18"/>
  <c r="GE161" i="18"/>
  <c r="GF161" i="18"/>
  <c r="GG161" i="18"/>
  <c r="GH161" i="18"/>
  <c r="GI161" i="18"/>
  <c r="GJ161" i="18"/>
  <c r="GK161" i="18"/>
  <c r="GL161" i="18"/>
  <c r="GM161" i="18"/>
  <c r="GN161" i="18"/>
  <c r="GO161" i="18"/>
  <c r="GP161" i="18"/>
  <c r="GQ161" i="18"/>
  <c r="GR161" i="18"/>
  <c r="GS161" i="18"/>
  <c r="GT161" i="18"/>
  <c r="GU161" i="18"/>
  <c r="GV161" i="18"/>
  <c r="GW161" i="18"/>
  <c r="GX161" i="18"/>
  <c r="GY161" i="18"/>
  <c r="GZ161" i="18"/>
  <c r="HA161" i="18"/>
  <c r="HB161" i="18"/>
  <c r="HC161" i="18"/>
  <c r="HD161" i="18"/>
  <c r="HE161" i="18"/>
  <c r="HF161" i="18"/>
  <c r="HG161" i="18"/>
  <c r="HH161" i="18"/>
  <c r="HI161" i="18"/>
  <c r="HJ161" i="18"/>
  <c r="HK161" i="18"/>
  <c r="HL161" i="18"/>
  <c r="HM161" i="18"/>
  <c r="HN161" i="18"/>
  <c r="HO161" i="18"/>
  <c r="HP161" i="18"/>
  <c r="HQ161" i="18"/>
  <c r="HR161" i="18"/>
  <c r="HS161" i="18"/>
  <c r="HT161" i="18"/>
  <c r="HU161" i="18"/>
  <c r="HV161" i="18"/>
  <c r="HW161" i="18"/>
  <c r="HX161" i="18"/>
  <c r="HY161" i="18"/>
  <c r="HZ161" i="18"/>
  <c r="IA161" i="18"/>
  <c r="IB161" i="18"/>
  <c r="IC161" i="18"/>
  <c r="ID161" i="18"/>
  <c r="IE161" i="18"/>
  <c r="IF161" i="18"/>
  <c r="IG161" i="18"/>
  <c r="IH161" i="18"/>
  <c r="II161" i="18"/>
  <c r="IJ161" i="18"/>
  <c r="IK161" i="18"/>
  <c r="IL161" i="18"/>
  <c r="IM161" i="18"/>
  <c r="IN161" i="18"/>
  <c r="IO161" i="18"/>
  <c r="IP161" i="18"/>
  <c r="IQ161" i="18"/>
  <c r="IR161" i="18"/>
  <c r="IS161" i="18"/>
  <c r="IT161" i="18"/>
  <c r="IU161" i="18"/>
  <c r="IV161" i="18"/>
  <c r="E162" i="18"/>
  <c r="F162" i="18"/>
  <c r="G162" i="18"/>
  <c r="H162" i="18"/>
  <c r="I162" i="18"/>
  <c r="J162" i="18"/>
  <c r="K162" i="18"/>
  <c r="L162" i="18"/>
  <c r="M162" i="18"/>
  <c r="N162" i="18"/>
  <c r="O162" i="18"/>
  <c r="P162" i="18"/>
  <c r="Q162" i="18"/>
  <c r="R162" i="18"/>
  <c r="S162" i="18"/>
  <c r="T162" i="18"/>
  <c r="U162" i="18"/>
  <c r="V162" i="18"/>
  <c r="W162" i="18"/>
  <c r="X162" i="18"/>
  <c r="Y162" i="18"/>
  <c r="Z162" i="18"/>
  <c r="AA162" i="18"/>
  <c r="AB162" i="18"/>
  <c r="AC162" i="18"/>
  <c r="AD162" i="18"/>
  <c r="AE162" i="18"/>
  <c r="AF162" i="18"/>
  <c r="AG162" i="18"/>
  <c r="AH162" i="18"/>
  <c r="AI162" i="18"/>
  <c r="AJ162" i="18"/>
  <c r="AK162" i="18"/>
  <c r="AL162" i="18"/>
  <c r="AM162" i="18"/>
  <c r="AN162" i="18"/>
  <c r="AO162" i="18"/>
  <c r="AP162" i="18"/>
  <c r="AQ162" i="18"/>
  <c r="AR162" i="18"/>
  <c r="AS162" i="18"/>
  <c r="AT162" i="18"/>
  <c r="AU162" i="18"/>
  <c r="AV162" i="18"/>
  <c r="AW162" i="18"/>
  <c r="AX162" i="18"/>
  <c r="AY162" i="18"/>
  <c r="AZ162" i="18"/>
  <c r="BA162" i="18"/>
  <c r="BB162" i="18"/>
  <c r="BC162" i="18"/>
  <c r="BD162" i="18"/>
  <c r="BE162" i="18"/>
  <c r="BF162" i="18"/>
  <c r="BG162" i="18"/>
  <c r="BH162" i="18"/>
  <c r="BI162" i="18"/>
  <c r="BJ162" i="18"/>
  <c r="BK162" i="18"/>
  <c r="BL162" i="18"/>
  <c r="BM162" i="18"/>
  <c r="BN162" i="18"/>
  <c r="BO162" i="18"/>
  <c r="BP162" i="18"/>
  <c r="BQ162" i="18"/>
  <c r="BR162" i="18"/>
  <c r="BS162" i="18"/>
  <c r="BT162" i="18"/>
  <c r="BU162" i="18"/>
  <c r="BV162" i="18"/>
  <c r="BW162" i="18"/>
  <c r="BX162" i="18"/>
  <c r="BY162" i="18"/>
  <c r="BZ162" i="18"/>
  <c r="CA162" i="18"/>
  <c r="CB162" i="18"/>
  <c r="CC162" i="18"/>
  <c r="CD162" i="18"/>
  <c r="CE162" i="18"/>
  <c r="CF162" i="18"/>
  <c r="CG162" i="18"/>
  <c r="CH162" i="18"/>
  <c r="CI162" i="18"/>
  <c r="CJ162" i="18"/>
  <c r="CK162" i="18"/>
  <c r="CL162" i="18"/>
  <c r="CM162" i="18"/>
  <c r="CN162" i="18"/>
  <c r="CO162" i="18"/>
  <c r="CP162" i="18"/>
  <c r="CQ162" i="18"/>
  <c r="CR162" i="18"/>
  <c r="CS162" i="18"/>
  <c r="CT162" i="18"/>
  <c r="CU162" i="18"/>
  <c r="CV162" i="18"/>
  <c r="CW162" i="18"/>
  <c r="CX162" i="18"/>
  <c r="CY162" i="18"/>
  <c r="CZ162" i="18"/>
  <c r="DA162" i="18"/>
  <c r="DB162" i="18"/>
  <c r="DC162" i="18"/>
  <c r="DD162" i="18"/>
  <c r="DE162" i="18"/>
  <c r="DF162" i="18"/>
  <c r="DG162" i="18"/>
  <c r="DH162" i="18"/>
  <c r="DI162" i="18"/>
  <c r="DJ162" i="18"/>
  <c r="DK162" i="18"/>
  <c r="DL162" i="18"/>
  <c r="DM162" i="18"/>
  <c r="DN162" i="18"/>
  <c r="DO162" i="18"/>
  <c r="DP162" i="18"/>
  <c r="DQ162" i="18"/>
  <c r="DR162" i="18"/>
  <c r="DS162" i="18"/>
  <c r="DT162" i="18"/>
  <c r="DU162" i="18"/>
  <c r="DV162" i="18"/>
  <c r="DW162" i="18"/>
  <c r="DX162" i="18"/>
  <c r="DY162" i="18"/>
  <c r="DZ162" i="18"/>
  <c r="EA162" i="18"/>
  <c r="EB162" i="18"/>
  <c r="EC162" i="18"/>
  <c r="ED162" i="18"/>
  <c r="EE162" i="18"/>
  <c r="EF162" i="18"/>
  <c r="EG162" i="18"/>
  <c r="EH162" i="18"/>
  <c r="EI162" i="18"/>
  <c r="EJ162" i="18"/>
  <c r="EK162" i="18"/>
  <c r="EL162" i="18"/>
  <c r="EM162" i="18"/>
  <c r="EN162" i="18"/>
  <c r="EO162" i="18"/>
  <c r="EP162" i="18"/>
  <c r="EQ162" i="18"/>
  <c r="ER162" i="18"/>
  <c r="ES162" i="18"/>
  <c r="ET162" i="18"/>
  <c r="EU162" i="18"/>
  <c r="EV162" i="18"/>
  <c r="EW162" i="18"/>
  <c r="EX162" i="18"/>
  <c r="EY162" i="18"/>
  <c r="EZ162" i="18"/>
  <c r="FA162" i="18"/>
  <c r="FB162" i="18"/>
  <c r="FC162" i="18"/>
  <c r="FD162" i="18"/>
  <c r="FE162" i="18"/>
  <c r="FF162" i="18"/>
  <c r="FG162" i="18"/>
  <c r="FH162" i="18"/>
  <c r="FI162" i="18"/>
  <c r="FJ162" i="18"/>
  <c r="FK162" i="18"/>
  <c r="FL162" i="18"/>
  <c r="FM162" i="18"/>
  <c r="FN162" i="18"/>
  <c r="FO162" i="18"/>
  <c r="FP162" i="18"/>
  <c r="FQ162" i="18"/>
  <c r="FR162" i="18"/>
  <c r="FS162" i="18"/>
  <c r="FT162" i="18"/>
  <c r="FU162" i="18"/>
  <c r="FV162" i="18"/>
  <c r="FW162" i="18"/>
  <c r="FX162" i="18"/>
  <c r="FY162" i="18"/>
  <c r="FZ162" i="18"/>
  <c r="GA162" i="18"/>
  <c r="GB162" i="18"/>
  <c r="GC162" i="18"/>
  <c r="GD162" i="18"/>
  <c r="GE162" i="18"/>
  <c r="GF162" i="18"/>
  <c r="GG162" i="18"/>
  <c r="GH162" i="18"/>
  <c r="GI162" i="18"/>
  <c r="GJ162" i="18"/>
  <c r="GK162" i="18"/>
  <c r="GL162" i="18"/>
  <c r="GM162" i="18"/>
  <c r="GN162" i="18"/>
  <c r="GO162" i="18"/>
  <c r="GP162" i="18"/>
  <c r="GQ162" i="18"/>
  <c r="GR162" i="18"/>
  <c r="GS162" i="18"/>
  <c r="GT162" i="18"/>
  <c r="GU162" i="18"/>
  <c r="GV162" i="18"/>
  <c r="GW162" i="18"/>
  <c r="GX162" i="18"/>
  <c r="GY162" i="18"/>
  <c r="GZ162" i="18"/>
  <c r="HA162" i="18"/>
  <c r="HB162" i="18"/>
  <c r="HC162" i="18"/>
  <c r="HD162" i="18"/>
  <c r="HE162" i="18"/>
  <c r="HF162" i="18"/>
  <c r="HG162" i="18"/>
  <c r="HH162" i="18"/>
  <c r="HI162" i="18"/>
  <c r="HJ162" i="18"/>
  <c r="HK162" i="18"/>
  <c r="HL162" i="18"/>
  <c r="HM162" i="18"/>
  <c r="HN162" i="18"/>
  <c r="HO162" i="18"/>
  <c r="HP162" i="18"/>
  <c r="HQ162" i="18"/>
  <c r="HR162" i="18"/>
  <c r="HS162" i="18"/>
  <c r="HT162" i="18"/>
  <c r="HU162" i="18"/>
  <c r="HV162" i="18"/>
  <c r="HW162" i="18"/>
  <c r="HX162" i="18"/>
  <c r="HY162" i="18"/>
  <c r="HZ162" i="18"/>
  <c r="IA162" i="18"/>
  <c r="IB162" i="18"/>
  <c r="IC162" i="18"/>
  <c r="ID162" i="18"/>
  <c r="IE162" i="18"/>
  <c r="IF162" i="18"/>
  <c r="IG162" i="18"/>
  <c r="IH162" i="18"/>
  <c r="II162" i="18"/>
  <c r="IJ162" i="18"/>
  <c r="IK162" i="18"/>
  <c r="IL162" i="18"/>
  <c r="IM162" i="18"/>
  <c r="IN162" i="18"/>
  <c r="IO162" i="18"/>
  <c r="IP162" i="18"/>
  <c r="IQ162" i="18"/>
  <c r="IR162" i="18"/>
  <c r="IS162" i="18"/>
  <c r="IT162" i="18"/>
  <c r="IU162" i="18"/>
  <c r="IV162" i="18"/>
  <c r="E163" i="18"/>
  <c r="F163" i="18"/>
  <c r="G163" i="18"/>
  <c r="H163" i="18"/>
  <c r="I163" i="18"/>
  <c r="J163" i="18"/>
  <c r="K163" i="18"/>
  <c r="L163" i="18"/>
  <c r="M163" i="18"/>
  <c r="N163" i="18"/>
  <c r="O163" i="18"/>
  <c r="P163" i="18"/>
  <c r="Q163" i="18"/>
  <c r="R163" i="18"/>
  <c r="S163" i="18"/>
  <c r="T163" i="18"/>
  <c r="U163" i="18"/>
  <c r="V163" i="18"/>
  <c r="W163" i="18"/>
  <c r="X163" i="18"/>
  <c r="Y163" i="18"/>
  <c r="Z163" i="18"/>
  <c r="AA163" i="18"/>
  <c r="AB163" i="18"/>
  <c r="AC163" i="18"/>
  <c r="AD163" i="18"/>
  <c r="AE163" i="18"/>
  <c r="AF163" i="18"/>
  <c r="AG163" i="18"/>
  <c r="AH163" i="18"/>
  <c r="AI163" i="18"/>
  <c r="AJ163" i="18"/>
  <c r="AK163" i="18"/>
  <c r="AL163" i="18"/>
  <c r="AM163" i="18"/>
  <c r="AN163" i="18"/>
  <c r="AO163" i="18"/>
  <c r="AP163" i="18"/>
  <c r="AQ163" i="18"/>
  <c r="AR163" i="18"/>
  <c r="AS163" i="18"/>
  <c r="AT163" i="18"/>
  <c r="AU163" i="18"/>
  <c r="AV163" i="18"/>
  <c r="AW163" i="18"/>
  <c r="AX163" i="18"/>
  <c r="AY163" i="18"/>
  <c r="AZ163" i="18"/>
  <c r="BA163" i="18"/>
  <c r="BB163" i="18"/>
  <c r="BC163" i="18"/>
  <c r="BD163" i="18"/>
  <c r="BE163" i="18"/>
  <c r="BF163" i="18"/>
  <c r="BG163" i="18"/>
  <c r="BH163" i="18"/>
  <c r="BI163" i="18"/>
  <c r="BJ163" i="18"/>
  <c r="BK163" i="18"/>
  <c r="BL163" i="18"/>
  <c r="BM163" i="18"/>
  <c r="BN163" i="18"/>
  <c r="BO163" i="18"/>
  <c r="BP163" i="18"/>
  <c r="BQ163" i="18"/>
  <c r="BR163" i="18"/>
  <c r="BS163" i="18"/>
  <c r="BT163" i="18"/>
  <c r="BU163" i="18"/>
  <c r="BV163" i="18"/>
  <c r="BW163" i="18"/>
  <c r="BX163" i="18"/>
  <c r="BY163" i="18"/>
  <c r="BZ163" i="18"/>
  <c r="CA163" i="18"/>
  <c r="CB163" i="18"/>
  <c r="CC163" i="18"/>
  <c r="CD163" i="18"/>
  <c r="CE163" i="18"/>
  <c r="CF163" i="18"/>
  <c r="CG163" i="18"/>
  <c r="CH163" i="18"/>
  <c r="CI163" i="18"/>
  <c r="CJ163" i="18"/>
  <c r="CK163" i="18"/>
  <c r="CL163" i="18"/>
  <c r="CM163" i="18"/>
  <c r="CN163" i="18"/>
  <c r="CO163" i="18"/>
  <c r="CP163" i="18"/>
  <c r="CQ163" i="18"/>
  <c r="CR163" i="18"/>
  <c r="CS163" i="18"/>
  <c r="CT163" i="18"/>
  <c r="CU163" i="18"/>
  <c r="CV163" i="18"/>
  <c r="CW163" i="18"/>
  <c r="CX163" i="18"/>
  <c r="CY163" i="18"/>
  <c r="CZ163" i="18"/>
  <c r="DA163" i="18"/>
  <c r="DB163" i="18"/>
  <c r="DC163" i="18"/>
  <c r="DD163" i="18"/>
  <c r="DE163" i="18"/>
  <c r="DF163" i="18"/>
  <c r="DG163" i="18"/>
  <c r="DH163" i="18"/>
  <c r="DI163" i="18"/>
  <c r="DJ163" i="18"/>
  <c r="DK163" i="18"/>
  <c r="DL163" i="18"/>
  <c r="DM163" i="18"/>
  <c r="DN163" i="18"/>
  <c r="DO163" i="18"/>
  <c r="DP163" i="18"/>
  <c r="DQ163" i="18"/>
  <c r="DR163" i="18"/>
  <c r="DS163" i="18"/>
  <c r="DT163" i="18"/>
  <c r="DU163" i="18"/>
  <c r="DV163" i="18"/>
  <c r="DW163" i="18"/>
  <c r="DX163" i="18"/>
  <c r="DY163" i="18"/>
  <c r="DZ163" i="18"/>
  <c r="EA163" i="18"/>
  <c r="EB163" i="18"/>
  <c r="EC163" i="18"/>
  <c r="ED163" i="18"/>
  <c r="EE163" i="18"/>
  <c r="EF163" i="18"/>
  <c r="EG163" i="18"/>
  <c r="EH163" i="18"/>
  <c r="EI163" i="18"/>
  <c r="EJ163" i="18"/>
  <c r="EK163" i="18"/>
  <c r="EL163" i="18"/>
  <c r="EM163" i="18"/>
  <c r="EN163" i="18"/>
  <c r="EO163" i="18"/>
  <c r="EP163" i="18"/>
  <c r="EQ163" i="18"/>
  <c r="ER163" i="18"/>
  <c r="ES163" i="18"/>
  <c r="ET163" i="18"/>
  <c r="EU163" i="18"/>
  <c r="EV163" i="18"/>
  <c r="EW163" i="18"/>
  <c r="EX163" i="18"/>
  <c r="EY163" i="18"/>
  <c r="EZ163" i="18"/>
  <c r="FA163" i="18"/>
  <c r="FB163" i="18"/>
  <c r="FC163" i="18"/>
  <c r="FD163" i="18"/>
  <c r="FE163" i="18"/>
  <c r="FF163" i="18"/>
  <c r="FG163" i="18"/>
  <c r="FH163" i="18"/>
  <c r="FI163" i="18"/>
  <c r="FJ163" i="18"/>
  <c r="FK163" i="18"/>
  <c r="FL163" i="18"/>
  <c r="FM163" i="18"/>
  <c r="FN163" i="18"/>
  <c r="FO163" i="18"/>
  <c r="FP163" i="18"/>
  <c r="FQ163" i="18"/>
  <c r="FR163" i="18"/>
  <c r="FS163" i="18"/>
  <c r="FT163" i="18"/>
  <c r="FU163" i="18"/>
  <c r="FV163" i="18"/>
  <c r="FW163" i="18"/>
  <c r="FX163" i="18"/>
  <c r="FY163" i="18"/>
  <c r="FZ163" i="18"/>
  <c r="GA163" i="18"/>
  <c r="GB163" i="18"/>
  <c r="GC163" i="18"/>
  <c r="GD163" i="18"/>
  <c r="GE163" i="18"/>
  <c r="GF163" i="18"/>
  <c r="GG163" i="18"/>
  <c r="GH163" i="18"/>
  <c r="GI163" i="18"/>
  <c r="GJ163" i="18"/>
  <c r="GK163" i="18"/>
  <c r="GL163" i="18"/>
  <c r="GM163" i="18"/>
  <c r="GN163" i="18"/>
  <c r="GO163" i="18"/>
  <c r="GP163" i="18"/>
  <c r="GQ163" i="18"/>
  <c r="GR163" i="18"/>
  <c r="GS163" i="18"/>
  <c r="GT163" i="18"/>
  <c r="GU163" i="18"/>
  <c r="GV163" i="18"/>
  <c r="GW163" i="18"/>
  <c r="GX163" i="18"/>
  <c r="GY163" i="18"/>
  <c r="GZ163" i="18"/>
  <c r="HA163" i="18"/>
  <c r="HB163" i="18"/>
  <c r="HC163" i="18"/>
  <c r="HD163" i="18"/>
  <c r="HE163" i="18"/>
  <c r="HF163" i="18"/>
  <c r="HG163" i="18"/>
  <c r="HH163" i="18"/>
  <c r="HI163" i="18"/>
  <c r="HJ163" i="18"/>
  <c r="HK163" i="18"/>
  <c r="HL163" i="18"/>
  <c r="HM163" i="18"/>
  <c r="HN163" i="18"/>
  <c r="HO163" i="18"/>
  <c r="HP163" i="18"/>
  <c r="HQ163" i="18"/>
  <c r="HR163" i="18"/>
  <c r="HS163" i="18"/>
  <c r="HT163" i="18"/>
  <c r="HU163" i="18"/>
  <c r="HV163" i="18"/>
  <c r="HW163" i="18"/>
  <c r="HX163" i="18"/>
  <c r="HY163" i="18"/>
  <c r="HZ163" i="18"/>
  <c r="IA163" i="18"/>
  <c r="IB163" i="18"/>
  <c r="IC163" i="18"/>
  <c r="ID163" i="18"/>
  <c r="IE163" i="18"/>
  <c r="IF163" i="18"/>
  <c r="IG163" i="18"/>
  <c r="IH163" i="18"/>
  <c r="II163" i="18"/>
  <c r="IJ163" i="18"/>
  <c r="IK163" i="18"/>
  <c r="IL163" i="18"/>
  <c r="IM163" i="18"/>
  <c r="IN163" i="18"/>
  <c r="IO163" i="18"/>
  <c r="IP163" i="18"/>
  <c r="IQ163" i="18"/>
  <c r="IR163" i="18"/>
  <c r="IS163" i="18"/>
  <c r="IT163" i="18"/>
  <c r="IU163" i="18"/>
  <c r="IV163" i="18"/>
  <c r="E180" i="18"/>
  <c r="F180" i="18"/>
  <c r="G180" i="18"/>
  <c r="H180" i="18"/>
  <c r="I180" i="18"/>
  <c r="J180" i="18"/>
  <c r="K180" i="18"/>
  <c r="L180" i="18"/>
  <c r="M180" i="18"/>
  <c r="N180" i="18"/>
  <c r="O180" i="18"/>
  <c r="P180" i="18"/>
  <c r="Q180" i="18"/>
  <c r="R180" i="18"/>
  <c r="S180" i="18"/>
  <c r="T180" i="18"/>
  <c r="U180" i="18"/>
  <c r="V180" i="18"/>
  <c r="W180" i="18"/>
  <c r="X180" i="18"/>
  <c r="Y180" i="18"/>
  <c r="Z180" i="18"/>
  <c r="AA180" i="18"/>
  <c r="AB180" i="18"/>
  <c r="AC180" i="18"/>
  <c r="AD180" i="18"/>
  <c r="AE180" i="18"/>
  <c r="AF180" i="18"/>
  <c r="AG180" i="18"/>
  <c r="AH180" i="18"/>
  <c r="AI180" i="18"/>
  <c r="AJ180" i="18"/>
  <c r="AK180" i="18"/>
  <c r="AL180" i="18"/>
  <c r="AM180" i="18"/>
  <c r="AN180" i="18"/>
  <c r="AO180" i="18"/>
  <c r="AP180" i="18"/>
  <c r="AQ180" i="18"/>
  <c r="AR180" i="18"/>
  <c r="AS180" i="18"/>
  <c r="AT180" i="18"/>
  <c r="AU180" i="18"/>
  <c r="AV180" i="18"/>
  <c r="AW180" i="18"/>
  <c r="AX180" i="18"/>
  <c r="AY180" i="18"/>
  <c r="AZ180" i="18"/>
  <c r="BA180" i="18"/>
  <c r="BB180" i="18"/>
  <c r="BC180" i="18"/>
  <c r="BD180" i="18"/>
  <c r="BE180" i="18"/>
  <c r="BF180" i="18"/>
  <c r="BG180" i="18"/>
  <c r="BH180" i="18"/>
  <c r="BI180" i="18"/>
  <c r="BJ180" i="18"/>
  <c r="BK180" i="18"/>
  <c r="BL180" i="18"/>
  <c r="BM180" i="18"/>
  <c r="BN180" i="18"/>
  <c r="BO180" i="18"/>
  <c r="BP180" i="18"/>
  <c r="BQ180" i="18"/>
  <c r="BR180" i="18"/>
  <c r="BS180" i="18"/>
  <c r="BT180" i="18"/>
  <c r="BU180" i="18"/>
  <c r="BV180" i="18"/>
  <c r="BW180" i="18"/>
  <c r="BX180" i="18"/>
  <c r="BY180" i="18"/>
  <c r="BZ180" i="18"/>
  <c r="CA180" i="18"/>
  <c r="CB180" i="18"/>
  <c r="CC180" i="18"/>
  <c r="CD180" i="18"/>
  <c r="CE180" i="18"/>
  <c r="CF180" i="18"/>
  <c r="CG180" i="18"/>
  <c r="CH180" i="18"/>
  <c r="CI180" i="18"/>
  <c r="CJ180" i="18"/>
  <c r="CK180" i="18"/>
  <c r="CL180" i="18"/>
  <c r="CM180" i="18"/>
  <c r="CN180" i="18"/>
  <c r="CO180" i="18"/>
  <c r="CP180" i="18"/>
  <c r="CQ180" i="18"/>
  <c r="CR180" i="18"/>
  <c r="CS180" i="18"/>
  <c r="CT180" i="18"/>
  <c r="CU180" i="18"/>
  <c r="CV180" i="18"/>
  <c r="CW180" i="18"/>
  <c r="CX180" i="18"/>
  <c r="CY180" i="18"/>
  <c r="CZ180" i="18"/>
  <c r="DA180" i="18"/>
  <c r="DB180" i="18"/>
  <c r="DC180" i="18"/>
  <c r="DD180" i="18"/>
  <c r="DE180" i="18"/>
  <c r="DF180" i="18"/>
  <c r="DG180" i="18"/>
  <c r="DH180" i="18"/>
  <c r="DI180" i="18"/>
  <c r="DJ180" i="18"/>
  <c r="DK180" i="18"/>
  <c r="DL180" i="18"/>
  <c r="DM180" i="18"/>
  <c r="DN180" i="18"/>
  <c r="DO180" i="18"/>
  <c r="DP180" i="18"/>
  <c r="DQ180" i="18"/>
  <c r="DR180" i="18"/>
  <c r="DS180" i="18"/>
  <c r="DT180" i="18"/>
  <c r="DU180" i="18"/>
  <c r="DV180" i="18"/>
  <c r="DW180" i="18"/>
  <c r="DX180" i="18"/>
  <c r="DY180" i="18"/>
  <c r="DZ180" i="18"/>
  <c r="EA180" i="18"/>
  <c r="EB180" i="18"/>
  <c r="EC180" i="18"/>
  <c r="ED180" i="18"/>
  <c r="EE180" i="18"/>
  <c r="EF180" i="18"/>
  <c r="EG180" i="18"/>
  <c r="EH180" i="18"/>
  <c r="EI180" i="18"/>
  <c r="EJ180" i="18"/>
  <c r="EK180" i="18"/>
  <c r="EL180" i="18"/>
  <c r="EM180" i="18"/>
  <c r="EN180" i="18"/>
  <c r="EO180" i="18"/>
  <c r="EP180" i="18"/>
  <c r="EQ180" i="18"/>
  <c r="ER180" i="18"/>
  <c r="ES180" i="18"/>
  <c r="ET180" i="18"/>
  <c r="EU180" i="18"/>
  <c r="EV180" i="18"/>
  <c r="EW180" i="18"/>
  <c r="EX180" i="18"/>
  <c r="EY180" i="18"/>
  <c r="EZ180" i="18"/>
  <c r="FA180" i="18"/>
  <c r="FB180" i="18"/>
  <c r="FC180" i="18"/>
  <c r="FD180" i="18"/>
  <c r="FE180" i="18"/>
  <c r="FF180" i="18"/>
  <c r="FG180" i="18"/>
  <c r="FH180" i="18"/>
  <c r="FI180" i="18"/>
  <c r="FJ180" i="18"/>
  <c r="FK180" i="18"/>
  <c r="FL180" i="18"/>
  <c r="FM180" i="18"/>
  <c r="FN180" i="18"/>
  <c r="FO180" i="18"/>
  <c r="FP180" i="18"/>
  <c r="FQ180" i="18"/>
  <c r="FR180" i="18"/>
  <c r="FS180" i="18"/>
  <c r="FT180" i="18"/>
  <c r="FU180" i="18"/>
  <c r="FV180" i="18"/>
  <c r="FW180" i="18"/>
  <c r="FX180" i="18"/>
  <c r="FY180" i="18"/>
  <c r="FZ180" i="18"/>
  <c r="GA180" i="18"/>
  <c r="GB180" i="18"/>
  <c r="GC180" i="18"/>
  <c r="GD180" i="18"/>
  <c r="GE180" i="18"/>
  <c r="GF180" i="18"/>
  <c r="GG180" i="18"/>
  <c r="GH180" i="18"/>
  <c r="GI180" i="18"/>
  <c r="GJ180" i="18"/>
  <c r="GK180" i="18"/>
  <c r="GL180" i="18"/>
  <c r="GM180" i="18"/>
  <c r="GN180" i="18"/>
  <c r="GO180" i="18"/>
  <c r="GP180" i="18"/>
  <c r="GQ180" i="18"/>
  <c r="GR180" i="18"/>
  <c r="GS180" i="18"/>
  <c r="GT180" i="18"/>
  <c r="GU180" i="18"/>
  <c r="GV180" i="18"/>
  <c r="GW180" i="18"/>
  <c r="GX180" i="18"/>
  <c r="GY180" i="18"/>
  <c r="GZ180" i="18"/>
  <c r="HA180" i="18"/>
  <c r="HB180" i="18"/>
  <c r="HC180" i="18"/>
  <c r="HD180" i="18"/>
  <c r="HE180" i="18"/>
  <c r="HF180" i="18"/>
  <c r="HG180" i="18"/>
  <c r="HH180" i="18"/>
  <c r="HI180" i="18"/>
  <c r="HJ180" i="18"/>
  <c r="HK180" i="18"/>
  <c r="HL180" i="18"/>
  <c r="HM180" i="18"/>
  <c r="HN180" i="18"/>
  <c r="HO180" i="18"/>
  <c r="HP180" i="18"/>
  <c r="HQ180" i="18"/>
  <c r="HR180" i="18"/>
  <c r="HS180" i="18"/>
  <c r="HT180" i="18"/>
  <c r="HU180" i="18"/>
  <c r="HV180" i="18"/>
  <c r="HW180" i="18"/>
  <c r="HX180" i="18"/>
  <c r="HY180" i="18"/>
  <c r="HZ180" i="18"/>
  <c r="IA180" i="18"/>
  <c r="IB180" i="18"/>
  <c r="IC180" i="18"/>
  <c r="ID180" i="18"/>
  <c r="IE180" i="18"/>
  <c r="IF180" i="18"/>
  <c r="IG180" i="18"/>
  <c r="IH180" i="18"/>
  <c r="II180" i="18"/>
  <c r="IJ180" i="18"/>
  <c r="IK180" i="18"/>
  <c r="IL180" i="18"/>
  <c r="IM180" i="18"/>
  <c r="IN180" i="18"/>
  <c r="IO180" i="18"/>
  <c r="IP180" i="18"/>
  <c r="IQ180" i="18"/>
  <c r="IR180" i="18"/>
  <c r="IS180" i="18"/>
  <c r="IT180" i="18"/>
  <c r="IU180" i="18"/>
  <c r="IV180" i="18"/>
  <c r="E181" i="18"/>
  <c r="F181" i="18"/>
  <c r="G181" i="18"/>
  <c r="H181" i="18"/>
  <c r="I181" i="18"/>
  <c r="J181" i="18"/>
  <c r="K181" i="18"/>
  <c r="L181" i="18"/>
  <c r="M181" i="18"/>
  <c r="N181" i="18"/>
  <c r="O181" i="18"/>
  <c r="P181" i="18"/>
  <c r="Q181" i="18"/>
  <c r="R181" i="18"/>
  <c r="S181" i="18"/>
  <c r="T181" i="18"/>
  <c r="U181" i="18"/>
  <c r="V181" i="18"/>
  <c r="W181" i="18"/>
  <c r="X181" i="18"/>
  <c r="Y181" i="18"/>
  <c r="Z181" i="18"/>
  <c r="AA181" i="18"/>
  <c r="AB181" i="18"/>
  <c r="AC181" i="18"/>
  <c r="AD181" i="18"/>
  <c r="AE181" i="18"/>
  <c r="AF181" i="18"/>
  <c r="AG181" i="18"/>
  <c r="AH181" i="18"/>
  <c r="AI181" i="18"/>
  <c r="AJ181" i="18"/>
  <c r="AK181" i="18"/>
  <c r="AL181" i="18"/>
  <c r="AM181" i="18"/>
  <c r="AN181" i="18"/>
  <c r="AO181" i="18"/>
  <c r="AP181" i="18"/>
  <c r="AQ181" i="18"/>
  <c r="AR181" i="18"/>
  <c r="AS181" i="18"/>
  <c r="AT181" i="18"/>
  <c r="AU181" i="18"/>
  <c r="AV181" i="18"/>
  <c r="AW181" i="18"/>
  <c r="AX181" i="18"/>
  <c r="AY181" i="18"/>
  <c r="AZ181" i="18"/>
  <c r="BA181" i="18"/>
  <c r="BB181" i="18"/>
  <c r="BC181" i="18"/>
  <c r="BD181" i="18"/>
  <c r="BE181" i="18"/>
  <c r="BF181" i="18"/>
  <c r="BG181" i="18"/>
  <c r="BH181" i="18"/>
  <c r="BI181" i="18"/>
  <c r="BJ181" i="18"/>
  <c r="BK181" i="18"/>
  <c r="BL181" i="18"/>
  <c r="BM181" i="18"/>
  <c r="BN181" i="18"/>
  <c r="BO181" i="18"/>
  <c r="BP181" i="18"/>
  <c r="BQ181" i="18"/>
  <c r="BR181" i="18"/>
  <c r="BS181" i="18"/>
  <c r="BT181" i="18"/>
  <c r="BU181" i="18"/>
  <c r="BV181" i="18"/>
  <c r="BW181" i="18"/>
  <c r="BX181" i="18"/>
  <c r="BY181" i="18"/>
  <c r="BZ181" i="18"/>
  <c r="CA181" i="18"/>
  <c r="CB181" i="18"/>
  <c r="CC181" i="18"/>
  <c r="CD181" i="18"/>
  <c r="CE181" i="18"/>
  <c r="CF181" i="18"/>
  <c r="CG181" i="18"/>
  <c r="CH181" i="18"/>
  <c r="CI181" i="18"/>
  <c r="CJ181" i="18"/>
  <c r="CK181" i="18"/>
  <c r="CL181" i="18"/>
  <c r="CM181" i="18"/>
  <c r="CN181" i="18"/>
  <c r="CO181" i="18"/>
  <c r="CP181" i="18"/>
  <c r="CQ181" i="18"/>
  <c r="CR181" i="18"/>
  <c r="CS181" i="18"/>
  <c r="CT181" i="18"/>
  <c r="CU181" i="18"/>
  <c r="CV181" i="18"/>
  <c r="CW181" i="18"/>
  <c r="CX181" i="18"/>
  <c r="CY181" i="18"/>
  <c r="CZ181" i="18"/>
  <c r="DA181" i="18"/>
  <c r="DB181" i="18"/>
  <c r="DC181" i="18"/>
  <c r="DD181" i="18"/>
  <c r="DE181" i="18"/>
  <c r="DF181" i="18"/>
  <c r="DG181" i="18"/>
  <c r="DH181" i="18"/>
  <c r="DI181" i="18"/>
  <c r="DJ181" i="18"/>
  <c r="DK181" i="18"/>
  <c r="DL181" i="18"/>
  <c r="DM181" i="18"/>
  <c r="DN181" i="18"/>
  <c r="DO181" i="18"/>
  <c r="DP181" i="18"/>
  <c r="DQ181" i="18"/>
  <c r="DR181" i="18"/>
  <c r="DS181" i="18"/>
  <c r="DT181" i="18"/>
  <c r="DU181" i="18"/>
  <c r="DV181" i="18"/>
  <c r="DW181" i="18"/>
  <c r="DX181" i="18"/>
  <c r="DY181" i="18"/>
  <c r="DZ181" i="18"/>
  <c r="EA181" i="18"/>
  <c r="EB181" i="18"/>
  <c r="EC181" i="18"/>
  <c r="ED181" i="18"/>
  <c r="EE181" i="18"/>
  <c r="EF181" i="18"/>
  <c r="EG181" i="18"/>
  <c r="EH181" i="18"/>
  <c r="EI181" i="18"/>
  <c r="EJ181" i="18"/>
  <c r="EK181" i="18"/>
  <c r="EL181" i="18"/>
  <c r="EM181" i="18"/>
  <c r="EN181" i="18"/>
  <c r="EO181" i="18"/>
  <c r="EP181" i="18"/>
  <c r="EQ181" i="18"/>
  <c r="ER181" i="18"/>
  <c r="ES181" i="18"/>
  <c r="ET181" i="18"/>
  <c r="EU181" i="18"/>
  <c r="EV181" i="18"/>
  <c r="EW181" i="18"/>
  <c r="EX181" i="18"/>
  <c r="EY181" i="18"/>
  <c r="EZ181" i="18"/>
  <c r="FA181" i="18"/>
  <c r="FB181" i="18"/>
  <c r="FC181" i="18"/>
  <c r="FD181" i="18"/>
  <c r="FE181" i="18"/>
  <c r="FF181" i="18"/>
  <c r="FG181" i="18"/>
  <c r="FH181" i="18"/>
  <c r="FI181" i="18"/>
  <c r="FJ181" i="18"/>
  <c r="FK181" i="18"/>
  <c r="FL181" i="18"/>
  <c r="FM181" i="18"/>
  <c r="FN181" i="18"/>
  <c r="FO181" i="18"/>
  <c r="FP181" i="18"/>
  <c r="FQ181" i="18"/>
  <c r="FR181" i="18"/>
  <c r="FS181" i="18"/>
  <c r="FT181" i="18"/>
  <c r="FU181" i="18"/>
  <c r="FV181" i="18"/>
  <c r="FW181" i="18"/>
  <c r="FX181" i="18"/>
  <c r="FY181" i="18"/>
  <c r="FZ181" i="18"/>
  <c r="GA181" i="18"/>
  <c r="GB181" i="18"/>
  <c r="GC181" i="18"/>
  <c r="GD181" i="18"/>
  <c r="GE181" i="18"/>
  <c r="GF181" i="18"/>
  <c r="GG181" i="18"/>
  <c r="GH181" i="18"/>
  <c r="GI181" i="18"/>
  <c r="GJ181" i="18"/>
  <c r="GK181" i="18"/>
  <c r="GL181" i="18"/>
  <c r="GM181" i="18"/>
  <c r="GN181" i="18"/>
  <c r="GO181" i="18"/>
  <c r="GP181" i="18"/>
  <c r="GQ181" i="18"/>
  <c r="GR181" i="18"/>
  <c r="GS181" i="18"/>
  <c r="GT181" i="18"/>
  <c r="GU181" i="18"/>
  <c r="GV181" i="18"/>
  <c r="GW181" i="18"/>
  <c r="GX181" i="18"/>
  <c r="GY181" i="18"/>
  <c r="GZ181" i="18"/>
  <c r="HA181" i="18"/>
  <c r="HB181" i="18"/>
  <c r="HC181" i="18"/>
  <c r="HD181" i="18"/>
  <c r="HE181" i="18"/>
  <c r="HF181" i="18"/>
  <c r="HG181" i="18"/>
  <c r="HH181" i="18"/>
  <c r="HI181" i="18"/>
  <c r="HJ181" i="18"/>
  <c r="HK181" i="18"/>
  <c r="HL181" i="18"/>
  <c r="HM181" i="18"/>
  <c r="HN181" i="18"/>
  <c r="HO181" i="18"/>
  <c r="HP181" i="18"/>
  <c r="HQ181" i="18"/>
  <c r="HR181" i="18"/>
  <c r="HS181" i="18"/>
  <c r="HT181" i="18"/>
  <c r="HU181" i="18"/>
  <c r="HV181" i="18"/>
  <c r="HW181" i="18"/>
  <c r="HX181" i="18"/>
  <c r="HY181" i="18"/>
  <c r="HZ181" i="18"/>
  <c r="IA181" i="18"/>
  <c r="IB181" i="18"/>
  <c r="IC181" i="18"/>
  <c r="ID181" i="18"/>
  <c r="IE181" i="18"/>
  <c r="IF181" i="18"/>
  <c r="IG181" i="18"/>
  <c r="IH181" i="18"/>
  <c r="II181" i="18"/>
  <c r="IJ181" i="18"/>
  <c r="IK181" i="18"/>
  <c r="IL181" i="18"/>
  <c r="IM181" i="18"/>
  <c r="IN181" i="18"/>
  <c r="IO181" i="18"/>
  <c r="IP181" i="18"/>
  <c r="IQ181" i="18"/>
  <c r="IR181" i="18"/>
  <c r="IS181" i="18"/>
  <c r="IT181" i="18"/>
  <c r="IU181" i="18"/>
  <c r="IV181" i="18"/>
  <c r="E182" i="18"/>
  <c r="F182" i="18"/>
  <c r="G182" i="18"/>
  <c r="H182" i="18"/>
  <c r="I182" i="18"/>
  <c r="J182" i="18"/>
  <c r="K182" i="18"/>
  <c r="L182" i="18"/>
  <c r="M182" i="18"/>
  <c r="N182" i="18"/>
  <c r="O182" i="18"/>
  <c r="P182" i="18"/>
  <c r="Q182" i="18"/>
  <c r="R182" i="18"/>
  <c r="S182" i="18"/>
  <c r="T182" i="18"/>
  <c r="U182" i="18"/>
  <c r="V182" i="18"/>
  <c r="W182" i="18"/>
  <c r="X182" i="18"/>
  <c r="Y182" i="18"/>
  <c r="Z182" i="18"/>
  <c r="AA182" i="18"/>
  <c r="AB182" i="18"/>
  <c r="AC182" i="18"/>
  <c r="AD182" i="18"/>
  <c r="AE182" i="18"/>
  <c r="AF182" i="18"/>
  <c r="AG182" i="18"/>
  <c r="AH182" i="18"/>
  <c r="AI182" i="18"/>
  <c r="AJ182" i="18"/>
  <c r="AK182" i="18"/>
  <c r="AL182" i="18"/>
  <c r="AM182" i="18"/>
  <c r="AN182" i="18"/>
  <c r="AO182" i="18"/>
  <c r="AP182" i="18"/>
  <c r="AQ182" i="18"/>
  <c r="AR182" i="18"/>
  <c r="AS182" i="18"/>
  <c r="AT182" i="18"/>
  <c r="AU182" i="18"/>
  <c r="AV182" i="18"/>
  <c r="AW182" i="18"/>
  <c r="AX182" i="18"/>
  <c r="AY182" i="18"/>
  <c r="AZ182" i="18"/>
  <c r="BA182" i="18"/>
  <c r="BB182" i="18"/>
  <c r="BC182" i="18"/>
  <c r="BD182" i="18"/>
  <c r="BE182" i="18"/>
  <c r="BF182" i="18"/>
  <c r="BG182" i="18"/>
  <c r="BH182" i="18"/>
  <c r="BI182" i="18"/>
  <c r="BJ182" i="18"/>
  <c r="BK182" i="18"/>
  <c r="BL182" i="18"/>
  <c r="BM182" i="18"/>
  <c r="BN182" i="18"/>
  <c r="BO182" i="18"/>
  <c r="BP182" i="18"/>
  <c r="BQ182" i="18"/>
  <c r="BR182" i="18"/>
  <c r="BS182" i="18"/>
  <c r="BT182" i="18"/>
  <c r="BU182" i="18"/>
  <c r="BV182" i="18"/>
  <c r="BW182" i="18"/>
  <c r="BX182" i="18"/>
  <c r="BY182" i="18"/>
  <c r="BZ182" i="18"/>
  <c r="CA182" i="18"/>
  <c r="CB182" i="18"/>
  <c r="CC182" i="18"/>
  <c r="CD182" i="18"/>
  <c r="CE182" i="18"/>
  <c r="CF182" i="18"/>
  <c r="CG182" i="18"/>
  <c r="CH182" i="18"/>
  <c r="CI182" i="18"/>
  <c r="CJ182" i="18"/>
  <c r="CK182" i="18"/>
  <c r="CL182" i="18"/>
  <c r="CM182" i="18"/>
  <c r="CN182" i="18"/>
  <c r="CO182" i="18"/>
  <c r="CP182" i="18"/>
  <c r="CQ182" i="18"/>
  <c r="CR182" i="18"/>
  <c r="CS182" i="18"/>
  <c r="CT182" i="18"/>
  <c r="CU182" i="18"/>
  <c r="CV182" i="18"/>
  <c r="CW182" i="18"/>
  <c r="CX182" i="18"/>
  <c r="CY182" i="18"/>
  <c r="CZ182" i="18"/>
  <c r="DA182" i="18"/>
  <c r="DB182" i="18"/>
  <c r="DC182" i="18"/>
  <c r="DD182" i="18"/>
  <c r="DE182" i="18"/>
  <c r="DF182" i="18"/>
  <c r="DG182" i="18"/>
  <c r="DH182" i="18"/>
  <c r="DI182" i="18"/>
  <c r="DJ182" i="18"/>
  <c r="DK182" i="18"/>
  <c r="DL182" i="18"/>
  <c r="DM182" i="18"/>
  <c r="DN182" i="18"/>
  <c r="DO182" i="18"/>
  <c r="DP182" i="18"/>
  <c r="DQ182" i="18"/>
  <c r="DR182" i="18"/>
  <c r="DS182" i="18"/>
  <c r="DT182" i="18"/>
  <c r="DU182" i="18"/>
  <c r="DV182" i="18"/>
  <c r="DW182" i="18"/>
  <c r="DX182" i="18"/>
  <c r="DY182" i="18"/>
  <c r="DZ182" i="18"/>
  <c r="EA182" i="18"/>
  <c r="EB182" i="18"/>
  <c r="EC182" i="18"/>
  <c r="ED182" i="18"/>
  <c r="EE182" i="18"/>
  <c r="EF182" i="18"/>
  <c r="EG182" i="18"/>
  <c r="EH182" i="18"/>
  <c r="EI182" i="18"/>
  <c r="EJ182" i="18"/>
  <c r="EK182" i="18"/>
  <c r="EL182" i="18"/>
  <c r="EM182" i="18"/>
  <c r="EN182" i="18"/>
  <c r="EO182" i="18"/>
  <c r="EP182" i="18"/>
  <c r="EQ182" i="18"/>
  <c r="ER182" i="18"/>
  <c r="ES182" i="18"/>
  <c r="ET182" i="18"/>
  <c r="EU182" i="18"/>
  <c r="EV182" i="18"/>
  <c r="EW182" i="18"/>
  <c r="EX182" i="18"/>
  <c r="EY182" i="18"/>
  <c r="EZ182" i="18"/>
  <c r="FA182" i="18"/>
  <c r="FB182" i="18"/>
  <c r="FC182" i="18"/>
  <c r="FD182" i="18"/>
  <c r="FE182" i="18"/>
  <c r="FF182" i="18"/>
  <c r="FG182" i="18"/>
  <c r="FH182" i="18"/>
  <c r="FI182" i="18"/>
  <c r="FJ182" i="18"/>
  <c r="FK182" i="18"/>
  <c r="FL182" i="18"/>
  <c r="FM182" i="18"/>
  <c r="FN182" i="18"/>
  <c r="FO182" i="18"/>
  <c r="FP182" i="18"/>
  <c r="FQ182" i="18"/>
  <c r="FR182" i="18"/>
  <c r="FS182" i="18"/>
  <c r="FT182" i="18"/>
  <c r="FU182" i="18"/>
  <c r="FV182" i="18"/>
  <c r="FW182" i="18"/>
  <c r="FX182" i="18"/>
  <c r="FY182" i="18"/>
  <c r="FZ182" i="18"/>
  <c r="GA182" i="18"/>
  <c r="GB182" i="18"/>
  <c r="GC182" i="18"/>
  <c r="GD182" i="18"/>
  <c r="GE182" i="18"/>
  <c r="GF182" i="18"/>
  <c r="GG182" i="18"/>
  <c r="GH182" i="18"/>
  <c r="GI182" i="18"/>
  <c r="GJ182" i="18"/>
  <c r="GK182" i="18"/>
  <c r="GL182" i="18"/>
  <c r="GM182" i="18"/>
  <c r="GN182" i="18"/>
  <c r="GO182" i="18"/>
  <c r="GP182" i="18"/>
  <c r="GQ182" i="18"/>
  <c r="GR182" i="18"/>
  <c r="GS182" i="18"/>
  <c r="GT182" i="18"/>
  <c r="GU182" i="18"/>
  <c r="GV182" i="18"/>
  <c r="GW182" i="18"/>
  <c r="GX182" i="18"/>
  <c r="GY182" i="18"/>
  <c r="GZ182" i="18"/>
  <c r="HA182" i="18"/>
  <c r="HB182" i="18"/>
  <c r="HC182" i="18"/>
  <c r="HD182" i="18"/>
  <c r="HE182" i="18"/>
  <c r="HF182" i="18"/>
  <c r="HG182" i="18"/>
  <c r="HH182" i="18"/>
  <c r="HI182" i="18"/>
  <c r="HJ182" i="18"/>
  <c r="HK182" i="18"/>
  <c r="HL182" i="18"/>
  <c r="HM182" i="18"/>
  <c r="HN182" i="18"/>
  <c r="HO182" i="18"/>
  <c r="HP182" i="18"/>
  <c r="HQ182" i="18"/>
  <c r="HR182" i="18"/>
  <c r="HS182" i="18"/>
  <c r="HT182" i="18"/>
  <c r="HU182" i="18"/>
  <c r="HV182" i="18"/>
  <c r="HW182" i="18"/>
  <c r="HX182" i="18"/>
  <c r="HY182" i="18"/>
  <c r="HZ182" i="18"/>
  <c r="IA182" i="18"/>
  <c r="IB182" i="18"/>
  <c r="IC182" i="18"/>
  <c r="ID182" i="18"/>
  <c r="IE182" i="18"/>
  <c r="IF182" i="18"/>
  <c r="IG182" i="18"/>
  <c r="IH182" i="18"/>
  <c r="II182" i="18"/>
  <c r="IJ182" i="18"/>
  <c r="IK182" i="18"/>
  <c r="IL182" i="18"/>
  <c r="IM182" i="18"/>
  <c r="IN182" i="18"/>
  <c r="IO182" i="18"/>
  <c r="IP182" i="18"/>
  <c r="IQ182" i="18"/>
  <c r="IR182" i="18"/>
  <c r="IS182" i="18"/>
  <c r="IT182" i="18"/>
  <c r="IU182" i="18"/>
  <c r="IV182" i="18"/>
  <c r="E183" i="18"/>
  <c r="F183" i="18"/>
  <c r="G183" i="18"/>
  <c r="H183" i="18"/>
  <c r="I183" i="18"/>
  <c r="J183" i="18"/>
  <c r="K183" i="18"/>
  <c r="L183" i="18"/>
  <c r="M183" i="18"/>
  <c r="N183" i="18"/>
  <c r="O183" i="18"/>
  <c r="P183" i="18"/>
  <c r="Q183" i="18"/>
  <c r="R183" i="18"/>
  <c r="S183" i="18"/>
  <c r="T183" i="18"/>
  <c r="U183" i="18"/>
  <c r="V183" i="18"/>
  <c r="W183" i="18"/>
  <c r="X183" i="18"/>
  <c r="Y183" i="18"/>
  <c r="Z183" i="18"/>
  <c r="AA183" i="18"/>
  <c r="AB183" i="18"/>
  <c r="AC183" i="18"/>
  <c r="AD183" i="18"/>
  <c r="AE183" i="18"/>
  <c r="AF183" i="18"/>
  <c r="AG183" i="18"/>
  <c r="AH183" i="18"/>
  <c r="AI183" i="18"/>
  <c r="AJ183" i="18"/>
  <c r="AK183" i="18"/>
  <c r="AL183" i="18"/>
  <c r="AM183" i="18"/>
  <c r="AN183" i="18"/>
  <c r="AO183" i="18"/>
  <c r="AP183" i="18"/>
  <c r="AQ183" i="18"/>
  <c r="AR183" i="18"/>
  <c r="AS183" i="18"/>
  <c r="AT183" i="18"/>
  <c r="AU183" i="18"/>
  <c r="AV183" i="18"/>
  <c r="AW183" i="18"/>
  <c r="AX183" i="18"/>
  <c r="AY183" i="18"/>
  <c r="AZ183" i="18"/>
  <c r="BA183" i="18"/>
  <c r="BB183" i="18"/>
  <c r="BC183" i="18"/>
  <c r="BD183" i="18"/>
  <c r="BE183" i="18"/>
  <c r="BF183" i="18"/>
  <c r="BG183" i="18"/>
  <c r="BH183" i="18"/>
  <c r="BI183" i="18"/>
  <c r="BJ183" i="18"/>
  <c r="BK183" i="18"/>
  <c r="BL183" i="18"/>
  <c r="BM183" i="18"/>
  <c r="BN183" i="18"/>
  <c r="BO183" i="18"/>
  <c r="BP183" i="18"/>
  <c r="BQ183" i="18"/>
  <c r="BR183" i="18"/>
  <c r="BS183" i="18"/>
  <c r="BT183" i="18"/>
  <c r="BU183" i="18"/>
  <c r="BV183" i="18"/>
  <c r="BW183" i="18"/>
  <c r="BX183" i="18"/>
  <c r="BY183" i="18"/>
  <c r="BZ183" i="18"/>
  <c r="CA183" i="18"/>
  <c r="CB183" i="18"/>
  <c r="CC183" i="18"/>
  <c r="CD183" i="18"/>
  <c r="CE183" i="18"/>
  <c r="CF183" i="18"/>
  <c r="CG183" i="18"/>
  <c r="CH183" i="18"/>
  <c r="CI183" i="18"/>
  <c r="CJ183" i="18"/>
  <c r="CK183" i="18"/>
  <c r="CL183" i="18"/>
  <c r="CM183" i="18"/>
  <c r="CN183" i="18"/>
  <c r="CO183" i="18"/>
  <c r="CP183" i="18"/>
  <c r="CQ183" i="18"/>
  <c r="CR183" i="18"/>
  <c r="CS183" i="18"/>
  <c r="CT183" i="18"/>
  <c r="CU183" i="18"/>
  <c r="CV183" i="18"/>
  <c r="CW183" i="18"/>
  <c r="CX183" i="18"/>
  <c r="CY183" i="18"/>
  <c r="CZ183" i="18"/>
  <c r="DA183" i="18"/>
  <c r="DB183" i="18"/>
  <c r="DC183" i="18"/>
  <c r="DD183" i="18"/>
  <c r="DE183" i="18"/>
  <c r="DF183" i="18"/>
  <c r="DG183" i="18"/>
  <c r="DH183" i="18"/>
  <c r="DI183" i="18"/>
  <c r="DJ183" i="18"/>
  <c r="DK183" i="18"/>
  <c r="DL183" i="18"/>
  <c r="DM183" i="18"/>
  <c r="DN183" i="18"/>
  <c r="DO183" i="18"/>
  <c r="DP183" i="18"/>
  <c r="DQ183" i="18"/>
  <c r="DR183" i="18"/>
  <c r="DS183" i="18"/>
  <c r="DT183" i="18"/>
  <c r="DU183" i="18"/>
  <c r="DV183" i="18"/>
  <c r="DW183" i="18"/>
  <c r="DX183" i="18"/>
  <c r="DY183" i="18"/>
  <c r="DZ183" i="18"/>
  <c r="EA183" i="18"/>
  <c r="EB183" i="18"/>
  <c r="EC183" i="18"/>
  <c r="ED183" i="18"/>
  <c r="EE183" i="18"/>
  <c r="EF183" i="18"/>
  <c r="EG183" i="18"/>
  <c r="EH183" i="18"/>
  <c r="EI183" i="18"/>
  <c r="EJ183" i="18"/>
  <c r="EK183" i="18"/>
  <c r="EL183" i="18"/>
  <c r="EM183" i="18"/>
  <c r="EN183" i="18"/>
  <c r="EO183" i="18"/>
  <c r="EP183" i="18"/>
  <c r="EQ183" i="18"/>
  <c r="ER183" i="18"/>
  <c r="ES183" i="18"/>
  <c r="ET183" i="18"/>
  <c r="EU183" i="18"/>
  <c r="EV183" i="18"/>
  <c r="EW183" i="18"/>
  <c r="EX183" i="18"/>
  <c r="EY183" i="18"/>
  <c r="EZ183" i="18"/>
  <c r="FA183" i="18"/>
  <c r="FB183" i="18"/>
  <c r="FC183" i="18"/>
  <c r="FD183" i="18"/>
  <c r="FE183" i="18"/>
  <c r="FF183" i="18"/>
  <c r="FG183" i="18"/>
  <c r="FH183" i="18"/>
  <c r="FI183" i="18"/>
  <c r="FJ183" i="18"/>
  <c r="FK183" i="18"/>
  <c r="FL183" i="18"/>
  <c r="FM183" i="18"/>
  <c r="FN183" i="18"/>
  <c r="FO183" i="18"/>
  <c r="FP183" i="18"/>
  <c r="FQ183" i="18"/>
  <c r="FR183" i="18"/>
  <c r="FS183" i="18"/>
  <c r="FT183" i="18"/>
  <c r="FU183" i="18"/>
  <c r="FV183" i="18"/>
  <c r="FW183" i="18"/>
  <c r="FX183" i="18"/>
  <c r="FY183" i="18"/>
  <c r="FZ183" i="18"/>
  <c r="GA183" i="18"/>
  <c r="GB183" i="18"/>
  <c r="GC183" i="18"/>
  <c r="GD183" i="18"/>
  <c r="GE183" i="18"/>
  <c r="GF183" i="18"/>
  <c r="GG183" i="18"/>
  <c r="GH183" i="18"/>
  <c r="GI183" i="18"/>
  <c r="GJ183" i="18"/>
  <c r="GK183" i="18"/>
  <c r="GL183" i="18"/>
  <c r="GM183" i="18"/>
  <c r="GN183" i="18"/>
  <c r="GO183" i="18"/>
  <c r="GP183" i="18"/>
  <c r="GQ183" i="18"/>
  <c r="GR183" i="18"/>
  <c r="GS183" i="18"/>
  <c r="GT183" i="18"/>
  <c r="GU183" i="18"/>
  <c r="GV183" i="18"/>
  <c r="GW183" i="18"/>
  <c r="GX183" i="18"/>
  <c r="GY183" i="18"/>
  <c r="GZ183" i="18"/>
  <c r="HA183" i="18"/>
  <c r="HB183" i="18"/>
  <c r="HC183" i="18"/>
  <c r="HD183" i="18"/>
  <c r="HE183" i="18"/>
  <c r="HF183" i="18"/>
  <c r="HG183" i="18"/>
  <c r="HH183" i="18"/>
  <c r="HI183" i="18"/>
  <c r="HJ183" i="18"/>
  <c r="HK183" i="18"/>
  <c r="HL183" i="18"/>
  <c r="HM183" i="18"/>
  <c r="HN183" i="18"/>
  <c r="HO183" i="18"/>
  <c r="HP183" i="18"/>
  <c r="HQ183" i="18"/>
  <c r="HR183" i="18"/>
  <c r="HS183" i="18"/>
  <c r="HT183" i="18"/>
  <c r="HU183" i="18"/>
  <c r="HV183" i="18"/>
  <c r="HW183" i="18"/>
  <c r="HX183" i="18"/>
  <c r="HY183" i="18"/>
  <c r="HZ183" i="18"/>
  <c r="IA183" i="18"/>
  <c r="IB183" i="18"/>
  <c r="IC183" i="18"/>
  <c r="ID183" i="18"/>
  <c r="IE183" i="18"/>
  <c r="IF183" i="18"/>
  <c r="IG183" i="18"/>
  <c r="IH183" i="18"/>
  <c r="II183" i="18"/>
  <c r="IJ183" i="18"/>
  <c r="IK183" i="18"/>
  <c r="IL183" i="18"/>
  <c r="IM183" i="18"/>
  <c r="IN183" i="18"/>
  <c r="IO183" i="18"/>
  <c r="IP183" i="18"/>
  <c r="IQ183" i="18"/>
  <c r="IR183" i="18"/>
  <c r="IS183" i="18"/>
  <c r="IT183" i="18"/>
  <c r="IU183" i="18"/>
  <c r="IV183" i="18"/>
  <c r="E200" i="18"/>
  <c r="F200" i="18"/>
  <c r="G200" i="18"/>
  <c r="H200" i="18"/>
  <c r="I200" i="18"/>
  <c r="J200" i="18"/>
  <c r="K200" i="18"/>
  <c r="L200" i="18"/>
  <c r="M200" i="18"/>
  <c r="N200" i="18"/>
  <c r="O200" i="18"/>
  <c r="P200" i="18"/>
  <c r="Q200" i="18"/>
  <c r="R200" i="18"/>
  <c r="S200" i="18"/>
  <c r="T200" i="18"/>
  <c r="U200" i="18"/>
  <c r="V200" i="18"/>
  <c r="W200" i="18"/>
  <c r="X200" i="18"/>
  <c r="Y200" i="18"/>
  <c r="Z200" i="18"/>
  <c r="AA200" i="18"/>
  <c r="AB200" i="18"/>
  <c r="AC200" i="18"/>
  <c r="AD200" i="18"/>
  <c r="AE200" i="18"/>
  <c r="AF200" i="18"/>
  <c r="AG200" i="18"/>
  <c r="AH200" i="18"/>
  <c r="AI200" i="18"/>
  <c r="AJ200" i="18"/>
  <c r="AK200" i="18"/>
  <c r="AL200" i="18"/>
  <c r="AM200" i="18"/>
  <c r="AN200" i="18"/>
  <c r="AO200" i="18"/>
  <c r="AP200" i="18"/>
  <c r="AQ200" i="18"/>
  <c r="AR200" i="18"/>
  <c r="AS200" i="18"/>
  <c r="AT200" i="18"/>
  <c r="AU200" i="18"/>
  <c r="AV200" i="18"/>
  <c r="AW200" i="18"/>
  <c r="AX200" i="18"/>
  <c r="AY200" i="18"/>
  <c r="AZ200" i="18"/>
  <c r="BA200" i="18"/>
  <c r="BB200" i="18"/>
  <c r="BC200" i="18"/>
  <c r="BD200" i="18"/>
  <c r="BE200" i="18"/>
  <c r="BF200" i="18"/>
  <c r="BG200" i="18"/>
  <c r="BH200" i="18"/>
  <c r="BI200" i="18"/>
  <c r="BJ200" i="18"/>
  <c r="BK200" i="18"/>
  <c r="BL200" i="18"/>
  <c r="BM200" i="18"/>
  <c r="BN200" i="18"/>
  <c r="BO200" i="18"/>
  <c r="BP200" i="18"/>
  <c r="BQ200" i="18"/>
  <c r="BR200" i="18"/>
  <c r="BS200" i="18"/>
  <c r="BT200" i="18"/>
  <c r="BU200" i="18"/>
  <c r="BV200" i="18"/>
  <c r="BW200" i="18"/>
  <c r="BX200" i="18"/>
  <c r="BY200" i="18"/>
  <c r="BZ200" i="18"/>
  <c r="CA200" i="18"/>
  <c r="CB200" i="18"/>
  <c r="CC200" i="18"/>
  <c r="CD200" i="18"/>
  <c r="CE200" i="18"/>
  <c r="CF200" i="18"/>
  <c r="CG200" i="18"/>
  <c r="CH200" i="18"/>
  <c r="CI200" i="18"/>
  <c r="CJ200" i="18"/>
  <c r="CK200" i="18"/>
  <c r="CL200" i="18"/>
  <c r="CM200" i="18"/>
  <c r="CN200" i="18"/>
  <c r="CO200" i="18"/>
  <c r="CP200" i="18"/>
  <c r="CQ200" i="18"/>
  <c r="CR200" i="18"/>
  <c r="CS200" i="18"/>
  <c r="CT200" i="18"/>
  <c r="CU200" i="18"/>
  <c r="CV200" i="18"/>
  <c r="CW200" i="18"/>
  <c r="CX200" i="18"/>
  <c r="CY200" i="18"/>
  <c r="CZ200" i="18"/>
  <c r="DA200" i="18"/>
  <c r="DB200" i="18"/>
  <c r="DC200" i="18"/>
  <c r="DD200" i="18"/>
  <c r="DE200" i="18"/>
  <c r="DF200" i="18"/>
  <c r="DG200" i="18"/>
  <c r="DH200" i="18"/>
  <c r="DI200" i="18"/>
  <c r="DJ200" i="18"/>
  <c r="DK200" i="18"/>
  <c r="DL200" i="18"/>
  <c r="DM200" i="18"/>
  <c r="DN200" i="18"/>
  <c r="DO200" i="18"/>
  <c r="DP200" i="18"/>
  <c r="DQ200" i="18"/>
  <c r="DR200" i="18"/>
  <c r="DS200" i="18"/>
  <c r="DT200" i="18"/>
  <c r="DU200" i="18"/>
  <c r="DV200" i="18"/>
  <c r="DW200" i="18"/>
  <c r="DX200" i="18"/>
  <c r="DY200" i="18"/>
  <c r="DZ200" i="18"/>
  <c r="EA200" i="18"/>
  <c r="EB200" i="18"/>
  <c r="EC200" i="18"/>
  <c r="ED200" i="18"/>
  <c r="EE200" i="18"/>
  <c r="EF200" i="18"/>
  <c r="EG200" i="18"/>
  <c r="EH200" i="18"/>
  <c r="EI200" i="18"/>
  <c r="EJ200" i="18"/>
  <c r="EK200" i="18"/>
  <c r="EL200" i="18"/>
  <c r="EM200" i="18"/>
  <c r="EN200" i="18"/>
  <c r="EO200" i="18"/>
  <c r="EP200" i="18"/>
  <c r="EQ200" i="18"/>
  <c r="ER200" i="18"/>
  <c r="ES200" i="18"/>
  <c r="ET200" i="18"/>
  <c r="EU200" i="18"/>
  <c r="EV200" i="18"/>
  <c r="EW200" i="18"/>
  <c r="EX200" i="18"/>
  <c r="EY200" i="18"/>
  <c r="EZ200" i="18"/>
  <c r="FA200" i="18"/>
  <c r="FB200" i="18"/>
  <c r="FC200" i="18"/>
  <c r="FD200" i="18"/>
  <c r="FE200" i="18"/>
  <c r="FF200" i="18"/>
  <c r="FG200" i="18"/>
  <c r="FH200" i="18"/>
  <c r="FI200" i="18"/>
  <c r="FJ200" i="18"/>
  <c r="FK200" i="18"/>
  <c r="FL200" i="18"/>
  <c r="FM200" i="18"/>
  <c r="FN200" i="18"/>
  <c r="FO200" i="18"/>
  <c r="FP200" i="18"/>
  <c r="FQ200" i="18"/>
  <c r="FR200" i="18"/>
  <c r="FS200" i="18"/>
  <c r="FT200" i="18"/>
  <c r="FU200" i="18"/>
  <c r="FV200" i="18"/>
  <c r="FW200" i="18"/>
  <c r="FX200" i="18"/>
  <c r="FY200" i="18"/>
  <c r="FZ200" i="18"/>
  <c r="GA200" i="18"/>
  <c r="GB200" i="18"/>
  <c r="GC200" i="18"/>
  <c r="GD200" i="18"/>
  <c r="GE200" i="18"/>
  <c r="GF200" i="18"/>
  <c r="GG200" i="18"/>
  <c r="GH200" i="18"/>
  <c r="GI200" i="18"/>
  <c r="GJ200" i="18"/>
  <c r="GK200" i="18"/>
  <c r="GL200" i="18"/>
  <c r="GM200" i="18"/>
  <c r="GN200" i="18"/>
  <c r="GO200" i="18"/>
  <c r="GP200" i="18"/>
  <c r="GQ200" i="18"/>
  <c r="GR200" i="18"/>
  <c r="GS200" i="18"/>
  <c r="GT200" i="18"/>
  <c r="GU200" i="18"/>
  <c r="GV200" i="18"/>
  <c r="GW200" i="18"/>
  <c r="GX200" i="18"/>
  <c r="GY200" i="18"/>
  <c r="GZ200" i="18"/>
  <c r="HA200" i="18"/>
  <c r="HB200" i="18"/>
  <c r="HC200" i="18"/>
  <c r="HD200" i="18"/>
  <c r="HE200" i="18"/>
  <c r="HF200" i="18"/>
  <c r="HG200" i="18"/>
  <c r="HH200" i="18"/>
  <c r="HI200" i="18"/>
  <c r="HJ200" i="18"/>
  <c r="HK200" i="18"/>
  <c r="HL200" i="18"/>
  <c r="HM200" i="18"/>
  <c r="HN200" i="18"/>
  <c r="HO200" i="18"/>
  <c r="HP200" i="18"/>
  <c r="HQ200" i="18"/>
  <c r="HR200" i="18"/>
  <c r="HS200" i="18"/>
  <c r="HT200" i="18"/>
  <c r="HU200" i="18"/>
  <c r="HV200" i="18"/>
  <c r="HW200" i="18"/>
  <c r="HX200" i="18"/>
  <c r="HY200" i="18"/>
  <c r="HZ200" i="18"/>
  <c r="IA200" i="18"/>
  <c r="IB200" i="18"/>
  <c r="IC200" i="18"/>
  <c r="ID200" i="18"/>
  <c r="IE200" i="18"/>
  <c r="IF200" i="18"/>
  <c r="IG200" i="18"/>
  <c r="IH200" i="18"/>
  <c r="II200" i="18"/>
  <c r="IJ200" i="18"/>
  <c r="IK200" i="18"/>
  <c r="IL200" i="18"/>
  <c r="IM200" i="18"/>
  <c r="IN200" i="18"/>
  <c r="IO200" i="18"/>
  <c r="IP200" i="18"/>
  <c r="IQ200" i="18"/>
  <c r="IR200" i="18"/>
  <c r="IS200" i="18"/>
  <c r="IT200" i="18"/>
  <c r="IU200" i="18"/>
  <c r="IV200" i="18"/>
  <c r="E201" i="18"/>
  <c r="F201" i="18"/>
  <c r="G201" i="18"/>
  <c r="H201" i="18"/>
  <c r="I201" i="18"/>
  <c r="J201" i="18"/>
  <c r="K201" i="18"/>
  <c r="L201" i="18"/>
  <c r="M201" i="18"/>
  <c r="N201" i="18"/>
  <c r="O201" i="18"/>
  <c r="P201" i="18"/>
  <c r="Q201" i="18"/>
  <c r="R201" i="18"/>
  <c r="S201" i="18"/>
  <c r="T201" i="18"/>
  <c r="U201" i="18"/>
  <c r="V201" i="18"/>
  <c r="W201" i="18"/>
  <c r="X201" i="18"/>
  <c r="Y201" i="18"/>
  <c r="Z201" i="18"/>
  <c r="AA201" i="18"/>
  <c r="AB201" i="18"/>
  <c r="AC201" i="18"/>
  <c r="AD201" i="18"/>
  <c r="AE201" i="18"/>
  <c r="AF201" i="18"/>
  <c r="AG201" i="18"/>
  <c r="AH201" i="18"/>
  <c r="AI201" i="18"/>
  <c r="AJ201" i="18"/>
  <c r="AK201" i="18"/>
  <c r="AL201" i="18"/>
  <c r="AM201" i="18"/>
  <c r="AN201" i="18"/>
  <c r="AO201" i="18"/>
  <c r="AP201" i="18"/>
  <c r="AQ201" i="18"/>
  <c r="AR201" i="18"/>
  <c r="AS201" i="18"/>
  <c r="AT201" i="18"/>
  <c r="AU201" i="18"/>
  <c r="AV201" i="18"/>
  <c r="AW201" i="18"/>
  <c r="AX201" i="18"/>
  <c r="AY201" i="18"/>
  <c r="AZ201" i="18"/>
  <c r="BA201" i="18"/>
  <c r="BB201" i="18"/>
  <c r="BC201" i="18"/>
  <c r="BD201" i="18"/>
  <c r="BE201" i="18"/>
  <c r="BF201" i="18"/>
  <c r="BG201" i="18"/>
  <c r="BH201" i="18"/>
  <c r="BI201" i="18"/>
  <c r="BJ201" i="18"/>
  <c r="BK201" i="18"/>
  <c r="BL201" i="18"/>
  <c r="BM201" i="18"/>
  <c r="BN201" i="18"/>
  <c r="BO201" i="18"/>
  <c r="BP201" i="18"/>
  <c r="BQ201" i="18"/>
  <c r="BR201" i="18"/>
  <c r="BS201" i="18"/>
  <c r="BT201" i="18"/>
  <c r="BU201" i="18"/>
  <c r="BV201" i="18"/>
  <c r="BW201" i="18"/>
  <c r="BX201" i="18"/>
  <c r="BY201" i="18"/>
  <c r="BZ201" i="18"/>
  <c r="CA201" i="18"/>
  <c r="CB201" i="18"/>
  <c r="CC201" i="18"/>
  <c r="CD201" i="18"/>
  <c r="CE201" i="18"/>
  <c r="CF201" i="18"/>
  <c r="CG201" i="18"/>
  <c r="CH201" i="18"/>
  <c r="CI201" i="18"/>
  <c r="CJ201" i="18"/>
  <c r="CK201" i="18"/>
  <c r="CL201" i="18"/>
  <c r="CM201" i="18"/>
  <c r="CN201" i="18"/>
  <c r="CO201" i="18"/>
  <c r="CP201" i="18"/>
  <c r="CQ201" i="18"/>
  <c r="CR201" i="18"/>
  <c r="CS201" i="18"/>
  <c r="CT201" i="18"/>
  <c r="CU201" i="18"/>
  <c r="CV201" i="18"/>
  <c r="CW201" i="18"/>
  <c r="CX201" i="18"/>
  <c r="CY201" i="18"/>
  <c r="CZ201" i="18"/>
  <c r="DA201" i="18"/>
  <c r="DB201" i="18"/>
  <c r="DC201" i="18"/>
  <c r="DD201" i="18"/>
  <c r="DE201" i="18"/>
  <c r="DF201" i="18"/>
  <c r="DG201" i="18"/>
  <c r="DH201" i="18"/>
  <c r="DI201" i="18"/>
  <c r="DJ201" i="18"/>
  <c r="DK201" i="18"/>
  <c r="DL201" i="18"/>
  <c r="DM201" i="18"/>
  <c r="DN201" i="18"/>
  <c r="DO201" i="18"/>
  <c r="DP201" i="18"/>
  <c r="DQ201" i="18"/>
  <c r="DR201" i="18"/>
  <c r="DS201" i="18"/>
  <c r="DT201" i="18"/>
  <c r="DU201" i="18"/>
  <c r="DV201" i="18"/>
  <c r="DW201" i="18"/>
  <c r="DX201" i="18"/>
  <c r="DY201" i="18"/>
  <c r="DZ201" i="18"/>
  <c r="EA201" i="18"/>
  <c r="EB201" i="18"/>
  <c r="EC201" i="18"/>
  <c r="ED201" i="18"/>
  <c r="EE201" i="18"/>
  <c r="EF201" i="18"/>
  <c r="EG201" i="18"/>
  <c r="EH201" i="18"/>
  <c r="EI201" i="18"/>
  <c r="EJ201" i="18"/>
  <c r="EK201" i="18"/>
  <c r="EL201" i="18"/>
  <c r="EM201" i="18"/>
  <c r="EN201" i="18"/>
  <c r="EO201" i="18"/>
  <c r="EP201" i="18"/>
  <c r="EQ201" i="18"/>
  <c r="ER201" i="18"/>
  <c r="ES201" i="18"/>
  <c r="ET201" i="18"/>
  <c r="EU201" i="18"/>
  <c r="EV201" i="18"/>
  <c r="EW201" i="18"/>
  <c r="EX201" i="18"/>
  <c r="EY201" i="18"/>
  <c r="EZ201" i="18"/>
  <c r="FA201" i="18"/>
  <c r="FB201" i="18"/>
  <c r="FC201" i="18"/>
  <c r="FD201" i="18"/>
  <c r="FE201" i="18"/>
  <c r="FF201" i="18"/>
  <c r="FG201" i="18"/>
  <c r="FH201" i="18"/>
  <c r="FI201" i="18"/>
  <c r="FJ201" i="18"/>
  <c r="FK201" i="18"/>
  <c r="FL201" i="18"/>
  <c r="FM201" i="18"/>
  <c r="FN201" i="18"/>
  <c r="FO201" i="18"/>
  <c r="FP201" i="18"/>
  <c r="FQ201" i="18"/>
  <c r="FR201" i="18"/>
  <c r="FS201" i="18"/>
  <c r="FT201" i="18"/>
  <c r="FU201" i="18"/>
  <c r="FV201" i="18"/>
  <c r="FW201" i="18"/>
  <c r="FX201" i="18"/>
  <c r="FY201" i="18"/>
  <c r="FZ201" i="18"/>
  <c r="GA201" i="18"/>
  <c r="GB201" i="18"/>
  <c r="GC201" i="18"/>
  <c r="GD201" i="18"/>
  <c r="GE201" i="18"/>
  <c r="GF201" i="18"/>
  <c r="GG201" i="18"/>
  <c r="GH201" i="18"/>
  <c r="GI201" i="18"/>
  <c r="GJ201" i="18"/>
  <c r="GK201" i="18"/>
  <c r="GL201" i="18"/>
  <c r="GM201" i="18"/>
  <c r="GN201" i="18"/>
  <c r="GO201" i="18"/>
  <c r="GP201" i="18"/>
  <c r="GQ201" i="18"/>
  <c r="GR201" i="18"/>
  <c r="GS201" i="18"/>
  <c r="GT201" i="18"/>
  <c r="GU201" i="18"/>
  <c r="GV201" i="18"/>
  <c r="GW201" i="18"/>
  <c r="GX201" i="18"/>
  <c r="GY201" i="18"/>
  <c r="GZ201" i="18"/>
  <c r="HA201" i="18"/>
  <c r="HB201" i="18"/>
  <c r="HC201" i="18"/>
  <c r="HD201" i="18"/>
  <c r="HE201" i="18"/>
  <c r="HF201" i="18"/>
  <c r="HG201" i="18"/>
  <c r="HH201" i="18"/>
  <c r="HI201" i="18"/>
  <c r="HJ201" i="18"/>
  <c r="HK201" i="18"/>
  <c r="HL201" i="18"/>
  <c r="HM201" i="18"/>
  <c r="HN201" i="18"/>
  <c r="HO201" i="18"/>
  <c r="HP201" i="18"/>
  <c r="HQ201" i="18"/>
  <c r="HR201" i="18"/>
  <c r="HS201" i="18"/>
  <c r="HT201" i="18"/>
  <c r="HU201" i="18"/>
  <c r="HV201" i="18"/>
  <c r="HW201" i="18"/>
  <c r="HX201" i="18"/>
  <c r="HY201" i="18"/>
  <c r="HZ201" i="18"/>
  <c r="IA201" i="18"/>
  <c r="IB201" i="18"/>
  <c r="IC201" i="18"/>
  <c r="ID201" i="18"/>
  <c r="IE201" i="18"/>
  <c r="IF201" i="18"/>
  <c r="IG201" i="18"/>
  <c r="IH201" i="18"/>
  <c r="II201" i="18"/>
  <c r="IJ201" i="18"/>
  <c r="IK201" i="18"/>
  <c r="IL201" i="18"/>
  <c r="IM201" i="18"/>
  <c r="IN201" i="18"/>
  <c r="IO201" i="18"/>
  <c r="IP201" i="18"/>
  <c r="IQ201" i="18"/>
  <c r="IR201" i="18"/>
  <c r="IS201" i="18"/>
  <c r="IT201" i="18"/>
  <c r="IU201" i="18"/>
  <c r="IV201" i="18"/>
  <c r="E202" i="18"/>
  <c r="F202" i="18"/>
  <c r="G202" i="18"/>
  <c r="H202" i="18"/>
  <c r="I202" i="18"/>
  <c r="J202" i="18"/>
  <c r="K202" i="18"/>
  <c r="L202" i="18"/>
  <c r="M202" i="18"/>
  <c r="N202" i="18"/>
  <c r="O202" i="18"/>
  <c r="P202" i="18"/>
  <c r="Q202" i="18"/>
  <c r="R202" i="18"/>
  <c r="S202" i="18"/>
  <c r="T202" i="18"/>
  <c r="U202" i="18"/>
  <c r="V202" i="18"/>
  <c r="W202" i="18"/>
  <c r="X202" i="18"/>
  <c r="Y202" i="18"/>
  <c r="Z202" i="18"/>
  <c r="AA202" i="18"/>
  <c r="AB202" i="18"/>
  <c r="AC202" i="18"/>
  <c r="AD202" i="18"/>
  <c r="AE202" i="18"/>
  <c r="AF202" i="18"/>
  <c r="AG202" i="18"/>
  <c r="AH202" i="18"/>
  <c r="AI202" i="18"/>
  <c r="AJ202" i="18"/>
  <c r="AK202" i="18"/>
  <c r="AL202" i="18"/>
  <c r="AM202" i="18"/>
  <c r="AN202" i="18"/>
  <c r="AO202" i="18"/>
  <c r="AP202" i="18"/>
  <c r="AQ202" i="18"/>
  <c r="AR202" i="18"/>
  <c r="AS202" i="18"/>
  <c r="AT202" i="18"/>
  <c r="AU202" i="18"/>
  <c r="AV202" i="18"/>
  <c r="AW202" i="18"/>
  <c r="AX202" i="18"/>
  <c r="AY202" i="18"/>
  <c r="AZ202" i="18"/>
  <c r="BA202" i="18"/>
  <c r="BB202" i="18"/>
  <c r="BC202" i="18"/>
  <c r="BD202" i="18"/>
  <c r="BE202" i="18"/>
  <c r="BF202" i="18"/>
  <c r="BG202" i="18"/>
  <c r="BH202" i="18"/>
  <c r="BI202" i="18"/>
  <c r="BJ202" i="18"/>
  <c r="BK202" i="18"/>
  <c r="BL202" i="18"/>
  <c r="BM202" i="18"/>
  <c r="BN202" i="18"/>
  <c r="BO202" i="18"/>
  <c r="BP202" i="18"/>
  <c r="BQ202" i="18"/>
  <c r="BR202" i="18"/>
  <c r="BS202" i="18"/>
  <c r="BT202" i="18"/>
  <c r="BU202" i="18"/>
  <c r="BV202" i="18"/>
  <c r="BW202" i="18"/>
  <c r="BX202" i="18"/>
  <c r="BY202" i="18"/>
  <c r="BZ202" i="18"/>
  <c r="CA202" i="18"/>
  <c r="CB202" i="18"/>
  <c r="CC202" i="18"/>
  <c r="CD202" i="18"/>
  <c r="CE202" i="18"/>
  <c r="CF202" i="18"/>
  <c r="CG202" i="18"/>
  <c r="CH202" i="18"/>
  <c r="CI202" i="18"/>
  <c r="CJ202" i="18"/>
  <c r="CK202" i="18"/>
  <c r="CL202" i="18"/>
  <c r="CM202" i="18"/>
  <c r="CN202" i="18"/>
  <c r="CO202" i="18"/>
  <c r="CP202" i="18"/>
  <c r="CQ202" i="18"/>
  <c r="CR202" i="18"/>
  <c r="CS202" i="18"/>
  <c r="CT202" i="18"/>
  <c r="CU202" i="18"/>
  <c r="CV202" i="18"/>
  <c r="CW202" i="18"/>
  <c r="CX202" i="18"/>
  <c r="CY202" i="18"/>
  <c r="CZ202" i="18"/>
  <c r="DA202" i="18"/>
  <c r="DB202" i="18"/>
  <c r="DC202" i="18"/>
  <c r="DD202" i="18"/>
  <c r="DE202" i="18"/>
  <c r="DF202" i="18"/>
  <c r="DG202" i="18"/>
  <c r="DH202" i="18"/>
  <c r="DI202" i="18"/>
  <c r="DJ202" i="18"/>
  <c r="DK202" i="18"/>
  <c r="DL202" i="18"/>
  <c r="DM202" i="18"/>
  <c r="DN202" i="18"/>
  <c r="DO202" i="18"/>
  <c r="DP202" i="18"/>
  <c r="DQ202" i="18"/>
  <c r="DR202" i="18"/>
  <c r="DS202" i="18"/>
  <c r="DT202" i="18"/>
  <c r="DU202" i="18"/>
  <c r="DV202" i="18"/>
  <c r="DW202" i="18"/>
  <c r="DX202" i="18"/>
  <c r="DY202" i="18"/>
  <c r="DZ202" i="18"/>
  <c r="EA202" i="18"/>
  <c r="EB202" i="18"/>
  <c r="EC202" i="18"/>
  <c r="ED202" i="18"/>
  <c r="EE202" i="18"/>
  <c r="EF202" i="18"/>
  <c r="EG202" i="18"/>
  <c r="EH202" i="18"/>
  <c r="EI202" i="18"/>
  <c r="EJ202" i="18"/>
  <c r="EK202" i="18"/>
  <c r="EL202" i="18"/>
  <c r="EM202" i="18"/>
  <c r="EN202" i="18"/>
  <c r="EO202" i="18"/>
  <c r="EP202" i="18"/>
  <c r="EQ202" i="18"/>
  <c r="ER202" i="18"/>
  <c r="ES202" i="18"/>
  <c r="ET202" i="18"/>
  <c r="EU202" i="18"/>
  <c r="EV202" i="18"/>
  <c r="EW202" i="18"/>
  <c r="EX202" i="18"/>
  <c r="EY202" i="18"/>
  <c r="EZ202" i="18"/>
  <c r="FA202" i="18"/>
  <c r="FB202" i="18"/>
  <c r="FC202" i="18"/>
  <c r="FD202" i="18"/>
  <c r="FE202" i="18"/>
  <c r="FF202" i="18"/>
  <c r="FG202" i="18"/>
  <c r="FH202" i="18"/>
  <c r="FI202" i="18"/>
  <c r="FJ202" i="18"/>
  <c r="FK202" i="18"/>
  <c r="FL202" i="18"/>
  <c r="FM202" i="18"/>
  <c r="FN202" i="18"/>
  <c r="FO202" i="18"/>
  <c r="FP202" i="18"/>
  <c r="FQ202" i="18"/>
  <c r="FR202" i="18"/>
  <c r="FS202" i="18"/>
  <c r="FT202" i="18"/>
  <c r="FU202" i="18"/>
  <c r="FV202" i="18"/>
  <c r="FW202" i="18"/>
  <c r="FX202" i="18"/>
  <c r="FY202" i="18"/>
  <c r="FZ202" i="18"/>
  <c r="GA202" i="18"/>
  <c r="GB202" i="18"/>
  <c r="GC202" i="18"/>
  <c r="GD202" i="18"/>
  <c r="GE202" i="18"/>
  <c r="GF202" i="18"/>
  <c r="GG202" i="18"/>
  <c r="GH202" i="18"/>
  <c r="GI202" i="18"/>
  <c r="GJ202" i="18"/>
  <c r="GK202" i="18"/>
  <c r="GL202" i="18"/>
  <c r="GM202" i="18"/>
  <c r="GN202" i="18"/>
  <c r="GO202" i="18"/>
  <c r="GP202" i="18"/>
  <c r="GQ202" i="18"/>
  <c r="GR202" i="18"/>
  <c r="GS202" i="18"/>
  <c r="GT202" i="18"/>
  <c r="GU202" i="18"/>
  <c r="GV202" i="18"/>
  <c r="GW202" i="18"/>
  <c r="GX202" i="18"/>
  <c r="GY202" i="18"/>
  <c r="GZ202" i="18"/>
  <c r="HA202" i="18"/>
  <c r="HB202" i="18"/>
  <c r="HC202" i="18"/>
  <c r="HD202" i="18"/>
  <c r="HE202" i="18"/>
  <c r="HF202" i="18"/>
  <c r="HG202" i="18"/>
  <c r="HH202" i="18"/>
  <c r="HI202" i="18"/>
  <c r="HJ202" i="18"/>
  <c r="HK202" i="18"/>
  <c r="HL202" i="18"/>
  <c r="HM202" i="18"/>
  <c r="HN202" i="18"/>
  <c r="HO202" i="18"/>
  <c r="HP202" i="18"/>
  <c r="HQ202" i="18"/>
  <c r="HR202" i="18"/>
  <c r="HS202" i="18"/>
  <c r="HT202" i="18"/>
  <c r="HU202" i="18"/>
  <c r="HV202" i="18"/>
  <c r="HW202" i="18"/>
  <c r="HX202" i="18"/>
  <c r="HY202" i="18"/>
  <c r="HZ202" i="18"/>
  <c r="IA202" i="18"/>
  <c r="IB202" i="18"/>
  <c r="IC202" i="18"/>
  <c r="ID202" i="18"/>
  <c r="IE202" i="18"/>
  <c r="IF202" i="18"/>
  <c r="IG202" i="18"/>
  <c r="IH202" i="18"/>
  <c r="II202" i="18"/>
  <c r="IJ202" i="18"/>
  <c r="IK202" i="18"/>
  <c r="IL202" i="18"/>
  <c r="IM202" i="18"/>
  <c r="IN202" i="18"/>
  <c r="IO202" i="18"/>
  <c r="IP202" i="18"/>
  <c r="IQ202" i="18"/>
  <c r="IR202" i="18"/>
  <c r="IS202" i="18"/>
  <c r="IT202" i="18"/>
  <c r="IU202" i="18"/>
  <c r="IV202" i="18"/>
  <c r="E203" i="18"/>
  <c r="F203" i="18"/>
  <c r="G203" i="18"/>
  <c r="H203" i="18"/>
  <c r="I203" i="18"/>
  <c r="J203" i="18"/>
  <c r="K203" i="18"/>
  <c r="L203" i="18"/>
  <c r="M203" i="18"/>
  <c r="N203" i="18"/>
  <c r="O203" i="18"/>
  <c r="P203" i="18"/>
  <c r="Q203" i="18"/>
  <c r="R203" i="18"/>
  <c r="S203" i="18"/>
  <c r="T203" i="18"/>
  <c r="U203" i="18"/>
  <c r="V203" i="18"/>
  <c r="W203" i="18"/>
  <c r="X203" i="18"/>
  <c r="Y203" i="18"/>
  <c r="Z203" i="18"/>
  <c r="AA203" i="18"/>
  <c r="AB203" i="18"/>
  <c r="AC203" i="18"/>
  <c r="AD203" i="18"/>
  <c r="AE203" i="18"/>
  <c r="AF203" i="18"/>
  <c r="AG203" i="18"/>
  <c r="AH203" i="18"/>
  <c r="AI203" i="18"/>
  <c r="AJ203" i="18"/>
  <c r="AK203" i="18"/>
  <c r="AL203" i="18"/>
  <c r="AM203" i="18"/>
  <c r="AN203" i="18"/>
  <c r="AO203" i="18"/>
  <c r="AP203" i="18"/>
  <c r="AQ203" i="18"/>
  <c r="AR203" i="18"/>
  <c r="AS203" i="18"/>
  <c r="AT203" i="18"/>
  <c r="AU203" i="18"/>
  <c r="AV203" i="18"/>
  <c r="AW203" i="18"/>
  <c r="AX203" i="18"/>
  <c r="AY203" i="18"/>
  <c r="AZ203" i="18"/>
  <c r="BA203" i="18"/>
  <c r="BB203" i="18"/>
  <c r="BC203" i="18"/>
  <c r="BD203" i="18"/>
  <c r="BE203" i="18"/>
  <c r="BF203" i="18"/>
  <c r="BG203" i="18"/>
  <c r="BH203" i="18"/>
  <c r="BI203" i="18"/>
  <c r="BJ203" i="18"/>
  <c r="BK203" i="18"/>
  <c r="BL203" i="18"/>
  <c r="BM203" i="18"/>
  <c r="BN203" i="18"/>
  <c r="BO203" i="18"/>
  <c r="BP203" i="18"/>
  <c r="BQ203" i="18"/>
  <c r="BR203" i="18"/>
  <c r="BS203" i="18"/>
  <c r="BT203" i="18"/>
  <c r="BU203" i="18"/>
  <c r="BV203" i="18"/>
  <c r="BW203" i="18"/>
  <c r="BX203" i="18"/>
  <c r="BY203" i="18"/>
  <c r="BZ203" i="18"/>
  <c r="CA203" i="18"/>
  <c r="CB203" i="18"/>
  <c r="CC203" i="18"/>
  <c r="CD203" i="18"/>
  <c r="CE203" i="18"/>
  <c r="CF203" i="18"/>
  <c r="CG203" i="18"/>
  <c r="CH203" i="18"/>
  <c r="CI203" i="18"/>
  <c r="CJ203" i="18"/>
  <c r="CK203" i="18"/>
  <c r="CL203" i="18"/>
  <c r="CM203" i="18"/>
  <c r="CN203" i="18"/>
  <c r="CO203" i="18"/>
  <c r="CP203" i="18"/>
  <c r="CQ203" i="18"/>
  <c r="CR203" i="18"/>
  <c r="CS203" i="18"/>
  <c r="CT203" i="18"/>
  <c r="CU203" i="18"/>
  <c r="CV203" i="18"/>
  <c r="CW203" i="18"/>
  <c r="CX203" i="18"/>
  <c r="CY203" i="18"/>
  <c r="CZ203" i="18"/>
  <c r="DA203" i="18"/>
  <c r="DB203" i="18"/>
  <c r="DC203" i="18"/>
  <c r="DD203" i="18"/>
  <c r="DE203" i="18"/>
  <c r="DF203" i="18"/>
  <c r="DG203" i="18"/>
  <c r="DH203" i="18"/>
  <c r="DI203" i="18"/>
  <c r="DJ203" i="18"/>
  <c r="DK203" i="18"/>
  <c r="DL203" i="18"/>
  <c r="DM203" i="18"/>
  <c r="DN203" i="18"/>
  <c r="DO203" i="18"/>
  <c r="DP203" i="18"/>
  <c r="DQ203" i="18"/>
  <c r="DR203" i="18"/>
  <c r="DS203" i="18"/>
  <c r="DT203" i="18"/>
  <c r="DU203" i="18"/>
  <c r="DV203" i="18"/>
  <c r="DW203" i="18"/>
  <c r="DX203" i="18"/>
  <c r="DY203" i="18"/>
  <c r="DZ203" i="18"/>
  <c r="EA203" i="18"/>
  <c r="EB203" i="18"/>
  <c r="EC203" i="18"/>
  <c r="ED203" i="18"/>
  <c r="EE203" i="18"/>
  <c r="EF203" i="18"/>
  <c r="EG203" i="18"/>
  <c r="EH203" i="18"/>
  <c r="EI203" i="18"/>
  <c r="EJ203" i="18"/>
  <c r="EK203" i="18"/>
  <c r="EL203" i="18"/>
  <c r="EM203" i="18"/>
  <c r="EN203" i="18"/>
  <c r="EO203" i="18"/>
  <c r="EP203" i="18"/>
  <c r="EQ203" i="18"/>
  <c r="ER203" i="18"/>
  <c r="ES203" i="18"/>
  <c r="ET203" i="18"/>
  <c r="EU203" i="18"/>
  <c r="EV203" i="18"/>
  <c r="EW203" i="18"/>
  <c r="EX203" i="18"/>
  <c r="EY203" i="18"/>
  <c r="EZ203" i="18"/>
  <c r="FA203" i="18"/>
  <c r="FB203" i="18"/>
  <c r="FC203" i="18"/>
  <c r="FD203" i="18"/>
  <c r="FE203" i="18"/>
  <c r="FF203" i="18"/>
  <c r="FG203" i="18"/>
  <c r="FH203" i="18"/>
  <c r="FI203" i="18"/>
  <c r="FJ203" i="18"/>
  <c r="FK203" i="18"/>
  <c r="FL203" i="18"/>
  <c r="FM203" i="18"/>
  <c r="FN203" i="18"/>
  <c r="FO203" i="18"/>
  <c r="FP203" i="18"/>
  <c r="FQ203" i="18"/>
  <c r="FR203" i="18"/>
  <c r="FS203" i="18"/>
  <c r="FT203" i="18"/>
  <c r="FU203" i="18"/>
  <c r="FV203" i="18"/>
  <c r="FW203" i="18"/>
  <c r="FX203" i="18"/>
  <c r="FY203" i="18"/>
  <c r="FZ203" i="18"/>
  <c r="GA203" i="18"/>
  <c r="GB203" i="18"/>
  <c r="GC203" i="18"/>
  <c r="GD203" i="18"/>
  <c r="GE203" i="18"/>
  <c r="GF203" i="18"/>
  <c r="GG203" i="18"/>
  <c r="GH203" i="18"/>
  <c r="GI203" i="18"/>
  <c r="GJ203" i="18"/>
  <c r="GK203" i="18"/>
  <c r="GL203" i="18"/>
  <c r="GM203" i="18"/>
  <c r="GN203" i="18"/>
  <c r="GO203" i="18"/>
  <c r="GP203" i="18"/>
  <c r="GQ203" i="18"/>
  <c r="GR203" i="18"/>
  <c r="GS203" i="18"/>
  <c r="GT203" i="18"/>
  <c r="GU203" i="18"/>
  <c r="GV203" i="18"/>
  <c r="GW203" i="18"/>
  <c r="GX203" i="18"/>
  <c r="GY203" i="18"/>
  <c r="GZ203" i="18"/>
  <c r="HA203" i="18"/>
  <c r="HB203" i="18"/>
  <c r="HC203" i="18"/>
  <c r="HD203" i="18"/>
  <c r="HE203" i="18"/>
  <c r="HF203" i="18"/>
  <c r="HG203" i="18"/>
  <c r="HH203" i="18"/>
  <c r="HI203" i="18"/>
  <c r="HJ203" i="18"/>
  <c r="HK203" i="18"/>
  <c r="HL203" i="18"/>
  <c r="HM203" i="18"/>
  <c r="HN203" i="18"/>
  <c r="HO203" i="18"/>
  <c r="HP203" i="18"/>
  <c r="HQ203" i="18"/>
  <c r="HR203" i="18"/>
  <c r="HS203" i="18"/>
  <c r="HT203" i="18"/>
  <c r="HU203" i="18"/>
  <c r="HV203" i="18"/>
  <c r="HW203" i="18"/>
  <c r="HX203" i="18"/>
  <c r="HY203" i="18"/>
  <c r="HZ203" i="18"/>
  <c r="IA203" i="18"/>
  <c r="IB203" i="18"/>
  <c r="IC203" i="18"/>
  <c r="ID203" i="18"/>
  <c r="IE203" i="18"/>
  <c r="IF203" i="18"/>
  <c r="IG203" i="18"/>
  <c r="IH203" i="18"/>
  <c r="II203" i="18"/>
  <c r="IJ203" i="18"/>
  <c r="IK203" i="18"/>
  <c r="IL203" i="18"/>
  <c r="IM203" i="18"/>
  <c r="IN203" i="18"/>
  <c r="IO203" i="18"/>
  <c r="IP203" i="18"/>
  <c r="IQ203" i="18"/>
  <c r="IR203" i="18"/>
  <c r="IS203" i="18"/>
  <c r="IT203" i="18"/>
  <c r="IU203" i="18"/>
  <c r="IV203" i="18"/>
  <c r="E220" i="18"/>
  <c r="F220" i="18"/>
  <c r="G220" i="18"/>
  <c r="H220" i="18"/>
  <c r="I220" i="18"/>
  <c r="J220" i="18"/>
  <c r="K220" i="18"/>
  <c r="L220" i="18"/>
  <c r="M220" i="18"/>
  <c r="N220" i="18"/>
  <c r="O220" i="18"/>
  <c r="P220" i="18"/>
  <c r="Q220" i="18"/>
  <c r="R220" i="18"/>
  <c r="S220" i="18"/>
  <c r="T220" i="18"/>
  <c r="U220" i="18"/>
  <c r="V220" i="18"/>
  <c r="W220" i="18"/>
  <c r="X220" i="18"/>
  <c r="Y220" i="18"/>
  <c r="Z220" i="18"/>
  <c r="AA220" i="18"/>
  <c r="AB220" i="18"/>
  <c r="AC220" i="18"/>
  <c r="AD220" i="18"/>
  <c r="AE220" i="18"/>
  <c r="AF220" i="18"/>
  <c r="AG220" i="18"/>
  <c r="AH220" i="18"/>
  <c r="AI220" i="18"/>
  <c r="AJ220" i="18"/>
  <c r="AK220" i="18"/>
  <c r="AL220" i="18"/>
  <c r="AM220" i="18"/>
  <c r="AN220" i="18"/>
  <c r="AO220" i="18"/>
  <c r="AP220" i="18"/>
  <c r="AQ220" i="18"/>
  <c r="AR220" i="18"/>
  <c r="AS220" i="18"/>
  <c r="AT220" i="18"/>
  <c r="AU220" i="18"/>
  <c r="AV220" i="18"/>
  <c r="AW220" i="18"/>
  <c r="AX220" i="18"/>
  <c r="AY220" i="18"/>
  <c r="AZ220" i="18"/>
  <c r="BA220" i="18"/>
  <c r="BB220" i="18"/>
  <c r="BC220" i="18"/>
  <c r="BD220" i="18"/>
  <c r="BE220" i="18"/>
  <c r="BF220" i="18"/>
  <c r="BG220" i="18"/>
  <c r="BH220" i="18"/>
  <c r="BI220" i="18"/>
  <c r="BJ220" i="18"/>
  <c r="BK220" i="18"/>
  <c r="BL220" i="18"/>
  <c r="BM220" i="18"/>
  <c r="BN220" i="18"/>
  <c r="BO220" i="18"/>
  <c r="BP220" i="18"/>
  <c r="BQ220" i="18"/>
  <c r="BR220" i="18"/>
  <c r="BS220" i="18"/>
  <c r="BT220" i="18"/>
  <c r="BU220" i="18"/>
  <c r="BV220" i="18"/>
  <c r="BW220" i="18"/>
  <c r="BX220" i="18"/>
  <c r="BY220" i="18"/>
  <c r="BZ220" i="18"/>
  <c r="CA220" i="18"/>
  <c r="CB220" i="18"/>
  <c r="CC220" i="18"/>
  <c r="CD220" i="18"/>
  <c r="CE220" i="18"/>
  <c r="CF220" i="18"/>
  <c r="CG220" i="18"/>
  <c r="CH220" i="18"/>
  <c r="CI220" i="18"/>
  <c r="CJ220" i="18"/>
  <c r="CK220" i="18"/>
  <c r="CL220" i="18"/>
  <c r="CM220" i="18"/>
  <c r="CN220" i="18"/>
  <c r="CO220" i="18"/>
  <c r="CP220" i="18"/>
  <c r="CQ220" i="18"/>
  <c r="CR220" i="18"/>
  <c r="CS220" i="18"/>
  <c r="CT220" i="18"/>
  <c r="CU220" i="18"/>
  <c r="CV220" i="18"/>
  <c r="CW220" i="18"/>
  <c r="CX220" i="18"/>
  <c r="CY220" i="18"/>
  <c r="CZ220" i="18"/>
  <c r="DA220" i="18"/>
  <c r="DB220" i="18"/>
  <c r="DC220" i="18"/>
  <c r="DD220" i="18"/>
  <c r="DE220" i="18"/>
  <c r="DF220" i="18"/>
  <c r="DG220" i="18"/>
  <c r="DH220" i="18"/>
  <c r="DI220" i="18"/>
  <c r="DJ220" i="18"/>
  <c r="DK220" i="18"/>
  <c r="DL220" i="18"/>
  <c r="DM220" i="18"/>
  <c r="DN220" i="18"/>
  <c r="DO220" i="18"/>
  <c r="DP220" i="18"/>
  <c r="DQ220" i="18"/>
  <c r="DR220" i="18"/>
  <c r="DS220" i="18"/>
  <c r="DT220" i="18"/>
  <c r="DU220" i="18"/>
  <c r="DV220" i="18"/>
  <c r="DW220" i="18"/>
  <c r="DX220" i="18"/>
  <c r="DY220" i="18"/>
  <c r="DZ220" i="18"/>
  <c r="EA220" i="18"/>
  <c r="EB220" i="18"/>
  <c r="EC220" i="18"/>
  <c r="ED220" i="18"/>
  <c r="EE220" i="18"/>
  <c r="EF220" i="18"/>
  <c r="EG220" i="18"/>
  <c r="EH220" i="18"/>
  <c r="EI220" i="18"/>
  <c r="EJ220" i="18"/>
  <c r="EK220" i="18"/>
  <c r="EL220" i="18"/>
  <c r="EM220" i="18"/>
  <c r="EN220" i="18"/>
  <c r="EO220" i="18"/>
  <c r="EP220" i="18"/>
  <c r="EQ220" i="18"/>
  <c r="ER220" i="18"/>
  <c r="ES220" i="18"/>
  <c r="ET220" i="18"/>
  <c r="EU220" i="18"/>
  <c r="EV220" i="18"/>
  <c r="EW220" i="18"/>
  <c r="EX220" i="18"/>
  <c r="EY220" i="18"/>
  <c r="EZ220" i="18"/>
  <c r="FA220" i="18"/>
  <c r="FB220" i="18"/>
  <c r="FC220" i="18"/>
  <c r="FD220" i="18"/>
  <c r="FE220" i="18"/>
  <c r="FF220" i="18"/>
  <c r="FG220" i="18"/>
  <c r="FH220" i="18"/>
  <c r="FI220" i="18"/>
  <c r="FJ220" i="18"/>
  <c r="FK220" i="18"/>
  <c r="FL220" i="18"/>
  <c r="FM220" i="18"/>
  <c r="FN220" i="18"/>
  <c r="FO220" i="18"/>
  <c r="FP220" i="18"/>
  <c r="FQ220" i="18"/>
  <c r="FR220" i="18"/>
  <c r="FS220" i="18"/>
  <c r="FT220" i="18"/>
  <c r="FU220" i="18"/>
  <c r="FV220" i="18"/>
  <c r="FW220" i="18"/>
  <c r="FX220" i="18"/>
  <c r="FY220" i="18"/>
  <c r="FZ220" i="18"/>
  <c r="GA220" i="18"/>
  <c r="GB220" i="18"/>
  <c r="GC220" i="18"/>
  <c r="GD220" i="18"/>
  <c r="GE220" i="18"/>
  <c r="GF220" i="18"/>
  <c r="GG220" i="18"/>
  <c r="GH220" i="18"/>
  <c r="GI220" i="18"/>
  <c r="GJ220" i="18"/>
  <c r="GK220" i="18"/>
  <c r="GL220" i="18"/>
  <c r="GM220" i="18"/>
  <c r="GN220" i="18"/>
  <c r="GO220" i="18"/>
  <c r="GP220" i="18"/>
  <c r="GQ220" i="18"/>
  <c r="GR220" i="18"/>
  <c r="GS220" i="18"/>
  <c r="GT220" i="18"/>
  <c r="GU220" i="18"/>
  <c r="GV220" i="18"/>
  <c r="GW220" i="18"/>
  <c r="GX220" i="18"/>
  <c r="GY220" i="18"/>
  <c r="GZ220" i="18"/>
  <c r="HA220" i="18"/>
  <c r="HB220" i="18"/>
  <c r="HC220" i="18"/>
  <c r="HD220" i="18"/>
  <c r="HE220" i="18"/>
  <c r="HF220" i="18"/>
  <c r="HG220" i="18"/>
  <c r="HH220" i="18"/>
  <c r="HI220" i="18"/>
  <c r="HJ220" i="18"/>
  <c r="HK220" i="18"/>
  <c r="HL220" i="18"/>
  <c r="HM220" i="18"/>
  <c r="HN220" i="18"/>
  <c r="HO220" i="18"/>
  <c r="HP220" i="18"/>
  <c r="HQ220" i="18"/>
  <c r="HR220" i="18"/>
  <c r="HS220" i="18"/>
  <c r="HT220" i="18"/>
  <c r="HU220" i="18"/>
  <c r="HV220" i="18"/>
  <c r="HW220" i="18"/>
  <c r="HX220" i="18"/>
  <c r="HY220" i="18"/>
  <c r="HZ220" i="18"/>
  <c r="IA220" i="18"/>
  <c r="IB220" i="18"/>
  <c r="IC220" i="18"/>
  <c r="ID220" i="18"/>
  <c r="IE220" i="18"/>
  <c r="IF220" i="18"/>
  <c r="IG220" i="18"/>
  <c r="IH220" i="18"/>
  <c r="II220" i="18"/>
  <c r="IJ220" i="18"/>
  <c r="IK220" i="18"/>
  <c r="IL220" i="18"/>
  <c r="IM220" i="18"/>
  <c r="IN220" i="18"/>
  <c r="IO220" i="18"/>
  <c r="IP220" i="18"/>
  <c r="IQ220" i="18"/>
  <c r="IR220" i="18"/>
  <c r="IS220" i="18"/>
  <c r="IT220" i="18"/>
  <c r="IU220" i="18"/>
  <c r="IV220" i="18"/>
  <c r="E221" i="18"/>
  <c r="F221" i="18"/>
  <c r="G221" i="18"/>
  <c r="H221" i="18"/>
  <c r="I221" i="18"/>
  <c r="J221" i="18"/>
  <c r="K221" i="18"/>
  <c r="L221" i="18"/>
  <c r="M221" i="18"/>
  <c r="N221" i="18"/>
  <c r="O221" i="18"/>
  <c r="P221" i="18"/>
  <c r="Q221" i="18"/>
  <c r="R221" i="18"/>
  <c r="S221" i="18"/>
  <c r="T221" i="18"/>
  <c r="U221" i="18"/>
  <c r="V221" i="18"/>
  <c r="W221" i="18"/>
  <c r="X221" i="18"/>
  <c r="Y221" i="18"/>
  <c r="Z221" i="18"/>
  <c r="AA221" i="18"/>
  <c r="AB221" i="18"/>
  <c r="AC221" i="18"/>
  <c r="AD221" i="18"/>
  <c r="AE221" i="18"/>
  <c r="AF221" i="18"/>
  <c r="AG221" i="18"/>
  <c r="AH221" i="18"/>
  <c r="AI221" i="18"/>
  <c r="AJ221" i="18"/>
  <c r="AK221" i="18"/>
  <c r="AL221" i="18"/>
  <c r="AM221" i="18"/>
  <c r="AN221" i="18"/>
  <c r="AO221" i="18"/>
  <c r="AP221" i="18"/>
  <c r="AQ221" i="18"/>
  <c r="AR221" i="18"/>
  <c r="AS221" i="18"/>
  <c r="AT221" i="18"/>
  <c r="AU221" i="18"/>
  <c r="AV221" i="18"/>
  <c r="AW221" i="18"/>
  <c r="AX221" i="18"/>
  <c r="AY221" i="18"/>
  <c r="AZ221" i="18"/>
  <c r="BA221" i="18"/>
  <c r="BB221" i="18"/>
  <c r="BC221" i="18"/>
  <c r="BD221" i="18"/>
  <c r="BE221" i="18"/>
  <c r="BF221" i="18"/>
  <c r="BG221" i="18"/>
  <c r="BH221" i="18"/>
  <c r="BI221" i="18"/>
  <c r="BJ221" i="18"/>
  <c r="BK221" i="18"/>
  <c r="BL221" i="18"/>
  <c r="BM221" i="18"/>
  <c r="BN221" i="18"/>
  <c r="BO221" i="18"/>
  <c r="BP221" i="18"/>
  <c r="BQ221" i="18"/>
  <c r="BR221" i="18"/>
  <c r="BS221" i="18"/>
  <c r="BT221" i="18"/>
  <c r="BU221" i="18"/>
  <c r="BV221" i="18"/>
  <c r="BW221" i="18"/>
  <c r="BX221" i="18"/>
  <c r="BY221" i="18"/>
  <c r="BZ221" i="18"/>
  <c r="CA221" i="18"/>
  <c r="CB221" i="18"/>
  <c r="CC221" i="18"/>
  <c r="CD221" i="18"/>
  <c r="CE221" i="18"/>
  <c r="CF221" i="18"/>
  <c r="CG221" i="18"/>
  <c r="CH221" i="18"/>
  <c r="CI221" i="18"/>
  <c r="CJ221" i="18"/>
  <c r="CK221" i="18"/>
  <c r="CL221" i="18"/>
  <c r="CM221" i="18"/>
  <c r="CN221" i="18"/>
  <c r="CO221" i="18"/>
  <c r="CP221" i="18"/>
  <c r="CQ221" i="18"/>
  <c r="CR221" i="18"/>
  <c r="CS221" i="18"/>
  <c r="CT221" i="18"/>
  <c r="CU221" i="18"/>
  <c r="CV221" i="18"/>
  <c r="CW221" i="18"/>
  <c r="CX221" i="18"/>
  <c r="CY221" i="18"/>
  <c r="CZ221" i="18"/>
  <c r="DA221" i="18"/>
  <c r="DB221" i="18"/>
  <c r="DC221" i="18"/>
  <c r="DD221" i="18"/>
  <c r="DE221" i="18"/>
  <c r="DF221" i="18"/>
  <c r="DG221" i="18"/>
  <c r="DH221" i="18"/>
  <c r="DI221" i="18"/>
  <c r="DJ221" i="18"/>
  <c r="DK221" i="18"/>
  <c r="DL221" i="18"/>
  <c r="DM221" i="18"/>
  <c r="DN221" i="18"/>
  <c r="DO221" i="18"/>
  <c r="DP221" i="18"/>
  <c r="DQ221" i="18"/>
  <c r="DR221" i="18"/>
  <c r="DS221" i="18"/>
  <c r="DT221" i="18"/>
  <c r="DU221" i="18"/>
  <c r="DV221" i="18"/>
  <c r="DW221" i="18"/>
  <c r="DX221" i="18"/>
  <c r="DY221" i="18"/>
  <c r="DZ221" i="18"/>
  <c r="EA221" i="18"/>
  <c r="EB221" i="18"/>
  <c r="EC221" i="18"/>
  <c r="ED221" i="18"/>
  <c r="EE221" i="18"/>
  <c r="EF221" i="18"/>
  <c r="EG221" i="18"/>
  <c r="EH221" i="18"/>
  <c r="EI221" i="18"/>
  <c r="EJ221" i="18"/>
  <c r="EK221" i="18"/>
  <c r="EL221" i="18"/>
  <c r="EM221" i="18"/>
  <c r="EN221" i="18"/>
  <c r="EO221" i="18"/>
  <c r="EP221" i="18"/>
  <c r="EQ221" i="18"/>
  <c r="ER221" i="18"/>
  <c r="ES221" i="18"/>
  <c r="ET221" i="18"/>
  <c r="EU221" i="18"/>
  <c r="EV221" i="18"/>
  <c r="EW221" i="18"/>
  <c r="EX221" i="18"/>
  <c r="EY221" i="18"/>
  <c r="EZ221" i="18"/>
  <c r="FA221" i="18"/>
  <c r="FB221" i="18"/>
  <c r="FC221" i="18"/>
  <c r="FD221" i="18"/>
  <c r="FE221" i="18"/>
  <c r="FF221" i="18"/>
  <c r="FG221" i="18"/>
  <c r="FH221" i="18"/>
  <c r="FI221" i="18"/>
  <c r="FJ221" i="18"/>
  <c r="FK221" i="18"/>
  <c r="FL221" i="18"/>
  <c r="FM221" i="18"/>
  <c r="FN221" i="18"/>
  <c r="FO221" i="18"/>
  <c r="FP221" i="18"/>
  <c r="FQ221" i="18"/>
  <c r="FR221" i="18"/>
  <c r="FS221" i="18"/>
  <c r="FT221" i="18"/>
  <c r="FU221" i="18"/>
  <c r="FV221" i="18"/>
  <c r="FW221" i="18"/>
  <c r="FX221" i="18"/>
  <c r="FY221" i="18"/>
  <c r="FZ221" i="18"/>
  <c r="GA221" i="18"/>
  <c r="GB221" i="18"/>
  <c r="GC221" i="18"/>
  <c r="GD221" i="18"/>
  <c r="GE221" i="18"/>
  <c r="GF221" i="18"/>
  <c r="GG221" i="18"/>
  <c r="GH221" i="18"/>
  <c r="GI221" i="18"/>
  <c r="GJ221" i="18"/>
  <c r="GK221" i="18"/>
  <c r="GL221" i="18"/>
  <c r="GM221" i="18"/>
  <c r="GN221" i="18"/>
  <c r="GO221" i="18"/>
  <c r="GP221" i="18"/>
  <c r="GQ221" i="18"/>
  <c r="GR221" i="18"/>
  <c r="GS221" i="18"/>
  <c r="GT221" i="18"/>
  <c r="GU221" i="18"/>
  <c r="GV221" i="18"/>
  <c r="GW221" i="18"/>
  <c r="GX221" i="18"/>
  <c r="GY221" i="18"/>
  <c r="GZ221" i="18"/>
  <c r="HA221" i="18"/>
  <c r="HB221" i="18"/>
  <c r="HC221" i="18"/>
  <c r="HD221" i="18"/>
  <c r="HE221" i="18"/>
  <c r="HF221" i="18"/>
  <c r="HG221" i="18"/>
  <c r="HH221" i="18"/>
  <c r="HI221" i="18"/>
  <c r="HJ221" i="18"/>
  <c r="HK221" i="18"/>
  <c r="HL221" i="18"/>
  <c r="HM221" i="18"/>
  <c r="HN221" i="18"/>
  <c r="HO221" i="18"/>
  <c r="HP221" i="18"/>
  <c r="HQ221" i="18"/>
  <c r="HR221" i="18"/>
  <c r="HS221" i="18"/>
  <c r="HT221" i="18"/>
  <c r="HU221" i="18"/>
  <c r="HV221" i="18"/>
  <c r="HW221" i="18"/>
  <c r="HX221" i="18"/>
  <c r="HY221" i="18"/>
  <c r="HZ221" i="18"/>
  <c r="IA221" i="18"/>
  <c r="IB221" i="18"/>
  <c r="IC221" i="18"/>
  <c r="ID221" i="18"/>
  <c r="IE221" i="18"/>
  <c r="IF221" i="18"/>
  <c r="IG221" i="18"/>
  <c r="IH221" i="18"/>
  <c r="II221" i="18"/>
  <c r="IJ221" i="18"/>
  <c r="IK221" i="18"/>
  <c r="IL221" i="18"/>
  <c r="IM221" i="18"/>
  <c r="IN221" i="18"/>
  <c r="IO221" i="18"/>
  <c r="IP221" i="18"/>
  <c r="IQ221" i="18"/>
  <c r="IR221" i="18"/>
  <c r="IS221" i="18"/>
  <c r="IT221" i="18"/>
  <c r="IU221" i="18"/>
  <c r="IV221" i="18"/>
  <c r="E222" i="18"/>
  <c r="F222" i="18"/>
  <c r="G222" i="18"/>
  <c r="H222" i="18"/>
  <c r="I222" i="18"/>
  <c r="J222" i="18"/>
  <c r="K222" i="18"/>
  <c r="L222" i="18"/>
  <c r="M222" i="18"/>
  <c r="N222" i="18"/>
  <c r="O222" i="18"/>
  <c r="P222" i="18"/>
  <c r="Q222" i="18"/>
  <c r="R222" i="18"/>
  <c r="S222" i="18"/>
  <c r="T222" i="18"/>
  <c r="U222" i="18"/>
  <c r="V222" i="18"/>
  <c r="W222" i="18"/>
  <c r="X222" i="18"/>
  <c r="Y222" i="18"/>
  <c r="Z222" i="18"/>
  <c r="AA222" i="18"/>
  <c r="AB222" i="18"/>
  <c r="AC222" i="18"/>
  <c r="AD222" i="18"/>
  <c r="AE222" i="18"/>
  <c r="AF222" i="18"/>
  <c r="AG222" i="18"/>
  <c r="AH222" i="18"/>
  <c r="AI222" i="18"/>
  <c r="AJ222" i="18"/>
  <c r="AK222" i="18"/>
  <c r="AL222" i="18"/>
  <c r="AM222" i="18"/>
  <c r="AN222" i="18"/>
  <c r="AO222" i="18"/>
  <c r="AP222" i="18"/>
  <c r="AQ222" i="18"/>
  <c r="AR222" i="18"/>
  <c r="AS222" i="18"/>
  <c r="AT222" i="18"/>
  <c r="AU222" i="18"/>
  <c r="AV222" i="18"/>
  <c r="AW222" i="18"/>
  <c r="AX222" i="18"/>
  <c r="AY222" i="18"/>
  <c r="AZ222" i="18"/>
  <c r="BA222" i="18"/>
  <c r="BB222" i="18"/>
  <c r="BC222" i="18"/>
  <c r="BD222" i="18"/>
  <c r="BE222" i="18"/>
  <c r="BF222" i="18"/>
  <c r="BG222" i="18"/>
  <c r="BH222" i="18"/>
  <c r="BI222" i="18"/>
  <c r="BJ222" i="18"/>
  <c r="BK222" i="18"/>
  <c r="BL222" i="18"/>
  <c r="BM222" i="18"/>
  <c r="BN222" i="18"/>
  <c r="BO222" i="18"/>
  <c r="BP222" i="18"/>
  <c r="BQ222" i="18"/>
  <c r="BR222" i="18"/>
  <c r="BS222" i="18"/>
  <c r="BT222" i="18"/>
  <c r="BU222" i="18"/>
  <c r="BV222" i="18"/>
  <c r="BW222" i="18"/>
  <c r="BX222" i="18"/>
  <c r="BY222" i="18"/>
  <c r="BZ222" i="18"/>
  <c r="CA222" i="18"/>
  <c r="CB222" i="18"/>
  <c r="CC222" i="18"/>
  <c r="CD222" i="18"/>
  <c r="CE222" i="18"/>
  <c r="CF222" i="18"/>
  <c r="CG222" i="18"/>
  <c r="CH222" i="18"/>
  <c r="CI222" i="18"/>
  <c r="CJ222" i="18"/>
  <c r="CK222" i="18"/>
  <c r="CL222" i="18"/>
  <c r="CM222" i="18"/>
  <c r="CN222" i="18"/>
  <c r="CO222" i="18"/>
  <c r="CP222" i="18"/>
  <c r="CQ222" i="18"/>
  <c r="CR222" i="18"/>
  <c r="CS222" i="18"/>
  <c r="CT222" i="18"/>
  <c r="CU222" i="18"/>
  <c r="CV222" i="18"/>
  <c r="CW222" i="18"/>
  <c r="CX222" i="18"/>
  <c r="CY222" i="18"/>
  <c r="CZ222" i="18"/>
  <c r="DA222" i="18"/>
  <c r="DB222" i="18"/>
  <c r="DC222" i="18"/>
  <c r="DD222" i="18"/>
  <c r="DE222" i="18"/>
  <c r="DF222" i="18"/>
  <c r="DG222" i="18"/>
  <c r="DH222" i="18"/>
  <c r="DI222" i="18"/>
  <c r="DJ222" i="18"/>
  <c r="DK222" i="18"/>
  <c r="DL222" i="18"/>
  <c r="DM222" i="18"/>
  <c r="DN222" i="18"/>
  <c r="DO222" i="18"/>
  <c r="DP222" i="18"/>
  <c r="DQ222" i="18"/>
  <c r="DR222" i="18"/>
  <c r="DS222" i="18"/>
  <c r="DT222" i="18"/>
  <c r="DU222" i="18"/>
  <c r="DV222" i="18"/>
  <c r="DW222" i="18"/>
  <c r="DX222" i="18"/>
  <c r="DY222" i="18"/>
  <c r="DZ222" i="18"/>
  <c r="EA222" i="18"/>
  <c r="EB222" i="18"/>
  <c r="EC222" i="18"/>
  <c r="ED222" i="18"/>
  <c r="EE222" i="18"/>
  <c r="EF222" i="18"/>
  <c r="EG222" i="18"/>
  <c r="EH222" i="18"/>
  <c r="EI222" i="18"/>
  <c r="EJ222" i="18"/>
  <c r="EK222" i="18"/>
  <c r="EL222" i="18"/>
  <c r="EM222" i="18"/>
  <c r="EN222" i="18"/>
  <c r="EO222" i="18"/>
  <c r="EP222" i="18"/>
  <c r="EQ222" i="18"/>
  <c r="ER222" i="18"/>
  <c r="ES222" i="18"/>
  <c r="ET222" i="18"/>
  <c r="EU222" i="18"/>
  <c r="EV222" i="18"/>
  <c r="EW222" i="18"/>
  <c r="EX222" i="18"/>
  <c r="EY222" i="18"/>
  <c r="EZ222" i="18"/>
  <c r="FA222" i="18"/>
  <c r="FB222" i="18"/>
  <c r="FC222" i="18"/>
  <c r="FD222" i="18"/>
  <c r="FE222" i="18"/>
  <c r="FF222" i="18"/>
  <c r="FG222" i="18"/>
  <c r="FH222" i="18"/>
  <c r="FI222" i="18"/>
  <c r="FJ222" i="18"/>
  <c r="FK222" i="18"/>
  <c r="FL222" i="18"/>
  <c r="FM222" i="18"/>
  <c r="FN222" i="18"/>
  <c r="FO222" i="18"/>
  <c r="FP222" i="18"/>
  <c r="FQ222" i="18"/>
  <c r="FR222" i="18"/>
  <c r="FS222" i="18"/>
  <c r="FT222" i="18"/>
  <c r="FU222" i="18"/>
  <c r="FV222" i="18"/>
  <c r="FW222" i="18"/>
  <c r="FX222" i="18"/>
  <c r="FY222" i="18"/>
  <c r="FZ222" i="18"/>
  <c r="GA222" i="18"/>
  <c r="GB222" i="18"/>
  <c r="GC222" i="18"/>
  <c r="GD222" i="18"/>
  <c r="GE222" i="18"/>
  <c r="GF222" i="18"/>
  <c r="GG222" i="18"/>
  <c r="GH222" i="18"/>
  <c r="GI222" i="18"/>
  <c r="GJ222" i="18"/>
  <c r="GK222" i="18"/>
  <c r="GL222" i="18"/>
  <c r="GM222" i="18"/>
  <c r="GN222" i="18"/>
  <c r="GO222" i="18"/>
  <c r="GP222" i="18"/>
  <c r="GQ222" i="18"/>
  <c r="GR222" i="18"/>
  <c r="GS222" i="18"/>
  <c r="GT222" i="18"/>
  <c r="GU222" i="18"/>
  <c r="GV222" i="18"/>
  <c r="GW222" i="18"/>
  <c r="GX222" i="18"/>
  <c r="GY222" i="18"/>
  <c r="GZ222" i="18"/>
  <c r="HA222" i="18"/>
  <c r="HB222" i="18"/>
  <c r="HC222" i="18"/>
  <c r="HD222" i="18"/>
  <c r="HE222" i="18"/>
  <c r="HF222" i="18"/>
  <c r="HG222" i="18"/>
  <c r="HH222" i="18"/>
  <c r="HI222" i="18"/>
  <c r="HJ222" i="18"/>
  <c r="HK222" i="18"/>
  <c r="HL222" i="18"/>
  <c r="HM222" i="18"/>
  <c r="HN222" i="18"/>
  <c r="HO222" i="18"/>
  <c r="HP222" i="18"/>
  <c r="HQ222" i="18"/>
  <c r="HR222" i="18"/>
  <c r="HS222" i="18"/>
  <c r="HT222" i="18"/>
  <c r="HU222" i="18"/>
  <c r="HV222" i="18"/>
  <c r="HW222" i="18"/>
  <c r="HX222" i="18"/>
  <c r="HY222" i="18"/>
  <c r="HZ222" i="18"/>
  <c r="IA222" i="18"/>
  <c r="IB222" i="18"/>
  <c r="IC222" i="18"/>
  <c r="ID222" i="18"/>
  <c r="IE222" i="18"/>
  <c r="IF222" i="18"/>
  <c r="IG222" i="18"/>
  <c r="IH222" i="18"/>
  <c r="II222" i="18"/>
  <c r="IJ222" i="18"/>
  <c r="IK222" i="18"/>
  <c r="IL222" i="18"/>
  <c r="IM222" i="18"/>
  <c r="IN222" i="18"/>
  <c r="IO222" i="18"/>
  <c r="IP222" i="18"/>
  <c r="IQ222" i="18"/>
  <c r="IR222" i="18"/>
  <c r="IS222" i="18"/>
  <c r="IT222" i="18"/>
  <c r="IU222" i="18"/>
  <c r="IV222" i="18"/>
  <c r="E223" i="18"/>
  <c r="F223" i="18"/>
  <c r="G223" i="18"/>
  <c r="H223" i="18"/>
  <c r="I223" i="18"/>
  <c r="J223" i="18"/>
  <c r="K223" i="18"/>
  <c r="L223" i="18"/>
  <c r="M223" i="18"/>
  <c r="N223" i="18"/>
  <c r="O223" i="18"/>
  <c r="P223" i="18"/>
  <c r="Q223" i="18"/>
  <c r="R223" i="18"/>
  <c r="S223" i="18"/>
  <c r="T223" i="18"/>
  <c r="U223" i="18"/>
  <c r="V223" i="18"/>
  <c r="W223" i="18"/>
  <c r="X223" i="18"/>
  <c r="Y223" i="18"/>
  <c r="Z223" i="18"/>
  <c r="AA223" i="18"/>
  <c r="AB223" i="18"/>
  <c r="AC223" i="18"/>
  <c r="AD223" i="18"/>
  <c r="AE223" i="18"/>
  <c r="AF223" i="18"/>
  <c r="AG223" i="18"/>
  <c r="AH223" i="18"/>
  <c r="AI223" i="18"/>
  <c r="AJ223" i="18"/>
  <c r="AK223" i="18"/>
  <c r="AL223" i="18"/>
  <c r="AM223" i="18"/>
  <c r="AN223" i="18"/>
  <c r="AO223" i="18"/>
  <c r="AP223" i="18"/>
  <c r="AQ223" i="18"/>
  <c r="AR223" i="18"/>
  <c r="AS223" i="18"/>
  <c r="AT223" i="18"/>
  <c r="AU223" i="18"/>
  <c r="AV223" i="18"/>
  <c r="AW223" i="18"/>
  <c r="AX223" i="18"/>
  <c r="AY223" i="18"/>
  <c r="AZ223" i="18"/>
  <c r="BA223" i="18"/>
  <c r="BB223" i="18"/>
  <c r="BC223" i="18"/>
  <c r="BD223" i="18"/>
  <c r="BE223" i="18"/>
  <c r="BF223" i="18"/>
  <c r="BG223" i="18"/>
  <c r="BH223" i="18"/>
  <c r="BI223" i="18"/>
  <c r="BJ223" i="18"/>
  <c r="BK223" i="18"/>
  <c r="BL223" i="18"/>
  <c r="BM223" i="18"/>
  <c r="BN223" i="18"/>
  <c r="BO223" i="18"/>
  <c r="BP223" i="18"/>
  <c r="BQ223" i="18"/>
  <c r="BR223" i="18"/>
  <c r="BS223" i="18"/>
  <c r="BT223" i="18"/>
  <c r="BU223" i="18"/>
  <c r="BV223" i="18"/>
  <c r="BW223" i="18"/>
  <c r="BX223" i="18"/>
  <c r="BY223" i="18"/>
  <c r="BZ223" i="18"/>
  <c r="CA223" i="18"/>
  <c r="CB223" i="18"/>
  <c r="CC223" i="18"/>
  <c r="CD223" i="18"/>
  <c r="CE223" i="18"/>
  <c r="CF223" i="18"/>
  <c r="CG223" i="18"/>
  <c r="CH223" i="18"/>
  <c r="CI223" i="18"/>
  <c r="CJ223" i="18"/>
  <c r="CK223" i="18"/>
  <c r="CL223" i="18"/>
  <c r="CM223" i="18"/>
  <c r="CN223" i="18"/>
  <c r="CO223" i="18"/>
  <c r="CP223" i="18"/>
  <c r="CQ223" i="18"/>
  <c r="CR223" i="18"/>
  <c r="CS223" i="18"/>
  <c r="CT223" i="18"/>
  <c r="CU223" i="18"/>
  <c r="CV223" i="18"/>
  <c r="CW223" i="18"/>
  <c r="CX223" i="18"/>
  <c r="CY223" i="18"/>
  <c r="CZ223" i="18"/>
  <c r="DA223" i="18"/>
  <c r="DB223" i="18"/>
  <c r="DC223" i="18"/>
  <c r="DD223" i="18"/>
  <c r="DE223" i="18"/>
  <c r="DF223" i="18"/>
  <c r="DG223" i="18"/>
  <c r="DH223" i="18"/>
  <c r="DI223" i="18"/>
  <c r="DJ223" i="18"/>
  <c r="DK223" i="18"/>
  <c r="DL223" i="18"/>
  <c r="DM223" i="18"/>
  <c r="DN223" i="18"/>
  <c r="DO223" i="18"/>
  <c r="DP223" i="18"/>
  <c r="DQ223" i="18"/>
  <c r="DR223" i="18"/>
  <c r="DS223" i="18"/>
  <c r="DT223" i="18"/>
  <c r="DU223" i="18"/>
  <c r="DV223" i="18"/>
  <c r="DW223" i="18"/>
  <c r="DX223" i="18"/>
  <c r="DY223" i="18"/>
  <c r="DZ223" i="18"/>
  <c r="EA223" i="18"/>
  <c r="EB223" i="18"/>
  <c r="EC223" i="18"/>
  <c r="ED223" i="18"/>
  <c r="EE223" i="18"/>
  <c r="EF223" i="18"/>
  <c r="EG223" i="18"/>
  <c r="EH223" i="18"/>
  <c r="EI223" i="18"/>
  <c r="EJ223" i="18"/>
  <c r="EK223" i="18"/>
  <c r="EL223" i="18"/>
  <c r="EM223" i="18"/>
  <c r="EN223" i="18"/>
  <c r="EO223" i="18"/>
  <c r="EP223" i="18"/>
  <c r="EQ223" i="18"/>
  <c r="ER223" i="18"/>
  <c r="ES223" i="18"/>
  <c r="ET223" i="18"/>
  <c r="EU223" i="18"/>
  <c r="EV223" i="18"/>
  <c r="EW223" i="18"/>
  <c r="EX223" i="18"/>
  <c r="EY223" i="18"/>
  <c r="EZ223" i="18"/>
  <c r="FA223" i="18"/>
  <c r="FB223" i="18"/>
  <c r="FC223" i="18"/>
  <c r="FD223" i="18"/>
  <c r="FE223" i="18"/>
  <c r="FF223" i="18"/>
  <c r="FG223" i="18"/>
  <c r="FH223" i="18"/>
  <c r="FI223" i="18"/>
  <c r="FJ223" i="18"/>
  <c r="FK223" i="18"/>
  <c r="FL223" i="18"/>
  <c r="FM223" i="18"/>
  <c r="FN223" i="18"/>
  <c r="FO223" i="18"/>
  <c r="FP223" i="18"/>
  <c r="FQ223" i="18"/>
  <c r="FR223" i="18"/>
  <c r="FS223" i="18"/>
  <c r="FT223" i="18"/>
  <c r="FU223" i="18"/>
  <c r="FV223" i="18"/>
  <c r="FW223" i="18"/>
  <c r="FX223" i="18"/>
  <c r="FY223" i="18"/>
  <c r="FZ223" i="18"/>
  <c r="GA223" i="18"/>
  <c r="GB223" i="18"/>
  <c r="GC223" i="18"/>
  <c r="GD223" i="18"/>
  <c r="GE223" i="18"/>
  <c r="GF223" i="18"/>
  <c r="GG223" i="18"/>
  <c r="GH223" i="18"/>
  <c r="GI223" i="18"/>
  <c r="GJ223" i="18"/>
  <c r="GK223" i="18"/>
  <c r="GL223" i="18"/>
  <c r="GM223" i="18"/>
  <c r="GN223" i="18"/>
  <c r="GO223" i="18"/>
  <c r="GP223" i="18"/>
  <c r="GQ223" i="18"/>
  <c r="GR223" i="18"/>
  <c r="GS223" i="18"/>
  <c r="GT223" i="18"/>
  <c r="GU223" i="18"/>
  <c r="GV223" i="18"/>
  <c r="GW223" i="18"/>
  <c r="GX223" i="18"/>
  <c r="GY223" i="18"/>
  <c r="GZ223" i="18"/>
  <c r="HA223" i="18"/>
  <c r="HB223" i="18"/>
  <c r="HC223" i="18"/>
  <c r="HD223" i="18"/>
  <c r="HE223" i="18"/>
  <c r="HF223" i="18"/>
  <c r="HG223" i="18"/>
  <c r="HH223" i="18"/>
  <c r="HI223" i="18"/>
  <c r="HJ223" i="18"/>
  <c r="HK223" i="18"/>
  <c r="HL223" i="18"/>
  <c r="HM223" i="18"/>
  <c r="HN223" i="18"/>
  <c r="HO223" i="18"/>
  <c r="HP223" i="18"/>
  <c r="HQ223" i="18"/>
  <c r="HR223" i="18"/>
  <c r="HS223" i="18"/>
  <c r="HT223" i="18"/>
  <c r="HU223" i="18"/>
  <c r="HV223" i="18"/>
  <c r="HW223" i="18"/>
  <c r="HX223" i="18"/>
  <c r="HY223" i="18"/>
  <c r="HZ223" i="18"/>
  <c r="IA223" i="18"/>
  <c r="IB223" i="18"/>
  <c r="IC223" i="18"/>
  <c r="ID223" i="18"/>
  <c r="IE223" i="18"/>
  <c r="IF223" i="18"/>
  <c r="IG223" i="18"/>
  <c r="IH223" i="18"/>
  <c r="II223" i="18"/>
  <c r="IJ223" i="18"/>
  <c r="IK223" i="18"/>
  <c r="IL223" i="18"/>
  <c r="IM223" i="18"/>
  <c r="IN223" i="18"/>
  <c r="IO223" i="18"/>
  <c r="IP223" i="18"/>
  <c r="IQ223" i="18"/>
  <c r="IR223" i="18"/>
  <c r="IS223" i="18"/>
  <c r="IT223" i="18"/>
  <c r="IU223" i="18"/>
  <c r="IV223" i="18"/>
  <c r="D2" i="2"/>
  <c r="J2" i="2"/>
  <c r="O2" i="2"/>
  <c r="G5" i="2"/>
  <c r="E7" i="2"/>
  <c r="K7" i="2"/>
  <c r="E8" i="2"/>
  <c r="K8" i="2"/>
  <c r="E9" i="2"/>
  <c r="K9" i="2"/>
  <c r="E10" i="2"/>
  <c r="K10" i="2"/>
  <c r="E11" i="2"/>
  <c r="E15" i="2"/>
  <c r="K15" i="2"/>
  <c r="E16" i="2"/>
  <c r="K16" i="2"/>
  <c r="E17" i="2"/>
  <c r="E18" i="2"/>
  <c r="K18" i="2"/>
  <c r="E19" i="2"/>
  <c r="E24" i="2"/>
  <c r="E25" i="2"/>
  <c r="E26" i="2"/>
  <c r="E27" i="2"/>
  <c r="E28" i="2"/>
  <c r="C2" i="19"/>
  <c r="D2" i="19"/>
  <c r="E2" i="19"/>
  <c r="F2" i="19"/>
  <c r="G2" i="19"/>
  <c r="H2" i="19"/>
  <c r="I2" i="19"/>
  <c r="J2" i="19"/>
  <c r="K2" i="19"/>
  <c r="L2" i="19"/>
  <c r="M2" i="19"/>
  <c r="N2" i="19"/>
  <c r="O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AL2" i="19"/>
  <c r="AM2" i="19"/>
  <c r="AN2" i="19"/>
  <c r="AO2" i="19"/>
  <c r="AP2" i="19"/>
  <c r="AQ2" i="19"/>
  <c r="AR2" i="19"/>
  <c r="AS2" i="19"/>
  <c r="AT2" i="19"/>
  <c r="AU2" i="19"/>
  <c r="AV2" i="19"/>
  <c r="AW2" i="19"/>
  <c r="AX2" i="19"/>
  <c r="AY2" i="19"/>
  <c r="AZ2" i="19"/>
  <c r="BA2" i="19"/>
  <c r="BB2" i="19"/>
</calcChain>
</file>

<file path=xl/comments1.xml><?xml version="1.0" encoding="utf-8"?>
<comments xmlns="http://schemas.openxmlformats.org/spreadsheetml/2006/main">
  <authors>
    <author>Ricardo Sassatani</author>
  </authors>
  <commentList>
    <comment ref="C19" authorId="0" shapeId="0">
      <text>
        <r>
          <rPr>
            <b/>
            <sz val="8"/>
            <color indexed="81"/>
            <rFont val="Tahoma"/>
          </rPr>
          <t>Ricardo Sassatani:</t>
        </r>
        <r>
          <rPr>
            <sz val="8"/>
            <color indexed="81"/>
            <rFont val="Tahoma"/>
          </rPr>
          <t xml:space="preserve">
Data de vigencia da correcao.</t>
        </r>
      </text>
    </comment>
  </commentList>
</comments>
</file>

<file path=xl/comments2.xml><?xml version="1.0" encoding="utf-8"?>
<comments xmlns="http://schemas.openxmlformats.org/spreadsheetml/2006/main">
  <authors>
    <author>Ricardo Sassatani</author>
  </authors>
  <commentList>
    <comment ref="D3" authorId="0" shapeId="0">
      <text>
        <r>
          <rPr>
            <b/>
            <sz val="8"/>
            <color indexed="81"/>
            <rFont val="Tahoma"/>
          </rPr>
          <t>Ricardo Sassatani:</t>
        </r>
        <r>
          <rPr>
            <sz val="8"/>
            <color indexed="81"/>
            <rFont val="Tahoma"/>
          </rPr>
          <t xml:space="preserve">
R$/MWH
</t>
        </r>
      </text>
    </comment>
  </commentList>
</comments>
</file>

<file path=xl/comments3.xml><?xml version="1.0" encoding="utf-8"?>
<comments xmlns="http://schemas.openxmlformats.org/spreadsheetml/2006/main">
  <authors>
    <author>Ricardo Sassatani</author>
  </authors>
  <commentList>
    <comment ref="A1" authorId="0" shapeId="0">
      <text>
        <r>
          <rPr>
            <b/>
            <sz val="8"/>
            <color indexed="81"/>
            <rFont val="Tahoma"/>
          </rPr>
          <t>Ricardo Sassatani:</t>
        </r>
        <r>
          <rPr>
            <sz val="8"/>
            <color indexed="81"/>
            <rFont val="Tahoma"/>
          </rPr>
          <t xml:space="preserve">
Calculo do numero de dias, horas de pico, for a de pico e total.
</t>
        </r>
      </text>
    </comment>
    <comment ref="A18" authorId="0" shapeId="0">
      <text>
        <r>
          <rPr>
            <b/>
            <sz val="8"/>
            <color indexed="81"/>
            <rFont val="Tahoma"/>
          </rPr>
          <t>Ricardo Sassatani:</t>
        </r>
        <r>
          <rPr>
            <sz val="8"/>
            <color indexed="81"/>
            <rFont val="Tahoma"/>
          </rPr>
          <t xml:space="preserve">
NPV da posicao global de compra/venda de energia.</t>
        </r>
      </text>
    </comment>
  </commentList>
</comments>
</file>

<file path=xl/sharedStrings.xml><?xml version="1.0" encoding="utf-8"?>
<sst xmlns="http://schemas.openxmlformats.org/spreadsheetml/2006/main" count="2404" uniqueCount="609">
  <si>
    <t>Name</t>
  </si>
  <si>
    <t>Connection Tension</t>
  </si>
  <si>
    <t>Tension</t>
  </si>
  <si>
    <t>Peak Aux</t>
  </si>
  <si>
    <t>Off-Peak Aux</t>
  </si>
  <si>
    <t>A2</t>
  </si>
  <si>
    <t>A3</t>
  </si>
  <si>
    <t>A3a</t>
  </si>
  <si>
    <t>A4</t>
  </si>
  <si>
    <t>Aux Distribution Index</t>
  </si>
  <si>
    <t>Peak Column</t>
  </si>
  <si>
    <t>Off-Peak Column</t>
  </si>
  <si>
    <t>A1 - 230 kV</t>
  </si>
  <si>
    <t>A2 - 138 / 88 kV</t>
  </si>
  <si>
    <t>A3 - 69 kV</t>
  </si>
  <si>
    <t>A3a - 44 / 30 kV</t>
  </si>
  <si>
    <t>A4 - 25 / 2,3 kV</t>
  </si>
  <si>
    <t>NONE</t>
  </si>
  <si>
    <t>Alagoas</t>
  </si>
  <si>
    <t>Bahia</t>
  </si>
  <si>
    <t>MG</t>
  </si>
  <si>
    <t>Ceará</t>
  </si>
  <si>
    <t>RS</t>
  </si>
  <si>
    <t>Distrito Federal</t>
  </si>
  <si>
    <t>SP</t>
  </si>
  <si>
    <t>Espírito Santo</t>
  </si>
  <si>
    <t>RJ</t>
  </si>
  <si>
    <t>Goiás</t>
  </si>
  <si>
    <t>Maranhão</t>
  </si>
  <si>
    <t>Mato Grosso</t>
  </si>
  <si>
    <t>Mato Grosso do Sul</t>
  </si>
  <si>
    <t>Minas Gerais</t>
  </si>
  <si>
    <t>Pará</t>
  </si>
  <si>
    <t>MA</t>
  </si>
  <si>
    <t>Paraíba</t>
  </si>
  <si>
    <t>Paraná</t>
  </si>
  <si>
    <t>GO</t>
  </si>
  <si>
    <t>Pernanbuco</t>
  </si>
  <si>
    <t>Piauí</t>
  </si>
  <si>
    <t>BA</t>
  </si>
  <si>
    <t>Rio de Janeiro</t>
  </si>
  <si>
    <t>Rio Grande do Norte</t>
  </si>
  <si>
    <t>MS</t>
  </si>
  <si>
    <t>Rio Grande do Sul</t>
  </si>
  <si>
    <t>Santa Catarina</t>
  </si>
  <si>
    <t>São Paulo</t>
  </si>
  <si>
    <t>Sergipe</t>
  </si>
  <si>
    <t>Tocantins</t>
  </si>
  <si>
    <t>PR</t>
  </si>
  <si>
    <t>MT</t>
  </si>
  <si>
    <t>SC</t>
  </si>
  <si>
    <t>ES</t>
  </si>
  <si>
    <t>AL</t>
  </si>
  <si>
    <t>DF</t>
  </si>
  <si>
    <t>PA</t>
  </si>
  <si>
    <t>SE</t>
  </si>
  <si>
    <t>Load - Transmission Rates - R$ / kW Month</t>
  </si>
  <si>
    <t>Existing Generator - Transmission Rates - R$ / kW Month</t>
  </si>
  <si>
    <t>Warning Flags</t>
  </si>
  <si>
    <t>Curve :</t>
  </si>
  <si>
    <t>Start Date :</t>
  </si>
  <si>
    <t>Maturity Date :</t>
  </si>
  <si>
    <t>Curves</t>
  </si>
  <si>
    <t>IGPM</t>
  </si>
  <si>
    <t>TJLP</t>
  </si>
  <si>
    <t>Escalator :</t>
  </si>
  <si>
    <t>Connection ( R$ / kW ) :</t>
  </si>
  <si>
    <t>Peak Price ( R$ / MWh ) :</t>
  </si>
  <si>
    <t>Off-Peak Price ( R$ / MWh ) :</t>
  </si>
  <si>
    <t>Interruptible Price ( R$ / MWh ) :</t>
  </si>
  <si>
    <t>Peak Volume ( MW ) :</t>
  </si>
  <si>
    <t>Off-Peak Volume ( MW ) :</t>
  </si>
  <si>
    <t>Interruptible Volume ( MW ) :</t>
  </si>
  <si>
    <t>Number of Hours in a week :</t>
  </si>
  <si>
    <t>Number of Hours in a month :</t>
  </si>
  <si>
    <t>Peak Coeficient :</t>
  </si>
  <si>
    <t>Off-Peak Coeficient :</t>
  </si>
  <si>
    <t>Loss Factor ( % ) :</t>
  </si>
  <si>
    <t>Interruptible Generation ( % ) :</t>
  </si>
  <si>
    <t>Connection</t>
  </si>
  <si>
    <t>Transmission</t>
  </si>
  <si>
    <t>Distribution</t>
  </si>
  <si>
    <t>Pis / Cofins</t>
  </si>
  <si>
    <t>ICMS</t>
  </si>
  <si>
    <t>CPMF</t>
  </si>
  <si>
    <t>CCC</t>
  </si>
  <si>
    <t>Aneel Fiscalization</t>
  </si>
  <si>
    <t>RGR</t>
  </si>
  <si>
    <t>Pis / Cofins ( % ) :</t>
  </si>
  <si>
    <t>ICMS ( % ) :</t>
  </si>
  <si>
    <t>CPMF ( % ) :</t>
  </si>
  <si>
    <t>CCC ( R$ / MWh ) :</t>
  </si>
  <si>
    <t>ANEEL Fiscalization ( R$ / MWh ) :</t>
  </si>
  <si>
    <t>RGR ( R$ / MWh ) :</t>
  </si>
  <si>
    <t>ENRON</t>
  </si>
  <si>
    <t>CPFL</t>
  </si>
  <si>
    <t>Client Name :</t>
  </si>
  <si>
    <t>Connection Voltage :</t>
  </si>
  <si>
    <t>Location ( State ) :</t>
  </si>
  <si>
    <t>Generator`s Load Factor ( % ) :</t>
  </si>
  <si>
    <t>Generator / Load`s Area :</t>
  </si>
  <si>
    <t>Transmission ( R$ / kW ) :</t>
  </si>
  <si>
    <t>Distribution - Generator ( R$ / kW ) :</t>
  </si>
  <si>
    <t>Distribution - Load Peak ( R$ / kW ) :</t>
  </si>
  <si>
    <t>Distribution - Load Off-Peak ( R$ / kW ) :</t>
  </si>
  <si>
    <t xml:space="preserve"> As </t>
  </si>
  <si>
    <t>Generators</t>
  </si>
  <si>
    <t>LDC Location</t>
  </si>
  <si>
    <t>Tp</t>
  </si>
  <si>
    <t>Tfp</t>
  </si>
  <si>
    <t>N/A</t>
  </si>
  <si>
    <t>AES-SUL</t>
  </si>
  <si>
    <t>BOA VISTA</t>
  </si>
  <si>
    <t>BRAGANTINA</t>
  </si>
  <si>
    <t>CAIUA</t>
  </si>
  <si>
    <t>CATAGUAZES</t>
  </si>
  <si>
    <t>CEA</t>
  </si>
  <si>
    <t>AP</t>
  </si>
  <si>
    <t>CEAL</t>
  </si>
  <si>
    <t>CEAM</t>
  </si>
  <si>
    <t>AM</t>
  </si>
  <si>
    <t>CEB</t>
  </si>
  <si>
    <t>CEEE</t>
  </si>
  <si>
    <t>CELB</t>
  </si>
  <si>
    <t>PB</t>
  </si>
  <si>
    <t>CELESC</t>
  </si>
  <si>
    <t>CELG</t>
  </si>
  <si>
    <t>CELPA</t>
  </si>
  <si>
    <t>CELPE</t>
  </si>
  <si>
    <t>PE</t>
  </si>
  <si>
    <t>CELTINS</t>
  </si>
  <si>
    <t>TO</t>
  </si>
  <si>
    <t>CEMAR</t>
  </si>
  <si>
    <t>CEMAT</t>
  </si>
  <si>
    <t>CEMIG</t>
  </si>
  <si>
    <t>CENF</t>
  </si>
  <si>
    <t>CEPISA</t>
  </si>
  <si>
    <t>PI</t>
  </si>
  <si>
    <t>CER</t>
  </si>
  <si>
    <t>RR</t>
  </si>
  <si>
    <t>CERJ</t>
  </si>
  <si>
    <t>CERON</t>
  </si>
  <si>
    <t>RO</t>
  </si>
  <si>
    <t>CESP</t>
  </si>
  <si>
    <t>CHESP</t>
  </si>
  <si>
    <t>COCEL</t>
  </si>
  <si>
    <t>COELBA</t>
  </si>
  <si>
    <t>COELCE</t>
  </si>
  <si>
    <t>CE</t>
  </si>
  <si>
    <t>COPEL</t>
  </si>
  <si>
    <t>COSERN</t>
  </si>
  <si>
    <t>RN</t>
  </si>
  <si>
    <t>CPEE</t>
  </si>
  <si>
    <t>CSPE</t>
  </si>
  <si>
    <t>DEMEI</t>
  </si>
  <si>
    <t>DMEPC</t>
  </si>
  <si>
    <t>EBE</t>
  </si>
  <si>
    <t>ELEKTRO</t>
  </si>
  <si>
    <t>ELETROACRE</t>
  </si>
  <si>
    <t>AC</t>
  </si>
  <si>
    <t>ELETROCAR</t>
  </si>
  <si>
    <t>ELETROPAULO</t>
  </si>
  <si>
    <t>ENERGIPE</t>
  </si>
  <si>
    <t>ENERSUL</t>
  </si>
  <si>
    <t>ESCELSA</t>
  </si>
  <si>
    <t>FORCEL</t>
  </si>
  <si>
    <t>JAGUARI</t>
  </si>
  <si>
    <t>JOAO CESA</t>
  </si>
  <si>
    <t>LIGHT</t>
  </si>
  <si>
    <t>MANAUS</t>
  </si>
  <si>
    <t>MOCOCA</t>
  </si>
  <si>
    <t>MUXFELDT</t>
  </si>
  <si>
    <t>NACIONAL</t>
  </si>
  <si>
    <t>OESTE</t>
  </si>
  <si>
    <t>PANAMBI</t>
  </si>
  <si>
    <t>PARANAPANEMA</t>
  </si>
  <si>
    <t>RGE</t>
  </si>
  <si>
    <t>SAELPA</t>
  </si>
  <si>
    <t>SANTA CRUZ</t>
  </si>
  <si>
    <t>SANTA MARIA</t>
  </si>
  <si>
    <t>SULGIPE</t>
  </si>
  <si>
    <t>UENPAL</t>
  </si>
  <si>
    <t>URUSSANGA</t>
  </si>
  <si>
    <t>XANXERE</t>
  </si>
  <si>
    <t>Distribution Rates</t>
  </si>
  <si>
    <t>Active</t>
  </si>
  <si>
    <t>Executed / Not Executed</t>
  </si>
  <si>
    <t>My Purchase / My Sale</t>
  </si>
  <si>
    <t>Buy / Sell :</t>
  </si>
  <si>
    <t>Executed / Not Executed :</t>
  </si>
  <si>
    <t>Active ( Yes / No ) :</t>
  </si>
  <si>
    <t>Counter</t>
  </si>
  <si>
    <t>Xingó</t>
  </si>
  <si>
    <t>Volta Grande</t>
  </si>
  <si>
    <t>Tucuruí</t>
  </si>
  <si>
    <t>Três Marias</t>
  </si>
  <si>
    <t>Água Vermelha</t>
  </si>
  <si>
    <t>Alegrete</t>
  </si>
  <si>
    <t>Americana</t>
  </si>
  <si>
    <t>Angra I</t>
  </si>
  <si>
    <t>Angra II</t>
  </si>
  <si>
    <t>Antas I</t>
  </si>
  <si>
    <t>Areal</t>
  </si>
  <si>
    <t>Bariri (A. S. Lima)</t>
  </si>
  <si>
    <t>Barra Bonita</t>
  </si>
  <si>
    <t>Boa Esperança (Castelo Branco)</t>
  </si>
  <si>
    <t>Bugres</t>
  </si>
  <si>
    <t>Cachoeira Dourada</t>
  </si>
  <si>
    <t>Caconde</t>
  </si>
  <si>
    <t>Camaçari</t>
  </si>
  <si>
    <t>Camargos</t>
  </si>
  <si>
    <t>Campo Grande</t>
  </si>
  <si>
    <t>Campos</t>
  </si>
  <si>
    <t>Canastra</t>
  </si>
  <si>
    <t>Canoas I</t>
  </si>
  <si>
    <t>Canoas II</t>
  </si>
  <si>
    <t>Capivara</t>
  </si>
  <si>
    <t>Capivari/Cachoeira (Parigot)</t>
  </si>
  <si>
    <t>Carioba</t>
  </si>
  <si>
    <t>Casca II</t>
  </si>
  <si>
    <t>Casca III</t>
  </si>
  <si>
    <t>Celso Ramos</t>
  </si>
  <si>
    <t>Chaminé</t>
  </si>
  <si>
    <t>Charqueadas</t>
  </si>
  <si>
    <t>Chavantes</t>
  </si>
  <si>
    <t>Corumbá I</t>
  </si>
  <si>
    <t>CST</t>
  </si>
  <si>
    <t>Cuiabá</t>
  </si>
  <si>
    <t>Dourados</t>
  </si>
  <si>
    <t>Eloy Chaves</t>
  </si>
  <si>
    <t>Emborcação</t>
  </si>
  <si>
    <t>Estreito (L.C.B. de Carvalho)</t>
  </si>
  <si>
    <t>Euclides da Cunha</t>
  </si>
  <si>
    <t>Fagundes</t>
  </si>
  <si>
    <t>Figueira</t>
  </si>
  <si>
    <t>Fontes Nova</t>
  </si>
  <si>
    <t>Foz do Areia</t>
  </si>
  <si>
    <t>Funil</t>
  </si>
  <si>
    <t>Furnas</t>
  </si>
  <si>
    <t>Gafanhoto</t>
  </si>
  <si>
    <t>Garcia</t>
  </si>
  <si>
    <t>Gavião Peixoto</t>
  </si>
  <si>
    <t>Guaricana</t>
  </si>
  <si>
    <t>Guarita</t>
  </si>
  <si>
    <t>Guilman-Amorim</t>
  </si>
  <si>
    <t>Henry Borden</t>
  </si>
  <si>
    <t>Ibitinga</t>
  </si>
  <si>
    <t>Igarapava</t>
  </si>
  <si>
    <t>Igarapé</t>
  </si>
  <si>
    <t>Ilha dos Pombos</t>
  </si>
  <si>
    <t>Ilha Solteira</t>
  </si>
  <si>
    <t>Itaipu setor de 50 Hz</t>
  </si>
  <si>
    <t>Itaipu setor de 60 Hz</t>
  </si>
  <si>
    <t>Itaparica (Luiz Gonzaga)</t>
  </si>
  <si>
    <t>Itaúba</t>
  </si>
  <si>
    <t>Itumbiara</t>
  </si>
  <si>
    <t>Itutinga</t>
  </si>
  <si>
    <t>Jacuí</t>
  </si>
  <si>
    <t>Jaguara</t>
  </si>
  <si>
    <t>Jaguari</t>
  </si>
  <si>
    <t>Joasal</t>
  </si>
  <si>
    <t>Jorge Lacerda A</t>
  </si>
  <si>
    <t>Jorge Lacerda B</t>
  </si>
  <si>
    <t>Jorge Lacerda IV</t>
  </si>
  <si>
    <t>Juba I</t>
  </si>
  <si>
    <t>Juba II</t>
  </si>
  <si>
    <t>Jupiá</t>
  </si>
  <si>
    <t>Jurumirim (A. A. Laydner)</t>
  </si>
  <si>
    <t>Laranjeiras</t>
  </si>
  <si>
    <t>Limoeiro (A. S. Oliveira)</t>
  </si>
  <si>
    <t>Macabu</t>
  </si>
  <si>
    <t>Marimbondo</t>
  </si>
  <si>
    <t>Mascarenhas</t>
  </si>
  <si>
    <t>Miranda</t>
  </si>
  <si>
    <t>Morretes</t>
  </si>
  <si>
    <t>Mourão 1</t>
  </si>
  <si>
    <t>Moxotó (Apolônio Sales)</t>
  </si>
  <si>
    <t>Nilo Peçanha</t>
  </si>
  <si>
    <t>Nova Avanhandava</t>
  </si>
  <si>
    <t>Nova Ponte</t>
  </si>
  <si>
    <t>Paraibuna</t>
  </si>
  <si>
    <t>Paranoá</t>
  </si>
  <si>
    <t>Passo Fundo</t>
  </si>
  <si>
    <t>Passo Real</t>
  </si>
  <si>
    <t>Paulo Afonso I, II e III</t>
  </si>
  <si>
    <t>Paulo Afonso IV</t>
  </si>
  <si>
    <t>Peixoto (Mascarenhas Moraes)</t>
  </si>
  <si>
    <t>Pereira Passos</t>
  </si>
  <si>
    <t>Piabanha</t>
  </si>
  <si>
    <t>Piau</t>
  </si>
  <si>
    <t>Piratininga</t>
  </si>
  <si>
    <t>Porto Colômbia</t>
  </si>
  <si>
    <t>Porto Primavera</t>
  </si>
  <si>
    <t>Presidente Médici A/B</t>
  </si>
  <si>
    <t>Promissão</t>
  </si>
  <si>
    <t>Rio Bonito</t>
  </si>
  <si>
    <t>Rosana</t>
  </si>
  <si>
    <t>Salto</t>
  </si>
  <si>
    <t>Salto Caxias</t>
  </si>
  <si>
    <t>Salto Grande</t>
  </si>
  <si>
    <t>Salto Grande (L. N. Garcez)</t>
  </si>
  <si>
    <t>Salto Mimoso</t>
  </si>
  <si>
    <t>Salto Osório</t>
  </si>
  <si>
    <t>Salto Santiago</t>
  </si>
  <si>
    <t>Santa Branca</t>
  </si>
  <si>
    <t>Santa Cruz</t>
  </si>
  <si>
    <t>Santa Marta</t>
  </si>
  <si>
    <t>Santa Rosa</t>
  </si>
  <si>
    <t>São Simão</t>
  </si>
  <si>
    <t>Segredo</t>
  </si>
  <si>
    <t>Serra da Mesa</t>
  </si>
  <si>
    <t>Sobradinho</t>
  </si>
  <si>
    <t>Suíça</t>
  </si>
  <si>
    <t>Taquaruçu</t>
  </si>
  <si>
    <t>Três Irmãos</t>
  </si>
  <si>
    <t>Generator</t>
  </si>
  <si>
    <t>Non Active</t>
  </si>
  <si>
    <t>Total days in month</t>
  </si>
  <si>
    <t>Workdays in month</t>
  </si>
  <si>
    <t>Weekend/Holiday days in month</t>
  </si>
  <si>
    <t>Total hours in month</t>
  </si>
  <si>
    <t>Offpeak hours in month</t>
  </si>
  <si>
    <t>Season</t>
  </si>
  <si>
    <t>WET</t>
  </si>
  <si>
    <t>DRY</t>
  </si>
  <si>
    <t xml:space="preserve">Peak Hours per day </t>
  </si>
  <si>
    <t>Off-Peak Hours per working days</t>
  </si>
  <si>
    <t>Off-Peak Hours per non Working days</t>
  </si>
  <si>
    <t>Peak hours in month</t>
  </si>
  <si>
    <t xml:space="preserve">   Global Position</t>
  </si>
  <si>
    <t xml:space="preserve">  NPV Peak Energy ( MWh ) :</t>
  </si>
  <si>
    <t xml:space="preserve">  NPV Off-Peak Energy ( MWh ) :</t>
  </si>
  <si>
    <t xml:space="preserve">  NPV Peak Interruptible Energy ( MWh ) :</t>
  </si>
  <si>
    <t xml:space="preserve">  NPV Off-Peak Interruptible Energy ( MWh ) :</t>
  </si>
  <si>
    <t>Global Position Off-Peak MWh per month</t>
  </si>
  <si>
    <t>Global Position Peak MWh per month</t>
  </si>
  <si>
    <t>Global Position Peak MWh NPV</t>
  </si>
  <si>
    <t>Global Position Off-Peak MWh NPV</t>
  </si>
  <si>
    <t>Global Position Peak Interruptible MWh per Month</t>
  </si>
  <si>
    <t>Global Position Off-Peak Interruptible MWh per Month</t>
  </si>
  <si>
    <t>Global Position Peak Interruptible MWh NPV</t>
  </si>
  <si>
    <t>Global Position Off-Peak Interruptible MWh NPV</t>
  </si>
  <si>
    <t>Client Position Peak MWh per month</t>
  </si>
  <si>
    <t>Client Position Off-Peak MWh per month</t>
  </si>
  <si>
    <t>Client Position Peak Interruptible MWh per Month</t>
  </si>
  <si>
    <t>Client Position Off-Peak Interruptible MWh per Month</t>
  </si>
  <si>
    <t>Client Position Peak MWh NPV</t>
  </si>
  <si>
    <t>Client Position Off-Peak MWh NPV</t>
  </si>
  <si>
    <t>Client Position Peak Interruptible MWh NPV</t>
  </si>
  <si>
    <t>Client Position Off-Peak Interruptible MWh NPV</t>
  </si>
  <si>
    <t xml:space="preserve">  Total Client Energy NPV  ( MWh ) :</t>
  </si>
  <si>
    <t xml:space="preserve">  Total Global Energy NPV  ( MWh ) :</t>
  </si>
  <si>
    <t>Client Peak (Firm + Int.) (MWh / Month)</t>
  </si>
  <si>
    <t>Client Off-Peak (Firm + Int.) (MWh / Month)</t>
  </si>
  <si>
    <t>Deal Search Counter</t>
  </si>
  <si>
    <t>Deals Number</t>
  </si>
  <si>
    <t>Search Date</t>
  </si>
  <si>
    <t>Start Date</t>
  </si>
  <si>
    <t>Peak Price ( R$ / MWh )</t>
  </si>
  <si>
    <t>Peak Volume ( MW )</t>
  </si>
  <si>
    <t>Maturity Date</t>
  </si>
  <si>
    <t>Input Date</t>
  </si>
  <si>
    <t>Input Date Search</t>
  </si>
  <si>
    <t xml:space="preserve"> Initial Search Date :</t>
  </si>
  <si>
    <t xml:space="preserve"> Final Search Date :</t>
  </si>
  <si>
    <t>Register Number at Data Base</t>
  </si>
  <si>
    <t>Date of First Escalator :</t>
  </si>
  <si>
    <t>First of First Esc.</t>
  </si>
  <si>
    <t>Transmission Status</t>
  </si>
  <si>
    <t>Distribution Status</t>
  </si>
  <si>
    <t>Pis/Cof Status</t>
  </si>
  <si>
    <t>ICMS Status</t>
  </si>
  <si>
    <t>CPMF Status</t>
  </si>
  <si>
    <t>CCC Status</t>
  </si>
  <si>
    <t>ANEEL Status</t>
  </si>
  <si>
    <t>RGR Status</t>
  </si>
  <si>
    <t>Connection Status</t>
  </si>
  <si>
    <t>Tansmission Status</t>
  </si>
  <si>
    <t>Pis / Cofins Status</t>
  </si>
  <si>
    <t>Copel</t>
  </si>
  <si>
    <t>Executed</t>
  </si>
  <si>
    <t>Name of Deal Selected</t>
  </si>
  <si>
    <t>Number of this Name</t>
  </si>
  <si>
    <t>Voltage of Deal Selected</t>
  </si>
  <si>
    <t>Number of this Voltage</t>
  </si>
  <si>
    <t>B/S of Deal Selected</t>
  </si>
  <si>
    <t>Number of this B/S</t>
  </si>
  <si>
    <t>E/NE of Deal Selected</t>
  </si>
  <si>
    <t>Number of this E/NE</t>
  </si>
  <si>
    <t>A/NA of Deal Selected</t>
  </si>
  <si>
    <t>Number of this A/NA</t>
  </si>
  <si>
    <t>Trans. of Deal Selected</t>
  </si>
  <si>
    <t>Number of this Trans.</t>
  </si>
  <si>
    <t>Location of Deal Selected</t>
  </si>
  <si>
    <t>Number of this Location</t>
  </si>
  <si>
    <t>LDC of Deal Selected</t>
  </si>
  <si>
    <t>Number of this LDC</t>
  </si>
  <si>
    <t>LDC Name :</t>
  </si>
  <si>
    <t>LDC Name:</t>
  </si>
  <si>
    <t>Curve of Deal Selected</t>
  </si>
  <si>
    <t>Number of this Curve</t>
  </si>
  <si>
    <t>Escalator of Deal Selected</t>
  </si>
  <si>
    <t>Number of this Escalator</t>
  </si>
  <si>
    <t>Load</t>
  </si>
  <si>
    <t>Numbers</t>
  </si>
  <si>
    <t xml:space="preserve">Pis / Cofins ( % ) </t>
  </si>
  <si>
    <t xml:space="preserve">ICMS ( % ) </t>
  </si>
  <si>
    <t xml:space="preserve">CPMF ( % ) </t>
  </si>
  <si>
    <t xml:space="preserve">CCC ( R$ / MWh ) </t>
  </si>
  <si>
    <t xml:space="preserve">ANEEL Fiscalization ( R$ / MWh ) </t>
  </si>
  <si>
    <t xml:space="preserve">RGR ( R$ / MWh ) </t>
  </si>
  <si>
    <t xml:space="preserve">LDC </t>
  </si>
  <si>
    <t xml:space="preserve">Curve </t>
  </si>
  <si>
    <t xml:space="preserve">Escalator </t>
  </si>
  <si>
    <t xml:space="preserve">Loss Factor ( % ) </t>
  </si>
  <si>
    <t xml:space="preserve">Peak Volume ( MW ) </t>
  </si>
  <si>
    <t xml:space="preserve">Off-Peak Volume ( MW ) </t>
  </si>
  <si>
    <t xml:space="preserve">Interruptible Volume ( MW ) </t>
  </si>
  <si>
    <t xml:space="preserve">Interruptible Price ( R$ / MWh ) </t>
  </si>
  <si>
    <t>Customer</t>
  </si>
  <si>
    <t>Connection Voltage</t>
  </si>
  <si>
    <t xml:space="preserve">Start Date </t>
  </si>
  <si>
    <t xml:space="preserve">Maturity Date </t>
  </si>
  <si>
    <t xml:space="preserve">Peak Price ( R$ / MWh ) </t>
  </si>
  <si>
    <t xml:space="preserve">Off-Peak Price ( R$ / MWh ) </t>
  </si>
  <si>
    <r>
      <t>Date of 1</t>
    </r>
    <r>
      <rPr>
        <b/>
        <vertAlign val="superscript"/>
        <sz val="10"/>
        <rFont val="Arial"/>
        <family val="2"/>
      </rPr>
      <t xml:space="preserve">st </t>
    </r>
    <r>
      <rPr>
        <b/>
        <sz val="10"/>
        <rFont val="Arial"/>
        <family val="2"/>
      </rPr>
      <t xml:space="preserve"> Escalator </t>
    </r>
  </si>
  <si>
    <t>Register Number :</t>
  </si>
  <si>
    <t>Data Table - Auxiliary</t>
  </si>
  <si>
    <t>Pricing Table - Auxiliary</t>
  </si>
  <si>
    <t>Distribution 1</t>
  </si>
  <si>
    <t>Transmission 1</t>
  </si>
  <si>
    <t>Transmission 2</t>
  </si>
  <si>
    <t>Distribution 2</t>
  </si>
  <si>
    <t>Connection 1</t>
  </si>
  <si>
    <t>Connection 2</t>
  </si>
  <si>
    <t>Peak</t>
  </si>
  <si>
    <t>Off-Peak</t>
  </si>
  <si>
    <t>Interruptible</t>
  </si>
  <si>
    <t>Voltage</t>
  </si>
  <si>
    <t xml:space="preserve">Connection ( R$ / kW * Month ) </t>
  </si>
  <si>
    <t xml:space="preserve">Operational </t>
  </si>
  <si>
    <t>Costs ( R$ / MWh )</t>
  </si>
  <si>
    <t>Purchase / Sale</t>
  </si>
  <si>
    <t>Exchange Rate (BRL/US$)</t>
  </si>
  <si>
    <t>Inflation</t>
  </si>
  <si>
    <t>Date</t>
  </si>
  <si>
    <t>Market</t>
  </si>
  <si>
    <r>
      <t>Forecast</t>
    </r>
    <r>
      <rPr>
        <b/>
        <vertAlign val="superscript"/>
        <sz val="10"/>
        <rFont val="Arial"/>
        <family val="2"/>
      </rPr>
      <t>1</t>
    </r>
  </si>
  <si>
    <t>Enron Curve</t>
  </si>
  <si>
    <t>Devaluation</t>
  </si>
  <si>
    <t>Cumm. Devaluation</t>
  </si>
  <si>
    <r>
      <t>US</t>
    </r>
    <r>
      <rPr>
        <b/>
        <vertAlign val="superscript"/>
        <sz val="10"/>
        <rFont val="Arial"/>
        <family val="2"/>
      </rPr>
      <t>2</t>
    </r>
  </si>
  <si>
    <t>Brazil IGPM</t>
  </si>
  <si>
    <t>"Net" Inflation</t>
  </si>
  <si>
    <t>Net Inflation ( Cumm.)</t>
  </si>
  <si>
    <t>Forecast</t>
  </si>
  <si>
    <t>Current</t>
  </si>
  <si>
    <t>ENRON  FORECAST</t>
  </si>
  <si>
    <t xml:space="preserve">Transaction Based on the  </t>
  </si>
  <si>
    <t>Center of Gravity</t>
  </si>
  <si>
    <t>Generator Plant</t>
  </si>
  <si>
    <t>Peak COG Price ( MWh ) :</t>
  </si>
  <si>
    <t>Off-Peak COG Price ( MWh ) :</t>
  </si>
  <si>
    <t>Interruptible COG Price ( MWh ) :</t>
  </si>
  <si>
    <t>Working days first period</t>
  </si>
  <si>
    <t>Working days Last Period</t>
  </si>
  <si>
    <t>Aux Start Date</t>
  </si>
  <si>
    <t>Aux Maturity Date</t>
  </si>
  <si>
    <t>Dec</t>
  </si>
  <si>
    <t>Jan</t>
  </si>
  <si>
    <t>Feb</t>
  </si>
  <si>
    <t>Mar</t>
  </si>
  <si>
    <t>Apr</t>
  </si>
  <si>
    <t>May</t>
  </si>
  <si>
    <t>Jun</t>
  </si>
  <si>
    <t>Jul</t>
  </si>
  <si>
    <t>Sep</t>
  </si>
  <si>
    <t>Oct</t>
  </si>
  <si>
    <t>Nov</t>
  </si>
  <si>
    <t>Aug</t>
  </si>
  <si>
    <t>Peak Price at COG ( R$ / MWh ) :</t>
  </si>
  <si>
    <t>Off-Peak Price at COG ( R$ / MWh ) :</t>
  </si>
  <si>
    <t>Interruptible Price at COG( R$ / MWh ) :</t>
  </si>
  <si>
    <t xml:space="preserve">Location </t>
  </si>
  <si>
    <t xml:space="preserve">Load Factor ( % ) </t>
  </si>
  <si>
    <t>Escalator Period</t>
  </si>
  <si>
    <t>Daily</t>
  </si>
  <si>
    <t>Monthly</t>
  </si>
  <si>
    <t>Escalator Periodicity</t>
  </si>
  <si>
    <t>Escalator Periodicity :</t>
  </si>
  <si>
    <t>Esc. Period of Deal Selected</t>
  </si>
  <si>
    <t>Number of this Period</t>
  </si>
  <si>
    <t>Annually</t>
  </si>
  <si>
    <t>9 - VN - Biomass</t>
  </si>
  <si>
    <t>10 - VN - PCH</t>
  </si>
  <si>
    <t>11 - VN - Competitiva</t>
  </si>
  <si>
    <t>Esc. Period.</t>
  </si>
  <si>
    <t>1 - Price  S - Peak</t>
  </si>
  <si>
    <t>2 - Price  S - Off Peak</t>
  </si>
  <si>
    <t>3 - Price  SE - Peak</t>
  </si>
  <si>
    <t>4 - Price  SE - Off Peak</t>
  </si>
  <si>
    <t>5 - Price  N - Peak</t>
  </si>
  <si>
    <t>6 - Price  N - Off Peak</t>
  </si>
  <si>
    <t>7 - Price  NE - Peak</t>
  </si>
  <si>
    <t>8 - Price  NE - Off Peak</t>
  </si>
  <si>
    <t>USD</t>
  </si>
  <si>
    <t>I.P.</t>
  </si>
  <si>
    <t>I.O.P</t>
  </si>
  <si>
    <t>Acum.</t>
  </si>
  <si>
    <t>Totais</t>
  </si>
  <si>
    <t>Global Peak (Firm + Int.) (MWh / Month)</t>
  </si>
  <si>
    <t>Global Off-Peak (Firm + Int.) (MWh / Month)</t>
  </si>
  <si>
    <t>Totals</t>
  </si>
  <si>
    <t>Long Positions</t>
  </si>
  <si>
    <t>Short Positions</t>
  </si>
  <si>
    <t>Global  Volumes ( MWh )</t>
  </si>
  <si>
    <t>Acumul.</t>
  </si>
  <si>
    <t>Mark to Market ( R$ )</t>
  </si>
  <si>
    <t>Volumes ( MWh )</t>
  </si>
  <si>
    <t>Buy Sell</t>
  </si>
  <si>
    <t>Executed Deals</t>
  </si>
  <si>
    <t>Buy / Sell</t>
  </si>
  <si>
    <t>Status</t>
  </si>
  <si>
    <t>Load Factor ( % ) :</t>
  </si>
  <si>
    <t>Week Peak Hours</t>
  </si>
  <si>
    <t>Week Off Peak Hours</t>
  </si>
  <si>
    <t>Week Hours</t>
  </si>
  <si>
    <t>Firm</t>
  </si>
  <si>
    <t xml:space="preserve">Generator MW </t>
  </si>
  <si>
    <t>Pure Interruptible</t>
  </si>
  <si>
    <t>CapFact Int.</t>
  </si>
  <si>
    <t>Total Firm</t>
  </si>
  <si>
    <t>Total Int</t>
  </si>
  <si>
    <t>Generator MWh</t>
  </si>
  <si>
    <t>R$ / Month</t>
  </si>
  <si>
    <t>Losses</t>
  </si>
  <si>
    <t>Weighted Avg Price</t>
  </si>
  <si>
    <t>Peak Price at COG</t>
  </si>
  <si>
    <t>Off-Peak Price at OCG</t>
  </si>
  <si>
    <t>Interruptible Price at COG</t>
  </si>
  <si>
    <t>Peak Energy COG</t>
  </si>
  <si>
    <t>Off-Peak Energy COG</t>
  </si>
  <si>
    <t>Int Energy COG</t>
  </si>
  <si>
    <t xml:space="preserve">COG </t>
  </si>
  <si>
    <t>BUY</t>
  </si>
  <si>
    <t>Interruptible Generation ( % )</t>
  </si>
  <si>
    <t>Disc. Rate for Global MWh Pos. ( % )</t>
  </si>
  <si>
    <t>Disc. Rate for Marked to Market ( % )</t>
  </si>
  <si>
    <t>Firm - Peak Vol</t>
  </si>
  <si>
    <t>Firm - Peak Price</t>
  </si>
  <si>
    <t>Firm - OffPeak Vol</t>
  </si>
  <si>
    <t>Firm - OffPeak Price</t>
  </si>
  <si>
    <t>Int. - Peak Vol</t>
  </si>
  <si>
    <t>Int. - Peak Price</t>
  </si>
  <si>
    <t>Int. - OffPeak Vol</t>
  </si>
  <si>
    <t>Int. - OffPeak Price</t>
  </si>
  <si>
    <t xml:space="preserve">  1 - Price  S - Peak</t>
  </si>
  <si>
    <t>Net Volumes</t>
  </si>
  <si>
    <t>Deal Number</t>
  </si>
  <si>
    <t>Single Deal Analysis</t>
  </si>
  <si>
    <t>MKT to MKT  Peak MWh per month</t>
  </si>
  <si>
    <t>MKT to MKT  Off-Peak MWh per month</t>
  </si>
  <si>
    <t>MKT to MKT  Peak MWh NPV</t>
  </si>
  <si>
    <t>MKT to MKT  Off-Peak MWh NPV</t>
  </si>
  <si>
    <t>Position Discount Rate</t>
  </si>
  <si>
    <t>Single Peak MWh per month</t>
  </si>
  <si>
    <t>Single Off-Peak MWh per month</t>
  </si>
  <si>
    <t>Single Peak Interruptible MWh per Month</t>
  </si>
  <si>
    <t>Single Off-Peak Interruptible MWh per Month</t>
  </si>
  <si>
    <t>Single Peak MWh NPV</t>
  </si>
  <si>
    <t>Single Off-Peak MWh NPV</t>
  </si>
  <si>
    <t>Single Peak Interruptible MWh NPV</t>
  </si>
  <si>
    <t>Single Off-Peak Interruptible MWh NPV</t>
  </si>
  <si>
    <t>Single Peak (Firm + Int.) (MWh / Month)</t>
  </si>
  <si>
    <t>Single Off-Peak (Firm + Int.) (MWh / Month)</t>
  </si>
  <si>
    <t xml:space="preserve">                      Interruptible Generation ( % )</t>
  </si>
  <si>
    <t xml:space="preserve">      Market to Market Discount Rate</t>
  </si>
  <si>
    <t>NPV Investment Required (R$)</t>
  </si>
  <si>
    <t xml:space="preserve"> Peak Price - Delivery Point</t>
  </si>
  <si>
    <t>Off-Peak Price - Delivery Point</t>
  </si>
  <si>
    <t>Int. Price - Delivery Point</t>
  </si>
  <si>
    <t xml:space="preserve">                   Total Client MKT to MKT NPV  ( R$ ) :</t>
  </si>
  <si>
    <t xml:space="preserve">                   NPV Investment Required  ( R$ ) :</t>
  </si>
  <si>
    <t xml:space="preserve">                   NPV Off-Peak MKT to MKT ( R$ ) :</t>
  </si>
  <si>
    <t xml:space="preserve">                   NPV Peak MKT to MKT ( R$ ) :</t>
  </si>
  <si>
    <t>Energy after  losses</t>
  </si>
  <si>
    <t>Sell</t>
  </si>
  <si>
    <t>Peak Energy Delivery</t>
  </si>
  <si>
    <t>Off-Peak Energy Delivery</t>
  </si>
  <si>
    <t>Int Energy Delivery</t>
  </si>
  <si>
    <t>Moema - 1</t>
  </si>
  <si>
    <t>NPV Investimento</t>
  </si>
  <si>
    <t>NPVInvest</t>
  </si>
  <si>
    <t>NPV Invest.</t>
  </si>
  <si>
    <t>Long   Positions</t>
  </si>
  <si>
    <t>Short   Positions</t>
  </si>
  <si>
    <t>Contract Date</t>
  </si>
  <si>
    <t>NPV Investm. Required</t>
  </si>
  <si>
    <t>Contract Date :</t>
  </si>
  <si>
    <t>Moema</t>
  </si>
  <si>
    <t>Below 30 MW</t>
  </si>
  <si>
    <t>Buy</t>
  </si>
  <si>
    <t>VN Sale</t>
  </si>
  <si>
    <t>Elektro</t>
  </si>
  <si>
    <t>Off-Peak COG Price ( MWh ):</t>
  </si>
  <si>
    <t>Interruptible Volume ( MW ):</t>
  </si>
  <si>
    <t>Interruptible Generation ( % ):</t>
  </si>
  <si>
    <t>Pis / Cofins ( % ):</t>
  </si>
  <si>
    <t>CCC ( R$/ MWh 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</si>
</sst>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76" formatCode="0.000"/>
    <numFmt numFmtId="177" formatCode="0.0"/>
    <numFmt numFmtId="178" formatCode="0.0%"/>
    <numFmt numFmtId="179" formatCode="0.000%"/>
    <numFmt numFmtId="180" formatCode="0.0000%"/>
    <numFmt numFmtId="181" formatCode="0.000000"/>
    <numFmt numFmtId="183" formatCode="0.0000"/>
    <numFmt numFmtId="189" formatCode="#,##0.000"/>
    <numFmt numFmtId="193" formatCode="#,##0.00000"/>
    <numFmt numFmtId="199" formatCode="#,##0.000000"/>
    <numFmt numFmtId="200" formatCode="mm\/dd\/yyyy"/>
    <numFmt numFmtId="204" formatCode="#,##0.00000000"/>
    <numFmt numFmtId="206" formatCode="dd\-mmm\-yy"/>
  </numFmts>
  <fonts count="2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Tahoma"/>
      <family val="2"/>
    </font>
    <font>
      <b/>
      <sz val="10"/>
      <color indexed="10"/>
      <name val="Arial"/>
      <family val="2"/>
    </font>
    <font>
      <b/>
      <u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sz val="10"/>
      <color indexed="22"/>
      <name val="Arial"/>
      <family val="2"/>
    </font>
    <font>
      <sz val="10"/>
      <name val="Arial"/>
      <family val="2"/>
    </font>
    <font>
      <b/>
      <u val="double"/>
      <sz val="12"/>
      <name val="Arial"/>
      <family val="2"/>
    </font>
    <font>
      <b/>
      <vertAlign val="superscript"/>
      <sz val="10"/>
      <name val="Arial"/>
      <family val="2"/>
    </font>
    <font>
      <b/>
      <sz val="20"/>
      <color indexed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4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4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176" fontId="0" fillId="0" borderId="0" xfId="0" applyNumberFormat="1"/>
    <xf numFmtId="0" fontId="2" fillId="2" borderId="1" xfId="0" applyFont="1" applyFill="1" applyBorder="1" applyAlignment="1">
      <alignment horizontal="center"/>
    </xf>
    <xf numFmtId="176" fontId="1" fillId="0" borderId="0" xfId="1" applyNumberFormat="1"/>
    <xf numFmtId="0" fontId="0" fillId="2" borderId="0" xfId="0" applyFill="1"/>
    <xf numFmtId="0" fontId="4" fillId="2" borderId="0" xfId="0" applyFont="1" applyFill="1"/>
    <xf numFmtId="0" fontId="0" fillId="0" borderId="2" xfId="0" applyBorder="1"/>
    <xf numFmtId="0" fontId="5" fillId="2" borderId="0" xfId="0" applyFont="1" applyFill="1"/>
    <xf numFmtId="0" fontId="0" fillId="0" borderId="0" xfId="0" applyBorder="1" applyAlignment="1">
      <alignment horizontal="center"/>
    </xf>
    <xf numFmtId="0" fontId="0" fillId="0" borderId="0" xfId="0" applyBorder="1"/>
    <xf numFmtId="15" fontId="0" fillId="0" borderId="0" xfId="0" applyNumberFormat="1" applyBorder="1"/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180" fontId="0" fillId="0" borderId="7" xfId="2" applyNumberFormat="1" applyFont="1" applyBorder="1"/>
    <xf numFmtId="0" fontId="0" fillId="0" borderId="8" xfId="0" applyBorder="1"/>
    <xf numFmtId="180" fontId="0" fillId="0" borderId="9" xfId="0" applyNumberFormat="1" applyBorder="1"/>
    <xf numFmtId="0" fontId="0" fillId="0" borderId="0" xfId="0" applyFill="1"/>
    <xf numFmtId="0" fontId="0" fillId="3" borderId="0" xfId="0" applyFill="1" applyBorder="1"/>
    <xf numFmtId="9" fontId="0" fillId="0" borderId="0" xfId="2" applyFont="1" applyAlignment="1">
      <alignment horizontal="left"/>
    </xf>
    <xf numFmtId="15" fontId="0" fillId="0" borderId="0" xfId="0" applyNumberFormat="1" applyAlignment="1">
      <alignment horizontal="left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76" fontId="7" fillId="0" borderId="6" xfId="0" applyNumberFormat="1" applyFont="1" applyBorder="1"/>
    <xf numFmtId="176" fontId="7" fillId="0" borderId="7" xfId="0" applyNumberFormat="1" applyFont="1" applyBorder="1"/>
    <xf numFmtId="176" fontId="7" fillId="0" borderId="12" xfId="0" applyNumberFormat="1" applyFont="1" applyBorder="1"/>
    <xf numFmtId="176" fontId="0" fillId="0" borderId="6" xfId="0" applyNumberFormat="1" applyBorder="1" applyAlignment="1">
      <alignment horizontal="right"/>
    </xf>
    <xf numFmtId="176" fontId="0" fillId="0" borderId="7" xfId="0" applyNumberFormat="1" applyBorder="1" applyAlignment="1">
      <alignment horizontal="right"/>
    </xf>
    <xf numFmtId="176" fontId="0" fillId="0" borderId="12" xfId="0" applyNumberFormat="1" applyBorder="1" applyAlignment="1">
      <alignment horizontal="right"/>
    </xf>
    <xf numFmtId="176" fontId="0" fillId="0" borderId="12" xfId="0" applyNumberFormat="1" applyBorder="1"/>
    <xf numFmtId="0" fontId="0" fillId="0" borderId="7" xfId="0" applyFill="1" applyBorder="1"/>
    <xf numFmtId="0" fontId="8" fillId="3" borderId="0" xfId="0" applyFont="1" applyFill="1" applyBorder="1"/>
    <xf numFmtId="10" fontId="0" fillId="0" borderId="0" xfId="2" applyNumberFormat="1" applyFont="1" applyAlignment="1">
      <alignment horizontal="left"/>
    </xf>
    <xf numFmtId="15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4" fontId="0" fillId="0" borderId="0" xfId="0" applyNumberFormat="1" applyFill="1" applyBorder="1" applyAlignment="1">
      <alignment horizontal="center"/>
    </xf>
    <xf numFmtId="10" fontId="0" fillId="0" borderId="0" xfId="2" applyNumberFormat="1" applyFont="1" applyBorder="1" applyAlignment="1">
      <alignment horizontal="center"/>
    </xf>
    <xf numFmtId="176" fontId="0" fillId="0" borderId="0" xfId="0" applyNumberFormat="1" applyAlignment="1">
      <alignment horizontal="center"/>
    </xf>
    <xf numFmtId="179" fontId="0" fillId="0" borderId="0" xfId="2" applyNumberFormat="1" applyFont="1" applyAlignment="1">
      <alignment horizontal="center"/>
    </xf>
    <xf numFmtId="14" fontId="0" fillId="0" borderId="0" xfId="0" applyNumberFormat="1"/>
    <xf numFmtId="189" fontId="0" fillId="0" borderId="0" xfId="0" applyNumberFormat="1" applyAlignment="1">
      <alignment horizontal="left"/>
    </xf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3" fontId="0" fillId="0" borderId="0" xfId="0" applyNumberFormat="1" applyBorder="1" applyAlignment="1">
      <alignment horizontal="center"/>
    </xf>
    <xf numFmtId="15" fontId="0" fillId="0" borderId="0" xfId="0" applyNumberFormat="1"/>
    <xf numFmtId="0" fontId="0" fillId="3" borderId="13" xfId="0" applyFill="1" applyBorder="1"/>
    <xf numFmtId="0" fontId="2" fillId="3" borderId="0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2" fillId="3" borderId="17" xfId="0" applyFont="1" applyFill="1" applyBorder="1"/>
    <xf numFmtId="0" fontId="10" fillId="3" borderId="17" xfId="0" applyFont="1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0" xfId="0" applyFill="1"/>
    <xf numFmtId="3" fontId="0" fillId="0" borderId="0" xfId="0" applyNumberFormat="1"/>
    <xf numFmtId="3" fontId="0" fillId="3" borderId="0" xfId="0" applyNumberFormat="1" applyFill="1" applyBorder="1"/>
    <xf numFmtId="0" fontId="0" fillId="2" borderId="0" xfId="0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3" borderId="21" xfId="0" applyFill="1" applyBorder="1"/>
    <xf numFmtId="0" fontId="8" fillId="3" borderId="22" xfId="0" applyFont="1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22" xfId="0" applyFill="1" applyBorder="1"/>
    <xf numFmtId="0" fontId="2" fillId="3" borderId="21" xfId="0" applyFont="1" applyFill="1" applyBorder="1"/>
    <xf numFmtId="0" fontId="2" fillId="3" borderId="26" xfId="0" applyFont="1" applyFill="1" applyBorder="1"/>
    <xf numFmtId="0" fontId="8" fillId="3" borderId="27" xfId="0" applyFont="1" applyFill="1" applyBorder="1"/>
    <xf numFmtId="0" fontId="9" fillId="0" borderId="0" xfId="0" applyFont="1" applyFill="1" applyBorder="1"/>
    <xf numFmtId="0" fontId="0" fillId="3" borderId="0" xfId="0" applyFill="1" applyAlignment="1">
      <alignment horizontal="center"/>
    </xf>
    <xf numFmtId="15" fontId="2" fillId="3" borderId="0" xfId="0" applyNumberFormat="1" applyFont="1" applyFill="1" applyAlignment="1">
      <alignment horizontal="left"/>
    </xf>
    <xf numFmtId="0" fontId="8" fillId="3" borderId="0" xfId="0" applyFont="1" applyFill="1"/>
    <xf numFmtId="4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2" fillId="3" borderId="0" xfId="0" applyFont="1" applyFill="1"/>
    <xf numFmtId="0" fontId="2" fillId="3" borderId="24" xfId="0" applyFont="1" applyFill="1" applyBorder="1"/>
    <xf numFmtId="0" fontId="2" fillId="3" borderId="22" xfId="0" applyFont="1" applyFill="1" applyBorder="1"/>
    <xf numFmtId="0" fontId="2" fillId="3" borderId="27" xfId="0" applyFont="1" applyFill="1" applyBorder="1"/>
    <xf numFmtId="0" fontId="4" fillId="3" borderId="0" xfId="0" applyFont="1" applyFill="1"/>
    <xf numFmtId="0" fontId="0" fillId="3" borderId="29" xfId="0" applyFill="1" applyBorder="1"/>
    <xf numFmtId="0" fontId="0" fillId="3" borderId="30" xfId="0" applyFill="1" applyBorder="1"/>
    <xf numFmtId="0" fontId="2" fillId="3" borderId="0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15" fontId="0" fillId="0" borderId="0" xfId="2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4" fontId="0" fillId="0" borderId="0" xfId="2" applyNumberFormat="1" applyFont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1" xfId="0" applyBorder="1"/>
    <xf numFmtId="189" fontId="0" fillId="0" borderId="12" xfId="0" applyNumberFormat="1" applyBorder="1" applyAlignment="1">
      <alignment horizontal="center"/>
    </xf>
    <xf numFmtId="189" fontId="0" fillId="0" borderId="12" xfId="0" applyNumberFormat="1" applyFill="1" applyBorder="1" applyAlignment="1">
      <alignment horizontal="center"/>
    </xf>
    <xf numFmtId="189" fontId="0" fillId="0" borderId="31" xfId="0" applyNumberFormat="1" applyBorder="1"/>
    <xf numFmtId="0" fontId="0" fillId="0" borderId="31" xfId="0" applyBorder="1" applyAlignment="1">
      <alignment horizontal="center"/>
    </xf>
    <xf numFmtId="189" fontId="0" fillId="0" borderId="31" xfId="0" applyNumberFormat="1" applyBorder="1" applyAlignment="1">
      <alignment horizontal="center"/>
    </xf>
    <xf numFmtId="189" fontId="0" fillId="0" borderId="9" xfId="0" applyNumberFormat="1" applyBorder="1" applyAlignment="1">
      <alignment horizontal="center"/>
    </xf>
    <xf numFmtId="189" fontId="0" fillId="0" borderId="7" xfId="0" applyNumberFormat="1" applyBorder="1" applyAlignment="1">
      <alignment horizontal="center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78" fontId="2" fillId="0" borderId="0" xfId="2" applyNumberFormat="1" applyFont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8" xfId="0" applyBorder="1"/>
    <xf numFmtId="0" fontId="0" fillId="3" borderId="32" xfId="0" applyFill="1" applyBorder="1"/>
    <xf numFmtId="0" fontId="0" fillId="3" borderId="33" xfId="0" applyFill="1" applyBorder="1"/>
    <xf numFmtId="4" fontId="0" fillId="0" borderId="0" xfId="0" applyNumberFormat="1"/>
    <xf numFmtId="3" fontId="0" fillId="0" borderId="0" xfId="2" applyNumberFormat="1" applyFont="1" applyAlignment="1">
      <alignment horizontal="center"/>
    </xf>
    <xf numFmtId="3" fontId="0" fillId="0" borderId="0" xfId="0" applyNumberFormat="1" applyBorder="1"/>
    <xf numFmtId="3" fontId="0" fillId="0" borderId="0" xfId="0" applyNumberFormat="1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12" fillId="3" borderId="0" xfId="0" applyFont="1" applyFill="1"/>
    <xf numFmtId="9" fontId="0" fillId="0" borderId="0" xfId="2" applyFont="1" applyAlignment="1">
      <alignment horizontal="center"/>
    </xf>
    <xf numFmtId="189" fontId="0" fillId="0" borderId="0" xfId="0" applyNumberFormat="1" applyAlignment="1">
      <alignment horizontal="center"/>
    </xf>
    <xf numFmtId="189" fontId="0" fillId="0" borderId="0" xfId="2" applyNumberFormat="1" applyFont="1" applyAlignment="1">
      <alignment horizontal="center"/>
    </xf>
    <xf numFmtId="4" fontId="0" fillId="0" borderId="0" xfId="2" applyNumberFormat="1" applyFont="1" applyAlignment="1">
      <alignment horizontal="left"/>
    </xf>
    <xf numFmtId="0" fontId="2" fillId="3" borderId="0" xfId="0" applyFont="1" applyFill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3" xfId="0" applyFont="1" applyFill="1" applyBorder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0" fontId="2" fillId="3" borderId="0" xfId="0" applyFont="1" applyFill="1" applyBorder="1" applyAlignment="1">
      <alignment horizontal="center"/>
    </xf>
    <xf numFmtId="15" fontId="2" fillId="3" borderId="0" xfId="0" applyNumberFormat="1" applyFont="1" applyFill="1" applyBorder="1"/>
    <xf numFmtId="0" fontId="2" fillId="0" borderId="0" xfId="0" applyFont="1" applyBorder="1"/>
    <xf numFmtId="0" fontId="2" fillId="3" borderId="0" xfId="0" applyNumberFormat="1" applyFont="1" applyFill="1" applyBorder="1" applyAlignment="1">
      <alignment horizontal="center"/>
    </xf>
    <xf numFmtId="193" fontId="2" fillId="3" borderId="0" xfId="0" applyNumberFormat="1" applyFont="1" applyFill="1" applyBorder="1"/>
    <xf numFmtId="0" fontId="2" fillId="0" borderId="1" xfId="0" applyFont="1" applyBorder="1" applyAlignment="1">
      <alignment wrapText="1"/>
    </xf>
    <xf numFmtId="0" fontId="2" fillId="0" borderId="3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31" xfId="0" applyFont="1" applyBorder="1" applyAlignment="1">
      <alignment wrapText="1"/>
    </xf>
    <xf numFmtId="0" fontId="2" fillId="0" borderId="7" xfId="0" applyFont="1" applyBorder="1"/>
    <xf numFmtId="14" fontId="2" fillId="0" borderId="6" xfId="0" applyNumberFormat="1" applyFont="1" applyBorder="1" applyAlignment="1">
      <alignment horizontal="right"/>
    </xf>
    <xf numFmtId="183" fontId="2" fillId="0" borderId="0" xfId="0" applyNumberFormat="1" applyFont="1" applyBorder="1"/>
    <xf numFmtId="176" fontId="2" fillId="0" borderId="0" xfId="0" applyNumberFormat="1" applyFont="1" applyBorder="1"/>
    <xf numFmtId="2" fontId="2" fillId="0" borderId="0" xfId="0" applyNumberFormat="1" applyFont="1" applyBorder="1"/>
    <xf numFmtId="10" fontId="2" fillId="0" borderId="0" xfId="2" applyNumberFormat="1" applyFont="1" applyBorder="1"/>
    <xf numFmtId="178" fontId="2" fillId="0" borderId="0" xfId="2" applyNumberFormat="1" applyFont="1" applyBorder="1"/>
    <xf numFmtId="14" fontId="2" fillId="0" borderId="6" xfId="0" applyNumberFormat="1" applyFont="1" applyBorder="1"/>
    <xf numFmtId="10" fontId="2" fillId="0" borderId="0" xfId="2" applyNumberFormat="1" applyFont="1"/>
    <xf numFmtId="178" fontId="2" fillId="0" borderId="7" xfId="0" applyNumberFormat="1" applyFont="1" applyBorder="1"/>
    <xf numFmtId="177" fontId="2" fillId="0" borderId="0" xfId="0" applyNumberFormat="1" applyFont="1" applyBorder="1"/>
    <xf numFmtId="39" fontId="2" fillId="0" borderId="0" xfId="1" applyNumberFormat="1" applyFont="1" applyBorder="1"/>
    <xf numFmtId="178" fontId="13" fillId="0" borderId="0" xfId="2" applyNumberFormat="1" applyFont="1" applyAlignment="1">
      <alignment horizontal="center"/>
    </xf>
    <xf numFmtId="39" fontId="2" fillId="0" borderId="0" xfId="1" applyNumberFormat="1" applyFont="1"/>
    <xf numFmtId="3" fontId="2" fillId="3" borderId="0" xfId="0" applyNumberFormat="1" applyFont="1" applyFill="1" applyBorder="1" applyAlignment="1">
      <alignment horizontal="left"/>
    </xf>
    <xf numFmtId="180" fontId="2" fillId="3" borderId="0" xfId="0" applyNumberFormat="1" applyFont="1" applyFill="1" applyBorder="1" applyAlignment="1">
      <alignment horizontal="center"/>
    </xf>
    <xf numFmtId="17" fontId="2" fillId="3" borderId="0" xfId="0" applyNumberFormat="1" applyFont="1" applyFill="1" applyAlignment="1">
      <alignment horizontal="center"/>
    </xf>
    <xf numFmtId="180" fontId="2" fillId="3" borderId="0" xfId="2" applyNumberFormat="1" applyFont="1" applyFill="1" applyBorder="1" applyAlignment="1">
      <alignment horizontal="center"/>
    </xf>
    <xf numFmtId="189" fontId="2" fillId="3" borderId="0" xfId="0" applyNumberFormat="1" applyFont="1" applyFill="1" applyBorder="1" applyAlignment="1">
      <alignment horizontal="center"/>
    </xf>
    <xf numFmtId="176" fontId="2" fillId="3" borderId="0" xfId="0" applyNumberFormat="1" applyFont="1" applyFill="1" applyBorder="1" applyAlignment="1">
      <alignment horizontal="center"/>
    </xf>
    <xf numFmtId="0" fontId="2" fillId="3" borderId="32" xfId="0" applyFont="1" applyFill="1" applyBorder="1"/>
    <xf numFmtId="0" fontId="2" fillId="3" borderId="33" xfId="0" applyFont="1" applyFill="1" applyBorder="1"/>
    <xf numFmtId="0" fontId="2" fillId="3" borderId="15" xfId="0" applyFont="1" applyFill="1" applyBorder="1"/>
    <xf numFmtId="0" fontId="2" fillId="0" borderId="0" xfId="0" applyFont="1" applyFill="1" applyBorder="1"/>
    <xf numFmtId="15" fontId="2" fillId="3" borderId="13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/>
    <xf numFmtId="193" fontId="9" fillId="0" borderId="0" xfId="0" applyNumberFormat="1" applyFont="1" applyBorder="1"/>
    <xf numFmtId="4" fontId="2" fillId="3" borderId="0" xfId="0" applyNumberFormat="1" applyFont="1" applyFill="1" applyAlignment="1">
      <alignment horizontal="center"/>
    </xf>
    <xf numFmtId="4" fontId="2" fillId="3" borderId="13" xfId="0" applyNumberFormat="1" applyFont="1" applyFill="1" applyBorder="1" applyAlignment="1">
      <alignment horizontal="center"/>
    </xf>
    <xf numFmtId="17" fontId="2" fillId="3" borderId="0" xfId="0" applyNumberFormat="1" applyFont="1" applyFill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10" fontId="2" fillId="5" borderId="35" xfId="2" applyNumberFormat="1" applyFont="1" applyFill="1" applyBorder="1" applyAlignment="1">
      <alignment horizontal="center"/>
    </xf>
    <xf numFmtId="10" fontId="2" fillId="5" borderId="36" xfId="2" applyNumberFormat="1" applyFont="1" applyFill="1" applyBorder="1" applyAlignment="1">
      <alignment horizontal="center"/>
    </xf>
    <xf numFmtId="4" fontId="2" fillId="5" borderId="36" xfId="2" applyNumberFormat="1" applyFont="1" applyFill="1" applyBorder="1" applyAlignment="1">
      <alignment horizontal="center"/>
    </xf>
    <xf numFmtId="4" fontId="2" fillId="5" borderId="37" xfId="2" applyNumberFormat="1" applyFont="1" applyFill="1" applyBorder="1" applyAlignment="1">
      <alignment horizontal="center"/>
    </xf>
    <xf numFmtId="10" fontId="2" fillId="5" borderId="37" xfId="2" applyNumberFormat="1" applyFont="1" applyFill="1" applyBorder="1" applyAlignment="1">
      <alignment horizontal="center"/>
    </xf>
    <xf numFmtId="179" fontId="2" fillId="3" borderId="0" xfId="2" applyNumberFormat="1" applyFont="1" applyFill="1" applyBorder="1" applyAlignment="1">
      <alignment horizontal="center"/>
    </xf>
    <xf numFmtId="4" fontId="2" fillId="5" borderId="38" xfId="0" applyNumberFormat="1" applyFont="1" applyFill="1" applyBorder="1" applyAlignment="1">
      <alignment horizontal="center"/>
    </xf>
    <xf numFmtId="4" fontId="2" fillId="5" borderId="12" xfId="0" applyNumberFormat="1" applyFont="1" applyFill="1" applyBorder="1" applyAlignment="1">
      <alignment horizontal="center"/>
    </xf>
    <xf numFmtId="4" fontId="2" fillId="5" borderId="39" xfId="0" applyNumberFormat="1" applyFont="1" applyFill="1" applyBorder="1" applyAlignment="1">
      <alignment horizontal="center"/>
    </xf>
    <xf numFmtId="15" fontId="2" fillId="5" borderId="23" xfId="0" applyNumberFormat="1" applyFont="1" applyFill="1" applyBorder="1"/>
    <xf numFmtId="15" fontId="2" fillId="5" borderId="28" xfId="0" applyNumberFormat="1" applyFont="1" applyFill="1" applyBorder="1"/>
    <xf numFmtId="179" fontId="2" fillId="3" borderId="0" xfId="2" applyNumberFormat="1" applyFont="1" applyFill="1" applyBorder="1" applyAlignment="1">
      <alignment horizontal="left"/>
    </xf>
    <xf numFmtId="3" fontId="2" fillId="3" borderId="0" xfId="0" applyNumberFormat="1" applyFont="1" applyFill="1" applyBorder="1" applyAlignment="1">
      <alignment horizontal="center"/>
    </xf>
    <xf numFmtId="199" fontId="2" fillId="3" borderId="0" xfId="1" applyNumberFormat="1" applyFont="1" applyFill="1" applyBorder="1"/>
    <xf numFmtId="199" fontId="2" fillId="3" borderId="0" xfId="0" applyNumberFormat="1" applyFont="1" applyFill="1" applyBorder="1"/>
    <xf numFmtId="2" fontId="2" fillId="3" borderId="0" xfId="0" applyNumberFormat="1" applyFont="1" applyFill="1" applyAlignment="1">
      <alignment horizontal="center"/>
    </xf>
    <xf numFmtId="3" fontId="0" fillId="3" borderId="0" xfId="0" applyNumberFormat="1" applyFill="1"/>
    <xf numFmtId="3" fontId="0" fillId="3" borderId="24" xfId="0" applyNumberFormat="1" applyFill="1" applyBorder="1"/>
    <xf numFmtId="3" fontId="0" fillId="3" borderId="25" xfId="0" applyNumberFormat="1" applyFill="1" applyBorder="1"/>
    <xf numFmtId="3" fontId="0" fillId="3" borderId="26" xfId="0" applyNumberFormat="1" applyFill="1" applyBorder="1"/>
    <xf numFmtId="3" fontId="0" fillId="3" borderId="28" xfId="0" applyNumberFormat="1" applyFill="1" applyBorder="1"/>
    <xf numFmtId="4" fontId="0" fillId="3" borderId="0" xfId="0" applyNumberFormat="1" applyFill="1"/>
    <xf numFmtId="4" fontId="0" fillId="3" borderId="0" xfId="0" applyNumberFormat="1" applyFill="1" applyBorder="1"/>
    <xf numFmtId="3" fontId="0" fillId="3" borderId="21" xfId="0" applyNumberFormat="1" applyFill="1" applyBorder="1"/>
    <xf numFmtId="3" fontId="0" fillId="3" borderId="23" xfId="0" applyNumberFormat="1" applyFill="1" applyBorder="1"/>
    <xf numFmtId="3" fontId="2" fillId="3" borderId="24" xfId="0" applyNumberFormat="1" applyFont="1" applyFill="1" applyBorder="1"/>
    <xf numFmtId="3" fontId="2" fillId="3" borderId="12" xfId="0" applyNumberFormat="1" applyFont="1" applyFill="1" applyBorder="1"/>
    <xf numFmtId="3" fontId="2" fillId="3" borderId="25" xfId="0" applyNumberFormat="1" applyFont="1" applyFill="1" applyBorder="1"/>
    <xf numFmtId="4" fontId="2" fillId="3" borderId="0" xfId="0" applyNumberFormat="1" applyFont="1" applyFill="1" applyBorder="1"/>
    <xf numFmtId="3" fontId="2" fillId="3" borderId="40" xfId="0" applyNumberFormat="1" applyFont="1" applyFill="1" applyBorder="1" applyAlignment="1">
      <alignment horizontal="center"/>
    </xf>
    <xf numFmtId="3" fontId="2" fillId="3" borderId="31" xfId="0" applyNumberFormat="1" applyFont="1" applyFill="1" applyBorder="1" applyAlignment="1">
      <alignment horizontal="center"/>
    </xf>
    <xf numFmtId="3" fontId="2" fillId="3" borderId="41" xfId="0" applyNumberFormat="1" applyFont="1" applyFill="1" applyBorder="1" applyAlignment="1">
      <alignment horizontal="center"/>
    </xf>
    <xf numFmtId="4" fontId="2" fillId="3" borderId="42" xfId="0" applyNumberFormat="1" applyFont="1" applyFill="1" applyBorder="1"/>
    <xf numFmtId="3" fontId="2" fillId="3" borderId="41" xfId="0" applyNumberFormat="1" applyFont="1" applyFill="1" applyBorder="1"/>
    <xf numFmtId="3" fontId="2" fillId="3" borderId="26" xfId="0" applyNumberFormat="1" applyFont="1" applyFill="1" applyBorder="1"/>
    <xf numFmtId="3" fontId="2" fillId="3" borderId="39" xfId="0" applyNumberFormat="1" applyFont="1" applyFill="1" applyBorder="1"/>
    <xf numFmtId="3" fontId="2" fillId="3" borderId="27" xfId="0" applyNumberFormat="1" applyFont="1" applyFill="1" applyBorder="1"/>
    <xf numFmtId="3" fontId="2" fillId="3" borderId="37" xfId="0" applyNumberFormat="1" applyFont="1" applyFill="1" applyBorder="1"/>
    <xf numFmtId="3" fontId="2" fillId="3" borderId="43" xfId="0" applyNumberFormat="1" applyFont="1" applyFill="1" applyBorder="1" applyAlignment="1">
      <alignment horizontal="center"/>
    </xf>
    <xf numFmtId="3" fontId="2" fillId="3" borderId="44" xfId="0" applyNumberFormat="1" applyFont="1" applyFill="1" applyBorder="1" applyAlignment="1">
      <alignment horizontal="center"/>
    </xf>
    <xf numFmtId="4" fontId="0" fillId="3" borderId="21" xfId="0" applyNumberFormat="1" applyFill="1" applyBorder="1"/>
    <xf numFmtId="4" fontId="0" fillId="3" borderId="26" xfId="0" applyNumberFormat="1" applyFill="1" applyBorder="1"/>
    <xf numFmtId="3" fontId="2" fillId="3" borderId="45" xfId="0" applyNumberFormat="1" applyFont="1" applyFill="1" applyBorder="1"/>
    <xf numFmtId="3" fontId="2" fillId="3" borderId="46" xfId="0" applyNumberFormat="1" applyFont="1" applyFill="1" applyBorder="1"/>
    <xf numFmtId="10" fontId="0" fillId="3" borderId="0" xfId="0" applyNumberFormat="1" applyFill="1" applyBorder="1"/>
    <xf numFmtId="0" fontId="2" fillId="3" borderId="14" xfId="0" applyFont="1" applyFill="1" applyBorder="1"/>
    <xf numFmtId="3" fontId="0" fillId="3" borderId="16" xfId="0" applyNumberFormat="1" applyFill="1" applyBorder="1"/>
    <xf numFmtId="0" fontId="2" fillId="3" borderId="19" xfId="0" applyFont="1" applyFill="1" applyBorder="1"/>
    <xf numFmtId="3" fontId="0" fillId="3" borderId="20" xfId="0" applyNumberFormat="1" applyFill="1" applyBorder="1"/>
    <xf numFmtId="0" fontId="2" fillId="3" borderId="43" xfId="0" applyFont="1" applyFill="1" applyBorder="1"/>
    <xf numFmtId="0" fontId="2" fillId="3" borderId="47" xfId="0" applyFont="1" applyFill="1" applyBorder="1"/>
    <xf numFmtId="3" fontId="2" fillId="3" borderId="43" xfId="0" applyNumberFormat="1" applyFont="1" applyFill="1" applyBorder="1"/>
    <xf numFmtId="3" fontId="2" fillId="3" borderId="48" xfId="0" applyNumberFormat="1" applyFont="1" applyFill="1" applyBorder="1"/>
    <xf numFmtId="3" fontId="2" fillId="3" borderId="47" xfId="0" applyNumberFormat="1" applyFont="1" applyFill="1" applyBorder="1"/>
    <xf numFmtId="0" fontId="2" fillId="3" borderId="49" xfId="0" applyFont="1" applyFill="1" applyBorder="1"/>
    <xf numFmtId="0" fontId="0" fillId="3" borderId="50" xfId="0" applyFill="1" applyBorder="1"/>
    <xf numFmtId="3" fontId="2" fillId="3" borderId="49" xfId="0" applyNumberFormat="1" applyFont="1" applyFill="1" applyBorder="1"/>
    <xf numFmtId="3" fontId="2" fillId="3" borderId="1" xfId="0" applyNumberFormat="1" applyFont="1" applyFill="1" applyBorder="1"/>
    <xf numFmtId="3" fontId="2" fillId="3" borderId="50" xfId="0" applyNumberFormat="1" applyFont="1" applyFill="1" applyBorder="1"/>
    <xf numFmtId="3" fontId="2" fillId="3" borderId="40" xfId="0" applyNumberFormat="1" applyFont="1" applyFill="1" applyBorder="1"/>
    <xf numFmtId="3" fontId="2" fillId="3" borderId="31" xfId="0" applyNumberFormat="1" applyFont="1" applyFill="1" applyBorder="1"/>
    <xf numFmtId="3" fontId="2" fillId="3" borderId="48" xfId="0" applyNumberFormat="1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2" fillId="3" borderId="48" xfId="0" applyNumberFormat="1" applyFont="1" applyFill="1" applyBorder="1" applyAlignment="1">
      <alignment horizontal="center"/>
    </xf>
    <xf numFmtId="3" fontId="2" fillId="3" borderId="0" xfId="0" applyNumberFormat="1" applyFont="1" applyFill="1" applyBorder="1"/>
    <xf numFmtId="3" fontId="2" fillId="3" borderId="28" xfId="0" applyNumberFormat="1" applyFont="1" applyFill="1" applyBorder="1"/>
    <xf numFmtId="3" fontId="2" fillId="3" borderId="51" xfId="0" applyNumberFormat="1" applyFont="1" applyFill="1" applyBorder="1" applyAlignment="1">
      <alignment horizontal="center"/>
    </xf>
    <xf numFmtId="3" fontId="2" fillId="3" borderId="36" xfId="0" applyNumberFormat="1" applyFont="1" applyFill="1" applyBorder="1"/>
    <xf numFmtId="3" fontId="2" fillId="3" borderId="52" xfId="0" applyNumberFormat="1" applyFont="1" applyFill="1" applyBorder="1"/>
    <xf numFmtId="4" fontId="0" fillId="3" borderId="23" xfId="0" applyNumberFormat="1" applyFill="1" applyBorder="1"/>
    <xf numFmtId="4" fontId="0" fillId="3" borderId="28" xfId="0" applyNumberFormat="1" applyFill="1" applyBorder="1"/>
    <xf numFmtId="189" fontId="2" fillId="3" borderId="31" xfId="0" applyNumberFormat="1" applyFont="1" applyFill="1" applyBorder="1"/>
    <xf numFmtId="3" fontId="0" fillId="3" borderId="34" xfId="0" applyNumberFormat="1" applyFill="1" applyBorder="1"/>
    <xf numFmtId="3" fontId="0" fillId="3" borderId="53" xfId="0" applyNumberFormat="1" applyFill="1" applyBorder="1"/>
    <xf numFmtId="0" fontId="2" fillId="3" borderId="14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200" fontId="0" fillId="0" borderId="0" xfId="0" applyNumberFormat="1" applyBorder="1" applyAlignment="1">
      <alignment horizontal="center"/>
    </xf>
    <xf numFmtId="10" fontId="2" fillId="5" borderId="54" xfId="2" applyNumberFormat="1" applyFont="1" applyFill="1" applyBorder="1" applyAlignment="1">
      <alignment horizontal="center"/>
    </xf>
    <xf numFmtId="10" fontId="2" fillId="5" borderId="55" xfId="2" applyNumberFormat="1" applyFont="1" applyFill="1" applyBorder="1" applyAlignment="1">
      <alignment horizontal="center"/>
    </xf>
    <xf numFmtId="180" fontId="0" fillId="0" borderId="0" xfId="2" applyNumberFormat="1" applyFont="1" applyBorder="1"/>
    <xf numFmtId="4" fontId="0" fillId="0" borderId="0" xfId="0" applyNumberFormat="1" applyBorder="1" applyAlignment="1">
      <alignment horizontal="center"/>
    </xf>
    <xf numFmtId="0" fontId="0" fillId="0" borderId="0" xfId="0" applyFill="1" applyBorder="1"/>
    <xf numFmtId="180" fontId="0" fillId="0" borderId="0" xfId="0" applyNumberFormat="1" applyBorder="1"/>
    <xf numFmtId="4" fontId="0" fillId="0" borderId="0" xfId="0" applyNumberFormat="1" applyBorder="1"/>
    <xf numFmtId="180" fontId="0" fillId="0" borderId="0" xfId="2" applyNumberFormat="1" applyFont="1"/>
    <xf numFmtId="0" fontId="4" fillId="2" borderId="21" xfId="0" applyFont="1" applyFill="1" applyBorder="1"/>
    <xf numFmtId="0" fontId="4" fillId="2" borderId="22" xfId="0" applyFont="1" applyFill="1" applyBorder="1"/>
    <xf numFmtId="0" fontId="4" fillId="2" borderId="24" xfId="0" applyFont="1" applyFill="1" applyBorder="1"/>
    <xf numFmtId="0" fontId="4" fillId="2" borderId="0" xfId="0" applyFont="1" applyFill="1" applyBorder="1"/>
    <xf numFmtId="0" fontId="4" fillId="2" borderId="26" xfId="0" applyFont="1" applyFill="1" applyBorder="1"/>
    <xf numFmtId="0" fontId="4" fillId="2" borderId="27" xfId="0" applyFont="1" applyFill="1" applyBorder="1"/>
    <xf numFmtId="4" fontId="0" fillId="0" borderId="0" xfId="0" applyNumberFormat="1" applyFill="1"/>
    <xf numFmtId="0" fontId="5" fillId="3" borderId="0" xfId="0" applyFont="1" applyFill="1"/>
    <xf numFmtId="4" fontId="4" fillId="2" borderId="35" xfId="0" applyNumberFormat="1" applyFont="1" applyFill="1" applyBorder="1" applyAlignment="1">
      <alignment horizontal="center"/>
    </xf>
    <xf numFmtId="4" fontId="4" fillId="2" borderId="36" xfId="0" applyNumberFormat="1" applyFont="1" applyFill="1" applyBorder="1" applyAlignment="1">
      <alignment horizontal="center"/>
    </xf>
    <xf numFmtId="4" fontId="4" fillId="2" borderId="37" xfId="0" applyNumberFormat="1" applyFont="1" applyFill="1" applyBorder="1" applyAlignment="1">
      <alignment horizontal="center"/>
    </xf>
    <xf numFmtId="0" fontId="9" fillId="3" borderId="0" xfId="0" applyFont="1" applyFill="1" applyBorder="1"/>
    <xf numFmtId="0" fontId="2" fillId="3" borderId="40" xfId="0" applyFont="1" applyFill="1" applyBorder="1"/>
    <xf numFmtId="0" fontId="0" fillId="3" borderId="41" xfId="0" applyFill="1" applyBorder="1"/>
    <xf numFmtId="3" fontId="2" fillId="3" borderId="51" xfId="0" applyNumberFormat="1" applyFont="1" applyFill="1" applyBorder="1"/>
    <xf numFmtId="3" fontId="2" fillId="3" borderId="2" xfId="0" applyNumberFormat="1" applyFont="1" applyFill="1" applyBorder="1"/>
    <xf numFmtId="3" fontId="9" fillId="3" borderId="0" xfId="0" applyNumberFormat="1" applyFont="1" applyFill="1" applyBorder="1"/>
    <xf numFmtId="3" fontId="9" fillId="3" borderId="22" xfId="0" applyNumberFormat="1" applyFont="1" applyFill="1" applyBorder="1"/>
    <xf numFmtId="3" fontId="0" fillId="3" borderId="14" xfId="0" applyNumberFormat="1" applyFill="1" applyBorder="1"/>
    <xf numFmtId="3" fontId="0" fillId="3" borderId="19" xfId="0" applyNumberFormat="1" applyFill="1" applyBorder="1"/>
    <xf numFmtId="3" fontId="0" fillId="3" borderId="12" xfId="0" applyNumberFormat="1" applyFill="1" applyBorder="1"/>
    <xf numFmtId="3" fontId="0" fillId="3" borderId="36" xfId="0" applyNumberFormat="1" applyFill="1" applyBorder="1"/>
    <xf numFmtId="3" fontId="2" fillId="3" borderId="56" xfId="0" applyNumberFormat="1" applyFont="1" applyFill="1" applyBorder="1"/>
    <xf numFmtId="189" fontId="9" fillId="3" borderId="0" xfId="0" applyNumberFormat="1" applyFont="1" applyFill="1" applyBorder="1"/>
    <xf numFmtId="189" fontId="14" fillId="3" borderId="51" xfId="0" applyNumberFormat="1" applyFont="1" applyFill="1" applyBorder="1"/>
    <xf numFmtId="189" fontId="2" fillId="3" borderId="57" xfId="0" applyNumberFormat="1" applyFont="1" applyFill="1" applyBorder="1" applyAlignment="1">
      <alignment horizontal="right"/>
    </xf>
    <xf numFmtId="189" fontId="9" fillId="3" borderId="2" xfId="0" applyNumberFormat="1" applyFont="1" applyFill="1" applyBorder="1"/>
    <xf numFmtId="189" fontId="2" fillId="3" borderId="57" xfId="0" applyNumberFormat="1" applyFont="1" applyFill="1" applyBorder="1"/>
    <xf numFmtId="189" fontId="14" fillId="3" borderId="37" xfId="0" applyNumberFormat="1" applyFont="1" applyFill="1" applyBorder="1"/>
    <xf numFmtId="189" fontId="14" fillId="3" borderId="56" xfId="0" applyNumberFormat="1" applyFont="1" applyFill="1" applyBorder="1"/>
    <xf numFmtId="189" fontId="2" fillId="3" borderId="52" xfId="0" applyNumberFormat="1" applyFont="1" applyFill="1" applyBorder="1"/>
    <xf numFmtId="189" fontId="2" fillId="3" borderId="39" xfId="0" applyNumberFormat="1" applyFont="1" applyFill="1" applyBorder="1"/>
    <xf numFmtId="189" fontId="9" fillId="3" borderId="27" xfId="0" applyNumberFormat="1" applyFont="1" applyFill="1" applyBorder="1"/>
    <xf numFmtId="0" fontId="14" fillId="3" borderId="56" xfId="0" applyFont="1" applyFill="1" applyBorder="1"/>
    <xf numFmtId="189" fontId="14" fillId="3" borderId="52" xfId="0" applyNumberFormat="1" applyFont="1" applyFill="1" applyBorder="1"/>
    <xf numFmtId="189" fontId="14" fillId="3" borderId="56" xfId="0" applyNumberFormat="1" applyFont="1" applyFill="1" applyBorder="1" applyAlignment="1">
      <alignment horizontal="center"/>
    </xf>
    <xf numFmtId="3" fontId="2" fillId="3" borderId="56" xfId="0" applyNumberFormat="1" applyFont="1" applyFill="1" applyBorder="1" applyAlignment="1">
      <alignment horizontal="right"/>
    </xf>
    <xf numFmtId="0" fontId="15" fillId="3" borderId="13" xfId="0" applyFont="1" applyFill="1" applyBorder="1" applyAlignment="1">
      <alignment horizontal="center"/>
    </xf>
    <xf numFmtId="17" fontId="14" fillId="3" borderId="58" xfId="0" applyNumberFormat="1" applyFont="1" applyFill="1" applyBorder="1" applyAlignment="1">
      <alignment horizontal="center"/>
    </xf>
    <xf numFmtId="17" fontId="14" fillId="3" borderId="59" xfId="0" applyNumberFormat="1" applyFont="1" applyFill="1" applyBorder="1" applyAlignment="1">
      <alignment horizontal="center"/>
    </xf>
    <xf numFmtId="0" fontId="9" fillId="3" borderId="13" xfId="0" applyFont="1" applyFill="1" applyBorder="1"/>
    <xf numFmtId="0" fontId="0" fillId="3" borderId="60" xfId="0" applyFill="1" applyBorder="1"/>
    <xf numFmtId="0" fontId="2" fillId="3" borderId="61" xfId="0" applyFont="1" applyFill="1" applyBorder="1"/>
    <xf numFmtId="0" fontId="2" fillId="3" borderId="62" xfId="0" applyFont="1" applyFill="1" applyBorder="1"/>
    <xf numFmtId="0" fontId="14" fillId="3" borderId="17" xfId="0" applyFont="1" applyFill="1" applyBorder="1"/>
    <xf numFmtId="189" fontId="14" fillId="3" borderId="17" xfId="0" applyNumberFormat="1" applyFont="1" applyFill="1" applyBorder="1"/>
    <xf numFmtId="189" fontId="14" fillId="3" borderId="17" xfId="0" applyNumberFormat="1" applyFont="1" applyFill="1" applyBorder="1" applyAlignment="1">
      <alignment horizontal="center"/>
    </xf>
    <xf numFmtId="189" fontId="9" fillId="3" borderId="31" xfId="0" applyNumberFormat="1" applyFont="1" applyFill="1" applyBorder="1"/>
    <xf numFmtId="3" fontId="14" fillId="3" borderId="17" xfId="0" applyNumberFormat="1" applyFont="1" applyFill="1" applyBorder="1"/>
    <xf numFmtId="3" fontId="14" fillId="3" borderId="56" xfId="0" applyNumberFormat="1" applyFont="1" applyFill="1" applyBorder="1"/>
    <xf numFmtId="3" fontId="14" fillId="3" borderId="35" xfId="0" applyNumberFormat="1" applyFont="1" applyFill="1" applyBorder="1"/>
    <xf numFmtId="3" fontId="2" fillId="3" borderId="38" xfId="0" applyNumberFormat="1" applyFont="1" applyFill="1" applyBorder="1"/>
    <xf numFmtId="3" fontId="14" fillId="3" borderId="56" xfId="0" applyNumberFormat="1" applyFont="1" applyFill="1" applyBorder="1" applyAlignment="1">
      <alignment horizontal="center"/>
    </xf>
    <xf numFmtId="3" fontId="14" fillId="3" borderId="63" xfId="0" applyNumberFormat="1" applyFont="1" applyFill="1" applyBorder="1"/>
    <xf numFmtId="3" fontId="9" fillId="3" borderId="1" xfId="0" applyNumberFormat="1" applyFont="1" applyFill="1" applyBorder="1"/>
    <xf numFmtId="3" fontId="14" fillId="3" borderId="19" xfId="0" applyNumberFormat="1" applyFont="1" applyFill="1" applyBorder="1"/>
    <xf numFmtId="3" fontId="14" fillId="3" borderId="58" xfId="0" applyNumberFormat="1" applyFont="1" applyFill="1" applyBorder="1"/>
    <xf numFmtId="3" fontId="14" fillId="3" borderId="64" xfId="0" applyNumberFormat="1" applyFont="1" applyFill="1" applyBorder="1"/>
    <xf numFmtId="3" fontId="2" fillId="3" borderId="65" xfId="0" applyNumberFormat="1" applyFont="1" applyFill="1" applyBorder="1"/>
    <xf numFmtId="3" fontId="2" fillId="3" borderId="59" xfId="0" applyNumberFormat="1" applyFont="1" applyFill="1" applyBorder="1"/>
    <xf numFmtId="3" fontId="9" fillId="3" borderId="13" xfId="0" applyNumberFormat="1" applyFont="1" applyFill="1" applyBorder="1"/>
    <xf numFmtId="3" fontId="14" fillId="3" borderId="36" xfId="0" applyNumberFormat="1" applyFont="1" applyFill="1" applyBorder="1"/>
    <xf numFmtId="0" fontId="16" fillId="3" borderId="15" xfId="0" applyFont="1" applyFill="1" applyBorder="1" applyAlignment="1">
      <alignment horizontal="left"/>
    </xf>
    <xf numFmtId="0" fontId="2" fillId="3" borderId="24" xfId="0" applyFont="1" applyFill="1" applyBorder="1" applyAlignment="1">
      <alignment horizontal="center"/>
    </xf>
    <xf numFmtId="3" fontId="2" fillId="3" borderId="24" xfId="2" applyNumberFormat="1" applyFont="1" applyFill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16" fillId="3" borderId="0" xfId="0" applyFont="1" applyFill="1" applyBorder="1" applyAlignment="1">
      <alignment horizontal="left"/>
    </xf>
    <xf numFmtId="0" fontId="16" fillId="3" borderId="14" xfId="0" applyFont="1" applyFill="1" applyBorder="1" applyAlignment="1">
      <alignment horizontal="left"/>
    </xf>
    <xf numFmtId="0" fontId="16" fillId="3" borderId="17" xfId="0" applyFont="1" applyFill="1" applyBorder="1" applyAlignment="1">
      <alignment horizontal="left"/>
    </xf>
    <xf numFmtId="10" fontId="0" fillId="3" borderId="18" xfId="0" applyNumberFormat="1" applyFill="1" applyBorder="1" applyAlignment="1">
      <alignment horizontal="center"/>
    </xf>
    <xf numFmtId="10" fontId="0" fillId="3" borderId="15" xfId="0" applyNumberFormat="1" applyFill="1" applyBorder="1"/>
    <xf numFmtId="0" fontId="16" fillId="3" borderId="19" xfId="0" applyFont="1" applyFill="1" applyBorder="1" applyAlignment="1">
      <alignment horizontal="left"/>
    </xf>
    <xf numFmtId="10" fontId="0" fillId="3" borderId="13" xfId="0" applyNumberFormat="1" applyFill="1" applyBorder="1"/>
    <xf numFmtId="0" fontId="16" fillId="3" borderId="13" xfId="0" applyFont="1" applyFill="1" applyBorder="1" applyAlignment="1">
      <alignment horizontal="left"/>
    </xf>
    <xf numFmtId="10" fontId="0" fillId="3" borderId="20" xfId="0" applyNumberFormat="1" applyFill="1" applyBorder="1" applyAlignment="1">
      <alignment horizontal="center"/>
    </xf>
    <xf numFmtId="2" fontId="2" fillId="0" borderId="35" xfId="0" applyNumberFormat="1" applyFont="1" applyFill="1" applyBorder="1" applyAlignment="1">
      <alignment horizontal="center"/>
    </xf>
    <xf numFmtId="2" fontId="2" fillId="0" borderId="36" xfId="0" applyNumberFormat="1" applyFont="1" applyFill="1" applyBorder="1" applyAlignment="1">
      <alignment horizontal="center"/>
    </xf>
    <xf numFmtId="2" fontId="2" fillId="0" borderId="37" xfId="0" applyNumberFormat="1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14" fontId="2" fillId="3" borderId="22" xfId="0" applyNumberFormat="1" applyFont="1" applyFill="1" applyBorder="1"/>
    <xf numFmtId="17" fontId="2" fillId="3" borderId="22" xfId="0" applyNumberFormat="1" applyFont="1" applyFill="1" applyBorder="1" applyAlignment="1">
      <alignment horizontal="center"/>
    </xf>
    <xf numFmtId="0" fontId="4" fillId="3" borderId="15" xfId="0" applyFont="1" applyFill="1" applyBorder="1"/>
    <xf numFmtId="0" fontId="2" fillId="3" borderId="27" xfId="0" applyFont="1" applyFill="1" applyBorder="1" applyAlignment="1">
      <alignment horizontal="center"/>
    </xf>
    <xf numFmtId="39" fontId="2" fillId="5" borderId="54" xfId="1" applyNumberFormat="1" applyFont="1" applyFill="1" applyBorder="1" applyAlignment="1">
      <alignment horizontal="center"/>
    </xf>
    <xf numFmtId="0" fontId="0" fillId="2" borderId="47" xfId="0" applyFill="1" applyBorder="1"/>
    <xf numFmtId="0" fontId="4" fillId="2" borderId="43" xfId="0" applyFont="1" applyFill="1" applyBorder="1"/>
    <xf numFmtId="0" fontId="4" fillId="2" borderId="47" xfId="0" applyFont="1" applyFill="1" applyBorder="1"/>
    <xf numFmtId="39" fontId="4" fillId="2" borderId="44" xfId="1" applyNumberFormat="1" applyFont="1" applyFill="1" applyBorder="1" applyAlignment="1">
      <alignment horizontal="left"/>
    </xf>
    <xf numFmtId="4" fontId="4" fillId="2" borderId="44" xfId="0" applyNumberFormat="1" applyFont="1" applyFill="1" applyBorder="1" applyAlignment="1">
      <alignment horizontal="left"/>
    </xf>
    <xf numFmtId="4" fontId="4" fillId="2" borderId="44" xfId="0" applyNumberFormat="1" applyFont="1" applyFill="1" applyBorder="1" applyAlignment="1">
      <alignment horizontal="center"/>
    </xf>
    <xf numFmtId="3" fontId="0" fillId="3" borderId="13" xfId="0" applyNumberFormat="1" applyFill="1" applyBorder="1"/>
    <xf numFmtId="43" fontId="0" fillId="0" borderId="0" xfId="0" applyNumberFormat="1"/>
    <xf numFmtId="4" fontId="0" fillId="3" borderId="54" xfId="0" applyNumberFormat="1" applyFill="1" applyBorder="1"/>
    <xf numFmtId="4" fontId="0" fillId="3" borderId="55" xfId="0" applyNumberFormat="1" applyFill="1" applyBorder="1"/>
    <xf numFmtId="4" fontId="0" fillId="3" borderId="29" xfId="0" applyNumberFormat="1" applyFill="1" applyBorder="1"/>
    <xf numFmtId="0" fontId="14" fillId="3" borderId="0" xfId="0" applyFont="1" applyFill="1"/>
    <xf numFmtId="0" fontId="0" fillId="3" borderId="0" xfId="0" applyFill="1" applyAlignment="1">
      <alignment horizontal="left"/>
    </xf>
    <xf numFmtId="3" fontId="2" fillId="3" borderId="26" xfId="0" applyNumberFormat="1" applyFont="1" applyFill="1" applyBorder="1" applyAlignment="1">
      <alignment horizontal="center"/>
    </xf>
    <xf numFmtId="3" fontId="2" fillId="3" borderId="28" xfId="0" applyNumberFormat="1" applyFont="1" applyFill="1" applyBorder="1" applyAlignment="1">
      <alignment horizontal="center"/>
    </xf>
    <xf numFmtId="3" fontId="2" fillId="3" borderId="66" xfId="0" applyNumberFormat="1" applyFont="1" applyFill="1" applyBorder="1" applyAlignment="1">
      <alignment horizontal="center"/>
    </xf>
    <xf numFmtId="3" fontId="2" fillId="3" borderId="54" xfId="0" applyNumberFormat="1" applyFont="1" applyFill="1" applyBorder="1"/>
    <xf numFmtId="3" fontId="2" fillId="3" borderId="30" xfId="0" applyNumberFormat="1" applyFont="1" applyFill="1" applyBorder="1"/>
    <xf numFmtId="0" fontId="16" fillId="2" borderId="67" xfId="0" applyFont="1" applyFill="1" applyBorder="1" applyAlignment="1">
      <alignment horizontal="center"/>
    </xf>
    <xf numFmtId="10" fontId="17" fillId="2" borderId="67" xfId="0" applyNumberFormat="1" applyFont="1" applyFill="1" applyBorder="1"/>
    <xf numFmtId="10" fontId="17" fillId="2" borderId="67" xfId="0" applyNumberFormat="1" applyFont="1" applyFill="1" applyBorder="1" applyAlignment="1">
      <alignment horizontal="center"/>
    </xf>
    <xf numFmtId="3" fontId="17" fillId="2" borderId="32" xfId="1" applyNumberFormat="1" applyFont="1" applyFill="1" applyBorder="1"/>
    <xf numFmtId="3" fontId="17" fillId="2" borderId="68" xfId="1" applyNumberFormat="1" applyFont="1" applyFill="1" applyBorder="1"/>
    <xf numFmtId="3" fontId="17" fillId="2" borderId="69" xfId="1" applyNumberFormat="1" applyFont="1" applyFill="1" applyBorder="1"/>
    <xf numFmtId="3" fontId="17" fillId="2" borderId="67" xfId="0" applyNumberFormat="1" applyFont="1" applyFill="1" applyBorder="1"/>
    <xf numFmtId="3" fontId="17" fillId="2" borderId="70" xfId="1" applyNumberFormat="1" applyFont="1" applyFill="1" applyBorder="1"/>
    <xf numFmtId="3" fontId="17" fillId="2" borderId="71" xfId="1" applyNumberFormat="1" applyFont="1" applyFill="1" applyBorder="1"/>
    <xf numFmtId="3" fontId="17" fillId="2" borderId="68" xfId="0" applyNumberFormat="1" applyFont="1" applyFill="1" applyBorder="1"/>
    <xf numFmtId="3" fontId="17" fillId="2" borderId="69" xfId="0" applyNumberFormat="1" applyFont="1" applyFill="1" applyBorder="1"/>
    <xf numFmtId="3" fontId="17" fillId="2" borderId="72" xfId="1" applyNumberFormat="1" applyFont="1" applyFill="1" applyBorder="1"/>
    <xf numFmtId="3" fontId="17" fillId="2" borderId="73" xfId="0" applyNumberFormat="1" applyFont="1" applyFill="1" applyBorder="1"/>
    <xf numFmtId="3" fontId="17" fillId="2" borderId="55" xfId="0" applyNumberFormat="1" applyFont="1" applyFill="1" applyBorder="1"/>
    <xf numFmtId="3" fontId="17" fillId="2" borderId="74" xfId="0" applyNumberFormat="1" applyFont="1" applyFill="1" applyBorder="1"/>
    <xf numFmtId="9" fontId="0" fillId="0" borderId="0" xfId="2" applyNumberFormat="1" applyFont="1" applyAlignment="1">
      <alignment horizontal="center"/>
    </xf>
    <xf numFmtId="0" fontId="8" fillId="3" borderId="19" xfId="0" applyFont="1" applyFill="1" applyBorder="1"/>
    <xf numFmtId="43" fontId="0" fillId="0" borderId="0" xfId="0" applyNumberFormat="1" applyAlignment="1">
      <alignment horizontal="left"/>
    </xf>
    <xf numFmtId="204" fontId="0" fillId="0" borderId="0" xfId="0" applyNumberFormat="1" applyAlignment="1">
      <alignment horizontal="center"/>
    </xf>
    <xf numFmtId="204" fontId="0" fillId="0" borderId="0" xfId="0" applyNumberFormat="1"/>
    <xf numFmtId="181" fontId="2" fillId="3" borderId="0" xfId="0" applyNumberFormat="1" applyFont="1" applyFill="1" applyBorder="1"/>
    <xf numFmtId="180" fontId="2" fillId="3" borderId="0" xfId="2" applyNumberFormat="1" applyFont="1" applyFill="1" applyBorder="1"/>
    <xf numFmtId="0" fontId="2" fillId="0" borderId="75" xfId="0" applyFont="1" applyBorder="1" applyAlignment="1">
      <alignment horizontal="center" wrapText="1"/>
    </xf>
    <xf numFmtId="0" fontId="2" fillId="0" borderId="10" xfId="0" applyFont="1" applyBorder="1" applyAlignment="1">
      <alignment horizontal="center"/>
    </xf>
    <xf numFmtId="0" fontId="2" fillId="0" borderId="7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0" applyNumberFormat="1" applyBorder="1" applyAlignment="1">
      <alignment horizontal="center"/>
    </xf>
    <xf numFmtId="206" fontId="0" fillId="0" borderId="0" xfId="2" applyNumberFormat="1" applyFont="1" applyAlignment="1">
      <alignment horizontal="center"/>
    </xf>
    <xf numFmtId="206" fontId="2" fillId="5" borderId="54" xfId="0" applyNumberFormat="1" applyFont="1" applyFill="1" applyBorder="1" applyAlignment="1">
      <alignment horizontal="center"/>
    </xf>
    <xf numFmtId="206" fontId="2" fillId="5" borderId="30" xfId="0" applyNumberFormat="1" applyFont="1" applyFill="1" applyBorder="1" applyAlignment="1">
      <alignment horizontal="center"/>
    </xf>
    <xf numFmtId="206" fontId="0" fillId="0" borderId="0" xfId="0" applyNumberFormat="1" applyAlignment="1">
      <alignment horizontal="center"/>
    </xf>
    <xf numFmtId="3" fontId="0" fillId="2" borderId="0" xfId="0" applyNumberFormat="1" applyFill="1" applyBorder="1" applyAlignment="1">
      <alignment horizontal="center"/>
    </xf>
    <xf numFmtId="3" fontId="0" fillId="2" borderId="0" xfId="0" applyNumberFormat="1" applyFill="1"/>
    <xf numFmtId="4" fontId="2" fillId="0" borderId="30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quotePrefix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1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3" borderId="43" xfId="0" applyFont="1" applyFill="1" applyBorder="1" applyAlignment="1">
      <alignment horizontal="center"/>
    </xf>
    <xf numFmtId="0" fontId="2" fillId="3" borderId="47" xfId="0" applyFont="1" applyFill="1" applyBorder="1" applyAlignment="1">
      <alignment horizontal="center"/>
    </xf>
    <xf numFmtId="0" fontId="2" fillId="3" borderId="44" xfId="0" applyFont="1" applyFill="1" applyBorder="1" applyAlignment="1">
      <alignment horizontal="center"/>
    </xf>
    <xf numFmtId="3" fontId="2" fillId="3" borderId="26" xfId="0" applyNumberFormat="1" applyFont="1" applyFill="1" applyBorder="1" applyAlignment="1">
      <alignment horizontal="center"/>
    </xf>
    <xf numFmtId="3" fontId="2" fillId="3" borderId="27" xfId="0" applyNumberFormat="1" applyFont="1" applyFill="1" applyBorder="1" applyAlignment="1">
      <alignment horizontal="center"/>
    </xf>
    <xf numFmtId="3" fontId="2" fillId="3" borderId="28" xfId="0" applyNumberFormat="1" applyFont="1" applyFill="1" applyBorder="1" applyAlignment="1">
      <alignment horizontal="center"/>
    </xf>
    <xf numFmtId="0" fontId="14" fillId="3" borderId="43" xfId="0" applyFont="1" applyFill="1" applyBorder="1" applyAlignment="1">
      <alignment horizontal="center"/>
    </xf>
    <xf numFmtId="0" fontId="14" fillId="3" borderId="47" xfId="0" applyFont="1" applyFill="1" applyBorder="1" applyAlignment="1">
      <alignment horizontal="center"/>
    </xf>
    <xf numFmtId="0" fontId="14" fillId="3" borderId="44" xfId="0" applyFont="1" applyFill="1" applyBorder="1" applyAlignment="1">
      <alignment horizontal="center"/>
    </xf>
    <xf numFmtId="3" fontId="2" fillId="3" borderId="43" xfId="0" applyNumberFormat="1" applyFont="1" applyFill="1" applyBorder="1" applyAlignment="1">
      <alignment horizontal="center"/>
    </xf>
    <xf numFmtId="3" fontId="2" fillId="3" borderId="47" xfId="0" applyNumberFormat="1" applyFont="1" applyFill="1" applyBorder="1" applyAlignment="1">
      <alignment horizontal="center"/>
    </xf>
    <xf numFmtId="3" fontId="2" fillId="3" borderId="44" xfId="0" applyNumberFormat="1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dialogsheet" Target="dialogsheets/sheet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dialogsheet" Target="dialog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2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Position for the Next 9 months</a:t>
            </a:r>
          </a:p>
        </c:rich>
      </c:tx>
      <c:layout>
        <c:manualLayout>
          <c:xMode val="edge"/>
          <c:yMode val="edge"/>
          <c:x val="0.28934817170111288"/>
          <c:y val="2.55475590729386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9491255961844198E-2"/>
          <c:y val="0.13138744666082744"/>
          <c:w val="0.91096979332273453"/>
          <c:h val="0.656937233304137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CashFlow!$A$26</c:f>
              <c:strCache>
                <c:ptCount val="1"/>
                <c:pt idx="0">
                  <c:v>Global Peak (Firm + Int.) (MWh / Month)</c:v>
                </c:pt>
              </c:strCache>
            </c:strRef>
          </c:tx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CashFlow!$B$4:$J$4</c:f>
              <c:strCache>
                <c:ptCount val="9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CashFlow!$B$26:$J$26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3A-4BE5-B137-70C5489C6EA4}"/>
            </c:ext>
          </c:extLst>
        </c:ser>
        <c:ser>
          <c:idx val="1"/>
          <c:order val="1"/>
          <c:tx>
            <c:strRef>
              <c:f>CashFlow!$A$27</c:f>
              <c:strCache>
                <c:ptCount val="1"/>
                <c:pt idx="0">
                  <c:v>Global Off-Peak (Firm + Int.) (MWh / Month)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CashFlow!$B$4:$J$4</c:f>
              <c:strCache>
                <c:ptCount val="9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</c:strCache>
            </c:strRef>
          </c:cat>
          <c:val>
            <c:numRef>
              <c:f>CashFlow!$B$27:$J$27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3A-4BE5-B137-70C5489C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782888"/>
        <c:axId val="1"/>
      </c:barChart>
      <c:catAx>
        <c:axId val="189782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1128775834658189E-2"/>
              <c:y val="0.3759140835018119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782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1128775834658189E-2"/>
          <c:y val="0.89416456755285356"/>
          <c:w val="0.93004769475357718"/>
          <c:h val="5.8394420738145533E-2"/>
        </c:manualLayout>
      </c:layout>
      <c:overlay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C0C0C0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CheckBox" fmlaLink="$R$17" lockText="1"/>
</file>

<file path=xl/ctrlProps/ctrlProp11.xml><?xml version="1.0" encoding="utf-8"?>
<formControlPr xmlns="http://schemas.microsoft.com/office/spreadsheetml/2009/9/main" objectType="CheckBox" fmlaLink="$R$18" lockText="1"/>
</file>

<file path=xl/ctrlProps/ctrlProp12.xml><?xml version="1.0" encoding="utf-8"?>
<formControlPr xmlns="http://schemas.microsoft.com/office/spreadsheetml/2009/9/main" objectType="CheckBox" fmlaLink="$R$19" lockText="1"/>
</file>

<file path=xl/ctrlProps/ctrlProp13.xml><?xml version="1.0" encoding="utf-8"?>
<formControlPr xmlns="http://schemas.microsoft.com/office/spreadsheetml/2009/9/main" objectType="CheckBox" fmlaLink="$R$20" lockText="1"/>
</file>

<file path=xl/ctrlProps/ctrlProp14.xml><?xml version="1.0" encoding="utf-8"?>
<formControlPr xmlns="http://schemas.microsoft.com/office/spreadsheetml/2009/9/main" objectType="CheckBox" fmlaLink="$R$21" lockText="1"/>
</file>

<file path=xl/ctrlProps/ctrlProp15.xml><?xml version="1.0" encoding="utf-8"?>
<formControlPr xmlns="http://schemas.microsoft.com/office/spreadsheetml/2009/9/main" objectType="CheckBox" fmlaLink="$R$22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GBox"/>
</file>

<file path=xl/ctrlProps/ctrlProp18.xml><?xml version="1.0" encoding="utf-8"?>
<formControlPr xmlns="http://schemas.microsoft.com/office/spreadsheetml/2009/9/main" objectType="GBox"/>
</file>

<file path=xl/ctrlProps/ctrlProp19.xml><?xml version="1.0" encoding="utf-8"?>
<formControlPr xmlns="http://schemas.microsoft.com/office/spreadsheetml/2009/9/main" objectType="Radio" firstButton="1" fmlaLink="$R$12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Radio" checked="Checked" lockText="1"/>
</file>

<file path=xl/ctrlProps/ctrlProp21.xml><?xml version="1.0" encoding="utf-8"?>
<formControlPr xmlns="http://schemas.microsoft.com/office/spreadsheetml/2009/9/main" objectType="Radio" checked="Checked" firstButton="1" fmlaLink="$R$11" lockText="1"/>
</file>

<file path=xl/ctrlProps/ctrlProp22.xml><?xml version="1.0" encoding="utf-8"?>
<formControlPr xmlns="http://schemas.microsoft.com/office/spreadsheetml/2009/9/main" objectType="Radio" lockText="1"/>
</file>

<file path=xl/ctrlProps/ctrlProp23.xml><?xml version="1.0" encoding="utf-8"?>
<formControlPr xmlns="http://schemas.microsoft.com/office/spreadsheetml/2009/9/main" objectType="CheckBox" fmlaLink="$R$13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Radio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GBox"/>
</file>

<file path=xl/ctrlProps/ctrlProp43.xml><?xml version="1.0" encoding="utf-8"?>
<formControlPr xmlns="http://schemas.microsoft.com/office/spreadsheetml/2009/9/main" objectType="Radio" firstButton="1" fmlaLink="U15" lockText="1"/>
</file>

<file path=xl/ctrlProps/ctrlProp44.xml><?xml version="1.0" encoding="utf-8"?>
<formControlPr xmlns="http://schemas.microsoft.com/office/spreadsheetml/2009/9/main" objectType="Radio" lockText="1"/>
</file>

<file path=xl/ctrlProps/ctrlProp45.xml><?xml version="1.0" encoding="utf-8"?>
<formControlPr xmlns="http://schemas.microsoft.com/office/spreadsheetml/2009/9/main" objectType="CheckBox" fmlaLink="Inputs!$R$13" lockText="1"/>
</file>

<file path=xl/ctrlProps/ctrlProp46.xml><?xml version="1.0" encoding="utf-8"?>
<formControlPr xmlns="http://schemas.microsoft.com/office/spreadsheetml/2009/9/main" objectType="GBox"/>
</file>

<file path=xl/ctrlProps/ctrlProp47.xml><?xml version="1.0" encoding="utf-8"?>
<formControlPr xmlns="http://schemas.microsoft.com/office/spreadsheetml/2009/9/main" objectType="Radio" firstButton="1" fmlaLink="U8" lockText="1"/>
</file>

<file path=xl/ctrlProps/ctrlProp48.xml><?xml version="1.0" encoding="utf-8"?>
<formControlPr xmlns="http://schemas.microsoft.com/office/spreadsheetml/2009/9/main" objectType="Radio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Radio" checked="Checked" lockText="1"/>
</file>

<file path=xl/ctrlProps/ctrlProp51.xml><?xml version="1.0" encoding="utf-8"?>
<formControlPr xmlns="http://schemas.microsoft.com/office/spreadsheetml/2009/9/main" objectType="Radio" checked="Checked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R$14" lockText="1"/>
</file>

<file path=xl/ctrlProps/ctrlProp8.xml><?xml version="1.0" encoding="utf-8"?>
<formControlPr xmlns="http://schemas.microsoft.com/office/spreadsheetml/2009/9/main" objectType="CheckBox" fmlaLink="$R$15" lockText="1"/>
</file>

<file path=xl/ctrlProps/ctrlProp9.xml><?xml version="1.0" encoding="utf-8"?>
<formControlPr xmlns="http://schemas.microsoft.com/office/spreadsheetml/2009/9/main" objectType="CheckBox" fmlaLink="$R$16" lockText="1"/>
</file>

<file path=xl/dialog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/Relationships>
</file>

<file path=xl/dialog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/Relationships>
</file>

<file path=xl/dialogsheets/sheet1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RowColHeaders="0" showZeros="0" showOutlineSymbols="0" workbookViewId="0"/>
  </sheetViews>
  <sheetFormatPr defaultColWidth="1" defaultRowHeight="5.4" customHeight="1" x14ac:dyDescent="0.25"/>
  <sheetProtection sheet="1"/>
  <pageMargins left="0.75" right="0.75" top="1" bottom="1" header="0.5" footer="0.5"/>
  <headerFooter alignWithMargins="0"/>
  <legacyDrawing r:id="rId1"/>
</dialogsheet>
</file>

<file path=xl/dialogsheets/sheet2.xml><?xml version="1.0" encoding="utf-8"?>
<dialog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showRowColHeaders="0" showZeros="0" showOutlineSymbols="0" workbookViewId="0"/>
  </sheetViews>
  <sheetFormatPr defaultColWidth="1" defaultRowHeight="5.4" customHeight="1" x14ac:dyDescent="0.25"/>
  <sheetProtection sheet="1"/>
  <pageMargins left="0.75" right="0.75" top="1" bottom="1" header="0.5" footer="0.5"/>
  <headerFooter alignWithMargins="0"/>
  <legacyDrawing r:id="rId1"/>
</dialogsheet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image" Target="../media/image6.emf"/><Relationship Id="rId7" Type="http://schemas.openxmlformats.org/officeDocument/2006/relationships/image" Target="../media/image2.emf"/><Relationship Id="rId2" Type="http://schemas.openxmlformats.org/officeDocument/2006/relationships/image" Target="../media/image7.emf"/><Relationship Id="rId1" Type="http://schemas.openxmlformats.org/officeDocument/2006/relationships/image" Target="../media/image8.emf"/><Relationship Id="rId6" Type="http://schemas.openxmlformats.org/officeDocument/2006/relationships/image" Target="../media/image3.emf"/><Relationship Id="rId5" Type="http://schemas.openxmlformats.org/officeDocument/2006/relationships/image" Target="../media/image4.emf"/><Relationship Id="rId4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9.emf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1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30480</xdr:colOff>
          <xdr:row>6</xdr:row>
          <xdr:rowOff>30480</xdr:rowOff>
        </xdr:from>
        <xdr:to>
          <xdr:col>5</xdr:col>
          <xdr:colOff>594360</xdr:colOff>
          <xdr:row>7</xdr:row>
          <xdr:rowOff>152400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New Deal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30480</xdr:colOff>
          <xdr:row>10</xdr:row>
          <xdr:rowOff>30480</xdr:rowOff>
        </xdr:from>
        <xdr:to>
          <xdr:col>5</xdr:col>
          <xdr:colOff>594360</xdr:colOff>
          <xdr:row>11</xdr:row>
          <xdr:rowOff>152400</xdr:rowOff>
        </xdr:to>
        <xdr:sp macro="" textlink="">
          <xdr:nvSpPr>
            <xdr:cNvPr id="4098" name="Butto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Outputs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30480</xdr:colOff>
          <xdr:row>14</xdr:row>
          <xdr:rowOff>30480</xdr:rowOff>
        </xdr:from>
        <xdr:to>
          <xdr:col>5</xdr:col>
          <xdr:colOff>594360</xdr:colOff>
          <xdr:row>15</xdr:row>
          <xdr:rowOff>152400</xdr:rowOff>
        </xdr:to>
        <xdr:sp macro="" textlink="">
          <xdr:nvSpPr>
            <xdr:cNvPr id="4099" name="Button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Existing Deal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30480</xdr:colOff>
          <xdr:row>6</xdr:row>
          <xdr:rowOff>22860</xdr:rowOff>
        </xdr:from>
        <xdr:to>
          <xdr:col>9</xdr:col>
          <xdr:colOff>601980</xdr:colOff>
          <xdr:row>7</xdr:row>
          <xdr:rowOff>167640</xdr:rowOff>
        </xdr:to>
        <xdr:sp macro="" textlink="">
          <xdr:nvSpPr>
            <xdr:cNvPr id="4100" name="Button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Curves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30480</xdr:colOff>
          <xdr:row>10</xdr:row>
          <xdr:rowOff>30480</xdr:rowOff>
        </xdr:from>
        <xdr:to>
          <xdr:col>9</xdr:col>
          <xdr:colOff>601980</xdr:colOff>
          <xdr:row>11</xdr:row>
          <xdr:rowOff>152400</xdr:rowOff>
        </xdr:to>
        <xdr:sp macro="" textlink="">
          <xdr:nvSpPr>
            <xdr:cNvPr id="4101" name="Button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Escalators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14</xdr:row>
          <xdr:rowOff>22860</xdr:rowOff>
        </xdr:from>
        <xdr:to>
          <xdr:col>9</xdr:col>
          <xdr:colOff>601980</xdr:colOff>
          <xdr:row>15</xdr:row>
          <xdr:rowOff>152400</xdr:rowOff>
        </xdr:to>
        <xdr:sp macro="" textlink="">
          <xdr:nvSpPr>
            <xdr:cNvPr id="4102" name="Button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Global Position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1988820</xdr:colOff>
          <xdr:row>9</xdr:row>
          <xdr:rowOff>15240</xdr:rowOff>
        </xdr:from>
        <xdr:to>
          <xdr:col>5</xdr:col>
          <xdr:colOff>510540</xdr:colOff>
          <xdr:row>10</xdr:row>
          <xdr:rowOff>38100</xdr:rowOff>
        </xdr:to>
        <xdr:sp macro="" textlink="">
          <xdr:nvSpPr>
            <xdr:cNvPr id="1025" name="Combo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1988820</xdr:colOff>
          <xdr:row>13</xdr:row>
          <xdr:rowOff>0</xdr:rowOff>
        </xdr:from>
        <xdr:to>
          <xdr:col>4</xdr:col>
          <xdr:colOff>167640</xdr:colOff>
          <xdr:row>14</xdr:row>
          <xdr:rowOff>0</xdr:rowOff>
        </xdr:to>
        <xdr:sp macro="" textlink="">
          <xdr:nvSpPr>
            <xdr:cNvPr id="1027" name="ComboBox2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815340</xdr:colOff>
          <xdr:row>14</xdr:row>
          <xdr:rowOff>0</xdr:rowOff>
        </xdr:from>
        <xdr:to>
          <xdr:col>7</xdr:col>
          <xdr:colOff>7620</xdr:colOff>
          <xdr:row>15</xdr:row>
          <xdr:rowOff>30480</xdr:rowOff>
        </xdr:to>
        <xdr:sp macro="" textlink="">
          <xdr:nvSpPr>
            <xdr:cNvPr id="1039" name="ComboBox3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1988820</xdr:colOff>
          <xdr:row>10</xdr:row>
          <xdr:rowOff>30480</xdr:rowOff>
        </xdr:from>
        <xdr:to>
          <xdr:col>5</xdr:col>
          <xdr:colOff>510540</xdr:colOff>
          <xdr:row>11</xdr:row>
          <xdr:rowOff>15240</xdr:rowOff>
        </xdr:to>
        <xdr:sp macro="" textlink="">
          <xdr:nvSpPr>
            <xdr:cNvPr id="1040" name="ComboBox4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1988820</xdr:colOff>
          <xdr:row>12</xdr:row>
          <xdr:rowOff>15240</xdr:rowOff>
        </xdr:from>
        <xdr:to>
          <xdr:col>5</xdr:col>
          <xdr:colOff>518160</xdr:colOff>
          <xdr:row>13</xdr:row>
          <xdr:rowOff>7620</xdr:rowOff>
        </xdr:to>
        <xdr:sp macro="" textlink="">
          <xdr:nvSpPr>
            <xdr:cNvPr id="1041" name="ComboBox5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152400</xdr:rowOff>
    </xdr:to>
    <xdr:sp macro="" textlink="">
      <xdr:nvSpPr>
        <xdr:cNvPr id="1050" name="Text Box 26"/>
        <xdr:cNvSpPr txBox="1">
          <a:spLocks noChangeArrowheads="1"/>
        </xdr:cNvSpPr>
      </xdr:nvSpPr>
      <xdr:spPr bwMode="auto">
        <a:xfrm>
          <a:off x="2034540" y="807720"/>
          <a:ext cx="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3</xdr:col>
      <xdr:colOff>609600</xdr:colOff>
      <xdr:row>8</xdr:row>
      <xdr:rowOff>7620</xdr:rowOff>
    </xdr:from>
    <xdr:to>
      <xdr:col>3</xdr:col>
      <xdr:colOff>769620</xdr:colOff>
      <xdr:row>9</xdr:row>
      <xdr:rowOff>0</xdr:rowOff>
    </xdr:to>
    <xdr:sp macro="" textlink="">
      <xdr:nvSpPr>
        <xdr:cNvPr id="1052" name="Text Box 28"/>
        <xdr:cNvSpPr txBox="1">
          <a:spLocks noChangeArrowheads="1"/>
        </xdr:cNvSpPr>
      </xdr:nvSpPr>
      <xdr:spPr bwMode="auto">
        <a:xfrm>
          <a:off x="3421380" y="815340"/>
          <a:ext cx="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</a:t>
          </a:r>
        </a:p>
      </xdr:txBody>
    </xdr:sp>
    <xdr:clientData/>
  </xdr:twoCellAnchor>
  <xdr:twoCellAnchor>
    <xdr:from>
      <xdr:col>3</xdr:col>
      <xdr:colOff>548640</xdr:colOff>
      <xdr:row>8</xdr:row>
      <xdr:rowOff>0</xdr:rowOff>
    </xdr:from>
    <xdr:to>
      <xdr:col>4</xdr:col>
      <xdr:colOff>30480</xdr:colOff>
      <xdr:row>9</xdr:row>
      <xdr:rowOff>0</xdr:rowOff>
    </xdr:to>
    <xdr:sp macro="" textlink="">
      <xdr:nvSpPr>
        <xdr:cNvPr id="1053" name="Text Box 29"/>
        <xdr:cNvSpPr txBox="1">
          <a:spLocks noChangeArrowheads="1"/>
        </xdr:cNvSpPr>
      </xdr:nvSpPr>
      <xdr:spPr bwMode="auto">
        <a:xfrm>
          <a:off x="3421380" y="807720"/>
          <a:ext cx="30480" cy="1752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</a:t>
          </a:r>
        </a:p>
      </xdr:txBody>
    </xdr:sp>
    <xdr:clientData/>
  </xdr:twoCellAnchor>
  <xdr:twoCellAnchor>
    <xdr:from>
      <xdr:col>2</xdr:col>
      <xdr:colOff>0</xdr:colOff>
      <xdr:row>9</xdr:row>
      <xdr:rowOff>0</xdr:rowOff>
    </xdr:from>
    <xdr:to>
      <xdr:col>2</xdr:col>
      <xdr:colOff>0</xdr:colOff>
      <xdr:row>9</xdr:row>
      <xdr:rowOff>7620</xdr:rowOff>
    </xdr:to>
    <xdr:sp macro="" textlink="">
      <xdr:nvSpPr>
        <xdr:cNvPr id="1057" name="Text Box 33"/>
        <xdr:cNvSpPr txBox="1">
          <a:spLocks noChangeArrowheads="1"/>
        </xdr:cNvSpPr>
      </xdr:nvSpPr>
      <xdr:spPr bwMode="auto">
        <a:xfrm>
          <a:off x="2034540" y="982980"/>
          <a:ext cx="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2</xdr:col>
      <xdr:colOff>0</xdr:colOff>
      <xdr:row>8</xdr:row>
      <xdr:rowOff>0</xdr:rowOff>
    </xdr:from>
    <xdr:to>
      <xdr:col>2</xdr:col>
      <xdr:colOff>0</xdr:colOff>
      <xdr:row>8</xdr:row>
      <xdr:rowOff>0</xdr:rowOff>
    </xdr:to>
    <xdr:sp macro="" textlink="">
      <xdr:nvSpPr>
        <xdr:cNvPr id="1064" name="Text Box 40"/>
        <xdr:cNvSpPr txBox="1">
          <a:spLocks noChangeArrowheads="1"/>
        </xdr:cNvSpPr>
      </xdr:nvSpPr>
      <xdr:spPr bwMode="auto">
        <a:xfrm>
          <a:off x="2034540" y="80772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815340</xdr:colOff>
          <xdr:row>15</xdr:row>
          <xdr:rowOff>15240</xdr:rowOff>
        </xdr:from>
        <xdr:to>
          <xdr:col>7</xdr:col>
          <xdr:colOff>7620</xdr:colOff>
          <xdr:row>16</xdr:row>
          <xdr:rowOff>7620</xdr:rowOff>
        </xdr:to>
        <xdr:sp macro="" textlink="">
          <xdr:nvSpPr>
            <xdr:cNvPr id="1074" name="ComboBox7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25</xdr:row>
          <xdr:rowOff>15240</xdr:rowOff>
        </xdr:from>
        <xdr:to>
          <xdr:col>1</xdr:col>
          <xdr:colOff>1844040</xdr:colOff>
          <xdr:row>26</xdr:row>
          <xdr:rowOff>30480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Connection Costs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26</xdr:row>
          <xdr:rowOff>0</xdr:rowOff>
        </xdr:from>
        <xdr:to>
          <xdr:col>1</xdr:col>
          <xdr:colOff>1927860</xdr:colOff>
          <xdr:row>27</xdr:row>
          <xdr:rowOff>7620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Transmission Costs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26</xdr:row>
          <xdr:rowOff>198120</xdr:rowOff>
        </xdr:from>
        <xdr:to>
          <xdr:col>1</xdr:col>
          <xdr:colOff>1927860</xdr:colOff>
          <xdr:row>28</xdr:row>
          <xdr:rowOff>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Distribution Costs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701040</xdr:colOff>
          <xdr:row>25</xdr:row>
          <xdr:rowOff>30480</xdr:rowOff>
        </xdr:from>
        <xdr:to>
          <xdr:col>4</xdr:col>
          <xdr:colOff>449580</xdr:colOff>
          <xdr:row>26</xdr:row>
          <xdr:rowOff>38100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Pis / Cofins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701040</xdr:colOff>
          <xdr:row>26</xdr:row>
          <xdr:rowOff>7620</xdr:rowOff>
        </xdr:from>
        <xdr:to>
          <xdr:col>4</xdr:col>
          <xdr:colOff>441960</xdr:colOff>
          <xdr:row>27</xdr:row>
          <xdr:rowOff>15240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ICMS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701040</xdr:colOff>
          <xdr:row>26</xdr:row>
          <xdr:rowOff>198120</xdr:rowOff>
        </xdr:from>
        <xdr:to>
          <xdr:col>4</xdr:col>
          <xdr:colOff>525780</xdr:colOff>
          <xdr:row>28</xdr:row>
          <xdr:rowOff>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CPMF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693420</xdr:colOff>
          <xdr:row>25</xdr:row>
          <xdr:rowOff>30480</xdr:rowOff>
        </xdr:from>
        <xdr:to>
          <xdr:col>5</xdr:col>
          <xdr:colOff>495300</xdr:colOff>
          <xdr:row>26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CCC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693420</xdr:colOff>
          <xdr:row>26</xdr:row>
          <xdr:rowOff>7620</xdr:rowOff>
        </xdr:from>
        <xdr:to>
          <xdr:col>6</xdr:col>
          <xdr:colOff>7620</xdr:colOff>
          <xdr:row>27</xdr:row>
          <xdr:rowOff>15240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ANEEL Fiscalization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693420</xdr:colOff>
          <xdr:row>26</xdr:row>
          <xdr:rowOff>198120</xdr:rowOff>
        </xdr:from>
        <xdr:to>
          <xdr:col>5</xdr:col>
          <xdr:colOff>571500</xdr:colOff>
          <xdr:row>28</xdr:row>
          <xdr:rowOff>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RGR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7620</xdr:colOff>
          <xdr:row>4</xdr:row>
          <xdr:rowOff>7620</xdr:rowOff>
        </xdr:from>
        <xdr:to>
          <xdr:col>6</xdr:col>
          <xdr:colOff>815340</xdr:colOff>
          <xdr:row>5</xdr:row>
          <xdr:rowOff>152400</xdr:rowOff>
        </xdr:to>
        <xdr:sp macro="" textlink="">
          <xdr:nvSpPr>
            <xdr:cNvPr id="1137" name="Button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New Client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10</xdr:col>
          <xdr:colOff>7620</xdr:colOff>
          <xdr:row>14</xdr:row>
          <xdr:rowOff>0</xdr:rowOff>
        </xdr:to>
        <xdr:sp macro="" textlink="">
          <xdr:nvSpPr>
            <xdr:cNvPr id="1158" name="Group Box 134" hidden="1">
              <a:extLst>
                <a:ext uri="{63B3BB69-23CF-44E3-9099-C40C66FF867C}">
                  <a14:compatExt spid="_x0000_s1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228600</xdr:rowOff>
        </xdr:from>
        <xdr:to>
          <xdr:col>13</xdr:col>
          <xdr:colOff>0</xdr:colOff>
          <xdr:row>14</xdr:row>
          <xdr:rowOff>0</xdr:rowOff>
        </xdr:to>
        <xdr:sp macro="" textlink="">
          <xdr:nvSpPr>
            <xdr:cNvPr id="1160" name="Group Box 136" hidden="1">
              <a:extLst>
                <a:ext uri="{63B3BB69-23CF-44E3-9099-C40C66FF867C}">
                  <a14:compatExt spid="_x0000_s1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12</xdr:row>
          <xdr:rowOff>60960</xdr:rowOff>
        </xdr:from>
        <xdr:to>
          <xdr:col>8</xdr:col>
          <xdr:colOff>251460</xdr:colOff>
          <xdr:row>13</xdr:row>
          <xdr:rowOff>38100</xdr:rowOff>
        </xdr:to>
        <xdr:sp macro="" textlink="">
          <xdr:nvSpPr>
            <xdr:cNvPr id="1161" name="Option Button 137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Executed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10</xdr:row>
          <xdr:rowOff>30480</xdr:rowOff>
        </xdr:from>
        <xdr:to>
          <xdr:col>8</xdr:col>
          <xdr:colOff>251460</xdr:colOff>
          <xdr:row>11</xdr:row>
          <xdr:rowOff>121920</xdr:rowOff>
        </xdr:to>
        <xdr:sp macro="" textlink="">
          <xdr:nvSpPr>
            <xdr:cNvPr id="1162" name="Option Button 138" hidden="1">
              <a:extLst>
                <a:ext uri="{63B3BB69-23CF-44E3-9099-C40C66FF867C}">
                  <a14:compatExt spid="_x0000_s1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Not Executed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10</xdr:row>
          <xdr:rowOff>7620</xdr:rowOff>
        </xdr:from>
        <xdr:to>
          <xdr:col>12</xdr:col>
          <xdr:colOff>426720</xdr:colOff>
          <xdr:row>11</xdr:row>
          <xdr:rowOff>121920</xdr:rowOff>
        </xdr:to>
        <xdr:sp macro="" textlink="">
          <xdr:nvSpPr>
            <xdr:cNvPr id="1165" name="Option Button 141" hidden="1">
              <a:extLst>
                <a:ext uri="{63B3BB69-23CF-44E3-9099-C40C66FF867C}">
                  <a14:compatExt spid="_x0000_s1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My Purchase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11</xdr:row>
          <xdr:rowOff>106680</xdr:rowOff>
        </xdr:from>
        <xdr:to>
          <xdr:col>12</xdr:col>
          <xdr:colOff>426720</xdr:colOff>
          <xdr:row>12</xdr:row>
          <xdr:rowOff>114300</xdr:rowOff>
        </xdr:to>
        <xdr:sp macro="" textlink="">
          <xdr:nvSpPr>
            <xdr:cNvPr id="1166" name="Option Button 142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My Sale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495300</xdr:colOff>
          <xdr:row>12</xdr:row>
          <xdr:rowOff>60960</xdr:rowOff>
        </xdr:from>
        <xdr:to>
          <xdr:col>9</xdr:col>
          <xdr:colOff>891540</xdr:colOff>
          <xdr:row>13</xdr:row>
          <xdr:rowOff>45720</xdr:rowOff>
        </xdr:to>
        <xdr:sp macro="" textlink="">
          <xdr:nvSpPr>
            <xdr:cNvPr id="1169" name="Check Box 145" hidden="1">
              <a:extLst>
                <a:ext uri="{63B3BB69-23CF-44E3-9099-C40C66FF867C}">
                  <a14:compatExt spid="_x0000_s1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Active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</xdr:colOff>
          <xdr:row>4</xdr:row>
          <xdr:rowOff>7620</xdr:rowOff>
        </xdr:from>
        <xdr:to>
          <xdr:col>9</xdr:col>
          <xdr:colOff>929640</xdr:colOff>
          <xdr:row>5</xdr:row>
          <xdr:rowOff>152400</xdr:rowOff>
        </xdr:to>
        <xdr:sp macro="" textlink="">
          <xdr:nvSpPr>
            <xdr:cNvPr id="1172" name="Button 148" hidden="1">
              <a:extLst>
                <a:ext uri="{63B3BB69-23CF-44E3-9099-C40C66FF867C}">
                  <a14:compatExt spid="_x0000_s11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New Power Plant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4</xdr:row>
          <xdr:rowOff>7620</xdr:rowOff>
        </xdr:from>
        <xdr:to>
          <xdr:col>12</xdr:col>
          <xdr:colOff>594360</xdr:colOff>
          <xdr:row>5</xdr:row>
          <xdr:rowOff>152400</xdr:rowOff>
        </xdr:to>
        <xdr:sp macro="" textlink="">
          <xdr:nvSpPr>
            <xdr:cNvPr id="1173" name="Button 149" hidden="1">
              <a:extLst>
                <a:ext uri="{63B3BB69-23CF-44E3-9099-C40C66FF867C}">
                  <a14:compatExt spid="_x0000_s11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New LDC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1988820</xdr:colOff>
          <xdr:row>11</xdr:row>
          <xdr:rowOff>7620</xdr:rowOff>
        </xdr:from>
        <xdr:to>
          <xdr:col>5</xdr:col>
          <xdr:colOff>518160</xdr:colOff>
          <xdr:row>12</xdr:row>
          <xdr:rowOff>15240</xdr:rowOff>
        </xdr:to>
        <xdr:sp macro="" textlink="">
          <xdr:nvSpPr>
            <xdr:cNvPr id="1174" name="ComboBox8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7620</xdr:colOff>
          <xdr:row>7</xdr:row>
          <xdr:rowOff>7620</xdr:rowOff>
        </xdr:from>
        <xdr:to>
          <xdr:col>6</xdr:col>
          <xdr:colOff>815340</xdr:colOff>
          <xdr:row>9</xdr:row>
          <xdr:rowOff>0</xdr:rowOff>
        </xdr:to>
        <xdr:sp macro="" textlink="">
          <xdr:nvSpPr>
            <xdr:cNvPr id="1175" name="Button 151" hidden="1">
              <a:extLst>
                <a:ext uri="{63B3BB69-23CF-44E3-9099-C40C66FF867C}">
                  <a14:compatExt spid="_x0000_s11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Save Deal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22860</xdr:colOff>
          <xdr:row>4</xdr:row>
          <xdr:rowOff>7620</xdr:rowOff>
        </xdr:from>
        <xdr:to>
          <xdr:col>4</xdr:col>
          <xdr:colOff>1333500</xdr:colOff>
          <xdr:row>5</xdr:row>
          <xdr:rowOff>167640</xdr:rowOff>
        </xdr:to>
        <xdr:sp macro="" textlink="">
          <xdr:nvSpPr>
            <xdr:cNvPr id="1176" name="Button 152" hidden="1">
              <a:extLst>
                <a:ext uri="{63B3BB69-23CF-44E3-9099-C40C66FF867C}">
                  <a14:compatExt spid="_x0000_s11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Main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</xdr:colOff>
          <xdr:row>7</xdr:row>
          <xdr:rowOff>7620</xdr:rowOff>
        </xdr:from>
        <xdr:to>
          <xdr:col>9</xdr:col>
          <xdr:colOff>929640</xdr:colOff>
          <xdr:row>9</xdr:row>
          <xdr:rowOff>0</xdr:rowOff>
        </xdr:to>
        <xdr:sp macro="" textlink="">
          <xdr:nvSpPr>
            <xdr:cNvPr id="1178" name="Button 154" hidden="1">
              <a:extLst>
                <a:ext uri="{63B3BB69-23CF-44E3-9099-C40C66FF867C}">
                  <a14:compatExt spid="_x0000_s11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Save as an Existing Deal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7</xdr:row>
          <xdr:rowOff>7620</xdr:rowOff>
        </xdr:from>
        <xdr:to>
          <xdr:col>12</xdr:col>
          <xdr:colOff>601980</xdr:colOff>
          <xdr:row>9</xdr:row>
          <xdr:rowOff>0</xdr:rowOff>
        </xdr:to>
        <xdr:sp macro="" textlink="">
          <xdr:nvSpPr>
            <xdr:cNvPr id="1179" name="Button 155" hidden="1">
              <a:extLst>
                <a:ext uri="{63B3BB69-23CF-44E3-9099-C40C66FF867C}">
                  <a14:compatExt spid="_x0000_s1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Price Goal Seek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815340</xdr:colOff>
          <xdr:row>16</xdr:row>
          <xdr:rowOff>7620</xdr:rowOff>
        </xdr:from>
        <xdr:to>
          <xdr:col>7</xdr:col>
          <xdr:colOff>22860</xdr:colOff>
          <xdr:row>17</xdr:row>
          <xdr:rowOff>7620</xdr:rowOff>
        </xdr:to>
        <xdr:sp macro="" textlink="">
          <xdr:nvSpPr>
            <xdr:cNvPr id="1180" name="ComboBox6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12</xdr:row>
          <xdr:rowOff>152400</xdr:rowOff>
        </xdr:from>
        <xdr:to>
          <xdr:col>12</xdr:col>
          <xdr:colOff>426720</xdr:colOff>
          <xdr:row>13</xdr:row>
          <xdr:rowOff>137160</xdr:rowOff>
        </xdr:to>
        <xdr:sp macro="" textlink="">
          <xdr:nvSpPr>
            <xdr:cNvPr id="1182" name="Option Button 158" hidden="1">
              <a:extLst>
                <a:ext uri="{63B3BB69-23CF-44E3-9099-C40C66FF867C}">
                  <a14:compatExt spid="_x0000_s11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VN Sale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15240</xdr:colOff>
          <xdr:row>16</xdr:row>
          <xdr:rowOff>22860</xdr:rowOff>
        </xdr:from>
        <xdr:to>
          <xdr:col>1</xdr:col>
          <xdr:colOff>1935480</xdr:colOff>
          <xdr:row>17</xdr:row>
          <xdr:rowOff>152400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Main Page</a:t>
              </a: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30480</xdr:colOff>
          <xdr:row>31</xdr:row>
          <xdr:rowOff>30480</xdr:rowOff>
        </xdr:from>
        <xdr:to>
          <xdr:col>1</xdr:col>
          <xdr:colOff>2057400</xdr:colOff>
          <xdr:row>32</xdr:row>
          <xdr:rowOff>167640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Main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22860</xdr:colOff>
          <xdr:row>31</xdr:row>
          <xdr:rowOff>22860</xdr:rowOff>
        </xdr:from>
        <xdr:to>
          <xdr:col>5</xdr:col>
          <xdr:colOff>723900</xdr:colOff>
          <xdr:row>32</xdr:row>
          <xdr:rowOff>167640</xdr:rowOff>
        </xdr:to>
        <xdr:sp macro="" textlink="">
          <xdr:nvSpPr>
            <xdr:cNvPr id="9218" name="Button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Input Current Escalator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30480</xdr:colOff>
          <xdr:row>31</xdr:row>
          <xdr:rowOff>22860</xdr:rowOff>
        </xdr:from>
        <xdr:to>
          <xdr:col>8</xdr:col>
          <xdr:colOff>723900</xdr:colOff>
          <xdr:row>32</xdr:row>
          <xdr:rowOff>167640</xdr:rowOff>
        </xdr:to>
        <xdr:sp macro="" textlink="">
          <xdr:nvSpPr>
            <xdr:cNvPr id="9219" name="Button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Change Escalators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12</xdr:row>
          <xdr:rowOff>182880</xdr:rowOff>
        </xdr:from>
        <xdr:to>
          <xdr:col>2</xdr:col>
          <xdr:colOff>1082040</xdr:colOff>
          <xdr:row>14</xdr:row>
          <xdr:rowOff>7620</xdr:rowOff>
        </xdr:to>
        <xdr:sp macro="" textlink="">
          <xdr:nvSpPr>
            <xdr:cNvPr id="2049" name="ComboBox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23</xdr:row>
          <xdr:rowOff>15240</xdr:rowOff>
        </xdr:from>
        <xdr:to>
          <xdr:col>7</xdr:col>
          <xdr:colOff>769620</xdr:colOff>
          <xdr:row>24</xdr:row>
          <xdr:rowOff>190500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Calculate Position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22860</xdr:colOff>
          <xdr:row>26</xdr:row>
          <xdr:rowOff>15240</xdr:rowOff>
        </xdr:from>
        <xdr:to>
          <xdr:col>7</xdr:col>
          <xdr:colOff>754380</xdr:colOff>
          <xdr:row>27</xdr:row>
          <xdr:rowOff>190500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Main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22860</xdr:colOff>
          <xdr:row>13</xdr:row>
          <xdr:rowOff>7620</xdr:rowOff>
        </xdr:from>
        <xdr:to>
          <xdr:col>13</xdr:col>
          <xdr:colOff>601980</xdr:colOff>
          <xdr:row>14</xdr:row>
          <xdr:rowOff>198120</xdr:rowOff>
        </xdr:to>
        <xdr:sp macro="" textlink="">
          <xdr:nvSpPr>
            <xdr:cNvPr id="2057" name="Button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Client  Position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68580</xdr:colOff>
      <xdr:row>20</xdr:row>
      <xdr:rowOff>22860</xdr:rowOff>
    </xdr:from>
    <xdr:to>
      <xdr:col>14</xdr:col>
      <xdr:colOff>899160</xdr:colOff>
      <xdr:row>29</xdr:row>
      <xdr:rowOff>190500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22860</xdr:colOff>
          <xdr:row>6</xdr:row>
          <xdr:rowOff>15240</xdr:rowOff>
        </xdr:from>
        <xdr:to>
          <xdr:col>13</xdr:col>
          <xdr:colOff>586740</xdr:colOff>
          <xdr:row>7</xdr:row>
          <xdr:rowOff>190500</xdr:rowOff>
        </xdr:to>
        <xdr:sp macro="" textlink="">
          <xdr:nvSpPr>
            <xdr:cNvPr id="2061" name="Button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Volume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22860</xdr:colOff>
          <xdr:row>9</xdr:row>
          <xdr:rowOff>15240</xdr:rowOff>
        </xdr:from>
        <xdr:to>
          <xdr:col>13</xdr:col>
          <xdr:colOff>586740</xdr:colOff>
          <xdr:row>10</xdr:row>
          <xdr:rowOff>198120</xdr:rowOff>
        </xdr:to>
        <xdr:sp macro="" textlink="">
          <xdr:nvSpPr>
            <xdr:cNvPr id="2062" name="Button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Mkt to MKT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22860</xdr:colOff>
          <xdr:row>16</xdr:row>
          <xdr:rowOff>15240</xdr:rowOff>
        </xdr:from>
        <xdr:to>
          <xdr:col>13</xdr:col>
          <xdr:colOff>586740</xdr:colOff>
          <xdr:row>17</xdr:row>
          <xdr:rowOff>198120</xdr:rowOff>
        </xdr:to>
        <xdr:sp macro="" textlink="">
          <xdr:nvSpPr>
            <xdr:cNvPr id="2065" name="Butto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Client MKT to MKT</a:t>
              </a: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411480</xdr:colOff>
          <xdr:row>3</xdr:row>
          <xdr:rowOff>152400</xdr:rowOff>
        </xdr:from>
        <xdr:to>
          <xdr:col>3</xdr:col>
          <xdr:colOff>716280</xdr:colOff>
          <xdr:row>5</xdr:row>
          <xdr:rowOff>60960</xdr:rowOff>
        </xdr:to>
        <xdr:sp macro="" textlink="">
          <xdr:nvSpPr>
            <xdr:cNvPr id="5121" name="ComboBox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7620</xdr:colOff>
          <xdr:row>8</xdr:row>
          <xdr:rowOff>7620</xdr:rowOff>
        </xdr:from>
        <xdr:to>
          <xdr:col>13</xdr:col>
          <xdr:colOff>601980</xdr:colOff>
          <xdr:row>10</xdr:row>
          <xdr:rowOff>167640</xdr:rowOff>
        </xdr:to>
        <xdr:sp macro="" textlink="">
          <xdr:nvSpPr>
            <xdr:cNvPr id="5126" name="Button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Main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</xdr:row>
          <xdr:rowOff>0</xdr:rowOff>
        </xdr:from>
        <xdr:to>
          <xdr:col>8</xdr:col>
          <xdr:colOff>0</xdr:colOff>
          <xdr:row>10</xdr:row>
          <xdr:rowOff>152400</xdr:rowOff>
        </xdr:to>
        <xdr:sp macro="" textlink="">
          <xdr:nvSpPr>
            <xdr:cNvPr id="5130" name="Group Box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83820</xdr:colOff>
          <xdr:row>4</xdr:row>
          <xdr:rowOff>137160</xdr:rowOff>
        </xdr:from>
        <xdr:to>
          <xdr:col>6</xdr:col>
          <xdr:colOff>480060</xdr:colOff>
          <xdr:row>6</xdr:row>
          <xdr:rowOff>91440</xdr:rowOff>
        </xdr:to>
        <xdr:sp macro="" textlink="">
          <xdr:nvSpPr>
            <xdr:cNvPr id="5131" name="Option Button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Executed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83820</xdr:colOff>
          <xdr:row>7</xdr:row>
          <xdr:rowOff>45720</xdr:rowOff>
        </xdr:from>
        <xdr:to>
          <xdr:col>6</xdr:col>
          <xdr:colOff>480060</xdr:colOff>
          <xdr:row>8</xdr:row>
          <xdr:rowOff>83820</xdr:rowOff>
        </xdr:to>
        <xdr:sp macro="" textlink="">
          <xdr:nvSpPr>
            <xdr:cNvPr id="5132" name="Option Button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Non Executed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525780</xdr:colOff>
          <xdr:row>7</xdr:row>
          <xdr:rowOff>53340</xdr:rowOff>
        </xdr:from>
        <xdr:to>
          <xdr:col>7</xdr:col>
          <xdr:colOff>541020</xdr:colOff>
          <xdr:row>8</xdr:row>
          <xdr:rowOff>106680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Active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</xdr:row>
          <xdr:rowOff>0</xdr:rowOff>
        </xdr:from>
        <xdr:to>
          <xdr:col>10</xdr:col>
          <xdr:colOff>601980</xdr:colOff>
          <xdr:row>10</xdr:row>
          <xdr:rowOff>152400</xdr:rowOff>
        </xdr:to>
        <xdr:sp macro="" textlink="">
          <xdr:nvSpPr>
            <xdr:cNvPr id="5138" name="Group Box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4</xdr:row>
          <xdr:rowOff>114300</xdr:rowOff>
        </xdr:from>
        <xdr:to>
          <xdr:col>10</xdr:col>
          <xdr:colOff>464820</xdr:colOff>
          <xdr:row>6</xdr:row>
          <xdr:rowOff>76200</xdr:rowOff>
        </xdr:to>
        <xdr:sp macro="" textlink="">
          <xdr:nvSpPr>
            <xdr:cNvPr id="5139" name="Option Button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My Purchase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7</xdr:row>
          <xdr:rowOff>30480</xdr:rowOff>
        </xdr:from>
        <xdr:to>
          <xdr:col>10</xdr:col>
          <xdr:colOff>464820</xdr:colOff>
          <xdr:row>8</xdr:row>
          <xdr:rowOff>68580</xdr:rowOff>
        </xdr:to>
        <xdr:sp macro="" textlink="">
          <xdr:nvSpPr>
            <xdr:cNvPr id="5140" name="Option Button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My Sale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7620</xdr:colOff>
          <xdr:row>4</xdr:row>
          <xdr:rowOff>7620</xdr:rowOff>
        </xdr:from>
        <xdr:to>
          <xdr:col>13</xdr:col>
          <xdr:colOff>594360</xdr:colOff>
          <xdr:row>6</xdr:row>
          <xdr:rowOff>152400</xdr:rowOff>
        </xdr:to>
        <xdr:sp macro="" textlink="">
          <xdr:nvSpPr>
            <xdr:cNvPr id="5146" name="Button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Search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83820</xdr:colOff>
          <xdr:row>9</xdr:row>
          <xdr:rowOff>30480</xdr:rowOff>
        </xdr:from>
        <xdr:to>
          <xdr:col>6</xdr:col>
          <xdr:colOff>480060</xdr:colOff>
          <xdr:row>10</xdr:row>
          <xdr:rowOff>76200</xdr:rowOff>
        </xdr:to>
        <xdr:sp macro="" textlink="">
          <xdr:nvSpPr>
            <xdr:cNvPr id="5147" name="Option Button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Both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83820</xdr:colOff>
          <xdr:row>9</xdr:row>
          <xdr:rowOff>30480</xdr:rowOff>
        </xdr:from>
        <xdr:to>
          <xdr:col>10</xdr:col>
          <xdr:colOff>480060</xdr:colOff>
          <xdr:row>10</xdr:row>
          <xdr:rowOff>76200</xdr:rowOff>
        </xdr:to>
        <xdr:sp macro="" textlink="">
          <xdr:nvSpPr>
            <xdr:cNvPr id="5148" name="Option Button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Both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548640</xdr:colOff>
          <xdr:row>6</xdr:row>
          <xdr:rowOff>68580</xdr:rowOff>
        </xdr:from>
        <xdr:to>
          <xdr:col>25</xdr:col>
          <xdr:colOff>312420</xdr:colOff>
          <xdr:row>12</xdr:row>
          <xdr:rowOff>0</xdr:rowOff>
        </xdr:to>
        <xdr:sp macro="" textlink="">
          <xdr:nvSpPr>
            <xdr:cNvPr id="5150" name="ListBox1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1</xdr:row>
          <xdr:rowOff>7620</xdr:rowOff>
        </xdr:from>
        <xdr:to>
          <xdr:col>12</xdr:col>
          <xdr:colOff>830580</xdr:colOff>
          <xdr:row>2</xdr:row>
          <xdr:rowOff>152400</xdr:rowOff>
        </xdr:to>
        <xdr:sp macro="" textlink="">
          <xdr:nvSpPr>
            <xdr:cNvPr id="10241" name="Button 1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Simulate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</xdr:colOff>
          <xdr:row>1</xdr:row>
          <xdr:rowOff>7620</xdr:rowOff>
        </xdr:from>
        <xdr:to>
          <xdr:col>7</xdr:col>
          <xdr:colOff>0</xdr:colOff>
          <xdr:row>2</xdr:row>
          <xdr:rowOff>152400</xdr:rowOff>
        </xdr:to>
        <xdr:sp macro="" textlink="">
          <xdr:nvSpPr>
            <xdr:cNvPr id="10242" name="Button 2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Main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7620</xdr:colOff>
          <xdr:row>42</xdr:row>
          <xdr:rowOff>7620</xdr:rowOff>
        </xdr:from>
        <xdr:to>
          <xdr:col>15</xdr:col>
          <xdr:colOff>723900</xdr:colOff>
          <xdr:row>43</xdr:row>
          <xdr:rowOff>152400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Page Up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7620</xdr:colOff>
          <xdr:row>1</xdr:row>
          <xdr:rowOff>7620</xdr:rowOff>
        </xdr:from>
        <xdr:to>
          <xdr:col>15</xdr:col>
          <xdr:colOff>723900</xdr:colOff>
          <xdr:row>2</xdr:row>
          <xdr:rowOff>152400</xdr:rowOff>
        </xdr:to>
        <xdr:sp macro="" textlink="">
          <xdr:nvSpPr>
            <xdr:cNvPr id="10245" name="Button 5" hidden="1">
              <a:extLst>
                <a:ext uri="{63B3BB69-23CF-44E3-9099-C40C66FF867C}">
                  <a14:compatExt spid="_x0000_s102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Page Down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22860</xdr:colOff>
          <xdr:row>1</xdr:row>
          <xdr:rowOff>22860</xdr:rowOff>
        </xdr:from>
        <xdr:to>
          <xdr:col>9</xdr:col>
          <xdr:colOff>708660</xdr:colOff>
          <xdr:row>2</xdr:row>
          <xdr:rowOff>144780</xdr:rowOff>
        </xdr:to>
        <xdr:sp macro="" textlink="">
          <xdr:nvSpPr>
            <xdr:cNvPr id="10246" name="Button 6" hidden="1">
              <a:extLst>
                <a:ext uri="{63B3BB69-23CF-44E3-9099-C40C66FF867C}">
                  <a14:compatExt spid="_x0000_s102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Monthly Positions</a:t>
              </a:r>
            </a:p>
          </xdr:txBody>
        </xdr:sp>
        <xdr:clientData fPrintsWithSheet="0"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1</xdr:row>
          <xdr:rowOff>7620</xdr:rowOff>
        </xdr:from>
        <xdr:to>
          <xdr:col>3</xdr:col>
          <xdr:colOff>1607820</xdr:colOff>
          <xdr:row>2</xdr:row>
          <xdr:rowOff>228600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2004" rIns="45720" bIns="32004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Page Back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trlProp" Target="../ctrlProps/ctrlProp13.xml"/><Relationship Id="rId39" Type="http://schemas.openxmlformats.org/officeDocument/2006/relationships/ctrlProp" Target="../ctrlProps/ctrlProp26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8.xml"/><Relationship Id="rId34" Type="http://schemas.openxmlformats.org/officeDocument/2006/relationships/ctrlProp" Target="../ctrlProps/ctrlProp21.xml"/><Relationship Id="rId42" Type="http://schemas.openxmlformats.org/officeDocument/2006/relationships/ctrlProp" Target="../ctrlProps/ctrlProp29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ctrlProp" Target="../ctrlProps/ctrlProp12.xml"/><Relationship Id="rId33" Type="http://schemas.openxmlformats.org/officeDocument/2006/relationships/ctrlProp" Target="../ctrlProps/ctrlProp20.xml"/><Relationship Id="rId38" Type="http://schemas.openxmlformats.org/officeDocument/2006/relationships/ctrlProp" Target="../ctrlProps/ctrlProp25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7.xml"/><Relationship Id="rId20" Type="http://schemas.openxmlformats.org/officeDocument/2006/relationships/ctrlProp" Target="../ctrlProps/ctrlProp7.xml"/><Relationship Id="rId29" Type="http://schemas.openxmlformats.org/officeDocument/2006/relationships/ctrlProp" Target="../ctrlProps/ctrlProp16.xml"/><Relationship Id="rId41" Type="http://schemas.openxmlformats.org/officeDocument/2006/relationships/ctrlProp" Target="../ctrlProps/ctrlProp28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trlProp" Target="../ctrlProps/ctrlProp11.xml"/><Relationship Id="rId32" Type="http://schemas.openxmlformats.org/officeDocument/2006/relationships/ctrlProp" Target="../ctrlProps/ctrlProp19.xml"/><Relationship Id="rId37" Type="http://schemas.openxmlformats.org/officeDocument/2006/relationships/ctrlProp" Target="../ctrlProps/ctrlProp24.xml"/><Relationship Id="rId40" Type="http://schemas.openxmlformats.org/officeDocument/2006/relationships/ctrlProp" Target="../ctrlProps/ctrlProp27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ctrlProp" Target="../ctrlProps/ctrlProp10.xml"/><Relationship Id="rId28" Type="http://schemas.openxmlformats.org/officeDocument/2006/relationships/ctrlProp" Target="../ctrlProps/ctrlProp15.xml"/><Relationship Id="rId36" Type="http://schemas.openxmlformats.org/officeDocument/2006/relationships/ctrlProp" Target="../ctrlProps/ctrlProp2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ctrlProp" Target="../ctrlProps/ctrlProp18.xml"/><Relationship Id="rId44" Type="http://schemas.openxmlformats.org/officeDocument/2006/relationships/comments" Target="../comments1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trlProp" Target="../ctrlProps/ctrlProp9.xml"/><Relationship Id="rId27" Type="http://schemas.openxmlformats.org/officeDocument/2006/relationships/ctrlProp" Target="../ctrlProps/ctrlProp14.xml"/><Relationship Id="rId30" Type="http://schemas.openxmlformats.org/officeDocument/2006/relationships/ctrlProp" Target="../ctrlProps/ctrlProp17.xml"/><Relationship Id="rId35" Type="http://schemas.openxmlformats.org/officeDocument/2006/relationships/ctrlProp" Target="../ctrlProps/ctrlProp22.xml"/><Relationship Id="rId43" Type="http://schemas.openxmlformats.org/officeDocument/2006/relationships/ctrlProp" Target="../ctrlProps/ctrlProp3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4.xml"/><Relationship Id="rId5" Type="http://schemas.openxmlformats.org/officeDocument/2006/relationships/ctrlProp" Target="../ctrlProps/ctrlProp33.xml"/><Relationship Id="rId4" Type="http://schemas.openxmlformats.org/officeDocument/2006/relationships/ctrlProp" Target="../ctrlProps/ctrlProp3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image" Target="../media/image9.emf"/><Relationship Id="rId10" Type="http://schemas.openxmlformats.org/officeDocument/2006/relationships/ctrlProp" Target="../ctrlProps/ctrlProp39.xml"/><Relationship Id="rId4" Type="http://schemas.openxmlformats.org/officeDocument/2006/relationships/control" Target="../activeX/activeX9.xml"/><Relationship Id="rId9" Type="http://schemas.openxmlformats.org/officeDocument/2006/relationships/ctrlProp" Target="../ctrlProps/ctrlProp38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1.xml"/><Relationship Id="rId13" Type="http://schemas.openxmlformats.org/officeDocument/2006/relationships/ctrlProp" Target="../ctrlProps/ctrlProp46.xml"/><Relationship Id="rId18" Type="http://schemas.openxmlformats.org/officeDocument/2006/relationships/ctrlProp" Target="../ctrlProps/ctrlProp51.xml"/><Relationship Id="rId3" Type="http://schemas.openxmlformats.org/officeDocument/2006/relationships/vmlDrawing" Target="../drawings/vmlDrawing6.vml"/><Relationship Id="rId7" Type="http://schemas.openxmlformats.org/officeDocument/2006/relationships/image" Target="../media/image11.emf"/><Relationship Id="rId12" Type="http://schemas.openxmlformats.org/officeDocument/2006/relationships/ctrlProp" Target="../ctrlProps/ctrlProp45.xml"/><Relationship Id="rId17" Type="http://schemas.openxmlformats.org/officeDocument/2006/relationships/ctrlProp" Target="../ctrlProps/ctrlProp50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49.xml"/><Relationship Id="rId1" Type="http://schemas.openxmlformats.org/officeDocument/2006/relationships/printerSettings" Target="../printerSettings/printerSettings4.bin"/><Relationship Id="rId6" Type="http://schemas.openxmlformats.org/officeDocument/2006/relationships/control" Target="../activeX/activeX11.xml"/><Relationship Id="rId11" Type="http://schemas.openxmlformats.org/officeDocument/2006/relationships/ctrlProp" Target="../ctrlProps/ctrlProp44.xml"/><Relationship Id="rId5" Type="http://schemas.openxmlformats.org/officeDocument/2006/relationships/image" Target="../media/image10.emf"/><Relationship Id="rId15" Type="http://schemas.openxmlformats.org/officeDocument/2006/relationships/ctrlProp" Target="../ctrlProps/ctrlProp48.xml"/><Relationship Id="rId10" Type="http://schemas.openxmlformats.org/officeDocument/2006/relationships/ctrlProp" Target="../ctrlProps/ctrlProp43.xml"/><Relationship Id="rId4" Type="http://schemas.openxmlformats.org/officeDocument/2006/relationships/control" Target="../activeX/activeX10.xml"/><Relationship Id="rId9" Type="http://schemas.openxmlformats.org/officeDocument/2006/relationships/ctrlProp" Target="../ctrlProps/ctrlProp42.xml"/><Relationship Id="rId14" Type="http://schemas.openxmlformats.org/officeDocument/2006/relationships/ctrlProp" Target="../ctrlProps/ctrlProp47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6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5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54.xml"/><Relationship Id="rId5" Type="http://schemas.openxmlformats.org/officeDocument/2006/relationships/ctrlProp" Target="../ctrlProps/ctrlProp53.xml"/><Relationship Id="rId4" Type="http://schemas.openxmlformats.org/officeDocument/2006/relationships/ctrlProp" Target="../ctrlProps/ctrlProp5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5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R36"/>
  <sheetViews>
    <sheetView workbookViewId="0"/>
  </sheetViews>
  <sheetFormatPr defaultRowHeight="13.2" x14ac:dyDescent="0.25"/>
  <cols>
    <col min="1" max="1" width="7.109375" customWidth="1"/>
    <col min="2" max="4" width="10.33203125" customWidth="1"/>
    <col min="7" max="8" width="10.33203125" customWidth="1"/>
    <col min="11" max="14" width="10.33203125" customWidth="1"/>
  </cols>
  <sheetData>
    <row r="1" spans="1:18" s="72" customFormat="1" x14ac:dyDescent="0.25"/>
    <row r="2" spans="1:18" s="72" customFormat="1" x14ac:dyDescent="0.25"/>
    <row r="3" spans="1:18" s="72" customFormat="1" x14ac:dyDescent="0.25"/>
    <row r="4" spans="1:18" x14ac:dyDescent="0.25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</row>
    <row r="5" spans="1:18" x14ac:dyDescent="0.25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</row>
    <row r="6" spans="1:18" ht="13.8" thickBot="1" x14ac:dyDescent="0.3">
      <c r="A6" s="72"/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</row>
    <row r="7" spans="1:18" ht="13.8" thickTop="1" x14ac:dyDescent="0.25">
      <c r="A7" s="72"/>
      <c r="B7" s="72"/>
      <c r="C7" s="72"/>
      <c r="D7" s="72"/>
      <c r="E7" s="63"/>
      <c r="F7" s="65"/>
      <c r="G7" s="72"/>
      <c r="H7" s="72"/>
      <c r="I7" s="63"/>
      <c r="J7" s="65"/>
      <c r="K7" s="72"/>
      <c r="L7" s="72"/>
      <c r="M7" s="72"/>
      <c r="N7" s="72"/>
      <c r="O7" s="72"/>
      <c r="P7" s="72"/>
      <c r="Q7" s="72"/>
      <c r="R7" s="72"/>
    </row>
    <row r="8" spans="1:18" ht="13.8" thickBot="1" x14ac:dyDescent="0.3">
      <c r="A8" s="72"/>
      <c r="B8" s="72"/>
      <c r="C8" s="72"/>
      <c r="D8" s="72"/>
      <c r="E8" s="70"/>
      <c r="F8" s="71"/>
      <c r="G8" s="72"/>
      <c r="H8" s="72"/>
      <c r="I8" s="70"/>
      <c r="J8" s="71"/>
      <c r="K8" s="72"/>
      <c r="L8" s="72"/>
      <c r="M8" s="72"/>
      <c r="N8" s="72"/>
      <c r="O8" s="72"/>
      <c r="P8" s="72"/>
      <c r="Q8" s="72"/>
      <c r="R8" s="72"/>
    </row>
    <row r="9" spans="1:18" ht="13.8" thickTop="1" x14ac:dyDescent="0.25">
      <c r="A9" s="72"/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</row>
    <row r="10" spans="1:18" ht="13.8" thickBot="1" x14ac:dyDescent="0.3">
      <c r="A10" s="72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</row>
    <row r="11" spans="1:18" ht="13.8" thickTop="1" x14ac:dyDescent="0.25">
      <c r="A11" s="72"/>
      <c r="B11" s="72"/>
      <c r="C11" s="72"/>
      <c r="D11" s="72"/>
      <c r="E11" s="63"/>
      <c r="F11" s="65"/>
      <c r="G11" s="72"/>
      <c r="H11" s="72"/>
      <c r="I11" s="63"/>
      <c r="J11" s="65"/>
      <c r="K11" s="72"/>
      <c r="L11" s="72"/>
      <c r="M11" s="72"/>
      <c r="N11" s="72"/>
      <c r="O11" s="72"/>
      <c r="P11" s="72"/>
      <c r="Q11" s="72"/>
      <c r="R11" s="72"/>
    </row>
    <row r="12" spans="1:18" ht="13.8" thickBot="1" x14ac:dyDescent="0.3">
      <c r="A12" s="72"/>
      <c r="B12" s="72"/>
      <c r="C12" s="72"/>
      <c r="D12" s="72"/>
      <c r="E12" s="70"/>
      <c r="F12" s="71"/>
      <c r="G12" s="72"/>
      <c r="H12" s="72"/>
      <c r="I12" s="70"/>
      <c r="J12" s="71"/>
      <c r="K12" s="72"/>
      <c r="L12" s="72"/>
      <c r="M12" s="72"/>
      <c r="N12" s="72"/>
      <c r="O12" s="72"/>
      <c r="P12" s="72"/>
      <c r="Q12" s="72"/>
      <c r="R12" s="72"/>
    </row>
    <row r="13" spans="1:18" ht="13.8" thickTop="1" x14ac:dyDescent="0.25">
      <c r="A13" s="72"/>
      <c r="B13" s="72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</row>
    <row r="14" spans="1:18" ht="13.8" thickBot="1" x14ac:dyDescent="0.3">
      <c r="A14" s="72"/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</row>
    <row r="15" spans="1:18" ht="13.8" thickTop="1" x14ac:dyDescent="0.25">
      <c r="A15" s="72"/>
      <c r="B15" s="72"/>
      <c r="C15" s="72"/>
      <c r="D15" s="72"/>
      <c r="E15" s="63"/>
      <c r="F15" s="65"/>
      <c r="G15" s="72"/>
      <c r="H15" s="72"/>
      <c r="I15" s="63"/>
      <c r="J15" s="65"/>
      <c r="K15" s="72"/>
      <c r="L15" s="72"/>
      <c r="M15" s="72"/>
      <c r="N15" s="72"/>
      <c r="O15" s="72"/>
      <c r="P15" s="72"/>
      <c r="Q15" s="72"/>
      <c r="R15" s="72"/>
    </row>
    <row r="16" spans="1:18" ht="13.8" thickBot="1" x14ac:dyDescent="0.3">
      <c r="A16" s="72"/>
      <c r="B16" s="72"/>
      <c r="C16" s="72"/>
      <c r="D16" s="72"/>
      <c r="E16" s="70"/>
      <c r="F16" s="71"/>
      <c r="G16" s="72"/>
      <c r="H16" s="72"/>
      <c r="I16" s="70"/>
      <c r="J16" s="71"/>
      <c r="K16" s="72"/>
      <c r="L16" s="72"/>
      <c r="M16" s="72"/>
      <c r="N16" s="72"/>
      <c r="O16" s="72"/>
      <c r="P16" s="72"/>
      <c r="Q16" s="72"/>
      <c r="R16" s="72"/>
    </row>
    <row r="17" spans="1:18" ht="13.8" thickTop="1" x14ac:dyDescent="0.25">
      <c r="A17" s="72"/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</row>
    <row r="18" spans="1:18" x14ac:dyDescent="0.25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</row>
    <row r="19" spans="1:18" x14ac:dyDescent="0.25">
      <c r="A19" s="72"/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</row>
    <row r="20" spans="1:18" x14ac:dyDescent="0.25">
      <c r="A20" s="72"/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</row>
    <row r="21" spans="1:18" x14ac:dyDescent="0.25">
      <c r="A21" s="72"/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</row>
    <row r="22" spans="1:18" x14ac:dyDescent="0.25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</row>
    <row r="23" spans="1:18" x14ac:dyDescent="0.25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</row>
    <row r="24" spans="1:18" x14ac:dyDescent="0.25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</row>
    <row r="25" spans="1:18" x14ac:dyDescent="0.25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</row>
    <row r="26" spans="1:18" x14ac:dyDescent="0.25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</row>
    <row r="27" spans="1:18" x14ac:dyDescent="0.25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</row>
    <row r="28" spans="1:18" x14ac:dyDescent="0.25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</row>
    <row r="29" spans="1:18" x14ac:dyDescent="0.25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</row>
    <row r="30" spans="1:18" x14ac:dyDescent="0.25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</row>
    <row r="31" spans="1:18" x14ac:dyDescent="0.25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</row>
    <row r="32" spans="1:18" x14ac:dyDescent="0.25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</row>
    <row r="33" spans="1:18" x14ac:dyDescent="0.25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</row>
    <row r="34" spans="1:18" x14ac:dyDescent="0.25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</row>
    <row r="35" spans="1:18" x14ac:dyDescent="0.25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</row>
    <row r="36" spans="1:18" x14ac:dyDescent="0.25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Button 1">
              <controlPr defaultSize="0" print="0" autoFill="0" autoPict="0" macro="[0]!GoToNewClient">
                <anchor moveWithCells="1" sizeWithCells="1">
                  <from>
                    <xdr:col>4</xdr:col>
                    <xdr:colOff>30480</xdr:colOff>
                    <xdr:row>6</xdr:row>
                    <xdr:rowOff>30480</xdr:rowOff>
                  </from>
                  <to>
                    <xdr:col>5</xdr:col>
                    <xdr:colOff>594360</xdr:colOff>
                    <xdr:row>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Button 2">
              <controlPr defaultSize="0" print="0" autoFill="0" autoPict="0" macro="[0]!GoToOutput">
                <anchor moveWithCells="1" sizeWithCells="1">
                  <from>
                    <xdr:col>4</xdr:col>
                    <xdr:colOff>30480</xdr:colOff>
                    <xdr:row>10</xdr:row>
                    <xdr:rowOff>30480</xdr:rowOff>
                  </from>
                  <to>
                    <xdr:col>5</xdr:col>
                    <xdr:colOff>594360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Button 3">
              <controlPr defaultSize="0" print="0" autoFill="0" autoPict="0" macro="[0]!GoToExistingDeal">
                <anchor moveWithCells="1" sizeWithCells="1">
                  <from>
                    <xdr:col>4</xdr:col>
                    <xdr:colOff>30480</xdr:colOff>
                    <xdr:row>14</xdr:row>
                    <xdr:rowOff>30480</xdr:rowOff>
                  </from>
                  <to>
                    <xdr:col>5</xdr:col>
                    <xdr:colOff>594360</xdr:colOff>
                    <xdr:row>15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6" name="Button 4">
              <controlPr defaultSize="0" print="0" autoFill="0" autoPict="0" macro="[0]!GoToCurves">
                <anchor moveWithCells="1" sizeWithCells="1">
                  <from>
                    <xdr:col>8</xdr:col>
                    <xdr:colOff>30480</xdr:colOff>
                    <xdr:row>6</xdr:row>
                    <xdr:rowOff>22860</xdr:rowOff>
                  </from>
                  <to>
                    <xdr:col>9</xdr:col>
                    <xdr:colOff>601980</xdr:colOff>
                    <xdr:row>7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Button 5">
              <controlPr defaultSize="0" print="0" autoFill="0" autoPict="0" macro="[0]!GoToEscalators">
                <anchor moveWithCells="1" sizeWithCells="1">
                  <from>
                    <xdr:col>8</xdr:col>
                    <xdr:colOff>30480</xdr:colOff>
                    <xdr:row>10</xdr:row>
                    <xdr:rowOff>30480</xdr:rowOff>
                  </from>
                  <to>
                    <xdr:col>9</xdr:col>
                    <xdr:colOff>601980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8" name="Button 6">
              <controlPr defaultSize="0" print="0" autoFill="0" autoPict="0" macro="[0]!GoToGlobalPosition">
                <anchor moveWithCells="1" sizeWithCells="1">
                  <from>
                    <xdr:col>8</xdr:col>
                    <xdr:colOff>22860</xdr:colOff>
                    <xdr:row>14</xdr:row>
                    <xdr:rowOff>22860</xdr:rowOff>
                  </from>
                  <to>
                    <xdr:col>9</xdr:col>
                    <xdr:colOff>601980</xdr:colOff>
                    <xdr:row>15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B65"/>
  <sheetViews>
    <sheetView workbookViewId="0">
      <selection activeCell="F2" sqref="F2"/>
    </sheetView>
  </sheetViews>
  <sheetFormatPr defaultRowHeight="13.2" x14ac:dyDescent="0.25"/>
  <cols>
    <col min="1" max="1" width="22.5546875" customWidth="1"/>
    <col min="2" max="2" width="9.44140625" bestFit="1" customWidth="1"/>
    <col min="3" max="3" width="12.33203125" bestFit="1" customWidth="1"/>
    <col min="4" max="4" width="18.33203125" bestFit="1" customWidth="1"/>
    <col min="5" max="5" width="22" bestFit="1" customWidth="1"/>
    <col min="6" max="6" width="17.5546875" bestFit="1" customWidth="1"/>
    <col min="7" max="7" width="10.33203125" bestFit="1" customWidth="1"/>
    <col min="8" max="8" width="23" bestFit="1" customWidth="1"/>
    <col min="9" max="9" width="17.33203125" bestFit="1" customWidth="1"/>
    <col min="10" max="10" width="16.44140625" bestFit="1" customWidth="1"/>
    <col min="11" max="11" width="10" bestFit="1" customWidth="1"/>
    <col min="12" max="12" width="18.109375" bestFit="1" customWidth="1"/>
    <col min="13" max="14" width="10.5546875" bestFit="1" customWidth="1"/>
    <col min="15" max="16" width="13.33203125" bestFit="1" customWidth="1"/>
    <col min="17" max="17" width="16" bestFit="1" customWidth="1"/>
    <col min="18" max="18" width="21.5546875" bestFit="1" customWidth="1"/>
    <col min="19" max="19" width="22.44140625" bestFit="1" customWidth="1"/>
    <col min="20" max="20" width="22.44140625" customWidth="1"/>
    <col min="21" max="21" width="15.44140625" bestFit="1" customWidth="1"/>
    <col min="22" max="22" width="26.88671875" bestFit="1" customWidth="1"/>
    <col min="23" max="23" width="26.88671875" customWidth="1"/>
    <col min="24" max="24" width="22.5546875" bestFit="1" customWidth="1"/>
    <col min="25" max="25" width="25.44140625" bestFit="1" customWidth="1"/>
    <col min="26" max="26" width="27.88671875" bestFit="1" customWidth="1"/>
    <col min="27" max="27" width="19.5546875" bestFit="1" customWidth="1"/>
    <col min="28" max="28" width="22.44140625" bestFit="1" customWidth="1"/>
    <col min="29" max="29" width="24.88671875" bestFit="1" customWidth="1"/>
    <col min="30" max="30" width="25.88671875" bestFit="1" customWidth="1"/>
    <col min="31" max="31" width="23.33203125" bestFit="1" customWidth="1"/>
    <col min="32" max="32" width="26.109375" bestFit="1" customWidth="1"/>
    <col min="33" max="33" width="28.5546875" bestFit="1" customWidth="1"/>
    <col min="34" max="34" width="16.5546875" bestFit="1" customWidth="1"/>
    <col min="35" max="35" width="21.109375" bestFit="1" customWidth="1"/>
    <col min="36" max="36" width="22.88671875" bestFit="1" customWidth="1"/>
    <col min="37" max="37" width="31" bestFit="1" customWidth="1"/>
    <col min="38" max="38" width="31.6640625" bestFit="1" customWidth="1"/>
    <col min="39" max="39" width="34.5546875" bestFit="1" customWidth="1"/>
    <col min="40" max="40" width="16.33203125" bestFit="1" customWidth="1"/>
    <col min="41" max="41" width="11.33203125" bestFit="1" customWidth="1"/>
    <col min="42" max="42" width="12" bestFit="1" customWidth="1"/>
    <col min="43" max="43" width="17.33203125" bestFit="1" customWidth="1"/>
    <col min="44" max="44" width="30.5546875" bestFit="1" customWidth="1"/>
    <col min="45" max="45" width="17.44140625" bestFit="1" customWidth="1"/>
    <col min="46" max="46" width="16.33203125" bestFit="1" customWidth="1"/>
    <col min="47" max="47" width="18" bestFit="1" customWidth="1"/>
    <col min="48" max="48" width="16.33203125" bestFit="1" customWidth="1"/>
    <col min="49" max="49" width="13" bestFit="1" customWidth="1"/>
    <col min="50" max="50" width="11.5546875" bestFit="1" customWidth="1"/>
    <col min="51" max="51" width="12.33203125" bestFit="1" customWidth="1"/>
    <col min="52" max="52" width="10.88671875" bestFit="1" customWidth="1"/>
    <col min="53" max="53" width="13.109375" bestFit="1" customWidth="1"/>
    <col min="54" max="54" width="11" bestFit="1" customWidth="1"/>
    <col min="55" max="55" width="11.88671875" bestFit="1" customWidth="1"/>
  </cols>
  <sheetData>
    <row r="1" spans="1:54" x14ac:dyDescent="0.25">
      <c r="A1" s="4" t="s">
        <v>191</v>
      </c>
      <c r="B1" s="49" t="s">
        <v>361</v>
      </c>
      <c r="C1" s="4" t="s">
        <v>96</v>
      </c>
      <c r="D1" s="4" t="s">
        <v>97</v>
      </c>
      <c r="E1" s="4" t="s">
        <v>100</v>
      </c>
      <c r="F1" s="4" t="s">
        <v>98</v>
      </c>
      <c r="G1" s="4" t="s">
        <v>188</v>
      </c>
      <c r="H1" s="4" t="s">
        <v>189</v>
      </c>
      <c r="I1" s="4" t="s">
        <v>190</v>
      </c>
      <c r="J1" s="4" t="s">
        <v>59</v>
      </c>
      <c r="K1" s="4" t="s">
        <v>65</v>
      </c>
      <c r="L1" s="4" t="s">
        <v>488</v>
      </c>
      <c r="M1" s="4" t="s">
        <v>398</v>
      </c>
      <c r="N1" s="49" t="s">
        <v>60</v>
      </c>
      <c r="O1" s="49" t="s">
        <v>61</v>
      </c>
      <c r="P1" s="49" t="s">
        <v>466</v>
      </c>
      <c r="Q1" s="49" t="s">
        <v>467</v>
      </c>
      <c r="R1" s="142" t="s">
        <v>464</v>
      </c>
      <c r="S1" s="142" t="s">
        <v>465</v>
      </c>
      <c r="T1" s="141" t="s">
        <v>596</v>
      </c>
      <c r="U1" s="105" t="s">
        <v>367</v>
      </c>
      <c r="V1" s="50" t="s">
        <v>99</v>
      </c>
      <c r="W1" t="s">
        <v>592</v>
      </c>
      <c r="X1" s="17" t="s">
        <v>67</v>
      </c>
      <c r="Y1" s="17" t="s">
        <v>68</v>
      </c>
      <c r="Z1" s="17" t="s">
        <v>69</v>
      </c>
      <c r="AA1" s="17" t="s">
        <v>70</v>
      </c>
      <c r="AB1" s="17" t="s">
        <v>71</v>
      </c>
      <c r="AC1" s="17" t="s">
        <v>72</v>
      </c>
      <c r="AD1" s="50" t="s">
        <v>78</v>
      </c>
      <c r="AE1" s="51" t="s">
        <v>461</v>
      </c>
      <c r="AF1" s="51" t="s">
        <v>462</v>
      </c>
      <c r="AG1" s="51" t="s">
        <v>463</v>
      </c>
      <c r="AH1" s="52" t="s">
        <v>77</v>
      </c>
      <c r="AI1" s="53" t="s">
        <v>66</v>
      </c>
      <c r="AJ1" s="53" t="s">
        <v>101</v>
      </c>
      <c r="AK1" s="53" t="s">
        <v>102</v>
      </c>
      <c r="AL1" s="53" t="s">
        <v>103</v>
      </c>
      <c r="AM1" s="53" t="s">
        <v>104</v>
      </c>
      <c r="AN1" s="54" t="s">
        <v>88</v>
      </c>
      <c r="AO1" s="54" t="s">
        <v>89</v>
      </c>
      <c r="AP1" s="54" t="s">
        <v>90</v>
      </c>
      <c r="AQ1" s="17" t="s">
        <v>91</v>
      </c>
      <c r="AR1" s="17" t="s">
        <v>92</v>
      </c>
      <c r="AS1" s="17" t="s">
        <v>93</v>
      </c>
      <c r="AT1" t="s">
        <v>376</v>
      </c>
      <c r="AU1" t="s">
        <v>368</v>
      </c>
      <c r="AV1" t="s">
        <v>369</v>
      </c>
      <c r="AW1" t="s">
        <v>370</v>
      </c>
      <c r="AX1" t="s">
        <v>371</v>
      </c>
      <c r="AY1" t="s">
        <v>372</v>
      </c>
      <c r="AZ1" t="s">
        <v>373</v>
      </c>
      <c r="BA1" t="s">
        <v>374</v>
      </c>
      <c r="BB1" t="s">
        <v>375</v>
      </c>
    </row>
    <row r="2" spans="1:54" x14ac:dyDescent="0.25">
      <c r="A2" s="4"/>
      <c r="B2" s="49"/>
      <c r="C2" s="4" t="str">
        <f>SaveBase</f>
        <v>Moema - 1</v>
      </c>
      <c r="D2" s="4" t="str">
        <f>DealBase!B4</f>
        <v>A4 - 25 / 2,3 kV</v>
      </c>
      <c r="E2" s="4" t="str">
        <f>DealBase!B5</f>
        <v>Below 30 MW</v>
      </c>
      <c r="F2" s="4" t="str">
        <f>DealBase!B6</f>
        <v>Mato Grosso do Sul</v>
      </c>
      <c r="G2" s="4" t="str">
        <f>BuySellBase</f>
        <v>Buy</v>
      </c>
      <c r="H2" s="4" t="str">
        <f>AuxExec</f>
        <v>Not Executed</v>
      </c>
      <c r="I2" s="4" t="str">
        <f>AuxActive</f>
        <v>Non Active</v>
      </c>
      <c r="J2" s="4" t="str">
        <f>DealBase!B10</f>
        <v>9 - VN - Biomass</v>
      </c>
      <c r="K2" s="4" t="str">
        <f>DealBase!B11</f>
        <v>IGPM</v>
      </c>
      <c r="L2" s="4" t="str">
        <f>DealBase!B12</f>
        <v>Annually</v>
      </c>
      <c r="M2" s="4" t="str">
        <f>DealBase!B13</f>
        <v>CELB</v>
      </c>
      <c r="N2" s="49">
        <f>DealBase!B14</f>
        <v>36573</v>
      </c>
      <c r="O2" s="49">
        <f>DealBase!B15</f>
        <v>36816</v>
      </c>
      <c r="P2" s="49">
        <v>36585</v>
      </c>
      <c r="Q2" s="49">
        <v>36799</v>
      </c>
      <c r="R2" s="142">
        <f ca="1">IF(AND(O2&lt;=P2,N2&lt;Today),NETWORKDAYS(Today,O2),IF(AND(O2&lt;=P2,N2&gt;=Today),NETWORKDAYS(N2,O2),IF(AND(N2&lt;Today,O2&lt;=DateFlowBase),NETWORKDAYS('Data Base'!P2,O2),IF(N2&lt;Today,NETWORKDAYS(Today,CashFlow!$C$5),NETWORKDAYS(N2,P2)))))</f>
        <v>23</v>
      </c>
      <c r="S2" s="142">
        <f>NETWORKDAYS(Q2,O2)</f>
        <v>12</v>
      </c>
      <c r="T2" s="49">
        <f>Inputs!C19</f>
        <v>36573</v>
      </c>
      <c r="U2" s="105">
        <f>Inputs!C20</f>
        <v>36602</v>
      </c>
      <c r="V2" s="399">
        <f>DealBase!B18</f>
        <v>1</v>
      </c>
      <c r="W2" s="373">
        <f>DealBase!B19</f>
        <v>0</v>
      </c>
      <c r="X2" s="17">
        <f>DealBase!B20</f>
        <v>40</v>
      </c>
      <c r="Y2" s="17">
        <f>DealBase!B21</f>
        <v>40</v>
      </c>
      <c r="Z2" s="17">
        <f>DealBase!B22</f>
        <v>40</v>
      </c>
      <c r="AA2" s="17">
        <f>DealBase!B23</f>
        <v>10</v>
      </c>
      <c r="AB2" s="17">
        <f>DealBase!B24</f>
        <v>10</v>
      </c>
      <c r="AC2" s="17">
        <f>DealBase!B25</f>
        <v>0</v>
      </c>
      <c r="AD2" s="50">
        <f>DealBase!B26</f>
        <v>0</v>
      </c>
      <c r="AE2" s="17">
        <f>DealBase!B27</f>
        <v>40</v>
      </c>
      <c r="AF2" s="17">
        <f>DealBase!B28</f>
        <v>40</v>
      </c>
      <c r="AG2" s="17">
        <f>DealBase!B29</f>
        <v>0</v>
      </c>
      <c r="AH2" s="50">
        <f>DealBase!B30</f>
        <v>0</v>
      </c>
      <c r="AI2" s="53">
        <f>DealBase!B31</f>
        <v>0</v>
      </c>
      <c r="AJ2" s="53">
        <f>DealBase!B32</f>
        <v>0</v>
      </c>
      <c r="AK2" s="53">
        <f>DealBase!B33</f>
        <v>0</v>
      </c>
      <c r="AL2" s="53">
        <f>DealBase!B34</f>
        <v>0</v>
      </c>
      <c r="AM2" s="53">
        <f>DealBase!B35</f>
        <v>0</v>
      </c>
      <c r="AN2" s="54">
        <f>DealBase!B36</f>
        <v>0</v>
      </c>
      <c r="AO2" s="54">
        <f>DealBase!B37</f>
        <v>0</v>
      </c>
      <c r="AP2" s="54">
        <f>DealBase!B38</f>
        <v>0</v>
      </c>
      <c r="AQ2" s="17">
        <f>DealBase!B39</f>
        <v>0</v>
      </c>
      <c r="AR2" s="17">
        <f>DealBase!B40</f>
        <v>0</v>
      </c>
      <c r="AS2" s="17">
        <f>DealBase!B41</f>
        <v>0</v>
      </c>
      <c r="AT2" t="b">
        <f>DealBase!B42</f>
        <v>0</v>
      </c>
      <c r="AU2" t="b">
        <f>DealBase!B43</f>
        <v>0</v>
      </c>
      <c r="AV2" t="b">
        <f>DealBase!B44</f>
        <v>0</v>
      </c>
      <c r="AW2" t="b">
        <f>DealBase!B45</f>
        <v>0</v>
      </c>
      <c r="AX2" t="b">
        <f>DealBase!B46</f>
        <v>0</v>
      </c>
      <c r="AY2" t="b">
        <f>DealBase!B47</f>
        <v>0</v>
      </c>
      <c r="AZ2" t="b">
        <f>DealBase!B48</f>
        <v>0</v>
      </c>
      <c r="BA2" t="b">
        <f>DealBase!B49</f>
        <v>0</v>
      </c>
      <c r="BB2" t="b">
        <f>DealBase!B50</f>
        <v>0</v>
      </c>
    </row>
    <row r="4" spans="1:54" x14ac:dyDescent="0.25">
      <c r="N4">
        <v>1</v>
      </c>
      <c r="O4">
        <v>2</v>
      </c>
    </row>
    <row r="6" spans="1:54" x14ac:dyDescent="0.25">
      <c r="G6">
        <v>1</v>
      </c>
      <c r="H6">
        <v>2</v>
      </c>
      <c r="I6">
        <v>3</v>
      </c>
      <c r="N6">
        <v>1</v>
      </c>
      <c r="O6">
        <v>2</v>
      </c>
      <c r="R6">
        <v>3</v>
      </c>
      <c r="S6">
        <v>4</v>
      </c>
      <c r="T6">
        <v>5</v>
      </c>
      <c r="U6">
        <v>6</v>
      </c>
      <c r="V6">
        <v>7</v>
      </c>
      <c r="W6">
        <v>8</v>
      </c>
      <c r="X6">
        <v>9</v>
      </c>
      <c r="Y6">
        <v>10</v>
      </c>
      <c r="Z6">
        <v>11</v>
      </c>
      <c r="AA6">
        <v>12</v>
      </c>
      <c r="AB6">
        <v>13</v>
      </c>
      <c r="AC6">
        <v>14</v>
      </c>
      <c r="AD6">
        <v>15</v>
      </c>
      <c r="AE6">
        <v>16</v>
      </c>
      <c r="AF6">
        <v>17</v>
      </c>
      <c r="AG6">
        <v>18</v>
      </c>
      <c r="AH6">
        <v>19</v>
      </c>
      <c r="AI6">
        <v>20</v>
      </c>
      <c r="AJ6">
        <v>21</v>
      </c>
      <c r="AK6">
        <v>22</v>
      </c>
      <c r="AL6">
        <v>23</v>
      </c>
      <c r="AM6">
        <v>24</v>
      </c>
      <c r="AN6">
        <v>25</v>
      </c>
      <c r="AO6">
        <v>26</v>
      </c>
      <c r="AP6">
        <v>27</v>
      </c>
      <c r="AQ6">
        <v>28</v>
      </c>
      <c r="AR6">
        <v>29</v>
      </c>
      <c r="AS6">
        <v>30</v>
      </c>
      <c r="AT6">
        <v>31</v>
      </c>
      <c r="AU6">
        <v>32</v>
      </c>
      <c r="AV6">
        <v>33</v>
      </c>
      <c r="AW6">
        <v>34</v>
      </c>
      <c r="AX6">
        <v>35</v>
      </c>
      <c r="AY6">
        <v>36</v>
      </c>
      <c r="AZ6">
        <v>37</v>
      </c>
      <c r="BA6">
        <v>38</v>
      </c>
      <c r="BB6">
        <v>39</v>
      </c>
    </row>
    <row r="12" spans="1:54" x14ac:dyDescent="0.25">
      <c r="A12" t="s">
        <v>191</v>
      </c>
      <c r="D12" s="60"/>
      <c r="R12" s="49"/>
    </row>
    <row r="13" spans="1:54" x14ac:dyDescent="0.25">
      <c r="A13" t="s">
        <v>361</v>
      </c>
      <c r="X13" s="55"/>
    </row>
    <row r="14" spans="1:54" x14ac:dyDescent="0.25">
      <c r="A14" t="s">
        <v>96</v>
      </c>
    </row>
    <row r="15" spans="1:54" x14ac:dyDescent="0.25">
      <c r="A15" t="s">
        <v>97</v>
      </c>
    </row>
    <row r="16" spans="1:54" x14ac:dyDescent="0.25">
      <c r="A16" t="s">
        <v>100</v>
      </c>
    </row>
    <row r="17" spans="1:1" x14ac:dyDescent="0.25">
      <c r="A17" t="s">
        <v>98</v>
      </c>
    </row>
    <row r="18" spans="1:1" x14ac:dyDescent="0.25">
      <c r="A18" t="s">
        <v>188</v>
      </c>
    </row>
    <row r="19" spans="1:1" x14ac:dyDescent="0.25">
      <c r="A19" t="s">
        <v>189</v>
      </c>
    </row>
    <row r="20" spans="1:1" x14ac:dyDescent="0.25">
      <c r="A20" t="s">
        <v>190</v>
      </c>
    </row>
    <row r="21" spans="1:1" x14ac:dyDescent="0.25">
      <c r="A21" t="s">
        <v>59</v>
      </c>
    </row>
    <row r="22" spans="1:1" x14ac:dyDescent="0.25">
      <c r="A22" t="s">
        <v>65</v>
      </c>
    </row>
    <row r="23" spans="1:1" x14ac:dyDescent="0.25">
      <c r="A23" t="s">
        <v>488</v>
      </c>
    </row>
    <row r="24" spans="1:1" x14ac:dyDescent="0.25">
      <c r="A24" t="s">
        <v>398</v>
      </c>
    </row>
    <row r="25" spans="1:1" x14ac:dyDescent="0.25">
      <c r="A25" t="s">
        <v>60</v>
      </c>
    </row>
    <row r="26" spans="1:1" x14ac:dyDescent="0.25">
      <c r="A26" t="s">
        <v>61</v>
      </c>
    </row>
    <row r="27" spans="1:1" x14ac:dyDescent="0.25">
      <c r="A27" t="s">
        <v>466</v>
      </c>
    </row>
    <row r="28" spans="1:1" x14ac:dyDescent="0.25">
      <c r="A28" t="s">
        <v>467</v>
      </c>
    </row>
    <row r="29" spans="1:1" x14ac:dyDescent="0.25">
      <c r="A29" t="s">
        <v>464</v>
      </c>
    </row>
    <row r="30" spans="1:1" x14ac:dyDescent="0.25">
      <c r="A30" t="s">
        <v>465</v>
      </c>
    </row>
    <row r="31" spans="1:1" x14ac:dyDescent="0.25">
      <c r="A31" t="s">
        <v>596</v>
      </c>
    </row>
    <row r="32" spans="1:1" x14ac:dyDescent="0.25">
      <c r="A32" t="s">
        <v>367</v>
      </c>
    </row>
    <row r="33" spans="1:1" x14ac:dyDescent="0.25">
      <c r="A33" t="s">
        <v>99</v>
      </c>
    </row>
    <row r="34" spans="1:1" x14ac:dyDescent="0.25">
      <c r="A34" t="s">
        <v>592</v>
      </c>
    </row>
    <row r="35" spans="1:1" x14ac:dyDescent="0.25">
      <c r="A35" t="s">
        <v>67</v>
      </c>
    </row>
    <row r="36" spans="1:1" x14ac:dyDescent="0.25">
      <c r="A36" t="s">
        <v>68</v>
      </c>
    </row>
    <row r="37" spans="1:1" x14ac:dyDescent="0.25">
      <c r="A37" t="s">
        <v>69</v>
      </c>
    </row>
    <row r="38" spans="1:1" x14ac:dyDescent="0.25">
      <c r="A38" t="s">
        <v>70</v>
      </c>
    </row>
    <row r="39" spans="1:1" x14ac:dyDescent="0.25">
      <c r="A39" t="s">
        <v>71</v>
      </c>
    </row>
    <row r="40" spans="1:1" x14ac:dyDescent="0.25">
      <c r="A40" t="s">
        <v>72</v>
      </c>
    </row>
    <row r="41" spans="1:1" x14ac:dyDescent="0.25">
      <c r="A41" t="s">
        <v>78</v>
      </c>
    </row>
    <row r="42" spans="1:1" x14ac:dyDescent="0.25">
      <c r="A42" t="s">
        <v>461</v>
      </c>
    </row>
    <row r="43" spans="1:1" x14ac:dyDescent="0.25">
      <c r="A43" t="s">
        <v>462</v>
      </c>
    </row>
    <row r="44" spans="1:1" x14ac:dyDescent="0.25">
      <c r="A44" t="s">
        <v>463</v>
      </c>
    </row>
    <row r="45" spans="1:1" x14ac:dyDescent="0.25">
      <c r="A45" t="s">
        <v>77</v>
      </c>
    </row>
    <row r="46" spans="1:1" x14ac:dyDescent="0.25">
      <c r="A46" t="s">
        <v>66</v>
      </c>
    </row>
    <row r="47" spans="1:1" x14ac:dyDescent="0.25">
      <c r="A47" t="s">
        <v>101</v>
      </c>
    </row>
    <row r="48" spans="1:1" x14ac:dyDescent="0.25">
      <c r="A48" t="s">
        <v>102</v>
      </c>
    </row>
    <row r="49" spans="1:1" x14ac:dyDescent="0.25">
      <c r="A49" t="s">
        <v>103</v>
      </c>
    </row>
    <row r="50" spans="1:1" x14ac:dyDescent="0.25">
      <c r="A50" t="s">
        <v>104</v>
      </c>
    </row>
    <row r="51" spans="1:1" x14ac:dyDescent="0.25">
      <c r="A51" t="s">
        <v>88</v>
      </c>
    </row>
    <row r="52" spans="1:1" x14ac:dyDescent="0.25">
      <c r="A52" t="s">
        <v>89</v>
      </c>
    </row>
    <row r="53" spans="1:1" x14ac:dyDescent="0.25">
      <c r="A53" t="s">
        <v>90</v>
      </c>
    </row>
    <row r="54" spans="1:1" x14ac:dyDescent="0.25">
      <c r="A54" t="s">
        <v>91</v>
      </c>
    </row>
    <row r="55" spans="1:1" x14ac:dyDescent="0.25">
      <c r="A55" t="s">
        <v>92</v>
      </c>
    </row>
    <row r="56" spans="1:1" x14ac:dyDescent="0.25">
      <c r="A56" t="s">
        <v>93</v>
      </c>
    </row>
    <row r="57" spans="1:1" x14ac:dyDescent="0.25">
      <c r="A57" t="s">
        <v>376</v>
      </c>
    </row>
    <row r="58" spans="1:1" x14ac:dyDescent="0.25">
      <c r="A58" t="s">
        <v>368</v>
      </c>
    </row>
    <row r="59" spans="1:1" x14ac:dyDescent="0.25">
      <c r="A59" t="s">
        <v>369</v>
      </c>
    </row>
    <row r="60" spans="1:1" x14ac:dyDescent="0.25">
      <c r="A60" t="s">
        <v>370</v>
      </c>
    </row>
    <row r="61" spans="1:1" x14ac:dyDescent="0.25">
      <c r="A61" t="s">
        <v>371</v>
      </c>
    </row>
    <row r="62" spans="1:1" x14ac:dyDescent="0.25">
      <c r="A62" t="s">
        <v>372</v>
      </c>
    </row>
    <row r="63" spans="1:1" x14ac:dyDescent="0.25">
      <c r="A63" t="s">
        <v>373</v>
      </c>
    </row>
    <row r="64" spans="1:1" x14ac:dyDescent="0.25">
      <c r="A64" t="s">
        <v>374</v>
      </c>
    </row>
    <row r="65" spans="1:1" x14ac:dyDescent="0.25">
      <c r="A65" t="s">
        <v>375</v>
      </c>
    </row>
  </sheetData>
  <pageMargins left="0.75" right="0.75" top="1" bottom="1" header="0.5" footer="0.5"/>
  <pageSetup orientation="portrait" horizontalDpi="4294967292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IV91"/>
  <sheetViews>
    <sheetView workbookViewId="0"/>
  </sheetViews>
  <sheetFormatPr defaultColWidth="10.6640625" defaultRowHeight="13.2" x14ac:dyDescent="0.25"/>
  <cols>
    <col min="1" max="1" width="45.33203125" style="4" bestFit="1" customWidth="1"/>
    <col min="2" max="2" width="10.6640625" style="4" customWidth="1"/>
  </cols>
  <sheetData>
    <row r="1" spans="1:256" x14ac:dyDescent="0.25">
      <c r="A1" s="5" t="s">
        <v>325</v>
      </c>
      <c r="B1" s="4">
        <v>3</v>
      </c>
    </row>
    <row r="2" spans="1:256" x14ac:dyDescent="0.25">
      <c r="A2" s="5" t="s">
        <v>326</v>
      </c>
      <c r="B2" s="4">
        <v>21</v>
      </c>
    </row>
    <row r="3" spans="1:256" x14ac:dyDescent="0.25">
      <c r="A3" s="5" t="s">
        <v>327</v>
      </c>
      <c r="B3" s="4">
        <v>24</v>
      </c>
      <c r="D3" s="60"/>
    </row>
    <row r="4" spans="1:256" x14ac:dyDescent="0.25">
      <c r="B4" s="14" t="str">
        <f>Input_Curves!D1</f>
        <v>Mar</v>
      </c>
      <c r="C4" s="4" t="str">
        <f>Input_Curves!E1</f>
        <v>Apr</v>
      </c>
      <c r="D4" s="4" t="str">
        <f>Input_Curves!F1</f>
        <v>May</v>
      </c>
      <c r="E4" s="4" t="str">
        <f>Input_Curves!G1</f>
        <v>Jun</v>
      </c>
      <c r="F4" s="4" t="str">
        <f>Input_Curves!H1</f>
        <v>Jul</v>
      </c>
      <c r="G4" s="4" t="str">
        <f>Input_Curves!I1</f>
        <v>Aug</v>
      </c>
      <c r="H4" s="4" t="str">
        <f>Input_Curves!J1</f>
        <v>Sep</v>
      </c>
      <c r="I4" s="4" t="str">
        <f>Input_Curves!K1</f>
        <v>Oct</v>
      </c>
      <c r="J4" s="4" t="str">
        <f>Input_Curves!L1</f>
        <v>Nov</v>
      </c>
      <c r="K4" s="4" t="str">
        <f>Input_Curves!M1</f>
        <v>Dec</v>
      </c>
      <c r="L4" s="4" t="str">
        <f>Input_Curves!N1</f>
        <v>Jan</v>
      </c>
      <c r="M4" s="4" t="str">
        <f>Input_Curves!O1</f>
        <v>Feb</v>
      </c>
      <c r="N4" s="4" t="str">
        <f>Input_Curves!P1</f>
        <v>Mar</v>
      </c>
      <c r="O4" s="4" t="str">
        <f>Input_Curves!Q1</f>
        <v>Apr</v>
      </c>
      <c r="P4" s="4" t="str">
        <f>Input_Curves!R1</f>
        <v>May</v>
      </c>
      <c r="Q4" s="4" t="str">
        <f>Input_Curves!S1</f>
        <v>Jun</v>
      </c>
      <c r="R4" s="4" t="str">
        <f>Input_Curves!T1</f>
        <v>Jul</v>
      </c>
      <c r="S4" s="4" t="str">
        <f>Input_Curves!U1</f>
        <v>Aug</v>
      </c>
      <c r="T4" s="4" t="str">
        <f>Input_Curves!V1</f>
        <v>Sep</v>
      </c>
      <c r="U4" s="4" t="str">
        <f>Input_Curves!W1</f>
        <v>Oct</v>
      </c>
      <c r="V4" s="4" t="str">
        <f>Input_Curves!X1</f>
        <v>Nov</v>
      </c>
      <c r="W4" s="4" t="str">
        <f>Input_Curves!Y1</f>
        <v>Dec</v>
      </c>
      <c r="X4" s="4" t="str">
        <f>Input_Curves!Z1</f>
        <v>Jan</v>
      </c>
      <c r="Y4" s="4" t="str">
        <f>Input_Curves!AA1</f>
        <v>Feb</v>
      </c>
      <c r="Z4" s="4" t="str">
        <f>Input_Curves!AB1</f>
        <v>Mar</v>
      </c>
      <c r="AA4" s="4" t="str">
        <f>Input_Curves!AC1</f>
        <v>Apr</v>
      </c>
      <c r="AB4" s="4" t="str">
        <f>Input_Curves!AD1</f>
        <v>May</v>
      </c>
      <c r="AC4" s="4" t="str">
        <f>Input_Curves!AE1</f>
        <v>Jun</v>
      </c>
      <c r="AD4" s="4" t="str">
        <f>Input_Curves!AF1</f>
        <v>Jul</v>
      </c>
      <c r="AE4" s="4" t="str">
        <f>Input_Curves!AG1</f>
        <v>Aug</v>
      </c>
      <c r="AF4" s="4" t="str">
        <f>Input_Curves!AH1</f>
        <v>Sep</v>
      </c>
      <c r="AG4" s="4" t="str">
        <f>Input_Curves!AI1</f>
        <v>Oct</v>
      </c>
      <c r="AH4" s="4" t="str">
        <f>Input_Curves!AJ1</f>
        <v>Nov</v>
      </c>
      <c r="AI4" s="4" t="str">
        <f>Input_Curves!AK1</f>
        <v>Dec</v>
      </c>
      <c r="AJ4" s="4" t="str">
        <f>Input_Curves!AL1</f>
        <v>Jan</v>
      </c>
      <c r="AK4" s="4" t="str">
        <f>Input_Curves!AM1</f>
        <v>Feb</v>
      </c>
      <c r="AL4" s="4" t="str">
        <f>Input_Curves!AN1</f>
        <v>Mar</v>
      </c>
      <c r="AM4" s="4" t="str">
        <f>Input_Curves!AO1</f>
        <v>Apr</v>
      </c>
      <c r="AN4" s="4" t="str">
        <f>Input_Curves!AP1</f>
        <v>May</v>
      </c>
      <c r="AO4" s="4" t="str">
        <f>Input_Curves!AQ1</f>
        <v>Jun</v>
      </c>
      <c r="AP4" s="4" t="str">
        <f>Input_Curves!AR1</f>
        <v>Jul</v>
      </c>
      <c r="AQ4" s="4" t="str">
        <f>Input_Curves!AS1</f>
        <v>Aug</v>
      </c>
      <c r="AR4" s="4" t="str">
        <f>Input_Curves!AT1</f>
        <v>Sep</v>
      </c>
      <c r="AS4" s="4" t="str">
        <f>Input_Curves!AU1</f>
        <v>Oct</v>
      </c>
      <c r="AT4" s="4" t="str">
        <f>Input_Curves!AV1</f>
        <v>Nov</v>
      </c>
      <c r="AU4" s="4" t="str">
        <f>Input_Curves!AW1</f>
        <v>Dec</v>
      </c>
      <c r="AV4" s="4" t="str">
        <f>Input_Curves!AX1</f>
        <v>Jan</v>
      </c>
      <c r="AW4" s="4" t="str">
        <f>Input_Curves!AY1</f>
        <v>Feb</v>
      </c>
      <c r="AX4" s="4" t="str">
        <f>Input_Curves!AZ1</f>
        <v>Mar</v>
      </c>
      <c r="AY4" s="4" t="str">
        <f>Input_Curves!BA1</f>
        <v>Apr</v>
      </c>
      <c r="AZ4" s="4" t="str">
        <f>Input_Curves!BB1</f>
        <v>May</v>
      </c>
      <c r="BA4" s="4" t="str">
        <f>Input_Curves!BC1</f>
        <v>Jun</v>
      </c>
      <c r="BB4" s="4" t="str">
        <f>Input_Curves!BD1</f>
        <v>Jul</v>
      </c>
      <c r="BC4" s="4" t="str">
        <f>Input_Curves!BE1</f>
        <v>Aug</v>
      </c>
      <c r="BD4" s="4" t="str">
        <f>Input_Curves!BF1</f>
        <v>Sep</v>
      </c>
      <c r="BE4" s="4" t="str">
        <f>Input_Curves!BG1</f>
        <v>Oct</v>
      </c>
      <c r="BF4" s="4" t="str">
        <f>Input_Curves!BH1</f>
        <v>Nov</v>
      </c>
      <c r="BG4" s="4" t="str">
        <f>Input_Curves!BI1</f>
        <v>Dec</v>
      </c>
      <c r="BH4" s="4" t="str">
        <f>Input_Curves!BJ1</f>
        <v>Jan</v>
      </c>
      <c r="BI4" s="4" t="str">
        <f>Input_Curves!BK1</f>
        <v>Feb</v>
      </c>
      <c r="BJ4" s="4" t="str">
        <f>Input_Curves!BL1</f>
        <v>Mar</v>
      </c>
      <c r="BK4" s="4" t="str">
        <f>Input_Curves!BM1</f>
        <v>Apr</v>
      </c>
      <c r="BL4" s="4" t="str">
        <f>Input_Curves!BN1</f>
        <v>May</v>
      </c>
      <c r="BM4" s="4" t="str">
        <f>Input_Curves!BO1</f>
        <v>Jun</v>
      </c>
      <c r="BN4" s="4" t="str">
        <f>Input_Curves!BP1</f>
        <v>Jul</v>
      </c>
      <c r="BO4" s="4" t="str">
        <f>Input_Curves!BQ1</f>
        <v>Aug</v>
      </c>
      <c r="BP4" s="4" t="str">
        <f>Input_Curves!BR1</f>
        <v>Sep</v>
      </c>
      <c r="BQ4" s="4" t="str">
        <f>Input_Curves!BS1</f>
        <v>Oct</v>
      </c>
      <c r="BR4" s="4" t="str">
        <f>Input_Curves!BT1</f>
        <v>Nov</v>
      </c>
      <c r="BS4" s="4" t="str">
        <f>Input_Curves!BU1</f>
        <v>Dec</v>
      </c>
      <c r="BT4" s="4" t="str">
        <f>Input_Curves!BV1</f>
        <v>Jan</v>
      </c>
      <c r="BU4" s="4" t="str">
        <f>Input_Curves!BW1</f>
        <v>Feb</v>
      </c>
      <c r="BV4" s="4" t="str">
        <f>Input_Curves!BX1</f>
        <v>Mar</v>
      </c>
      <c r="BW4" s="4" t="str">
        <f>Input_Curves!BY1</f>
        <v>Apr</v>
      </c>
      <c r="BX4" s="4" t="str">
        <f>Input_Curves!BZ1</f>
        <v>May</v>
      </c>
      <c r="BY4" s="4" t="str">
        <f>Input_Curves!CA1</f>
        <v>Jun</v>
      </c>
      <c r="BZ4" s="4" t="str">
        <f>Input_Curves!CB1</f>
        <v>Jul</v>
      </c>
      <c r="CA4" s="4" t="str">
        <f>Input_Curves!CC1</f>
        <v>Aug</v>
      </c>
      <c r="CB4" s="4" t="str">
        <f>Input_Curves!CD1</f>
        <v>Sep</v>
      </c>
      <c r="CC4" s="4" t="str">
        <f>Input_Curves!CE1</f>
        <v>Oct</v>
      </c>
      <c r="CD4" s="4" t="str">
        <f>Input_Curves!CF1</f>
        <v>Nov</v>
      </c>
      <c r="CE4" s="4" t="str">
        <f>Input_Curves!CG1</f>
        <v>Dec</v>
      </c>
      <c r="CF4" s="4" t="str">
        <f>Input_Curves!CH1</f>
        <v>Jan</v>
      </c>
      <c r="CG4" s="4" t="str">
        <f>Input_Curves!CI1</f>
        <v>Feb</v>
      </c>
      <c r="CH4" s="4" t="str">
        <f>Input_Curves!CJ1</f>
        <v>Mar</v>
      </c>
      <c r="CI4" s="4" t="str">
        <f>Input_Curves!CK1</f>
        <v>Apr</v>
      </c>
      <c r="CJ4" s="4" t="str">
        <f>Input_Curves!CL1</f>
        <v>May</v>
      </c>
      <c r="CK4" s="4" t="str">
        <f>Input_Curves!CM1</f>
        <v>Jun</v>
      </c>
      <c r="CL4" s="4" t="str">
        <f>Input_Curves!CN1</f>
        <v>Jul</v>
      </c>
      <c r="CM4" s="4" t="str">
        <f>Input_Curves!CO1</f>
        <v>Aug</v>
      </c>
      <c r="CN4" s="4" t="str">
        <f>Input_Curves!CP1</f>
        <v>Sep</v>
      </c>
      <c r="CO4" s="4" t="str">
        <f>Input_Curves!CQ1</f>
        <v>Oct</v>
      </c>
      <c r="CP4" s="4" t="str">
        <f>Input_Curves!CR1</f>
        <v>Nov</v>
      </c>
      <c r="CQ4" s="4" t="str">
        <f>Input_Curves!CS1</f>
        <v>Dec</v>
      </c>
      <c r="CR4" s="4" t="str">
        <f>Input_Curves!CT1</f>
        <v>Jan</v>
      </c>
      <c r="CS4" s="4" t="str">
        <f>Input_Curves!CU1</f>
        <v>Feb</v>
      </c>
      <c r="CT4" s="4" t="str">
        <f>Input_Curves!CV1</f>
        <v>Mar</v>
      </c>
      <c r="CU4" s="4" t="str">
        <f>Input_Curves!CW1</f>
        <v>Apr</v>
      </c>
      <c r="CV4" s="4" t="str">
        <f>Input_Curves!CX1</f>
        <v>May</v>
      </c>
      <c r="CW4" s="4" t="str">
        <f>Input_Curves!CY1</f>
        <v>Jun</v>
      </c>
      <c r="CX4" s="4" t="str">
        <f>Input_Curves!CZ1</f>
        <v>Jul</v>
      </c>
      <c r="CY4" s="4" t="str">
        <f>Input_Curves!DA1</f>
        <v>Aug</v>
      </c>
      <c r="CZ4" s="4" t="str">
        <f>Input_Curves!DB1</f>
        <v>Sep</v>
      </c>
      <c r="DA4" s="4" t="str">
        <f>Input_Curves!DC1</f>
        <v>Oct</v>
      </c>
      <c r="DB4" s="4" t="str">
        <f>Input_Curves!DD1</f>
        <v>Nov</v>
      </c>
      <c r="DC4" s="4" t="str">
        <f>Input_Curves!DE1</f>
        <v>Dec</v>
      </c>
      <c r="DD4" s="4" t="str">
        <f>Input_Curves!DF1</f>
        <v>Jan</v>
      </c>
      <c r="DE4" s="4" t="str">
        <f>Input_Curves!DG1</f>
        <v>Feb</v>
      </c>
      <c r="DF4" s="4" t="str">
        <f>Input_Curves!DH1</f>
        <v>Mar</v>
      </c>
      <c r="DG4" s="4" t="str">
        <f>Input_Curves!DI1</f>
        <v>Apr</v>
      </c>
      <c r="DH4" s="4" t="str">
        <f>Input_Curves!DJ1</f>
        <v>May</v>
      </c>
      <c r="DI4" s="4" t="str">
        <f>Input_Curves!DK1</f>
        <v>Jun</v>
      </c>
      <c r="DJ4" s="4" t="str">
        <f>Input_Curves!DL1</f>
        <v>Jul</v>
      </c>
      <c r="DK4" s="4" t="str">
        <f>Input_Curves!DM1</f>
        <v>Aug</v>
      </c>
      <c r="DL4" s="4" t="str">
        <f>Input_Curves!DN1</f>
        <v>Sep</v>
      </c>
      <c r="DM4" s="4" t="str">
        <f>Input_Curves!DO1</f>
        <v>Oct</v>
      </c>
      <c r="DN4" s="4" t="str">
        <f>Input_Curves!DP1</f>
        <v>Nov</v>
      </c>
      <c r="DO4" s="4" t="str">
        <f>Input_Curves!DQ1</f>
        <v>Dec</v>
      </c>
      <c r="DP4" s="4" t="str">
        <f>Input_Curves!DR1</f>
        <v>Jan</v>
      </c>
      <c r="DQ4" s="4" t="str">
        <f>Input_Curves!DS1</f>
        <v>Feb</v>
      </c>
      <c r="DR4" s="4" t="str">
        <f>Input_Curves!DT1</f>
        <v>Mar</v>
      </c>
      <c r="DS4" s="4" t="str">
        <f>Input_Curves!DU1</f>
        <v>Apr</v>
      </c>
      <c r="DT4" s="4" t="str">
        <f>Input_Curves!DV1</f>
        <v>May</v>
      </c>
      <c r="DU4" s="4" t="str">
        <f>Input_Curves!DW1</f>
        <v>Jun</v>
      </c>
      <c r="DV4" s="4" t="str">
        <f>Input_Curves!DX1</f>
        <v>Jul</v>
      </c>
      <c r="DW4" s="4" t="str">
        <f>Input_Curves!DY1</f>
        <v>Aug</v>
      </c>
      <c r="DX4" s="4" t="str">
        <f>Input_Curves!DZ1</f>
        <v>Sep</v>
      </c>
      <c r="DY4" s="4" t="str">
        <f>Input_Curves!EA1</f>
        <v>Oct</v>
      </c>
      <c r="DZ4" s="4" t="str">
        <f>Input_Curves!EB1</f>
        <v>Nov</v>
      </c>
      <c r="EA4" s="4" t="str">
        <f>Input_Curves!EC1</f>
        <v>Dec</v>
      </c>
      <c r="EB4" s="4" t="str">
        <f>Input_Curves!ED1</f>
        <v>Jan</v>
      </c>
      <c r="EC4" s="4" t="str">
        <f>Input_Curves!EE1</f>
        <v>Feb</v>
      </c>
      <c r="ED4" s="4" t="str">
        <f>Input_Curves!EF1</f>
        <v>Mar</v>
      </c>
      <c r="EE4" s="4" t="str">
        <f>Input_Curves!EG1</f>
        <v>Apr</v>
      </c>
      <c r="EF4" s="4" t="str">
        <f>Input_Curves!EH1</f>
        <v>May</v>
      </c>
      <c r="EG4" s="4" t="str">
        <f>Input_Curves!EI1</f>
        <v>Jun</v>
      </c>
      <c r="EH4" s="4" t="str">
        <f>Input_Curves!EJ1</f>
        <v>Jul</v>
      </c>
      <c r="EI4" s="4" t="str">
        <f>Input_Curves!EK1</f>
        <v>Aug</v>
      </c>
      <c r="EJ4" s="4" t="str">
        <f>Input_Curves!EL1</f>
        <v>Sep</v>
      </c>
      <c r="EK4" s="4" t="str">
        <f>Input_Curves!EM1</f>
        <v>Oct</v>
      </c>
      <c r="EL4" s="4" t="str">
        <f>Input_Curves!EN1</f>
        <v>Nov</v>
      </c>
      <c r="EM4" s="4" t="str">
        <f>Input_Curves!EO1</f>
        <v>Dec</v>
      </c>
      <c r="EN4" s="4" t="str">
        <f>Input_Curves!EP1</f>
        <v>Jan</v>
      </c>
      <c r="EO4" s="4" t="str">
        <f>Input_Curves!EQ1</f>
        <v>Feb</v>
      </c>
      <c r="EP4" s="4" t="str">
        <f>Input_Curves!ER1</f>
        <v>Mar</v>
      </c>
      <c r="EQ4" s="4" t="str">
        <f>Input_Curves!ES1</f>
        <v>Apr</v>
      </c>
      <c r="ER4" s="4" t="str">
        <f>Input_Curves!ET1</f>
        <v>May</v>
      </c>
      <c r="ES4" s="4" t="str">
        <f>Input_Curves!EU1</f>
        <v>Jun</v>
      </c>
      <c r="ET4" s="4" t="str">
        <f>Input_Curves!EV1</f>
        <v>Jul</v>
      </c>
      <c r="EU4" s="4" t="str">
        <f>Input_Curves!EW1</f>
        <v>Aug</v>
      </c>
      <c r="EV4" s="4" t="str">
        <f>Input_Curves!EX1</f>
        <v>Sep</v>
      </c>
      <c r="EW4" s="4" t="str">
        <f>Input_Curves!EY1</f>
        <v>Oct</v>
      </c>
      <c r="EX4" s="4" t="str">
        <f>Input_Curves!EZ1</f>
        <v>Nov</v>
      </c>
      <c r="EY4" s="4" t="str">
        <f>Input_Curves!FA1</f>
        <v>Dec</v>
      </c>
      <c r="EZ4" s="4" t="str">
        <f>Input_Curves!FB1</f>
        <v>Jan</v>
      </c>
      <c r="FA4" s="4" t="str">
        <f>Input_Curves!FC1</f>
        <v>Feb</v>
      </c>
      <c r="FB4" s="4" t="str">
        <f>Input_Curves!FD1</f>
        <v>Mar</v>
      </c>
      <c r="FC4" s="4" t="str">
        <f>Input_Curves!FE1</f>
        <v>Apr</v>
      </c>
      <c r="FD4" s="4" t="str">
        <f>Input_Curves!FF1</f>
        <v>May</v>
      </c>
      <c r="FE4" s="4" t="str">
        <f>Input_Curves!FG1</f>
        <v>Jun</v>
      </c>
      <c r="FF4" s="4" t="str">
        <f>Input_Curves!FH1</f>
        <v>Jul</v>
      </c>
      <c r="FG4" s="4" t="str">
        <f>Input_Curves!FI1</f>
        <v>Aug</v>
      </c>
      <c r="FH4" s="4" t="str">
        <f>Input_Curves!FJ1</f>
        <v>Sep</v>
      </c>
      <c r="FI4" s="4" t="str">
        <f>Input_Curves!FK1</f>
        <v>Oct</v>
      </c>
      <c r="FJ4" s="4" t="str">
        <f>Input_Curves!FL1</f>
        <v>Nov</v>
      </c>
      <c r="FK4" s="4" t="str">
        <f>Input_Curves!FM1</f>
        <v>Dec</v>
      </c>
      <c r="FL4" s="4" t="str">
        <f>Input_Curves!FN1</f>
        <v>Jan</v>
      </c>
      <c r="FM4" s="4" t="str">
        <f>Input_Curves!FO1</f>
        <v>Feb</v>
      </c>
      <c r="FN4" s="4" t="str">
        <f>Input_Curves!FP1</f>
        <v>Mar</v>
      </c>
      <c r="FO4" s="4" t="str">
        <f>Input_Curves!FQ1</f>
        <v>Apr</v>
      </c>
      <c r="FP4" s="4" t="str">
        <f>Input_Curves!FR1</f>
        <v>May</v>
      </c>
      <c r="FQ4" s="4" t="str">
        <f>Input_Curves!FS1</f>
        <v>Jun</v>
      </c>
      <c r="FR4" s="4" t="str">
        <f>Input_Curves!FT1</f>
        <v>Jul</v>
      </c>
      <c r="FS4" s="4" t="str">
        <f>Input_Curves!FU1</f>
        <v>Aug</v>
      </c>
      <c r="FT4" s="4" t="str">
        <f>Input_Curves!FV1</f>
        <v>Sep</v>
      </c>
      <c r="FU4" s="4" t="str">
        <f>Input_Curves!FW1</f>
        <v>Oct</v>
      </c>
      <c r="FV4" s="4" t="str">
        <f>Input_Curves!FX1</f>
        <v>Nov</v>
      </c>
      <c r="FW4" s="4" t="str">
        <f>Input_Curves!FY1</f>
        <v>Dec</v>
      </c>
      <c r="FX4" s="4" t="str">
        <f>Input_Curves!FZ1</f>
        <v>Jan</v>
      </c>
      <c r="FY4" s="4" t="str">
        <f>Input_Curves!GA1</f>
        <v>Feb</v>
      </c>
      <c r="FZ4" s="4" t="str">
        <f>Input_Curves!GB1</f>
        <v>Mar</v>
      </c>
      <c r="GA4" s="4" t="str">
        <f>Input_Curves!GC1</f>
        <v>Apr</v>
      </c>
      <c r="GB4" s="4" t="str">
        <f>Input_Curves!GD1</f>
        <v>May</v>
      </c>
      <c r="GC4" s="4" t="str">
        <f>Input_Curves!GE1</f>
        <v>Jun</v>
      </c>
      <c r="GD4" s="4" t="str">
        <f>Input_Curves!GF1</f>
        <v>Jul</v>
      </c>
      <c r="GE4" s="4" t="str">
        <f>Input_Curves!GG1</f>
        <v>Aug</v>
      </c>
      <c r="GF4" s="4" t="str">
        <f>Input_Curves!GH1</f>
        <v>Sep</v>
      </c>
      <c r="GG4" s="4" t="str">
        <f>Input_Curves!GI1</f>
        <v>Oct</v>
      </c>
      <c r="GH4" s="4" t="str">
        <f>Input_Curves!GJ1</f>
        <v>Nov</v>
      </c>
      <c r="GI4" s="4" t="str">
        <f>Input_Curves!GK1</f>
        <v>Dec</v>
      </c>
      <c r="GJ4" s="4" t="str">
        <f>Input_Curves!GL1</f>
        <v>Jan</v>
      </c>
      <c r="GK4" s="4" t="str">
        <f>Input_Curves!GM1</f>
        <v>Feb</v>
      </c>
      <c r="GL4" s="4" t="str">
        <f>Input_Curves!GN1</f>
        <v>Mar</v>
      </c>
      <c r="GM4" s="4" t="str">
        <f>Input_Curves!GO1</f>
        <v>Apr</v>
      </c>
      <c r="GN4" s="4" t="str">
        <f>Input_Curves!GP1</f>
        <v>May</v>
      </c>
      <c r="GO4" s="4" t="str">
        <f>Input_Curves!GQ1</f>
        <v>Jun</v>
      </c>
      <c r="GP4" s="4" t="str">
        <f>Input_Curves!GR1</f>
        <v>Jul</v>
      </c>
      <c r="GQ4" s="4" t="str">
        <f>Input_Curves!GS1</f>
        <v>Aug</v>
      </c>
      <c r="GR4" s="4" t="str">
        <f>Input_Curves!GT1</f>
        <v>Sep</v>
      </c>
      <c r="GS4" s="4" t="str">
        <f>Input_Curves!GU1</f>
        <v>Oct</v>
      </c>
      <c r="GT4" s="4" t="str">
        <f>Input_Curves!GV1</f>
        <v>Nov</v>
      </c>
      <c r="GU4" s="4" t="str">
        <f>Input_Curves!GW1</f>
        <v>Dec</v>
      </c>
      <c r="GV4" s="4" t="str">
        <f>Input_Curves!GX1</f>
        <v>Jan</v>
      </c>
      <c r="GW4" s="4" t="str">
        <f>Input_Curves!GY1</f>
        <v>Feb</v>
      </c>
      <c r="GX4" s="4" t="str">
        <f>Input_Curves!GZ1</f>
        <v>Mar</v>
      </c>
      <c r="GY4" s="4" t="str">
        <f>Input_Curves!HA1</f>
        <v>Apr</v>
      </c>
      <c r="GZ4" s="4" t="str">
        <f>Input_Curves!HB1</f>
        <v>May</v>
      </c>
      <c r="HA4" s="4" t="str">
        <f>Input_Curves!HC1</f>
        <v>Jun</v>
      </c>
      <c r="HB4" s="4" t="str">
        <f>Input_Curves!HD1</f>
        <v>Jul</v>
      </c>
      <c r="HC4" s="4" t="str">
        <f>Input_Curves!HE1</f>
        <v>Aug</v>
      </c>
      <c r="HD4" s="4" t="str">
        <f>Input_Curves!HF1</f>
        <v>Sep</v>
      </c>
      <c r="HE4" s="4" t="str">
        <f>Input_Curves!HG1</f>
        <v>Oct</v>
      </c>
      <c r="HF4" s="4" t="str">
        <f>Input_Curves!HH1</f>
        <v>Nov</v>
      </c>
      <c r="HG4" s="4" t="str">
        <f>Input_Curves!HI1</f>
        <v>Dec</v>
      </c>
      <c r="HH4" s="4" t="str">
        <f>Input_Curves!HJ1</f>
        <v>Jan</v>
      </c>
      <c r="HI4" s="4" t="str">
        <f>Input_Curves!HK1</f>
        <v>Feb</v>
      </c>
      <c r="HJ4" s="4" t="str">
        <f>Input_Curves!HL1</f>
        <v>Mar</v>
      </c>
      <c r="HK4" s="4" t="str">
        <f>Input_Curves!HM1</f>
        <v>Apr</v>
      </c>
      <c r="HL4" s="4" t="str">
        <f>Input_Curves!HN1</f>
        <v>May</v>
      </c>
      <c r="HM4" s="4" t="str">
        <f>Input_Curves!HO1</f>
        <v>Jun</v>
      </c>
      <c r="HN4" s="4" t="str">
        <f>Input_Curves!HP1</f>
        <v>Jul</v>
      </c>
      <c r="HO4" s="4" t="str">
        <f>Input_Curves!HQ1</f>
        <v>Aug</v>
      </c>
      <c r="HP4" s="4" t="str">
        <f>Input_Curves!HR1</f>
        <v>Sep</v>
      </c>
      <c r="HQ4" s="4" t="str">
        <f>Input_Curves!HS1</f>
        <v>Oct</v>
      </c>
      <c r="HR4" s="4" t="str">
        <f>Input_Curves!HT1</f>
        <v>Nov</v>
      </c>
      <c r="HS4" s="4" t="str">
        <f>Input_Curves!HU1</f>
        <v>Dec</v>
      </c>
      <c r="HT4" s="4" t="str">
        <f>Input_Curves!HV1</f>
        <v>Jan</v>
      </c>
      <c r="HU4" s="4" t="str">
        <f>Input_Curves!HW1</f>
        <v>Feb</v>
      </c>
      <c r="HV4" s="4" t="str">
        <f>Input_Curves!HX1</f>
        <v>Mar</v>
      </c>
      <c r="HW4" s="4" t="str">
        <f>Input_Curves!HY1</f>
        <v>Apr</v>
      </c>
      <c r="HX4" s="4" t="str">
        <f>Input_Curves!HZ1</f>
        <v>May</v>
      </c>
      <c r="HY4" s="4" t="str">
        <f>Input_Curves!IA1</f>
        <v>Jun</v>
      </c>
      <c r="HZ4" s="4" t="str">
        <f>Input_Curves!IB1</f>
        <v>Jul</v>
      </c>
      <c r="IA4" s="4" t="str">
        <f>Input_Curves!IC1</f>
        <v>Aug</v>
      </c>
      <c r="IB4" s="4" t="str">
        <f>Input_Curves!ID1</f>
        <v>Sep</v>
      </c>
      <c r="IC4" s="4" t="str">
        <f>Input_Curves!IE1</f>
        <v>Oct</v>
      </c>
      <c r="ID4" s="4" t="str">
        <f>Input_Curves!IF1</f>
        <v>Nov</v>
      </c>
      <c r="IE4" s="4" t="str">
        <f>Input_Curves!IG1</f>
        <v>Dec</v>
      </c>
      <c r="IF4" s="4" t="str">
        <f>Input_Curves!IH1</f>
        <v>Jan</v>
      </c>
      <c r="IG4" s="4" t="str">
        <f>Input_Curves!II1</f>
        <v>Feb</v>
      </c>
      <c r="IH4" s="4" t="str">
        <f>Input_Curves!IJ1</f>
        <v>Mar</v>
      </c>
      <c r="II4" s="4" t="str">
        <f>Input_Curves!IK1</f>
        <v>Apr</v>
      </c>
      <c r="IJ4" s="4" t="str">
        <f>Input_Curves!IL1</f>
        <v>May</v>
      </c>
      <c r="IK4" s="4" t="str">
        <f>Input_Curves!IM1</f>
        <v>Jun</v>
      </c>
      <c r="IL4" s="4" t="str">
        <f>Input_Curves!IN1</f>
        <v>Jul</v>
      </c>
      <c r="IM4" s="4" t="str">
        <f>Input_Curves!IO1</f>
        <v>Aug</v>
      </c>
      <c r="IN4" s="4" t="str">
        <f>Input_Curves!IP1</f>
        <v>Sep</v>
      </c>
      <c r="IO4" s="4" t="str">
        <f>Input_Curves!IQ1</f>
        <v>Oct</v>
      </c>
      <c r="IP4" s="4" t="str">
        <f>Input_Curves!IR1</f>
        <v>Nov</v>
      </c>
      <c r="IQ4" s="4" t="str">
        <f>Input_Curves!IS1</f>
        <v>Dec</v>
      </c>
      <c r="IR4" s="4" t="str">
        <f>Input_Curves!IT1</f>
        <v>Jan</v>
      </c>
      <c r="IS4" s="4" t="str">
        <f>Input_Curves!IU1</f>
        <v>Feb</v>
      </c>
      <c r="IT4" s="4" t="str">
        <f>Input_Curves!IV1</f>
        <v>Mar</v>
      </c>
      <c r="IU4" s="4"/>
      <c r="IV4" s="4"/>
    </row>
    <row r="5" spans="1:256" s="60" customFormat="1" x14ac:dyDescent="0.25">
      <c r="A5" s="49"/>
      <c r="B5" s="60">
        <f ca="1">Today</f>
        <v>36586</v>
      </c>
      <c r="C5" s="60">
        <f>Input_Curves!E2</f>
        <v>36616</v>
      </c>
      <c r="D5" s="60">
        <f>Input_Curves!F2</f>
        <v>36646</v>
      </c>
      <c r="E5" s="60">
        <f>Input_Curves!G2</f>
        <v>36677</v>
      </c>
      <c r="F5" s="60">
        <f>Input_Curves!H2</f>
        <v>36707</v>
      </c>
      <c r="G5" s="60">
        <f>Input_Curves!I2</f>
        <v>36738</v>
      </c>
      <c r="H5" s="60">
        <f>Input_Curves!J2</f>
        <v>36769</v>
      </c>
      <c r="I5" s="60">
        <f>Input_Curves!K2</f>
        <v>36799</v>
      </c>
      <c r="J5" s="60">
        <f>Input_Curves!L2</f>
        <v>36830</v>
      </c>
      <c r="K5" s="60">
        <f>Input_Curves!M2</f>
        <v>36860</v>
      </c>
      <c r="L5" s="60">
        <f>Input_Curves!N2</f>
        <v>36891</v>
      </c>
      <c r="M5" s="60">
        <f>Input_Curves!O2</f>
        <v>36922</v>
      </c>
      <c r="N5" s="60">
        <f>Input_Curves!P2</f>
        <v>36950</v>
      </c>
      <c r="O5" s="60">
        <f>Input_Curves!Q2</f>
        <v>36981</v>
      </c>
      <c r="P5" s="60">
        <f>Input_Curves!R2</f>
        <v>37011</v>
      </c>
      <c r="Q5" s="60">
        <f>Input_Curves!S2</f>
        <v>37042</v>
      </c>
      <c r="R5" s="60">
        <f>Input_Curves!T2</f>
        <v>37072</v>
      </c>
      <c r="S5" s="60">
        <f>Input_Curves!U2</f>
        <v>37103</v>
      </c>
      <c r="T5" s="60">
        <f>Input_Curves!V2</f>
        <v>37134</v>
      </c>
      <c r="U5" s="60">
        <f>Input_Curves!W2</f>
        <v>37164</v>
      </c>
      <c r="V5" s="60">
        <f>Input_Curves!X2</f>
        <v>37195</v>
      </c>
      <c r="W5" s="60">
        <f>Input_Curves!Y2</f>
        <v>37225</v>
      </c>
      <c r="X5" s="60">
        <f>Input_Curves!Z2</f>
        <v>37256</v>
      </c>
      <c r="Y5" s="60">
        <f>Input_Curves!AA2</f>
        <v>37287</v>
      </c>
      <c r="Z5" s="60">
        <f>Input_Curves!AB2</f>
        <v>37315</v>
      </c>
      <c r="AA5" s="60">
        <f>Input_Curves!AC2</f>
        <v>37346</v>
      </c>
      <c r="AB5" s="60">
        <f>Input_Curves!AD2</f>
        <v>37376</v>
      </c>
      <c r="AC5" s="60">
        <f>Input_Curves!AE2</f>
        <v>37407</v>
      </c>
      <c r="AD5" s="60">
        <f>Input_Curves!AF2</f>
        <v>37437</v>
      </c>
      <c r="AE5" s="60">
        <f>Input_Curves!AG2</f>
        <v>37468</v>
      </c>
      <c r="AF5" s="60">
        <f>Input_Curves!AH2</f>
        <v>37499</v>
      </c>
      <c r="AG5" s="60">
        <f>Input_Curves!AI2</f>
        <v>37529</v>
      </c>
      <c r="AH5" s="60">
        <f>Input_Curves!AJ2</f>
        <v>37560</v>
      </c>
      <c r="AI5" s="60">
        <f>Input_Curves!AK2</f>
        <v>37590</v>
      </c>
      <c r="AJ5" s="60">
        <f>Input_Curves!AL2</f>
        <v>37621</v>
      </c>
      <c r="AK5" s="60">
        <f>Input_Curves!AM2</f>
        <v>37652</v>
      </c>
      <c r="AL5" s="60">
        <f>Input_Curves!AN2</f>
        <v>37680</v>
      </c>
      <c r="AM5" s="60">
        <f>Input_Curves!AO2</f>
        <v>37711</v>
      </c>
      <c r="AN5" s="60">
        <f>Input_Curves!AP2</f>
        <v>37741</v>
      </c>
      <c r="AO5" s="60">
        <f>Input_Curves!AQ2</f>
        <v>37772</v>
      </c>
      <c r="AP5" s="60">
        <f>Input_Curves!AR2</f>
        <v>37802</v>
      </c>
      <c r="AQ5" s="60">
        <f>Input_Curves!AS2</f>
        <v>37833</v>
      </c>
      <c r="AR5" s="60">
        <f>Input_Curves!AT2</f>
        <v>37864</v>
      </c>
      <c r="AS5" s="60">
        <f>Input_Curves!AU2</f>
        <v>37894</v>
      </c>
      <c r="AT5" s="60">
        <f>Input_Curves!AV2</f>
        <v>37925</v>
      </c>
      <c r="AU5" s="60">
        <f>Input_Curves!AW2</f>
        <v>37955</v>
      </c>
      <c r="AV5" s="60">
        <f>Input_Curves!AX2</f>
        <v>37986</v>
      </c>
      <c r="AW5" s="60">
        <f>Input_Curves!AY2</f>
        <v>38017</v>
      </c>
      <c r="AX5" s="60">
        <f>Input_Curves!AZ2</f>
        <v>38046</v>
      </c>
      <c r="AY5" s="60">
        <f>Input_Curves!BA2</f>
        <v>38077</v>
      </c>
      <c r="AZ5" s="60">
        <f>Input_Curves!BB2</f>
        <v>38107</v>
      </c>
      <c r="BA5" s="60">
        <f>Input_Curves!BC2</f>
        <v>38138</v>
      </c>
      <c r="BB5" s="60">
        <f>Input_Curves!BD2</f>
        <v>38168</v>
      </c>
      <c r="BC5" s="60">
        <f>Input_Curves!BE2</f>
        <v>38199</v>
      </c>
      <c r="BD5" s="60">
        <f>Input_Curves!BF2</f>
        <v>38230</v>
      </c>
      <c r="BE5" s="60">
        <f>Input_Curves!BG2</f>
        <v>38260</v>
      </c>
      <c r="BF5" s="60">
        <f>Input_Curves!BH2</f>
        <v>38291</v>
      </c>
      <c r="BG5" s="60">
        <f>Input_Curves!BI2</f>
        <v>38321</v>
      </c>
      <c r="BH5" s="60">
        <f>Input_Curves!BJ2</f>
        <v>38352</v>
      </c>
      <c r="BI5" s="60">
        <f>Input_Curves!BK2</f>
        <v>38383</v>
      </c>
      <c r="BJ5" s="60">
        <f>Input_Curves!BL2</f>
        <v>38411</v>
      </c>
      <c r="BK5" s="60">
        <f>Input_Curves!BM2</f>
        <v>38442</v>
      </c>
      <c r="BL5" s="60">
        <f>Input_Curves!BN2</f>
        <v>38472</v>
      </c>
      <c r="BM5" s="60">
        <f>Input_Curves!BO2</f>
        <v>38503</v>
      </c>
      <c r="BN5" s="60">
        <f>Input_Curves!BP2</f>
        <v>38533</v>
      </c>
      <c r="BO5" s="60">
        <f>Input_Curves!BQ2</f>
        <v>38564</v>
      </c>
      <c r="BP5" s="60">
        <f>Input_Curves!BR2</f>
        <v>38595</v>
      </c>
      <c r="BQ5" s="60">
        <f>Input_Curves!BS2</f>
        <v>38625</v>
      </c>
      <c r="BR5" s="60">
        <f>Input_Curves!BT2</f>
        <v>38656</v>
      </c>
      <c r="BS5" s="60">
        <f>Input_Curves!BU2</f>
        <v>38686</v>
      </c>
      <c r="BT5" s="60">
        <f>Input_Curves!BV2</f>
        <v>38717</v>
      </c>
      <c r="BU5" s="60">
        <f>Input_Curves!BW2</f>
        <v>38748</v>
      </c>
      <c r="BV5" s="60">
        <f>Input_Curves!BX2</f>
        <v>38776</v>
      </c>
      <c r="BW5" s="60">
        <f>Input_Curves!BY2</f>
        <v>38807</v>
      </c>
      <c r="BX5" s="60">
        <f>Input_Curves!BZ2</f>
        <v>38837</v>
      </c>
      <c r="BY5" s="60">
        <f>Input_Curves!CA2</f>
        <v>38868</v>
      </c>
      <c r="BZ5" s="60">
        <f>Input_Curves!CB2</f>
        <v>38898</v>
      </c>
      <c r="CA5" s="60">
        <f>Input_Curves!CC2</f>
        <v>38929</v>
      </c>
      <c r="CB5" s="60">
        <f>Input_Curves!CD2</f>
        <v>38960</v>
      </c>
      <c r="CC5" s="60">
        <f>Input_Curves!CE2</f>
        <v>38990</v>
      </c>
      <c r="CD5" s="60">
        <f>Input_Curves!CF2</f>
        <v>39021</v>
      </c>
      <c r="CE5" s="60">
        <f>Input_Curves!CG2</f>
        <v>39051</v>
      </c>
      <c r="CF5" s="60">
        <f>Input_Curves!CH2</f>
        <v>39082</v>
      </c>
      <c r="CG5" s="60">
        <f>Input_Curves!CI2</f>
        <v>39113</v>
      </c>
      <c r="CH5" s="60">
        <f>Input_Curves!CJ2</f>
        <v>39141</v>
      </c>
      <c r="CI5" s="60">
        <f>Input_Curves!CK2</f>
        <v>39172</v>
      </c>
      <c r="CJ5" s="60">
        <f>Input_Curves!CL2</f>
        <v>39202</v>
      </c>
      <c r="CK5" s="60">
        <f>Input_Curves!CM2</f>
        <v>39233</v>
      </c>
      <c r="CL5" s="60">
        <f>Input_Curves!CN2</f>
        <v>39263</v>
      </c>
      <c r="CM5" s="60">
        <f>Input_Curves!CO2</f>
        <v>39294</v>
      </c>
      <c r="CN5" s="60">
        <f>Input_Curves!CP2</f>
        <v>39325</v>
      </c>
      <c r="CO5" s="60">
        <f>Input_Curves!CQ2</f>
        <v>39355</v>
      </c>
      <c r="CP5" s="60">
        <f>Input_Curves!CR2</f>
        <v>39386</v>
      </c>
      <c r="CQ5" s="60">
        <f>Input_Curves!CS2</f>
        <v>39416</v>
      </c>
      <c r="CR5" s="60">
        <f>Input_Curves!CT2</f>
        <v>39447</v>
      </c>
      <c r="CS5" s="60">
        <f>Input_Curves!CU2</f>
        <v>39478</v>
      </c>
      <c r="CT5" s="60">
        <f>Input_Curves!CV2</f>
        <v>39507</v>
      </c>
      <c r="CU5" s="60">
        <f>Input_Curves!CW2</f>
        <v>39538</v>
      </c>
      <c r="CV5" s="60">
        <f>Input_Curves!CX2</f>
        <v>39568</v>
      </c>
      <c r="CW5" s="60">
        <f>Input_Curves!CY2</f>
        <v>39599</v>
      </c>
      <c r="CX5" s="60">
        <f>Input_Curves!CZ2</f>
        <v>39629</v>
      </c>
      <c r="CY5" s="60">
        <f>Input_Curves!DA2</f>
        <v>39660</v>
      </c>
      <c r="CZ5" s="60">
        <f>Input_Curves!DB2</f>
        <v>39691</v>
      </c>
      <c r="DA5" s="60">
        <f>Input_Curves!DC2</f>
        <v>39721</v>
      </c>
      <c r="DB5" s="60">
        <f>Input_Curves!DD2</f>
        <v>39752</v>
      </c>
      <c r="DC5" s="60">
        <f>Input_Curves!DE2</f>
        <v>39782</v>
      </c>
      <c r="DD5" s="60">
        <f>Input_Curves!DF2</f>
        <v>39813</v>
      </c>
      <c r="DE5" s="60">
        <f>Input_Curves!DG2</f>
        <v>39844</v>
      </c>
      <c r="DF5" s="60">
        <f>Input_Curves!DH2</f>
        <v>39872</v>
      </c>
      <c r="DG5" s="60">
        <f>Input_Curves!DI2</f>
        <v>39903</v>
      </c>
      <c r="DH5" s="60">
        <f>Input_Curves!DJ2</f>
        <v>39933</v>
      </c>
      <c r="DI5" s="60">
        <f>Input_Curves!DK2</f>
        <v>39964</v>
      </c>
      <c r="DJ5" s="60">
        <f>Input_Curves!DL2</f>
        <v>39994</v>
      </c>
      <c r="DK5" s="60">
        <f>Input_Curves!DM2</f>
        <v>40025</v>
      </c>
      <c r="DL5" s="60">
        <f>Input_Curves!DN2</f>
        <v>40056</v>
      </c>
      <c r="DM5" s="60">
        <f>Input_Curves!DO2</f>
        <v>40086</v>
      </c>
      <c r="DN5" s="60">
        <f>Input_Curves!DP2</f>
        <v>40117</v>
      </c>
      <c r="DO5" s="60">
        <f>Input_Curves!DQ2</f>
        <v>40147</v>
      </c>
      <c r="DP5" s="60">
        <f>Input_Curves!DR2</f>
        <v>40178</v>
      </c>
      <c r="DQ5" s="60">
        <f>Input_Curves!DS2</f>
        <v>40209</v>
      </c>
      <c r="DR5" s="60">
        <f>Input_Curves!DT2</f>
        <v>40237</v>
      </c>
      <c r="DS5" s="60">
        <f>Input_Curves!DU2</f>
        <v>40268</v>
      </c>
      <c r="DT5" s="60">
        <f>Input_Curves!DV2</f>
        <v>40298</v>
      </c>
      <c r="DU5" s="60">
        <f>Input_Curves!DW2</f>
        <v>40329</v>
      </c>
      <c r="DV5" s="60">
        <f>Input_Curves!DX2</f>
        <v>40359</v>
      </c>
      <c r="DW5" s="60">
        <f>Input_Curves!DY2</f>
        <v>40390</v>
      </c>
      <c r="DX5" s="60">
        <f>Input_Curves!DZ2</f>
        <v>40421</v>
      </c>
      <c r="DY5" s="60">
        <f>Input_Curves!EA2</f>
        <v>40451</v>
      </c>
      <c r="DZ5" s="60">
        <f>Input_Curves!EB2</f>
        <v>40482</v>
      </c>
      <c r="EA5" s="60">
        <f>Input_Curves!EC2</f>
        <v>40512</v>
      </c>
      <c r="EB5" s="60">
        <f>Input_Curves!ED2</f>
        <v>40543</v>
      </c>
      <c r="EC5" s="60">
        <f>Input_Curves!EE2</f>
        <v>40574</v>
      </c>
      <c r="ED5" s="60">
        <f>Input_Curves!EF2</f>
        <v>40602</v>
      </c>
      <c r="EE5" s="60">
        <f>Input_Curves!EG2</f>
        <v>40633</v>
      </c>
      <c r="EF5" s="60">
        <f>Input_Curves!EH2</f>
        <v>40663</v>
      </c>
      <c r="EG5" s="60">
        <f>Input_Curves!EI2</f>
        <v>40694</v>
      </c>
      <c r="EH5" s="60">
        <f>Input_Curves!EJ2</f>
        <v>40724</v>
      </c>
      <c r="EI5" s="60">
        <f>Input_Curves!EK2</f>
        <v>40755</v>
      </c>
      <c r="EJ5" s="60">
        <f>Input_Curves!EL2</f>
        <v>40786</v>
      </c>
      <c r="EK5" s="60">
        <f>Input_Curves!EM2</f>
        <v>40816</v>
      </c>
      <c r="EL5" s="60">
        <f>Input_Curves!EN2</f>
        <v>40847</v>
      </c>
      <c r="EM5" s="60">
        <f>Input_Curves!EO2</f>
        <v>40877</v>
      </c>
      <c r="EN5" s="60">
        <f>Input_Curves!EP2</f>
        <v>40908</v>
      </c>
      <c r="EO5" s="60">
        <f>Input_Curves!EQ2</f>
        <v>40939</v>
      </c>
      <c r="EP5" s="60">
        <f>Input_Curves!ER2</f>
        <v>40968</v>
      </c>
      <c r="EQ5" s="60">
        <f>Input_Curves!ES2</f>
        <v>40999</v>
      </c>
      <c r="ER5" s="60">
        <f>Input_Curves!ET2</f>
        <v>41029</v>
      </c>
      <c r="ES5" s="60">
        <f>Input_Curves!EU2</f>
        <v>41060</v>
      </c>
      <c r="ET5" s="60">
        <f>Input_Curves!EV2</f>
        <v>41090</v>
      </c>
      <c r="EU5" s="60">
        <f>Input_Curves!EW2</f>
        <v>41121</v>
      </c>
      <c r="EV5" s="60">
        <f>Input_Curves!EX2</f>
        <v>41152</v>
      </c>
      <c r="EW5" s="60">
        <f>Input_Curves!EY2</f>
        <v>41182</v>
      </c>
      <c r="EX5" s="60">
        <f>Input_Curves!EZ2</f>
        <v>41213</v>
      </c>
      <c r="EY5" s="60">
        <f>Input_Curves!FA2</f>
        <v>41243</v>
      </c>
      <c r="EZ5" s="60">
        <f>Input_Curves!FB2</f>
        <v>41274</v>
      </c>
      <c r="FA5" s="60">
        <f>Input_Curves!FC2</f>
        <v>41305</v>
      </c>
      <c r="FB5" s="60">
        <f>Input_Curves!FD2</f>
        <v>41333</v>
      </c>
      <c r="FC5" s="60">
        <f>Input_Curves!FE2</f>
        <v>41364</v>
      </c>
      <c r="FD5" s="60">
        <f>Input_Curves!FF2</f>
        <v>41394</v>
      </c>
      <c r="FE5" s="60">
        <f>Input_Curves!FG2</f>
        <v>41425</v>
      </c>
      <c r="FF5" s="60">
        <f>Input_Curves!FH2</f>
        <v>41455</v>
      </c>
      <c r="FG5" s="60">
        <f>Input_Curves!FI2</f>
        <v>41486</v>
      </c>
      <c r="FH5" s="60">
        <f>Input_Curves!FJ2</f>
        <v>41517</v>
      </c>
      <c r="FI5" s="60">
        <f>Input_Curves!FK2</f>
        <v>41547</v>
      </c>
      <c r="FJ5" s="60">
        <f>Input_Curves!FL2</f>
        <v>41578</v>
      </c>
      <c r="FK5" s="60">
        <f>Input_Curves!FM2</f>
        <v>41608</v>
      </c>
      <c r="FL5" s="60">
        <f>Input_Curves!FN2</f>
        <v>41639</v>
      </c>
      <c r="FM5" s="60">
        <f>Input_Curves!FO2</f>
        <v>41670</v>
      </c>
      <c r="FN5" s="60">
        <f>Input_Curves!FP2</f>
        <v>41698</v>
      </c>
      <c r="FO5" s="60">
        <f>Input_Curves!FQ2</f>
        <v>41729</v>
      </c>
      <c r="FP5" s="60">
        <f>Input_Curves!FR2</f>
        <v>41759</v>
      </c>
      <c r="FQ5" s="60">
        <f>Input_Curves!FS2</f>
        <v>41790</v>
      </c>
      <c r="FR5" s="60">
        <f>Input_Curves!FT2</f>
        <v>41820</v>
      </c>
      <c r="FS5" s="60">
        <f>Input_Curves!FU2</f>
        <v>41851</v>
      </c>
      <c r="FT5" s="60">
        <f>Input_Curves!FV2</f>
        <v>41882</v>
      </c>
      <c r="FU5" s="60">
        <f>Input_Curves!FW2</f>
        <v>41912</v>
      </c>
      <c r="FV5" s="60">
        <f>Input_Curves!FX2</f>
        <v>41943</v>
      </c>
      <c r="FW5" s="60">
        <f>Input_Curves!FY2</f>
        <v>41973</v>
      </c>
      <c r="FX5" s="60">
        <f>Input_Curves!FZ2</f>
        <v>42004</v>
      </c>
      <c r="FY5" s="60">
        <f>Input_Curves!GA2</f>
        <v>42035</v>
      </c>
      <c r="FZ5" s="60">
        <f>Input_Curves!GB2</f>
        <v>42063</v>
      </c>
      <c r="GA5" s="60">
        <f>Input_Curves!GC2</f>
        <v>42094</v>
      </c>
      <c r="GB5" s="60">
        <f>Input_Curves!GD2</f>
        <v>42124</v>
      </c>
      <c r="GC5" s="60">
        <f>Input_Curves!GE2</f>
        <v>42155</v>
      </c>
      <c r="GD5" s="60">
        <f>Input_Curves!GF2</f>
        <v>42185</v>
      </c>
      <c r="GE5" s="60">
        <f>Input_Curves!GG2</f>
        <v>42216</v>
      </c>
      <c r="GF5" s="60">
        <f>Input_Curves!GH2</f>
        <v>42247</v>
      </c>
      <c r="GG5" s="60">
        <f>Input_Curves!GI2</f>
        <v>42277</v>
      </c>
      <c r="GH5" s="60">
        <f>Input_Curves!GJ2</f>
        <v>42308</v>
      </c>
      <c r="GI5" s="60">
        <f>Input_Curves!GK2</f>
        <v>42338</v>
      </c>
      <c r="GJ5" s="60">
        <f>Input_Curves!GL2</f>
        <v>42369</v>
      </c>
      <c r="GK5" s="60">
        <f>Input_Curves!GM2</f>
        <v>42400</v>
      </c>
      <c r="GL5" s="60">
        <f>Input_Curves!GN2</f>
        <v>42429</v>
      </c>
      <c r="GM5" s="60">
        <f>Input_Curves!GO2</f>
        <v>42460</v>
      </c>
      <c r="GN5" s="60">
        <f>Input_Curves!GP2</f>
        <v>42490</v>
      </c>
      <c r="GO5" s="60">
        <f>Input_Curves!GQ2</f>
        <v>42521</v>
      </c>
      <c r="GP5" s="60">
        <f>Input_Curves!GR2</f>
        <v>42551</v>
      </c>
      <c r="GQ5" s="60">
        <f>Input_Curves!GS2</f>
        <v>42582</v>
      </c>
      <c r="GR5" s="60">
        <f>Input_Curves!GT2</f>
        <v>42613</v>
      </c>
      <c r="GS5" s="60">
        <f>Input_Curves!GU2</f>
        <v>42643</v>
      </c>
      <c r="GT5" s="60">
        <f>Input_Curves!GV2</f>
        <v>42674</v>
      </c>
      <c r="GU5" s="60">
        <f>Input_Curves!GW2</f>
        <v>42704</v>
      </c>
      <c r="GV5" s="60">
        <f>Input_Curves!GX2</f>
        <v>42735</v>
      </c>
      <c r="GW5" s="60">
        <f>Input_Curves!GY2</f>
        <v>42766</v>
      </c>
      <c r="GX5" s="60">
        <f>Input_Curves!GZ2</f>
        <v>42794</v>
      </c>
      <c r="GY5" s="60">
        <f>Input_Curves!HA2</f>
        <v>42825</v>
      </c>
      <c r="GZ5" s="60">
        <f>Input_Curves!HB2</f>
        <v>42855</v>
      </c>
      <c r="HA5" s="60">
        <f>Input_Curves!HC2</f>
        <v>42886</v>
      </c>
      <c r="HB5" s="60">
        <f>Input_Curves!HD2</f>
        <v>42916</v>
      </c>
      <c r="HC5" s="60">
        <f>Input_Curves!HE2</f>
        <v>42947</v>
      </c>
      <c r="HD5" s="60">
        <f>Input_Curves!HF2</f>
        <v>42978</v>
      </c>
      <c r="HE5" s="60">
        <f>Input_Curves!HG2</f>
        <v>43008</v>
      </c>
      <c r="HF5" s="60">
        <f>Input_Curves!HH2</f>
        <v>43039</v>
      </c>
      <c r="HG5" s="60">
        <f>Input_Curves!HI2</f>
        <v>43069</v>
      </c>
      <c r="HH5" s="60">
        <f>Input_Curves!HJ2</f>
        <v>43100</v>
      </c>
      <c r="HI5" s="60">
        <f>Input_Curves!HK2</f>
        <v>43131</v>
      </c>
      <c r="HJ5" s="60">
        <f>Input_Curves!HL2</f>
        <v>43159</v>
      </c>
      <c r="HK5" s="60">
        <f>Input_Curves!HM2</f>
        <v>43190</v>
      </c>
      <c r="HL5" s="60">
        <f>Input_Curves!HN2</f>
        <v>43220</v>
      </c>
      <c r="HM5" s="60">
        <f>Input_Curves!HO2</f>
        <v>43251</v>
      </c>
      <c r="HN5" s="60">
        <f>Input_Curves!HP2</f>
        <v>43281</v>
      </c>
      <c r="HO5" s="60">
        <f>Input_Curves!HQ2</f>
        <v>43312</v>
      </c>
      <c r="HP5" s="60">
        <f>Input_Curves!HR2</f>
        <v>43343</v>
      </c>
      <c r="HQ5" s="60">
        <f>Input_Curves!HS2</f>
        <v>43373</v>
      </c>
      <c r="HR5" s="60">
        <f>Input_Curves!HT2</f>
        <v>43404</v>
      </c>
      <c r="HS5" s="60">
        <f>Input_Curves!HU2</f>
        <v>43434</v>
      </c>
      <c r="HT5" s="60">
        <f>Input_Curves!HV2</f>
        <v>43465</v>
      </c>
      <c r="HU5" s="60">
        <f>Input_Curves!HW2</f>
        <v>43496</v>
      </c>
      <c r="HV5" s="60">
        <f>Input_Curves!HX2</f>
        <v>43524</v>
      </c>
      <c r="HW5" s="60">
        <f>Input_Curves!HY2</f>
        <v>43555</v>
      </c>
      <c r="HX5" s="60">
        <f>Input_Curves!HZ2</f>
        <v>43585</v>
      </c>
      <c r="HY5" s="60">
        <f>Input_Curves!IA2</f>
        <v>43616</v>
      </c>
      <c r="HZ5" s="60">
        <f>Input_Curves!IB2</f>
        <v>43646</v>
      </c>
      <c r="IA5" s="60">
        <f>Input_Curves!IC2</f>
        <v>43677</v>
      </c>
      <c r="IB5" s="60">
        <f>Input_Curves!ID2</f>
        <v>43708</v>
      </c>
      <c r="IC5" s="60">
        <f>Input_Curves!IE2</f>
        <v>43738</v>
      </c>
      <c r="ID5" s="60">
        <f>Input_Curves!IF2</f>
        <v>43769</v>
      </c>
      <c r="IE5" s="60">
        <f>Input_Curves!IG2</f>
        <v>43799</v>
      </c>
      <c r="IF5" s="60">
        <f>Input_Curves!IH2</f>
        <v>43830</v>
      </c>
      <c r="IG5" s="60">
        <f>Input_Curves!II2</f>
        <v>43861</v>
      </c>
      <c r="IH5" s="60">
        <f>Input_Curves!IJ2</f>
        <v>43890</v>
      </c>
      <c r="II5" s="60">
        <f>Input_Curves!IK2</f>
        <v>43921</v>
      </c>
      <c r="IJ5" s="60">
        <f>Input_Curves!IL2</f>
        <v>43951</v>
      </c>
      <c r="IK5" s="60">
        <f>Input_Curves!IM2</f>
        <v>43982</v>
      </c>
      <c r="IL5" s="60">
        <f>Input_Curves!IN2</f>
        <v>44012</v>
      </c>
      <c r="IM5" s="60">
        <f>Input_Curves!IO2</f>
        <v>44043</v>
      </c>
      <c r="IN5" s="60">
        <f>Input_Curves!IP2</f>
        <v>44074</v>
      </c>
      <c r="IO5" s="60">
        <f>Input_Curves!IQ2</f>
        <v>44104</v>
      </c>
      <c r="IP5" s="60">
        <f>Input_Curves!IR2</f>
        <v>44135</v>
      </c>
      <c r="IQ5" s="60">
        <f>Input_Curves!IS2</f>
        <v>44165</v>
      </c>
      <c r="IR5" s="60">
        <f>Input_Curves!IT2</f>
        <v>44196</v>
      </c>
      <c r="IS5" s="60">
        <f>Input_Curves!IU2</f>
        <v>44227</v>
      </c>
      <c r="IT5" s="60">
        <f>Input_Curves!IV2</f>
        <v>44227</v>
      </c>
    </row>
    <row r="6" spans="1:256" x14ac:dyDescent="0.25">
      <c r="B6" s="57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CR6" s="55"/>
      <c r="CS6" s="55"/>
      <c r="CT6" s="55"/>
      <c r="CU6" s="55"/>
      <c r="CV6" s="55"/>
      <c r="CW6" s="55"/>
      <c r="CX6" s="55"/>
      <c r="CY6" s="55"/>
      <c r="CZ6" s="55"/>
      <c r="DA6" s="55"/>
      <c r="DB6" s="55"/>
      <c r="DC6" s="55"/>
      <c r="DD6" s="55"/>
      <c r="DE6" s="55"/>
      <c r="DF6" s="55"/>
      <c r="DG6" s="55"/>
      <c r="DH6" s="55"/>
      <c r="DI6" s="55"/>
      <c r="DJ6" s="55"/>
      <c r="DK6" s="55"/>
      <c r="DL6" s="55"/>
      <c r="DM6" s="55"/>
      <c r="DN6" s="55"/>
      <c r="DO6" s="55"/>
      <c r="DP6" s="55"/>
      <c r="DQ6" s="55"/>
      <c r="DR6" s="55"/>
      <c r="DS6" s="55"/>
      <c r="DT6" s="55"/>
      <c r="DU6" s="55"/>
      <c r="DV6" s="55"/>
      <c r="DW6" s="55"/>
      <c r="DX6" s="55"/>
      <c r="DY6" s="55"/>
      <c r="DZ6" s="55"/>
      <c r="EA6" s="55"/>
      <c r="EB6" s="55"/>
      <c r="EC6" s="55"/>
      <c r="ED6" s="55"/>
      <c r="EE6" s="55"/>
      <c r="EF6" s="55"/>
      <c r="EG6" s="55"/>
      <c r="EH6" s="55"/>
      <c r="EI6" s="55"/>
      <c r="EJ6" s="55"/>
      <c r="EK6" s="55"/>
      <c r="EL6" s="55"/>
      <c r="EM6" s="55"/>
      <c r="EN6" s="55"/>
      <c r="EO6" s="55"/>
      <c r="EP6" s="55"/>
      <c r="EQ6" s="55"/>
      <c r="ER6" s="55"/>
      <c r="ES6" s="55"/>
      <c r="ET6" s="55"/>
      <c r="EU6" s="55"/>
      <c r="EV6" s="55"/>
      <c r="EW6" s="55"/>
      <c r="EX6" s="55"/>
      <c r="EY6" s="55"/>
      <c r="EZ6" s="55"/>
      <c r="FA6" s="55"/>
      <c r="FB6" s="55"/>
      <c r="FC6" s="55"/>
      <c r="FD6" s="55"/>
      <c r="FE6" s="55"/>
      <c r="FF6" s="55"/>
      <c r="FG6" s="55"/>
      <c r="FH6" s="55"/>
      <c r="FI6" s="55"/>
      <c r="FJ6" s="55"/>
      <c r="FK6" s="55"/>
      <c r="FL6" s="55"/>
      <c r="FM6" s="55"/>
      <c r="FN6" s="55"/>
      <c r="FO6" s="55"/>
      <c r="FP6" s="55"/>
      <c r="FQ6" s="55"/>
      <c r="FR6" s="55"/>
      <c r="FS6" s="55"/>
      <c r="FT6" s="55"/>
      <c r="FU6" s="55"/>
      <c r="FV6" s="55"/>
      <c r="FW6" s="55"/>
      <c r="FX6" s="55"/>
      <c r="FY6" s="55"/>
      <c r="FZ6" s="55"/>
      <c r="GA6" s="55"/>
      <c r="GB6" s="55"/>
      <c r="GC6" s="55"/>
      <c r="GD6" s="55"/>
      <c r="GE6" s="55"/>
      <c r="GF6" s="55"/>
      <c r="GG6" s="55"/>
      <c r="GH6" s="55"/>
      <c r="GI6" s="55"/>
      <c r="GJ6" s="55"/>
      <c r="GK6" s="55"/>
      <c r="GL6" s="55"/>
      <c r="GM6" s="55"/>
      <c r="GN6" s="55"/>
      <c r="GO6" s="55"/>
      <c r="GP6" s="55"/>
      <c r="GQ6" s="55"/>
      <c r="GR6" s="55"/>
      <c r="GS6" s="55"/>
      <c r="GT6" s="55"/>
      <c r="GU6" s="55"/>
      <c r="GV6" s="55"/>
      <c r="GW6" s="55"/>
      <c r="GX6" s="55"/>
      <c r="GY6" s="55"/>
      <c r="GZ6" s="55"/>
      <c r="HA6" s="55"/>
      <c r="HB6" s="55"/>
      <c r="HC6" s="55"/>
      <c r="HD6" s="55"/>
      <c r="HE6" s="55"/>
      <c r="HF6" s="55"/>
      <c r="HG6" s="55"/>
      <c r="HH6" s="55"/>
      <c r="HI6" s="55"/>
      <c r="HJ6" s="55"/>
      <c r="HK6" s="55"/>
      <c r="HL6" s="55"/>
      <c r="HM6" s="55"/>
      <c r="HN6" s="55"/>
      <c r="HO6" s="55"/>
      <c r="HP6" s="55"/>
      <c r="HQ6" s="55"/>
      <c r="HR6" s="55"/>
      <c r="HS6" s="55"/>
      <c r="HT6" s="55"/>
      <c r="HU6" s="55"/>
      <c r="HV6" s="55"/>
      <c r="HW6" s="55"/>
      <c r="HX6" s="55"/>
      <c r="HY6" s="55"/>
      <c r="HZ6" s="55"/>
      <c r="IA6" s="55"/>
      <c r="IB6" s="55"/>
      <c r="IC6" s="55"/>
      <c r="ID6" s="55"/>
      <c r="IE6" s="55"/>
      <c r="IF6" s="55"/>
      <c r="IG6" s="55"/>
      <c r="IH6" s="55"/>
      <c r="II6" s="55"/>
      <c r="IJ6" s="55"/>
      <c r="IK6" s="55"/>
      <c r="IL6" s="55"/>
    </row>
    <row r="7" spans="1:256" s="18" customFormat="1" x14ac:dyDescent="0.25">
      <c r="A7" s="5" t="s">
        <v>317</v>
      </c>
      <c r="C7" s="18">
        <f ca="1">C5-B5</f>
        <v>30</v>
      </c>
      <c r="D7" s="18">
        <f t="shared" ref="D7:BO7" si="0">D5-C5</f>
        <v>30</v>
      </c>
      <c r="E7" s="18">
        <f t="shared" si="0"/>
        <v>31</v>
      </c>
      <c r="F7" s="18">
        <f t="shared" si="0"/>
        <v>30</v>
      </c>
      <c r="G7" s="18">
        <f t="shared" si="0"/>
        <v>31</v>
      </c>
      <c r="H7" s="18">
        <f t="shared" si="0"/>
        <v>31</v>
      </c>
      <c r="I7" s="18">
        <f t="shared" si="0"/>
        <v>30</v>
      </c>
      <c r="J7" s="18">
        <f t="shared" si="0"/>
        <v>31</v>
      </c>
      <c r="K7" s="18">
        <f t="shared" si="0"/>
        <v>30</v>
      </c>
      <c r="L7" s="18">
        <f t="shared" si="0"/>
        <v>31</v>
      </c>
      <c r="M7" s="18">
        <f t="shared" si="0"/>
        <v>31</v>
      </c>
      <c r="N7" s="18">
        <f t="shared" si="0"/>
        <v>28</v>
      </c>
      <c r="O7" s="18">
        <f t="shared" si="0"/>
        <v>31</v>
      </c>
      <c r="P7" s="18">
        <f t="shared" si="0"/>
        <v>30</v>
      </c>
      <c r="Q7" s="18">
        <f t="shared" si="0"/>
        <v>31</v>
      </c>
      <c r="R7" s="18">
        <f t="shared" si="0"/>
        <v>30</v>
      </c>
      <c r="S7" s="18">
        <f t="shared" si="0"/>
        <v>31</v>
      </c>
      <c r="T7" s="18">
        <f t="shared" si="0"/>
        <v>31</v>
      </c>
      <c r="U7" s="18">
        <f t="shared" si="0"/>
        <v>30</v>
      </c>
      <c r="V7" s="18">
        <f t="shared" si="0"/>
        <v>31</v>
      </c>
      <c r="W7" s="18">
        <f t="shared" si="0"/>
        <v>30</v>
      </c>
      <c r="X7" s="18">
        <f t="shared" si="0"/>
        <v>31</v>
      </c>
      <c r="Y7" s="18">
        <f t="shared" si="0"/>
        <v>31</v>
      </c>
      <c r="Z7" s="18">
        <f t="shared" si="0"/>
        <v>28</v>
      </c>
      <c r="AA7" s="18">
        <f t="shared" si="0"/>
        <v>31</v>
      </c>
      <c r="AB7" s="18">
        <f t="shared" si="0"/>
        <v>30</v>
      </c>
      <c r="AC7" s="18">
        <f t="shared" si="0"/>
        <v>31</v>
      </c>
      <c r="AD7" s="18">
        <f t="shared" si="0"/>
        <v>30</v>
      </c>
      <c r="AE7" s="18">
        <f t="shared" si="0"/>
        <v>31</v>
      </c>
      <c r="AF7" s="18">
        <f t="shared" si="0"/>
        <v>31</v>
      </c>
      <c r="AG7" s="18">
        <f t="shared" si="0"/>
        <v>30</v>
      </c>
      <c r="AH7" s="18">
        <f t="shared" si="0"/>
        <v>31</v>
      </c>
      <c r="AI7" s="18">
        <f t="shared" si="0"/>
        <v>30</v>
      </c>
      <c r="AJ7" s="18">
        <f t="shared" si="0"/>
        <v>31</v>
      </c>
      <c r="AK7" s="18">
        <f t="shared" si="0"/>
        <v>31</v>
      </c>
      <c r="AL7" s="18">
        <f t="shared" si="0"/>
        <v>28</v>
      </c>
      <c r="AM7" s="18">
        <f t="shared" si="0"/>
        <v>31</v>
      </c>
      <c r="AN7" s="18">
        <f t="shared" si="0"/>
        <v>30</v>
      </c>
      <c r="AO7" s="18">
        <f t="shared" si="0"/>
        <v>31</v>
      </c>
      <c r="AP7" s="18">
        <f t="shared" si="0"/>
        <v>30</v>
      </c>
      <c r="AQ7" s="18">
        <f t="shared" si="0"/>
        <v>31</v>
      </c>
      <c r="AR7" s="18">
        <f t="shared" si="0"/>
        <v>31</v>
      </c>
      <c r="AS7" s="18">
        <f t="shared" si="0"/>
        <v>30</v>
      </c>
      <c r="AT7" s="18">
        <f t="shared" si="0"/>
        <v>31</v>
      </c>
      <c r="AU7" s="18">
        <f t="shared" si="0"/>
        <v>30</v>
      </c>
      <c r="AV7" s="18">
        <f t="shared" si="0"/>
        <v>31</v>
      </c>
      <c r="AW7" s="18">
        <f t="shared" si="0"/>
        <v>31</v>
      </c>
      <c r="AX7" s="18">
        <f t="shared" si="0"/>
        <v>29</v>
      </c>
      <c r="AY7" s="18">
        <f t="shared" si="0"/>
        <v>31</v>
      </c>
      <c r="AZ7" s="18">
        <f t="shared" si="0"/>
        <v>30</v>
      </c>
      <c r="BA7" s="18">
        <f t="shared" si="0"/>
        <v>31</v>
      </c>
      <c r="BB7" s="18">
        <f t="shared" si="0"/>
        <v>30</v>
      </c>
      <c r="BC7" s="18">
        <f t="shared" si="0"/>
        <v>31</v>
      </c>
      <c r="BD7" s="18">
        <f t="shared" si="0"/>
        <v>31</v>
      </c>
      <c r="BE7" s="18">
        <f t="shared" si="0"/>
        <v>30</v>
      </c>
      <c r="BF7" s="18">
        <f t="shared" si="0"/>
        <v>31</v>
      </c>
      <c r="BG7" s="18">
        <f t="shared" si="0"/>
        <v>30</v>
      </c>
      <c r="BH7" s="18">
        <f t="shared" si="0"/>
        <v>31</v>
      </c>
      <c r="BI7" s="18">
        <f t="shared" si="0"/>
        <v>31</v>
      </c>
      <c r="BJ7" s="18">
        <f t="shared" si="0"/>
        <v>28</v>
      </c>
      <c r="BK7" s="18">
        <f t="shared" si="0"/>
        <v>31</v>
      </c>
      <c r="BL7" s="18">
        <f t="shared" si="0"/>
        <v>30</v>
      </c>
      <c r="BM7" s="18">
        <f t="shared" si="0"/>
        <v>31</v>
      </c>
      <c r="BN7" s="18">
        <f t="shared" si="0"/>
        <v>30</v>
      </c>
      <c r="BO7" s="18">
        <f t="shared" si="0"/>
        <v>31</v>
      </c>
      <c r="BP7" s="18">
        <f t="shared" ref="BP7:EA7" si="1">BP5-BO5</f>
        <v>31</v>
      </c>
      <c r="BQ7" s="18">
        <f t="shared" si="1"/>
        <v>30</v>
      </c>
      <c r="BR7" s="18">
        <f t="shared" si="1"/>
        <v>31</v>
      </c>
      <c r="BS7" s="18">
        <f t="shared" si="1"/>
        <v>30</v>
      </c>
      <c r="BT7" s="18">
        <f t="shared" si="1"/>
        <v>31</v>
      </c>
      <c r="BU7" s="18">
        <f t="shared" si="1"/>
        <v>31</v>
      </c>
      <c r="BV7" s="18">
        <f t="shared" si="1"/>
        <v>28</v>
      </c>
      <c r="BW7" s="18">
        <f t="shared" si="1"/>
        <v>31</v>
      </c>
      <c r="BX7" s="18">
        <f t="shared" si="1"/>
        <v>30</v>
      </c>
      <c r="BY7" s="18">
        <f t="shared" si="1"/>
        <v>31</v>
      </c>
      <c r="BZ7" s="18">
        <f t="shared" si="1"/>
        <v>30</v>
      </c>
      <c r="CA7" s="18">
        <f t="shared" si="1"/>
        <v>31</v>
      </c>
      <c r="CB7" s="18">
        <f t="shared" si="1"/>
        <v>31</v>
      </c>
      <c r="CC7" s="18">
        <f t="shared" si="1"/>
        <v>30</v>
      </c>
      <c r="CD7" s="18">
        <f t="shared" si="1"/>
        <v>31</v>
      </c>
      <c r="CE7" s="18">
        <f t="shared" si="1"/>
        <v>30</v>
      </c>
      <c r="CF7" s="18">
        <f t="shared" si="1"/>
        <v>31</v>
      </c>
      <c r="CG7" s="18">
        <f t="shared" si="1"/>
        <v>31</v>
      </c>
      <c r="CH7" s="18">
        <f t="shared" si="1"/>
        <v>28</v>
      </c>
      <c r="CI7" s="18">
        <f t="shared" si="1"/>
        <v>31</v>
      </c>
      <c r="CJ7" s="18">
        <f t="shared" si="1"/>
        <v>30</v>
      </c>
      <c r="CK7" s="18">
        <f t="shared" si="1"/>
        <v>31</v>
      </c>
      <c r="CL7" s="18">
        <f t="shared" si="1"/>
        <v>30</v>
      </c>
      <c r="CM7" s="18">
        <f t="shared" si="1"/>
        <v>31</v>
      </c>
      <c r="CN7" s="18">
        <f t="shared" si="1"/>
        <v>31</v>
      </c>
      <c r="CO7" s="18">
        <f t="shared" si="1"/>
        <v>30</v>
      </c>
      <c r="CP7" s="18">
        <f t="shared" si="1"/>
        <v>31</v>
      </c>
      <c r="CQ7" s="18">
        <f t="shared" si="1"/>
        <v>30</v>
      </c>
      <c r="CR7" s="18">
        <f t="shared" si="1"/>
        <v>31</v>
      </c>
      <c r="CS7" s="18">
        <f t="shared" si="1"/>
        <v>31</v>
      </c>
      <c r="CT7" s="18">
        <f t="shared" si="1"/>
        <v>29</v>
      </c>
      <c r="CU7" s="18">
        <f t="shared" si="1"/>
        <v>31</v>
      </c>
      <c r="CV7" s="18">
        <f t="shared" si="1"/>
        <v>30</v>
      </c>
      <c r="CW7" s="18">
        <f t="shared" si="1"/>
        <v>31</v>
      </c>
      <c r="CX7" s="18">
        <f t="shared" si="1"/>
        <v>30</v>
      </c>
      <c r="CY7" s="18">
        <f t="shared" si="1"/>
        <v>31</v>
      </c>
      <c r="CZ7" s="18">
        <f t="shared" si="1"/>
        <v>31</v>
      </c>
      <c r="DA7" s="18">
        <f t="shared" si="1"/>
        <v>30</v>
      </c>
      <c r="DB7" s="18">
        <f t="shared" si="1"/>
        <v>31</v>
      </c>
      <c r="DC7" s="18">
        <f t="shared" si="1"/>
        <v>30</v>
      </c>
      <c r="DD7" s="18">
        <f t="shared" si="1"/>
        <v>31</v>
      </c>
      <c r="DE7" s="18">
        <f t="shared" si="1"/>
        <v>31</v>
      </c>
      <c r="DF7" s="18">
        <f t="shared" si="1"/>
        <v>28</v>
      </c>
      <c r="DG7" s="18">
        <f t="shared" si="1"/>
        <v>31</v>
      </c>
      <c r="DH7" s="18">
        <f t="shared" si="1"/>
        <v>30</v>
      </c>
      <c r="DI7" s="18">
        <f t="shared" si="1"/>
        <v>31</v>
      </c>
      <c r="DJ7" s="18">
        <f t="shared" si="1"/>
        <v>30</v>
      </c>
      <c r="DK7" s="18">
        <f t="shared" si="1"/>
        <v>31</v>
      </c>
      <c r="DL7" s="18">
        <f t="shared" si="1"/>
        <v>31</v>
      </c>
      <c r="DM7" s="18">
        <f t="shared" si="1"/>
        <v>30</v>
      </c>
      <c r="DN7" s="18">
        <f t="shared" si="1"/>
        <v>31</v>
      </c>
      <c r="DO7" s="18">
        <f t="shared" si="1"/>
        <v>30</v>
      </c>
      <c r="DP7" s="18">
        <f t="shared" si="1"/>
        <v>31</v>
      </c>
      <c r="DQ7" s="18">
        <f t="shared" si="1"/>
        <v>31</v>
      </c>
      <c r="DR7" s="18">
        <f t="shared" si="1"/>
        <v>28</v>
      </c>
      <c r="DS7" s="18">
        <f t="shared" si="1"/>
        <v>31</v>
      </c>
      <c r="DT7" s="18">
        <f t="shared" si="1"/>
        <v>30</v>
      </c>
      <c r="DU7" s="18">
        <f t="shared" si="1"/>
        <v>31</v>
      </c>
      <c r="DV7" s="18">
        <f t="shared" si="1"/>
        <v>30</v>
      </c>
      <c r="DW7" s="18">
        <f t="shared" si="1"/>
        <v>31</v>
      </c>
      <c r="DX7" s="18">
        <f t="shared" si="1"/>
        <v>31</v>
      </c>
      <c r="DY7" s="18">
        <f t="shared" si="1"/>
        <v>30</v>
      </c>
      <c r="DZ7" s="18">
        <f t="shared" si="1"/>
        <v>31</v>
      </c>
      <c r="EA7" s="18">
        <f t="shared" si="1"/>
        <v>30</v>
      </c>
      <c r="EB7" s="18">
        <f t="shared" ref="EB7:GM7" si="2">EB5-EA5</f>
        <v>31</v>
      </c>
      <c r="EC7" s="18">
        <f t="shared" si="2"/>
        <v>31</v>
      </c>
      <c r="ED7" s="18">
        <f t="shared" si="2"/>
        <v>28</v>
      </c>
      <c r="EE7" s="18">
        <f t="shared" si="2"/>
        <v>31</v>
      </c>
      <c r="EF7" s="18">
        <f t="shared" si="2"/>
        <v>30</v>
      </c>
      <c r="EG7" s="18">
        <f t="shared" si="2"/>
        <v>31</v>
      </c>
      <c r="EH7" s="18">
        <f t="shared" si="2"/>
        <v>30</v>
      </c>
      <c r="EI7" s="18">
        <f t="shared" si="2"/>
        <v>31</v>
      </c>
      <c r="EJ7" s="18">
        <f t="shared" si="2"/>
        <v>31</v>
      </c>
      <c r="EK7" s="18">
        <f t="shared" si="2"/>
        <v>30</v>
      </c>
      <c r="EL7" s="18">
        <f t="shared" si="2"/>
        <v>31</v>
      </c>
      <c r="EM7" s="18">
        <f t="shared" si="2"/>
        <v>30</v>
      </c>
      <c r="EN7" s="18">
        <f t="shared" si="2"/>
        <v>31</v>
      </c>
      <c r="EO7" s="18">
        <f t="shared" si="2"/>
        <v>31</v>
      </c>
      <c r="EP7" s="18">
        <f t="shared" si="2"/>
        <v>29</v>
      </c>
      <c r="EQ7" s="18">
        <f t="shared" si="2"/>
        <v>31</v>
      </c>
      <c r="ER7" s="18">
        <f t="shared" si="2"/>
        <v>30</v>
      </c>
      <c r="ES7" s="18">
        <f t="shared" si="2"/>
        <v>31</v>
      </c>
      <c r="ET7" s="18">
        <f t="shared" si="2"/>
        <v>30</v>
      </c>
      <c r="EU7" s="18">
        <f t="shared" si="2"/>
        <v>31</v>
      </c>
      <c r="EV7" s="18">
        <f t="shared" si="2"/>
        <v>31</v>
      </c>
      <c r="EW7" s="18">
        <f t="shared" si="2"/>
        <v>30</v>
      </c>
      <c r="EX7" s="18">
        <f t="shared" si="2"/>
        <v>31</v>
      </c>
      <c r="EY7" s="18">
        <f t="shared" si="2"/>
        <v>30</v>
      </c>
      <c r="EZ7" s="18">
        <f t="shared" si="2"/>
        <v>31</v>
      </c>
      <c r="FA7" s="18">
        <f t="shared" si="2"/>
        <v>31</v>
      </c>
      <c r="FB7" s="18">
        <f t="shared" si="2"/>
        <v>28</v>
      </c>
      <c r="FC7" s="18">
        <f t="shared" si="2"/>
        <v>31</v>
      </c>
      <c r="FD7" s="18">
        <f t="shared" si="2"/>
        <v>30</v>
      </c>
      <c r="FE7" s="18">
        <f t="shared" si="2"/>
        <v>31</v>
      </c>
      <c r="FF7" s="18">
        <f t="shared" si="2"/>
        <v>30</v>
      </c>
      <c r="FG7" s="18">
        <f t="shared" si="2"/>
        <v>31</v>
      </c>
      <c r="FH7" s="18">
        <f t="shared" si="2"/>
        <v>31</v>
      </c>
      <c r="FI7" s="18">
        <f t="shared" si="2"/>
        <v>30</v>
      </c>
      <c r="FJ7" s="18">
        <f t="shared" si="2"/>
        <v>31</v>
      </c>
      <c r="FK7" s="18">
        <f t="shared" si="2"/>
        <v>30</v>
      </c>
      <c r="FL7" s="18">
        <f t="shared" si="2"/>
        <v>31</v>
      </c>
      <c r="FM7" s="18">
        <f t="shared" si="2"/>
        <v>31</v>
      </c>
      <c r="FN7" s="18">
        <f t="shared" si="2"/>
        <v>28</v>
      </c>
      <c r="FO7" s="18">
        <f t="shared" si="2"/>
        <v>31</v>
      </c>
      <c r="FP7" s="18">
        <f t="shared" si="2"/>
        <v>30</v>
      </c>
      <c r="FQ7" s="18">
        <f t="shared" si="2"/>
        <v>31</v>
      </c>
      <c r="FR7" s="18">
        <f t="shared" si="2"/>
        <v>30</v>
      </c>
      <c r="FS7" s="18">
        <f t="shared" si="2"/>
        <v>31</v>
      </c>
      <c r="FT7" s="18">
        <f t="shared" si="2"/>
        <v>31</v>
      </c>
      <c r="FU7" s="18">
        <f t="shared" si="2"/>
        <v>30</v>
      </c>
      <c r="FV7" s="18">
        <f t="shared" si="2"/>
        <v>31</v>
      </c>
      <c r="FW7" s="18">
        <f t="shared" si="2"/>
        <v>30</v>
      </c>
      <c r="FX7" s="18">
        <f t="shared" si="2"/>
        <v>31</v>
      </c>
      <c r="FY7" s="18">
        <f t="shared" si="2"/>
        <v>31</v>
      </c>
      <c r="FZ7" s="18">
        <f t="shared" si="2"/>
        <v>28</v>
      </c>
      <c r="GA7" s="18">
        <f t="shared" si="2"/>
        <v>31</v>
      </c>
      <c r="GB7" s="18">
        <f t="shared" si="2"/>
        <v>30</v>
      </c>
      <c r="GC7" s="18">
        <f t="shared" si="2"/>
        <v>31</v>
      </c>
      <c r="GD7" s="18">
        <f t="shared" si="2"/>
        <v>30</v>
      </c>
      <c r="GE7" s="18">
        <f t="shared" si="2"/>
        <v>31</v>
      </c>
      <c r="GF7" s="18">
        <f t="shared" si="2"/>
        <v>31</v>
      </c>
      <c r="GG7" s="18">
        <f t="shared" si="2"/>
        <v>30</v>
      </c>
      <c r="GH7" s="18">
        <f t="shared" si="2"/>
        <v>31</v>
      </c>
      <c r="GI7" s="18">
        <f t="shared" si="2"/>
        <v>30</v>
      </c>
      <c r="GJ7" s="18">
        <f t="shared" si="2"/>
        <v>31</v>
      </c>
      <c r="GK7" s="18">
        <f t="shared" si="2"/>
        <v>31</v>
      </c>
      <c r="GL7" s="18">
        <f t="shared" si="2"/>
        <v>29</v>
      </c>
      <c r="GM7" s="18">
        <f t="shared" si="2"/>
        <v>31</v>
      </c>
      <c r="GN7" s="18">
        <f t="shared" ref="GN7:IT7" si="3">GN5-GM5</f>
        <v>30</v>
      </c>
      <c r="GO7" s="18">
        <f t="shared" si="3"/>
        <v>31</v>
      </c>
      <c r="GP7" s="18">
        <f t="shared" si="3"/>
        <v>30</v>
      </c>
      <c r="GQ7" s="18">
        <f t="shared" si="3"/>
        <v>31</v>
      </c>
      <c r="GR7" s="18">
        <f t="shared" si="3"/>
        <v>31</v>
      </c>
      <c r="GS7" s="18">
        <f t="shared" si="3"/>
        <v>30</v>
      </c>
      <c r="GT7" s="18">
        <f t="shared" si="3"/>
        <v>31</v>
      </c>
      <c r="GU7" s="18">
        <f t="shared" si="3"/>
        <v>30</v>
      </c>
      <c r="GV7" s="18">
        <f t="shared" si="3"/>
        <v>31</v>
      </c>
      <c r="GW7" s="18">
        <f t="shared" si="3"/>
        <v>31</v>
      </c>
      <c r="GX7" s="18">
        <f t="shared" si="3"/>
        <v>28</v>
      </c>
      <c r="GY7" s="18">
        <f t="shared" si="3"/>
        <v>31</v>
      </c>
      <c r="GZ7" s="18">
        <f t="shared" si="3"/>
        <v>30</v>
      </c>
      <c r="HA7" s="18">
        <f t="shared" si="3"/>
        <v>31</v>
      </c>
      <c r="HB7" s="18">
        <f t="shared" si="3"/>
        <v>30</v>
      </c>
      <c r="HC7" s="18">
        <f t="shared" si="3"/>
        <v>31</v>
      </c>
      <c r="HD7" s="18">
        <f t="shared" si="3"/>
        <v>31</v>
      </c>
      <c r="HE7" s="18">
        <f t="shared" si="3"/>
        <v>30</v>
      </c>
      <c r="HF7" s="18">
        <f t="shared" si="3"/>
        <v>31</v>
      </c>
      <c r="HG7" s="18">
        <f t="shared" si="3"/>
        <v>30</v>
      </c>
      <c r="HH7" s="18">
        <f t="shared" si="3"/>
        <v>31</v>
      </c>
      <c r="HI7" s="18">
        <f t="shared" si="3"/>
        <v>31</v>
      </c>
      <c r="HJ7" s="18">
        <f t="shared" si="3"/>
        <v>28</v>
      </c>
      <c r="HK7" s="18">
        <f t="shared" si="3"/>
        <v>31</v>
      </c>
      <c r="HL7" s="18">
        <f t="shared" si="3"/>
        <v>30</v>
      </c>
      <c r="HM7" s="18">
        <f t="shared" si="3"/>
        <v>31</v>
      </c>
      <c r="HN7" s="18">
        <f t="shared" si="3"/>
        <v>30</v>
      </c>
      <c r="HO7" s="18">
        <f t="shared" si="3"/>
        <v>31</v>
      </c>
      <c r="HP7" s="18">
        <f t="shared" si="3"/>
        <v>31</v>
      </c>
      <c r="HQ7" s="18">
        <f t="shared" si="3"/>
        <v>30</v>
      </c>
      <c r="HR7" s="18">
        <f t="shared" si="3"/>
        <v>31</v>
      </c>
      <c r="HS7" s="18">
        <f t="shared" si="3"/>
        <v>30</v>
      </c>
      <c r="HT7" s="18">
        <f t="shared" si="3"/>
        <v>31</v>
      </c>
      <c r="HU7" s="18">
        <f t="shared" si="3"/>
        <v>31</v>
      </c>
      <c r="HV7" s="18">
        <f t="shared" si="3"/>
        <v>28</v>
      </c>
      <c r="HW7" s="18">
        <f t="shared" si="3"/>
        <v>31</v>
      </c>
      <c r="HX7" s="18">
        <f t="shared" si="3"/>
        <v>30</v>
      </c>
      <c r="HY7" s="18">
        <f t="shared" si="3"/>
        <v>31</v>
      </c>
      <c r="HZ7" s="18">
        <f t="shared" si="3"/>
        <v>30</v>
      </c>
      <c r="IA7" s="18">
        <f t="shared" si="3"/>
        <v>31</v>
      </c>
      <c r="IB7" s="18">
        <f t="shared" si="3"/>
        <v>31</v>
      </c>
      <c r="IC7" s="18">
        <f t="shared" si="3"/>
        <v>30</v>
      </c>
      <c r="ID7" s="18">
        <f t="shared" si="3"/>
        <v>31</v>
      </c>
      <c r="IE7" s="18">
        <f t="shared" si="3"/>
        <v>30</v>
      </c>
      <c r="IF7" s="18">
        <f t="shared" si="3"/>
        <v>31</v>
      </c>
      <c r="IG7" s="18">
        <f t="shared" si="3"/>
        <v>31</v>
      </c>
      <c r="IH7" s="18">
        <f t="shared" si="3"/>
        <v>29</v>
      </c>
      <c r="II7" s="18">
        <f t="shared" si="3"/>
        <v>31</v>
      </c>
      <c r="IJ7" s="18">
        <f t="shared" si="3"/>
        <v>30</v>
      </c>
      <c r="IK7" s="18">
        <f t="shared" si="3"/>
        <v>31</v>
      </c>
      <c r="IL7" s="18">
        <f t="shared" si="3"/>
        <v>30</v>
      </c>
      <c r="IM7" s="18">
        <f t="shared" si="3"/>
        <v>31</v>
      </c>
      <c r="IN7" s="18">
        <f t="shared" si="3"/>
        <v>31</v>
      </c>
      <c r="IO7" s="18">
        <f t="shared" si="3"/>
        <v>30</v>
      </c>
      <c r="IP7" s="18">
        <f t="shared" si="3"/>
        <v>31</v>
      </c>
      <c r="IQ7" s="18">
        <f t="shared" si="3"/>
        <v>30</v>
      </c>
      <c r="IR7" s="18">
        <f t="shared" si="3"/>
        <v>31</v>
      </c>
      <c r="IS7" s="18">
        <f t="shared" si="3"/>
        <v>31</v>
      </c>
      <c r="IT7" s="18">
        <f t="shared" si="3"/>
        <v>0</v>
      </c>
    </row>
    <row r="8" spans="1:256" s="18" customFormat="1" x14ac:dyDescent="0.25">
      <c r="A8" s="5" t="s">
        <v>318</v>
      </c>
      <c r="C8" s="18">
        <f t="shared" ref="C8:BN8" ca="1" si="4">NETWORKDAYS(B5,C5)</f>
        <v>23</v>
      </c>
      <c r="D8" s="18">
        <f t="shared" si="4"/>
        <v>21</v>
      </c>
      <c r="E8" s="18">
        <f t="shared" si="4"/>
        <v>23</v>
      </c>
      <c r="F8" s="18">
        <f t="shared" si="4"/>
        <v>23</v>
      </c>
      <c r="G8" s="18">
        <f t="shared" si="4"/>
        <v>22</v>
      </c>
      <c r="H8" s="18">
        <f t="shared" si="4"/>
        <v>24</v>
      </c>
      <c r="I8" s="18">
        <f t="shared" si="4"/>
        <v>22</v>
      </c>
      <c r="J8" s="18">
        <f t="shared" si="4"/>
        <v>22</v>
      </c>
      <c r="K8" s="18">
        <f t="shared" si="4"/>
        <v>23</v>
      </c>
      <c r="L8" s="18">
        <f t="shared" si="4"/>
        <v>22</v>
      </c>
      <c r="M8" s="18">
        <f t="shared" si="4"/>
        <v>23</v>
      </c>
      <c r="N8" s="18">
        <f t="shared" si="4"/>
        <v>21</v>
      </c>
      <c r="O8" s="18">
        <f t="shared" si="4"/>
        <v>23</v>
      </c>
      <c r="P8" s="18">
        <f t="shared" si="4"/>
        <v>21</v>
      </c>
      <c r="Q8" s="18">
        <f t="shared" si="4"/>
        <v>24</v>
      </c>
      <c r="R8" s="18">
        <f t="shared" si="4"/>
        <v>22</v>
      </c>
      <c r="S8" s="18">
        <f t="shared" si="4"/>
        <v>22</v>
      </c>
      <c r="T8" s="18">
        <f t="shared" si="4"/>
        <v>24</v>
      </c>
      <c r="U8" s="18">
        <f t="shared" si="4"/>
        <v>21</v>
      </c>
      <c r="V8" s="18">
        <f t="shared" si="4"/>
        <v>23</v>
      </c>
      <c r="W8" s="18">
        <f t="shared" si="4"/>
        <v>23</v>
      </c>
      <c r="X8" s="18">
        <f t="shared" si="4"/>
        <v>22</v>
      </c>
      <c r="Y8" s="18">
        <f t="shared" si="4"/>
        <v>24</v>
      </c>
      <c r="Z8" s="18">
        <f t="shared" si="4"/>
        <v>21</v>
      </c>
      <c r="AA8" s="18">
        <f t="shared" si="4"/>
        <v>22</v>
      </c>
      <c r="AB8" s="18">
        <f t="shared" si="4"/>
        <v>22</v>
      </c>
      <c r="AC8" s="18">
        <f t="shared" si="4"/>
        <v>24</v>
      </c>
      <c r="AD8" s="18">
        <f t="shared" si="4"/>
        <v>21</v>
      </c>
      <c r="AE8" s="18">
        <f t="shared" si="4"/>
        <v>23</v>
      </c>
      <c r="AF8" s="18">
        <f t="shared" si="4"/>
        <v>23</v>
      </c>
      <c r="AG8" s="18">
        <f t="shared" si="4"/>
        <v>21</v>
      </c>
      <c r="AH8" s="18">
        <f t="shared" si="4"/>
        <v>24</v>
      </c>
      <c r="AI8" s="18">
        <f t="shared" si="4"/>
        <v>22</v>
      </c>
      <c r="AJ8" s="18">
        <f t="shared" si="4"/>
        <v>22</v>
      </c>
      <c r="AK8" s="18">
        <f t="shared" si="4"/>
        <v>24</v>
      </c>
      <c r="AL8" s="18">
        <f t="shared" si="4"/>
        <v>21</v>
      </c>
      <c r="AM8" s="18">
        <f t="shared" si="4"/>
        <v>22</v>
      </c>
      <c r="AN8" s="18">
        <f t="shared" si="4"/>
        <v>23</v>
      </c>
      <c r="AO8" s="18">
        <f t="shared" si="4"/>
        <v>23</v>
      </c>
      <c r="AP8" s="18">
        <f t="shared" si="4"/>
        <v>21</v>
      </c>
      <c r="AQ8" s="18">
        <f t="shared" si="4"/>
        <v>24</v>
      </c>
      <c r="AR8" s="18">
        <f t="shared" si="4"/>
        <v>22</v>
      </c>
      <c r="AS8" s="18">
        <f t="shared" si="4"/>
        <v>22</v>
      </c>
      <c r="AT8" s="18">
        <f t="shared" si="4"/>
        <v>24</v>
      </c>
      <c r="AU8" s="18">
        <f t="shared" si="4"/>
        <v>21</v>
      </c>
      <c r="AV8" s="18">
        <f t="shared" si="4"/>
        <v>23</v>
      </c>
      <c r="AW8" s="18">
        <f t="shared" si="4"/>
        <v>23</v>
      </c>
      <c r="AX8" s="18">
        <f t="shared" si="4"/>
        <v>20</v>
      </c>
      <c r="AY8" s="18">
        <f t="shared" si="4"/>
        <v>23</v>
      </c>
      <c r="AZ8" s="18">
        <f t="shared" si="4"/>
        <v>23</v>
      </c>
      <c r="BA8" s="18">
        <f t="shared" si="4"/>
        <v>22</v>
      </c>
      <c r="BB8" s="18">
        <f t="shared" si="4"/>
        <v>23</v>
      </c>
      <c r="BC8" s="18">
        <f t="shared" si="4"/>
        <v>23</v>
      </c>
      <c r="BD8" s="18">
        <f t="shared" si="4"/>
        <v>22</v>
      </c>
      <c r="BE8" s="18">
        <f t="shared" si="4"/>
        <v>23</v>
      </c>
      <c r="BF8" s="18">
        <f t="shared" si="4"/>
        <v>22</v>
      </c>
      <c r="BG8" s="18">
        <f t="shared" si="4"/>
        <v>22</v>
      </c>
      <c r="BH8" s="18">
        <f t="shared" si="4"/>
        <v>24</v>
      </c>
      <c r="BI8" s="18">
        <f t="shared" si="4"/>
        <v>22</v>
      </c>
      <c r="BJ8" s="18">
        <f t="shared" si="4"/>
        <v>21</v>
      </c>
      <c r="BK8" s="18">
        <f t="shared" si="4"/>
        <v>24</v>
      </c>
      <c r="BL8" s="18">
        <f t="shared" si="4"/>
        <v>22</v>
      </c>
      <c r="BM8" s="18">
        <f t="shared" si="4"/>
        <v>22</v>
      </c>
      <c r="BN8" s="18">
        <f t="shared" si="4"/>
        <v>23</v>
      </c>
      <c r="BO8" s="18">
        <f t="shared" ref="BO8:DZ8" si="5">NETWORKDAYS(BN5,BO5)</f>
        <v>22</v>
      </c>
      <c r="BP8" s="18">
        <f t="shared" si="5"/>
        <v>23</v>
      </c>
      <c r="BQ8" s="18">
        <f t="shared" si="5"/>
        <v>23</v>
      </c>
      <c r="BR8" s="18">
        <f t="shared" si="5"/>
        <v>22</v>
      </c>
      <c r="BS8" s="18">
        <f t="shared" si="5"/>
        <v>23</v>
      </c>
      <c r="BT8" s="18">
        <f t="shared" si="5"/>
        <v>23</v>
      </c>
      <c r="BU8" s="18">
        <f t="shared" si="5"/>
        <v>22</v>
      </c>
      <c r="BV8" s="18">
        <f t="shared" si="5"/>
        <v>21</v>
      </c>
      <c r="BW8" s="18">
        <f t="shared" si="5"/>
        <v>24</v>
      </c>
      <c r="BX8" s="18">
        <f t="shared" si="5"/>
        <v>21</v>
      </c>
      <c r="BY8" s="18">
        <f t="shared" si="5"/>
        <v>23</v>
      </c>
      <c r="BZ8" s="18">
        <f t="shared" si="5"/>
        <v>23</v>
      </c>
      <c r="CA8" s="18">
        <f t="shared" si="5"/>
        <v>22</v>
      </c>
      <c r="CB8" s="18">
        <f t="shared" si="5"/>
        <v>24</v>
      </c>
      <c r="CC8" s="18">
        <f t="shared" si="5"/>
        <v>22</v>
      </c>
      <c r="CD8" s="18">
        <f t="shared" si="5"/>
        <v>22</v>
      </c>
      <c r="CE8" s="18">
        <f t="shared" si="5"/>
        <v>23</v>
      </c>
      <c r="CF8" s="18">
        <f t="shared" si="5"/>
        <v>22</v>
      </c>
      <c r="CG8" s="18">
        <f t="shared" si="5"/>
        <v>23</v>
      </c>
      <c r="CH8" s="18">
        <f t="shared" si="5"/>
        <v>21</v>
      </c>
      <c r="CI8" s="18">
        <f t="shared" si="5"/>
        <v>23</v>
      </c>
      <c r="CJ8" s="18">
        <f t="shared" si="5"/>
        <v>21</v>
      </c>
      <c r="CK8" s="18">
        <f t="shared" si="5"/>
        <v>24</v>
      </c>
      <c r="CL8" s="18">
        <f t="shared" si="5"/>
        <v>22</v>
      </c>
      <c r="CM8" s="18">
        <f t="shared" si="5"/>
        <v>22</v>
      </c>
      <c r="CN8" s="18">
        <f t="shared" si="5"/>
        <v>24</v>
      </c>
      <c r="CO8" s="18">
        <f t="shared" si="5"/>
        <v>21</v>
      </c>
      <c r="CP8" s="18">
        <f t="shared" si="5"/>
        <v>23</v>
      </c>
      <c r="CQ8" s="18">
        <f t="shared" si="5"/>
        <v>23</v>
      </c>
      <c r="CR8" s="18">
        <f t="shared" si="5"/>
        <v>22</v>
      </c>
      <c r="CS8" s="18">
        <f t="shared" si="5"/>
        <v>24</v>
      </c>
      <c r="CT8" s="18">
        <f t="shared" si="5"/>
        <v>22</v>
      </c>
      <c r="CU8" s="18">
        <f t="shared" si="5"/>
        <v>22</v>
      </c>
      <c r="CV8" s="18">
        <f t="shared" si="5"/>
        <v>23</v>
      </c>
      <c r="CW8" s="18">
        <f t="shared" si="5"/>
        <v>23</v>
      </c>
      <c r="CX8" s="18">
        <f t="shared" si="5"/>
        <v>21</v>
      </c>
      <c r="CY8" s="18">
        <f t="shared" si="5"/>
        <v>24</v>
      </c>
      <c r="CZ8" s="18">
        <f t="shared" si="5"/>
        <v>22</v>
      </c>
      <c r="DA8" s="18">
        <f t="shared" si="5"/>
        <v>22</v>
      </c>
      <c r="DB8" s="18">
        <f t="shared" si="5"/>
        <v>24</v>
      </c>
      <c r="DC8" s="18">
        <f t="shared" si="5"/>
        <v>21</v>
      </c>
      <c r="DD8" s="18">
        <f t="shared" si="5"/>
        <v>23</v>
      </c>
      <c r="DE8" s="18">
        <f t="shared" si="5"/>
        <v>23</v>
      </c>
      <c r="DF8" s="18">
        <f t="shared" si="5"/>
        <v>20</v>
      </c>
      <c r="DG8" s="18">
        <f t="shared" si="5"/>
        <v>22</v>
      </c>
      <c r="DH8" s="18">
        <f t="shared" si="5"/>
        <v>23</v>
      </c>
      <c r="DI8" s="18">
        <f t="shared" si="5"/>
        <v>22</v>
      </c>
      <c r="DJ8" s="18">
        <f t="shared" si="5"/>
        <v>22</v>
      </c>
      <c r="DK8" s="18">
        <f t="shared" si="5"/>
        <v>24</v>
      </c>
      <c r="DL8" s="18">
        <f t="shared" si="5"/>
        <v>22</v>
      </c>
      <c r="DM8" s="18">
        <f t="shared" si="5"/>
        <v>23</v>
      </c>
      <c r="DN8" s="18">
        <f t="shared" si="5"/>
        <v>23</v>
      </c>
      <c r="DO8" s="18">
        <f t="shared" si="5"/>
        <v>21</v>
      </c>
      <c r="DP8" s="18">
        <f t="shared" si="5"/>
        <v>24</v>
      </c>
      <c r="DQ8" s="18">
        <f t="shared" si="5"/>
        <v>22</v>
      </c>
      <c r="DR8" s="18">
        <f t="shared" si="5"/>
        <v>20</v>
      </c>
      <c r="DS8" s="18">
        <f t="shared" si="5"/>
        <v>23</v>
      </c>
      <c r="DT8" s="18">
        <f t="shared" si="5"/>
        <v>23</v>
      </c>
      <c r="DU8" s="18">
        <f t="shared" si="5"/>
        <v>22</v>
      </c>
      <c r="DV8" s="18">
        <f t="shared" si="5"/>
        <v>23</v>
      </c>
      <c r="DW8" s="18">
        <f t="shared" si="5"/>
        <v>23</v>
      </c>
      <c r="DX8" s="18">
        <f t="shared" si="5"/>
        <v>22</v>
      </c>
      <c r="DY8" s="18">
        <f t="shared" si="5"/>
        <v>23</v>
      </c>
      <c r="DZ8" s="18">
        <f t="shared" si="5"/>
        <v>22</v>
      </c>
      <c r="EA8" s="18">
        <f t="shared" ref="EA8:GL8" si="6">NETWORKDAYS(DZ5,EA5)</f>
        <v>22</v>
      </c>
      <c r="EB8" s="18">
        <f t="shared" si="6"/>
        <v>24</v>
      </c>
      <c r="EC8" s="18">
        <f t="shared" si="6"/>
        <v>22</v>
      </c>
      <c r="ED8" s="18">
        <f t="shared" si="6"/>
        <v>21</v>
      </c>
      <c r="EE8" s="18">
        <f t="shared" si="6"/>
        <v>24</v>
      </c>
      <c r="EF8" s="18">
        <f t="shared" si="6"/>
        <v>22</v>
      </c>
      <c r="EG8" s="18">
        <f t="shared" si="6"/>
        <v>22</v>
      </c>
      <c r="EH8" s="18">
        <f t="shared" si="6"/>
        <v>23</v>
      </c>
      <c r="EI8" s="18">
        <f t="shared" si="6"/>
        <v>22</v>
      </c>
      <c r="EJ8" s="18">
        <f t="shared" si="6"/>
        <v>23</v>
      </c>
      <c r="EK8" s="18">
        <f t="shared" si="6"/>
        <v>23</v>
      </c>
      <c r="EL8" s="18">
        <f t="shared" si="6"/>
        <v>22</v>
      </c>
      <c r="EM8" s="18">
        <f t="shared" si="6"/>
        <v>23</v>
      </c>
      <c r="EN8" s="18">
        <f t="shared" si="6"/>
        <v>23</v>
      </c>
      <c r="EO8" s="18">
        <f t="shared" si="6"/>
        <v>22</v>
      </c>
      <c r="EP8" s="18">
        <f t="shared" si="6"/>
        <v>22</v>
      </c>
      <c r="EQ8" s="18">
        <f t="shared" si="6"/>
        <v>23</v>
      </c>
      <c r="ER8" s="18">
        <f t="shared" si="6"/>
        <v>21</v>
      </c>
      <c r="ES8" s="18">
        <f t="shared" si="6"/>
        <v>24</v>
      </c>
      <c r="ET8" s="18">
        <f t="shared" si="6"/>
        <v>22</v>
      </c>
      <c r="EU8" s="18">
        <f t="shared" si="6"/>
        <v>22</v>
      </c>
      <c r="EV8" s="18">
        <f t="shared" si="6"/>
        <v>24</v>
      </c>
      <c r="EW8" s="18">
        <f t="shared" si="6"/>
        <v>21</v>
      </c>
      <c r="EX8" s="18">
        <f t="shared" si="6"/>
        <v>23</v>
      </c>
      <c r="EY8" s="18">
        <f t="shared" si="6"/>
        <v>23</v>
      </c>
      <c r="EZ8" s="18">
        <f t="shared" si="6"/>
        <v>22</v>
      </c>
      <c r="FA8" s="18">
        <f t="shared" si="6"/>
        <v>24</v>
      </c>
      <c r="FB8" s="18">
        <f t="shared" si="6"/>
        <v>21</v>
      </c>
      <c r="FC8" s="18">
        <f t="shared" si="6"/>
        <v>22</v>
      </c>
      <c r="FD8" s="18">
        <f t="shared" si="6"/>
        <v>22</v>
      </c>
      <c r="FE8" s="18">
        <f t="shared" si="6"/>
        <v>24</v>
      </c>
      <c r="FF8" s="18">
        <f t="shared" si="6"/>
        <v>21</v>
      </c>
      <c r="FG8" s="18">
        <f t="shared" si="6"/>
        <v>23</v>
      </c>
      <c r="FH8" s="18">
        <f t="shared" si="6"/>
        <v>23</v>
      </c>
      <c r="FI8" s="18">
        <f t="shared" si="6"/>
        <v>21</v>
      </c>
      <c r="FJ8" s="18">
        <f t="shared" si="6"/>
        <v>24</v>
      </c>
      <c r="FK8" s="18">
        <f t="shared" si="6"/>
        <v>22</v>
      </c>
      <c r="FL8" s="18">
        <f t="shared" si="6"/>
        <v>22</v>
      </c>
      <c r="FM8" s="18">
        <f t="shared" si="6"/>
        <v>24</v>
      </c>
      <c r="FN8" s="18">
        <f t="shared" si="6"/>
        <v>21</v>
      </c>
      <c r="FO8" s="18">
        <f t="shared" si="6"/>
        <v>22</v>
      </c>
      <c r="FP8" s="18">
        <f t="shared" si="6"/>
        <v>23</v>
      </c>
      <c r="FQ8" s="18">
        <f t="shared" si="6"/>
        <v>23</v>
      </c>
      <c r="FR8" s="18">
        <f t="shared" si="6"/>
        <v>21</v>
      </c>
      <c r="FS8" s="18">
        <f t="shared" si="6"/>
        <v>24</v>
      </c>
      <c r="FT8" s="18">
        <f t="shared" si="6"/>
        <v>22</v>
      </c>
      <c r="FU8" s="18">
        <f t="shared" si="6"/>
        <v>22</v>
      </c>
      <c r="FV8" s="18">
        <f t="shared" si="6"/>
        <v>24</v>
      </c>
      <c r="FW8" s="18">
        <f t="shared" si="6"/>
        <v>21</v>
      </c>
      <c r="FX8" s="18">
        <f t="shared" si="6"/>
        <v>23</v>
      </c>
      <c r="FY8" s="18">
        <f t="shared" si="6"/>
        <v>23</v>
      </c>
      <c r="FZ8" s="18">
        <f t="shared" si="6"/>
        <v>20</v>
      </c>
      <c r="GA8" s="18">
        <f t="shared" si="6"/>
        <v>22</v>
      </c>
      <c r="GB8" s="18">
        <f t="shared" si="6"/>
        <v>23</v>
      </c>
      <c r="GC8" s="18">
        <f t="shared" si="6"/>
        <v>22</v>
      </c>
      <c r="GD8" s="18">
        <f t="shared" si="6"/>
        <v>22</v>
      </c>
      <c r="GE8" s="18">
        <f t="shared" si="6"/>
        <v>24</v>
      </c>
      <c r="GF8" s="18">
        <f t="shared" si="6"/>
        <v>22</v>
      </c>
      <c r="GG8" s="18">
        <f t="shared" si="6"/>
        <v>23</v>
      </c>
      <c r="GH8" s="18">
        <f t="shared" si="6"/>
        <v>23</v>
      </c>
      <c r="GI8" s="18">
        <f t="shared" si="6"/>
        <v>21</v>
      </c>
      <c r="GJ8" s="18">
        <f t="shared" si="6"/>
        <v>24</v>
      </c>
      <c r="GK8" s="18">
        <f t="shared" si="6"/>
        <v>22</v>
      </c>
      <c r="GL8" s="18">
        <f t="shared" si="6"/>
        <v>21</v>
      </c>
      <c r="GM8" s="18">
        <f t="shared" ref="GM8:IT8" si="7">NETWORKDAYS(GL5,GM5)</f>
        <v>24</v>
      </c>
      <c r="GN8" s="18">
        <f t="shared" si="7"/>
        <v>22</v>
      </c>
      <c r="GO8" s="18">
        <f t="shared" si="7"/>
        <v>22</v>
      </c>
      <c r="GP8" s="18">
        <f t="shared" si="7"/>
        <v>23</v>
      </c>
      <c r="GQ8" s="18">
        <f t="shared" si="7"/>
        <v>22</v>
      </c>
      <c r="GR8" s="18">
        <f t="shared" si="7"/>
        <v>23</v>
      </c>
      <c r="GS8" s="18">
        <f t="shared" si="7"/>
        <v>23</v>
      </c>
      <c r="GT8" s="18">
        <f t="shared" si="7"/>
        <v>22</v>
      </c>
      <c r="GU8" s="18">
        <f t="shared" si="7"/>
        <v>23</v>
      </c>
      <c r="GV8" s="18">
        <f t="shared" si="7"/>
        <v>23</v>
      </c>
      <c r="GW8" s="18">
        <f t="shared" si="7"/>
        <v>22</v>
      </c>
      <c r="GX8" s="18">
        <f t="shared" si="7"/>
        <v>21</v>
      </c>
      <c r="GY8" s="18">
        <f t="shared" si="7"/>
        <v>24</v>
      </c>
      <c r="GZ8" s="18">
        <f t="shared" si="7"/>
        <v>21</v>
      </c>
      <c r="HA8" s="18">
        <f t="shared" si="7"/>
        <v>23</v>
      </c>
      <c r="HB8" s="18">
        <f t="shared" si="7"/>
        <v>23</v>
      </c>
      <c r="HC8" s="18">
        <f t="shared" si="7"/>
        <v>22</v>
      </c>
      <c r="HD8" s="18">
        <f t="shared" si="7"/>
        <v>24</v>
      </c>
      <c r="HE8" s="18">
        <f t="shared" si="7"/>
        <v>22</v>
      </c>
      <c r="HF8" s="18">
        <f t="shared" si="7"/>
        <v>22</v>
      </c>
      <c r="HG8" s="18">
        <f t="shared" si="7"/>
        <v>23</v>
      </c>
      <c r="HH8" s="18">
        <f t="shared" si="7"/>
        <v>22</v>
      </c>
      <c r="HI8" s="18">
        <f t="shared" si="7"/>
        <v>23</v>
      </c>
      <c r="HJ8" s="18">
        <f t="shared" si="7"/>
        <v>21</v>
      </c>
      <c r="HK8" s="18">
        <f t="shared" si="7"/>
        <v>23</v>
      </c>
      <c r="HL8" s="18">
        <f t="shared" si="7"/>
        <v>21</v>
      </c>
      <c r="HM8" s="18">
        <f t="shared" si="7"/>
        <v>24</v>
      </c>
      <c r="HN8" s="18">
        <f t="shared" si="7"/>
        <v>22</v>
      </c>
      <c r="HO8" s="18">
        <f t="shared" si="7"/>
        <v>22</v>
      </c>
      <c r="HP8" s="18">
        <f t="shared" si="7"/>
        <v>24</v>
      </c>
      <c r="HQ8" s="18">
        <f t="shared" si="7"/>
        <v>21</v>
      </c>
      <c r="HR8" s="18">
        <f t="shared" si="7"/>
        <v>23</v>
      </c>
      <c r="HS8" s="18">
        <f t="shared" si="7"/>
        <v>23</v>
      </c>
      <c r="HT8" s="18">
        <f t="shared" si="7"/>
        <v>22</v>
      </c>
      <c r="HU8" s="18">
        <f t="shared" si="7"/>
        <v>24</v>
      </c>
      <c r="HV8" s="18">
        <f t="shared" si="7"/>
        <v>21</v>
      </c>
      <c r="HW8" s="18">
        <f t="shared" si="7"/>
        <v>22</v>
      </c>
      <c r="HX8" s="18">
        <f t="shared" si="7"/>
        <v>22</v>
      </c>
      <c r="HY8" s="18">
        <f t="shared" si="7"/>
        <v>24</v>
      </c>
      <c r="HZ8" s="18">
        <f t="shared" si="7"/>
        <v>21</v>
      </c>
      <c r="IA8" s="18">
        <f t="shared" si="7"/>
        <v>23</v>
      </c>
      <c r="IB8" s="18">
        <f t="shared" si="7"/>
        <v>23</v>
      </c>
      <c r="IC8" s="18">
        <f t="shared" si="7"/>
        <v>21</v>
      </c>
      <c r="ID8" s="18">
        <f t="shared" si="7"/>
        <v>24</v>
      </c>
      <c r="IE8" s="18">
        <f t="shared" si="7"/>
        <v>22</v>
      </c>
      <c r="IF8" s="18">
        <f t="shared" si="7"/>
        <v>22</v>
      </c>
      <c r="IG8" s="18">
        <f t="shared" si="7"/>
        <v>24</v>
      </c>
      <c r="IH8" s="18">
        <f t="shared" si="7"/>
        <v>21</v>
      </c>
      <c r="II8" s="18">
        <f t="shared" si="7"/>
        <v>22</v>
      </c>
      <c r="IJ8" s="18">
        <f t="shared" si="7"/>
        <v>23</v>
      </c>
      <c r="IK8" s="18">
        <f t="shared" si="7"/>
        <v>22</v>
      </c>
      <c r="IL8" s="18">
        <f t="shared" si="7"/>
        <v>22</v>
      </c>
      <c r="IM8" s="18">
        <f t="shared" si="7"/>
        <v>24</v>
      </c>
      <c r="IN8" s="18">
        <f t="shared" si="7"/>
        <v>22</v>
      </c>
      <c r="IO8" s="18">
        <f t="shared" si="7"/>
        <v>23</v>
      </c>
      <c r="IP8" s="18">
        <f t="shared" si="7"/>
        <v>23</v>
      </c>
      <c r="IQ8" s="18">
        <f t="shared" si="7"/>
        <v>21</v>
      </c>
      <c r="IR8" s="18">
        <f t="shared" si="7"/>
        <v>24</v>
      </c>
      <c r="IS8" s="18">
        <f t="shared" si="7"/>
        <v>22</v>
      </c>
      <c r="IT8" s="18">
        <f t="shared" si="7"/>
        <v>0</v>
      </c>
    </row>
    <row r="9" spans="1:256" s="18" customFormat="1" x14ac:dyDescent="0.25">
      <c r="A9" s="5" t="s">
        <v>319</v>
      </c>
      <c r="C9" s="18">
        <f ca="1">C7-C8</f>
        <v>7</v>
      </c>
      <c r="D9" s="18">
        <f t="shared" ref="D9:BO9" si="8">D5-C5-D8</f>
        <v>9</v>
      </c>
      <c r="E9" s="18">
        <f t="shared" si="8"/>
        <v>8</v>
      </c>
      <c r="F9" s="18">
        <f t="shared" si="8"/>
        <v>7</v>
      </c>
      <c r="G9" s="18">
        <f t="shared" si="8"/>
        <v>9</v>
      </c>
      <c r="H9" s="18">
        <f t="shared" si="8"/>
        <v>7</v>
      </c>
      <c r="I9" s="18">
        <f t="shared" si="8"/>
        <v>8</v>
      </c>
      <c r="J9" s="18">
        <f t="shared" si="8"/>
        <v>9</v>
      </c>
      <c r="K9" s="18">
        <f t="shared" si="8"/>
        <v>7</v>
      </c>
      <c r="L9" s="18">
        <f t="shared" si="8"/>
        <v>9</v>
      </c>
      <c r="M9" s="18">
        <f t="shared" si="8"/>
        <v>8</v>
      </c>
      <c r="N9" s="18">
        <f t="shared" si="8"/>
        <v>7</v>
      </c>
      <c r="O9" s="18">
        <f t="shared" si="8"/>
        <v>8</v>
      </c>
      <c r="P9" s="18">
        <f t="shared" si="8"/>
        <v>9</v>
      </c>
      <c r="Q9" s="18">
        <f t="shared" si="8"/>
        <v>7</v>
      </c>
      <c r="R9" s="18">
        <f t="shared" si="8"/>
        <v>8</v>
      </c>
      <c r="S9" s="18">
        <f t="shared" si="8"/>
        <v>9</v>
      </c>
      <c r="T9" s="18">
        <f t="shared" si="8"/>
        <v>7</v>
      </c>
      <c r="U9" s="18">
        <f t="shared" si="8"/>
        <v>9</v>
      </c>
      <c r="V9" s="18">
        <f t="shared" si="8"/>
        <v>8</v>
      </c>
      <c r="W9" s="18">
        <f t="shared" si="8"/>
        <v>7</v>
      </c>
      <c r="X9" s="18">
        <f t="shared" si="8"/>
        <v>9</v>
      </c>
      <c r="Y9" s="18">
        <f t="shared" si="8"/>
        <v>7</v>
      </c>
      <c r="Z9" s="18">
        <f t="shared" si="8"/>
        <v>7</v>
      </c>
      <c r="AA9" s="18">
        <f t="shared" si="8"/>
        <v>9</v>
      </c>
      <c r="AB9" s="18">
        <f t="shared" si="8"/>
        <v>8</v>
      </c>
      <c r="AC9" s="18">
        <f t="shared" si="8"/>
        <v>7</v>
      </c>
      <c r="AD9" s="18">
        <f t="shared" si="8"/>
        <v>9</v>
      </c>
      <c r="AE9" s="18">
        <f t="shared" si="8"/>
        <v>8</v>
      </c>
      <c r="AF9" s="18">
        <f t="shared" si="8"/>
        <v>8</v>
      </c>
      <c r="AG9" s="18">
        <f t="shared" si="8"/>
        <v>9</v>
      </c>
      <c r="AH9" s="18">
        <f t="shared" si="8"/>
        <v>7</v>
      </c>
      <c r="AI9" s="18">
        <f t="shared" si="8"/>
        <v>8</v>
      </c>
      <c r="AJ9" s="18">
        <f t="shared" si="8"/>
        <v>9</v>
      </c>
      <c r="AK9" s="18">
        <f t="shared" si="8"/>
        <v>7</v>
      </c>
      <c r="AL9" s="18">
        <f t="shared" si="8"/>
        <v>7</v>
      </c>
      <c r="AM9" s="18">
        <f t="shared" si="8"/>
        <v>9</v>
      </c>
      <c r="AN9" s="18">
        <f t="shared" si="8"/>
        <v>7</v>
      </c>
      <c r="AO9" s="18">
        <f t="shared" si="8"/>
        <v>8</v>
      </c>
      <c r="AP9" s="18">
        <f t="shared" si="8"/>
        <v>9</v>
      </c>
      <c r="AQ9" s="18">
        <f t="shared" si="8"/>
        <v>7</v>
      </c>
      <c r="AR9" s="18">
        <f t="shared" si="8"/>
        <v>9</v>
      </c>
      <c r="AS9" s="18">
        <f t="shared" si="8"/>
        <v>8</v>
      </c>
      <c r="AT9" s="18">
        <f t="shared" si="8"/>
        <v>7</v>
      </c>
      <c r="AU9" s="18">
        <f t="shared" si="8"/>
        <v>9</v>
      </c>
      <c r="AV9" s="18">
        <f t="shared" si="8"/>
        <v>8</v>
      </c>
      <c r="AW9" s="18">
        <f t="shared" si="8"/>
        <v>8</v>
      </c>
      <c r="AX9" s="18">
        <f t="shared" si="8"/>
        <v>9</v>
      </c>
      <c r="AY9" s="18">
        <f t="shared" si="8"/>
        <v>8</v>
      </c>
      <c r="AZ9" s="18">
        <f t="shared" si="8"/>
        <v>7</v>
      </c>
      <c r="BA9" s="18">
        <f t="shared" si="8"/>
        <v>9</v>
      </c>
      <c r="BB9" s="18">
        <f t="shared" si="8"/>
        <v>7</v>
      </c>
      <c r="BC9" s="18">
        <f t="shared" si="8"/>
        <v>8</v>
      </c>
      <c r="BD9" s="18">
        <f t="shared" si="8"/>
        <v>9</v>
      </c>
      <c r="BE9" s="18">
        <f t="shared" si="8"/>
        <v>7</v>
      </c>
      <c r="BF9" s="18">
        <f t="shared" si="8"/>
        <v>9</v>
      </c>
      <c r="BG9" s="18">
        <f t="shared" si="8"/>
        <v>8</v>
      </c>
      <c r="BH9" s="18">
        <f t="shared" si="8"/>
        <v>7</v>
      </c>
      <c r="BI9" s="18">
        <f t="shared" si="8"/>
        <v>9</v>
      </c>
      <c r="BJ9" s="18">
        <f t="shared" si="8"/>
        <v>7</v>
      </c>
      <c r="BK9" s="18">
        <f t="shared" si="8"/>
        <v>7</v>
      </c>
      <c r="BL9" s="18">
        <f t="shared" si="8"/>
        <v>8</v>
      </c>
      <c r="BM9" s="18">
        <f t="shared" si="8"/>
        <v>9</v>
      </c>
      <c r="BN9" s="18">
        <f t="shared" si="8"/>
        <v>7</v>
      </c>
      <c r="BO9" s="18">
        <f t="shared" si="8"/>
        <v>9</v>
      </c>
      <c r="BP9" s="18">
        <f t="shared" ref="BP9:EA9" si="9">BP5-BO5-BP8</f>
        <v>8</v>
      </c>
      <c r="BQ9" s="18">
        <f t="shared" si="9"/>
        <v>7</v>
      </c>
      <c r="BR9" s="18">
        <f t="shared" si="9"/>
        <v>9</v>
      </c>
      <c r="BS9" s="18">
        <f t="shared" si="9"/>
        <v>7</v>
      </c>
      <c r="BT9" s="18">
        <f t="shared" si="9"/>
        <v>8</v>
      </c>
      <c r="BU9" s="18">
        <f t="shared" si="9"/>
        <v>9</v>
      </c>
      <c r="BV9" s="18">
        <f t="shared" si="9"/>
        <v>7</v>
      </c>
      <c r="BW9" s="18">
        <f t="shared" si="9"/>
        <v>7</v>
      </c>
      <c r="BX9" s="18">
        <f t="shared" si="9"/>
        <v>9</v>
      </c>
      <c r="BY9" s="18">
        <f t="shared" si="9"/>
        <v>8</v>
      </c>
      <c r="BZ9" s="18">
        <f t="shared" si="9"/>
        <v>7</v>
      </c>
      <c r="CA9" s="18">
        <f t="shared" si="9"/>
        <v>9</v>
      </c>
      <c r="CB9" s="18">
        <f t="shared" si="9"/>
        <v>7</v>
      </c>
      <c r="CC9" s="18">
        <f t="shared" si="9"/>
        <v>8</v>
      </c>
      <c r="CD9" s="18">
        <f t="shared" si="9"/>
        <v>9</v>
      </c>
      <c r="CE9" s="18">
        <f t="shared" si="9"/>
        <v>7</v>
      </c>
      <c r="CF9" s="18">
        <f t="shared" si="9"/>
        <v>9</v>
      </c>
      <c r="CG9" s="18">
        <f t="shared" si="9"/>
        <v>8</v>
      </c>
      <c r="CH9" s="18">
        <f t="shared" si="9"/>
        <v>7</v>
      </c>
      <c r="CI9" s="18">
        <f t="shared" si="9"/>
        <v>8</v>
      </c>
      <c r="CJ9" s="18">
        <f t="shared" si="9"/>
        <v>9</v>
      </c>
      <c r="CK9" s="18">
        <f t="shared" si="9"/>
        <v>7</v>
      </c>
      <c r="CL9" s="18">
        <f t="shared" si="9"/>
        <v>8</v>
      </c>
      <c r="CM9" s="18">
        <f t="shared" si="9"/>
        <v>9</v>
      </c>
      <c r="CN9" s="18">
        <f t="shared" si="9"/>
        <v>7</v>
      </c>
      <c r="CO9" s="18">
        <f t="shared" si="9"/>
        <v>9</v>
      </c>
      <c r="CP9" s="18">
        <f t="shared" si="9"/>
        <v>8</v>
      </c>
      <c r="CQ9" s="18">
        <f t="shared" si="9"/>
        <v>7</v>
      </c>
      <c r="CR9" s="18">
        <f t="shared" si="9"/>
        <v>9</v>
      </c>
      <c r="CS9" s="18">
        <f t="shared" si="9"/>
        <v>7</v>
      </c>
      <c r="CT9" s="18">
        <f t="shared" si="9"/>
        <v>7</v>
      </c>
      <c r="CU9" s="18">
        <f t="shared" si="9"/>
        <v>9</v>
      </c>
      <c r="CV9" s="18">
        <f t="shared" si="9"/>
        <v>7</v>
      </c>
      <c r="CW9" s="18">
        <f t="shared" si="9"/>
        <v>8</v>
      </c>
      <c r="CX9" s="18">
        <f t="shared" si="9"/>
        <v>9</v>
      </c>
      <c r="CY9" s="18">
        <f t="shared" si="9"/>
        <v>7</v>
      </c>
      <c r="CZ9" s="18">
        <f t="shared" si="9"/>
        <v>9</v>
      </c>
      <c r="DA9" s="18">
        <f t="shared" si="9"/>
        <v>8</v>
      </c>
      <c r="DB9" s="18">
        <f t="shared" si="9"/>
        <v>7</v>
      </c>
      <c r="DC9" s="18">
        <f t="shared" si="9"/>
        <v>9</v>
      </c>
      <c r="DD9" s="18">
        <f t="shared" si="9"/>
        <v>8</v>
      </c>
      <c r="DE9" s="18">
        <f t="shared" si="9"/>
        <v>8</v>
      </c>
      <c r="DF9" s="18">
        <f t="shared" si="9"/>
        <v>8</v>
      </c>
      <c r="DG9" s="18">
        <f t="shared" si="9"/>
        <v>9</v>
      </c>
      <c r="DH9" s="18">
        <f t="shared" si="9"/>
        <v>7</v>
      </c>
      <c r="DI9" s="18">
        <f t="shared" si="9"/>
        <v>9</v>
      </c>
      <c r="DJ9" s="18">
        <f t="shared" si="9"/>
        <v>8</v>
      </c>
      <c r="DK9" s="18">
        <f t="shared" si="9"/>
        <v>7</v>
      </c>
      <c r="DL9" s="18">
        <f t="shared" si="9"/>
        <v>9</v>
      </c>
      <c r="DM9" s="18">
        <f t="shared" si="9"/>
        <v>7</v>
      </c>
      <c r="DN9" s="18">
        <f t="shared" si="9"/>
        <v>8</v>
      </c>
      <c r="DO9" s="18">
        <f t="shared" si="9"/>
        <v>9</v>
      </c>
      <c r="DP9" s="18">
        <f t="shared" si="9"/>
        <v>7</v>
      </c>
      <c r="DQ9" s="18">
        <f t="shared" si="9"/>
        <v>9</v>
      </c>
      <c r="DR9" s="18">
        <f t="shared" si="9"/>
        <v>8</v>
      </c>
      <c r="DS9" s="18">
        <f t="shared" si="9"/>
        <v>8</v>
      </c>
      <c r="DT9" s="18">
        <f t="shared" si="9"/>
        <v>7</v>
      </c>
      <c r="DU9" s="18">
        <f t="shared" si="9"/>
        <v>9</v>
      </c>
      <c r="DV9" s="18">
        <f t="shared" si="9"/>
        <v>7</v>
      </c>
      <c r="DW9" s="18">
        <f t="shared" si="9"/>
        <v>8</v>
      </c>
      <c r="DX9" s="18">
        <f t="shared" si="9"/>
        <v>9</v>
      </c>
      <c r="DY9" s="18">
        <f t="shared" si="9"/>
        <v>7</v>
      </c>
      <c r="DZ9" s="18">
        <f t="shared" si="9"/>
        <v>9</v>
      </c>
      <c r="EA9" s="18">
        <f t="shared" si="9"/>
        <v>8</v>
      </c>
      <c r="EB9" s="18">
        <f t="shared" ref="EB9:GM9" si="10">EB5-EA5-EB8</f>
        <v>7</v>
      </c>
      <c r="EC9" s="18">
        <f t="shared" si="10"/>
        <v>9</v>
      </c>
      <c r="ED9" s="18">
        <f t="shared" si="10"/>
        <v>7</v>
      </c>
      <c r="EE9" s="18">
        <f t="shared" si="10"/>
        <v>7</v>
      </c>
      <c r="EF9" s="18">
        <f t="shared" si="10"/>
        <v>8</v>
      </c>
      <c r="EG9" s="18">
        <f t="shared" si="10"/>
        <v>9</v>
      </c>
      <c r="EH9" s="18">
        <f t="shared" si="10"/>
        <v>7</v>
      </c>
      <c r="EI9" s="18">
        <f t="shared" si="10"/>
        <v>9</v>
      </c>
      <c r="EJ9" s="18">
        <f t="shared" si="10"/>
        <v>8</v>
      </c>
      <c r="EK9" s="18">
        <f t="shared" si="10"/>
        <v>7</v>
      </c>
      <c r="EL9" s="18">
        <f t="shared" si="10"/>
        <v>9</v>
      </c>
      <c r="EM9" s="18">
        <f t="shared" si="10"/>
        <v>7</v>
      </c>
      <c r="EN9" s="18">
        <f t="shared" si="10"/>
        <v>8</v>
      </c>
      <c r="EO9" s="18">
        <f t="shared" si="10"/>
        <v>9</v>
      </c>
      <c r="EP9" s="18">
        <f t="shared" si="10"/>
        <v>7</v>
      </c>
      <c r="EQ9" s="18">
        <f t="shared" si="10"/>
        <v>8</v>
      </c>
      <c r="ER9" s="18">
        <f t="shared" si="10"/>
        <v>9</v>
      </c>
      <c r="ES9" s="18">
        <f t="shared" si="10"/>
        <v>7</v>
      </c>
      <c r="ET9" s="18">
        <f t="shared" si="10"/>
        <v>8</v>
      </c>
      <c r="EU9" s="18">
        <f t="shared" si="10"/>
        <v>9</v>
      </c>
      <c r="EV9" s="18">
        <f t="shared" si="10"/>
        <v>7</v>
      </c>
      <c r="EW9" s="18">
        <f t="shared" si="10"/>
        <v>9</v>
      </c>
      <c r="EX9" s="18">
        <f t="shared" si="10"/>
        <v>8</v>
      </c>
      <c r="EY9" s="18">
        <f t="shared" si="10"/>
        <v>7</v>
      </c>
      <c r="EZ9" s="18">
        <f t="shared" si="10"/>
        <v>9</v>
      </c>
      <c r="FA9" s="18">
        <f t="shared" si="10"/>
        <v>7</v>
      </c>
      <c r="FB9" s="18">
        <f t="shared" si="10"/>
        <v>7</v>
      </c>
      <c r="FC9" s="18">
        <f t="shared" si="10"/>
        <v>9</v>
      </c>
      <c r="FD9" s="18">
        <f t="shared" si="10"/>
        <v>8</v>
      </c>
      <c r="FE9" s="18">
        <f t="shared" si="10"/>
        <v>7</v>
      </c>
      <c r="FF9" s="18">
        <f t="shared" si="10"/>
        <v>9</v>
      </c>
      <c r="FG9" s="18">
        <f t="shared" si="10"/>
        <v>8</v>
      </c>
      <c r="FH9" s="18">
        <f t="shared" si="10"/>
        <v>8</v>
      </c>
      <c r="FI9" s="18">
        <f t="shared" si="10"/>
        <v>9</v>
      </c>
      <c r="FJ9" s="18">
        <f t="shared" si="10"/>
        <v>7</v>
      </c>
      <c r="FK9" s="18">
        <f t="shared" si="10"/>
        <v>8</v>
      </c>
      <c r="FL9" s="18">
        <f t="shared" si="10"/>
        <v>9</v>
      </c>
      <c r="FM9" s="18">
        <f t="shared" si="10"/>
        <v>7</v>
      </c>
      <c r="FN9" s="18">
        <f t="shared" si="10"/>
        <v>7</v>
      </c>
      <c r="FO9" s="18">
        <f t="shared" si="10"/>
        <v>9</v>
      </c>
      <c r="FP9" s="18">
        <f t="shared" si="10"/>
        <v>7</v>
      </c>
      <c r="FQ9" s="18">
        <f t="shared" si="10"/>
        <v>8</v>
      </c>
      <c r="FR9" s="18">
        <f t="shared" si="10"/>
        <v>9</v>
      </c>
      <c r="FS9" s="18">
        <f t="shared" si="10"/>
        <v>7</v>
      </c>
      <c r="FT9" s="18">
        <f t="shared" si="10"/>
        <v>9</v>
      </c>
      <c r="FU9" s="18">
        <f t="shared" si="10"/>
        <v>8</v>
      </c>
      <c r="FV9" s="18">
        <f t="shared" si="10"/>
        <v>7</v>
      </c>
      <c r="FW9" s="18">
        <f t="shared" si="10"/>
        <v>9</v>
      </c>
      <c r="FX9" s="18">
        <f t="shared" si="10"/>
        <v>8</v>
      </c>
      <c r="FY9" s="18">
        <f t="shared" si="10"/>
        <v>8</v>
      </c>
      <c r="FZ9" s="18">
        <f t="shared" si="10"/>
        <v>8</v>
      </c>
      <c r="GA9" s="18">
        <f t="shared" si="10"/>
        <v>9</v>
      </c>
      <c r="GB9" s="18">
        <f t="shared" si="10"/>
        <v>7</v>
      </c>
      <c r="GC9" s="18">
        <f t="shared" si="10"/>
        <v>9</v>
      </c>
      <c r="GD9" s="18">
        <f t="shared" si="10"/>
        <v>8</v>
      </c>
      <c r="GE9" s="18">
        <f t="shared" si="10"/>
        <v>7</v>
      </c>
      <c r="GF9" s="18">
        <f t="shared" si="10"/>
        <v>9</v>
      </c>
      <c r="GG9" s="18">
        <f t="shared" si="10"/>
        <v>7</v>
      </c>
      <c r="GH9" s="18">
        <f t="shared" si="10"/>
        <v>8</v>
      </c>
      <c r="GI9" s="18">
        <f t="shared" si="10"/>
        <v>9</v>
      </c>
      <c r="GJ9" s="18">
        <f t="shared" si="10"/>
        <v>7</v>
      </c>
      <c r="GK9" s="18">
        <f t="shared" si="10"/>
        <v>9</v>
      </c>
      <c r="GL9" s="18">
        <f t="shared" si="10"/>
        <v>8</v>
      </c>
      <c r="GM9" s="18">
        <f t="shared" si="10"/>
        <v>7</v>
      </c>
      <c r="GN9" s="18">
        <f t="shared" ref="GN9:HS9" si="11">GN5-GM5-GN8</f>
        <v>8</v>
      </c>
      <c r="GO9" s="18">
        <f t="shared" si="11"/>
        <v>9</v>
      </c>
      <c r="GP9" s="18">
        <f t="shared" si="11"/>
        <v>7</v>
      </c>
      <c r="GQ9" s="18">
        <f t="shared" si="11"/>
        <v>9</v>
      </c>
      <c r="GR9" s="18">
        <f t="shared" si="11"/>
        <v>8</v>
      </c>
      <c r="GS9" s="18">
        <f t="shared" si="11"/>
        <v>7</v>
      </c>
      <c r="GT9" s="18">
        <f t="shared" si="11"/>
        <v>9</v>
      </c>
      <c r="GU9" s="18">
        <f t="shared" si="11"/>
        <v>7</v>
      </c>
      <c r="GV9" s="18">
        <f t="shared" si="11"/>
        <v>8</v>
      </c>
      <c r="GW9" s="18">
        <f t="shared" si="11"/>
        <v>9</v>
      </c>
      <c r="GX9" s="18">
        <f t="shared" si="11"/>
        <v>7</v>
      </c>
      <c r="GY9" s="18">
        <f t="shared" si="11"/>
        <v>7</v>
      </c>
      <c r="GZ9" s="18">
        <f t="shared" si="11"/>
        <v>9</v>
      </c>
      <c r="HA9" s="18">
        <f t="shared" si="11"/>
        <v>8</v>
      </c>
      <c r="HB9" s="18">
        <f t="shared" si="11"/>
        <v>7</v>
      </c>
      <c r="HC9" s="18">
        <f t="shared" si="11"/>
        <v>9</v>
      </c>
      <c r="HD9" s="18">
        <f t="shared" si="11"/>
        <v>7</v>
      </c>
      <c r="HE9" s="18">
        <f t="shared" si="11"/>
        <v>8</v>
      </c>
      <c r="HF9" s="18">
        <f t="shared" si="11"/>
        <v>9</v>
      </c>
      <c r="HG9" s="18">
        <f t="shared" si="11"/>
        <v>7</v>
      </c>
      <c r="HH9" s="18">
        <f t="shared" si="11"/>
        <v>9</v>
      </c>
      <c r="HI9" s="18">
        <f t="shared" si="11"/>
        <v>8</v>
      </c>
      <c r="HJ9" s="18">
        <f t="shared" si="11"/>
        <v>7</v>
      </c>
      <c r="HK9" s="18">
        <f t="shared" si="11"/>
        <v>8</v>
      </c>
      <c r="HL9" s="18">
        <f t="shared" si="11"/>
        <v>9</v>
      </c>
      <c r="HM9" s="18">
        <f t="shared" si="11"/>
        <v>7</v>
      </c>
      <c r="HN9" s="18">
        <f t="shared" si="11"/>
        <v>8</v>
      </c>
      <c r="HO9" s="18">
        <f t="shared" si="11"/>
        <v>9</v>
      </c>
      <c r="HP9" s="18">
        <f t="shared" si="11"/>
        <v>7</v>
      </c>
      <c r="HQ9" s="18">
        <f t="shared" si="11"/>
        <v>9</v>
      </c>
      <c r="HR9" s="18">
        <f t="shared" si="11"/>
        <v>8</v>
      </c>
      <c r="HS9" s="18">
        <f t="shared" si="11"/>
        <v>7</v>
      </c>
      <c r="HT9" s="18">
        <f t="shared" ref="HT9:IL9" si="12">HT5-HS5-HT8</f>
        <v>9</v>
      </c>
      <c r="HU9" s="18">
        <f t="shared" si="12"/>
        <v>7</v>
      </c>
      <c r="HV9" s="18">
        <f t="shared" si="12"/>
        <v>7</v>
      </c>
      <c r="HW9" s="18">
        <f t="shared" si="12"/>
        <v>9</v>
      </c>
      <c r="HX9" s="18">
        <f t="shared" si="12"/>
        <v>8</v>
      </c>
      <c r="HY9" s="18">
        <f t="shared" si="12"/>
        <v>7</v>
      </c>
      <c r="HZ9" s="18">
        <f t="shared" si="12"/>
        <v>9</v>
      </c>
      <c r="IA9" s="18">
        <f t="shared" si="12"/>
        <v>8</v>
      </c>
      <c r="IB9" s="18">
        <f t="shared" si="12"/>
        <v>8</v>
      </c>
      <c r="IC9" s="18">
        <f t="shared" si="12"/>
        <v>9</v>
      </c>
      <c r="ID9" s="18">
        <f t="shared" si="12"/>
        <v>7</v>
      </c>
      <c r="IE9" s="18">
        <f t="shared" si="12"/>
        <v>8</v>
      </c>
      <c r="IF9" s="18">
        <f t="shared" si="12"/>
        <v>9</v>
      </c>
      <c r="IG9" s="18">
        <f t="shared" si="12"/>
        <v>7</v>
      </c>
      <c r="IH9" s="18">
        <f t="shared" si="12"/>
        <v>8</v>
      </c>
      <c r="II9" s="18">
        <f t="shared" si="12"/>
        <v>9</v>
      </c>
      <c r="IJ9" s="18">
        <f t="shared" si="12"/>
        <v>7</v>
      </c>
      <c r="IK9" s="18">
        <f t="shared" si="12"/>
        <v>9</v>
      </c>
      <c r="IL9" s="18">
        <f t="shared" si="12"/>
        <v>8</v>
      </c>
      <c r="IM9" s="18">
        <f t="shared" ref="IM9:IT9" si="13">IM5-IL5-IM8</f>
        <v>7</v>
      </c>
      <c r="IN9" s="18">
        <f t="shared" si="13"/>
        <v>9</v>
      </c>
      <c r="IO9" s="18">
        <f t="shared" si="13"/>
        <v>7</v>
      </c>
      <c r="IP9" s="18">
        <f t="shared" si="13"/>
        <v>8</v>
      </c>
      <c r="IQ9" s="18">
        <f t="shared" si="13"/>
        <v>9</v>
      </c>
      <c r="IR9" s="18">
        <f t="shared" si="13"/>
        <v>7</v>
      </c>
      <c r="IS9" s="18">
        <f t="shared" si="13"/>
        <v>9</v>
      </c>
      <c r="IT9" s="18">
        <f t="shared" si="13"/>
        <v>0</v>
      </c>
    </row>
    <row r="10" spans="1:256" s="4" customFormat="1" x14ac:dyDescent="0.25">
      <c r="A10" s="5"/>
    </row>
    <row r="11" spans="1:256" s="59" customFormat="1" x14ac:dyDescent="0.25">
      <c r="A11" s="5" t="s">
        <v>320</v>
      </c>
      <c r="C11" s="59">
        <f t="shared" ref="C11:BN11" ca="1" si="14">C7*$B$3</f>
        <v>720</v>
      </c>
      <c r="D11" s="59">
        <f t="shared" si="14"/>
        <v>720</v>
      </c>
      <c r="E11" s="59">
        <f t="shared" si="14"/>
        <v>744</v>
      </c>
      <c r="F11" s="59">
        <f t="shared" si="14"/>
        <v>720</v>
      </c>
      <c r="G11" s="59">
        <f t="shared" si="14"/>
        <v>744</v>
      </c>
      <c r="H11" s="59">
        <f t="shared" si="14"/>
        <v>744</v>
      </c>
      <c r="I11" s="59">
        <f t="shared" si="14"/>
        <v>720</v>
      </c>
      <c r="J11" s="59">
        <f t="shared" si="14"/>
        <v>744</v>
      </c>
      <c r="K11" s="59">
        <f t="shared" si="14"/>
        <v>720</v>
      </c>
      <c r="L11" s="59">
        <f t="shared" si="14"/>
        <v>744</v>
      </c>
      <c r="M11" s="59">
        <f t="shared" si="14"/>
        <v>744</v>
      </c>
      <c r="N11" s="59">
        <f t="shared" si="14"/>
        <v>672</v>
      </c>
      <c r="O11" s="59">
        <f t="shared" si="14"/>
        <v>744</v>
      </c>
      <c r="P11" s="59">
        <f t="shared" si="14"/>
        <v>720</v>
      </c>
      <c r="Q11" s="59">
        <f t="shared" si="14"/>
        <v>744</v>
      </c>
      <c r="R11" s="59">
        <f t="shared" si="14"/>
        <v>720</v>
      </c>
      <c r="S11" s="59">
        <f t="shared" si="14"/>
        <v>744</v>
      </c>
      <c r="T11" s="59">
        <f t="shared" si="14"/>
        <v>744</v>
      </c>
      <c r="U11" s="59">
        <f t="shared" si="14"/>
        <v>720</v>
      </c>
      <c r="V11" s="59">
        <f t="shared" si="14"/>
        <v>744</v>
      </c>
      <c r="W11" s="59">
        <f t="shared" si="14"/>
        <v>720</v>
      </c>
      <c r="X11" s="59">
        <f t="shared" si="14"/>
        <v>744</v>
      </c>
      <c r="Y11" s="59">
        <f t="shared" si="14"/>
        <v>744</v>
      </c>
      <c r="Z11" s="59">
        <f t="shared" si="14"/>
        <v>672</v>
      </c>
      <c r="AA11" s="59">
        <f t="shared" si="14"/>
        <v>744</v>
      </c>
      <c r="AB11" s="59">
        <f t="shared" si="14"/>
        <v>720</v>
      </c>
      <c r="AC11" s="59">
        <f t="shared" si="14"/>
        <v>744</v>
      </c>
      <c r="AD11" s="59">
        <f t="shared" si="14"/>
        <v>720</v>
      </c>
      <c r="AE11" s="59">
        <f t="shared" si="14"/>
        <v>744</v>
      </c>
      <c r="AF11" s="59">
        <f t="shared" si="14"/>
        <v>744</v>
      </c>
      <c r="AG11" s="59">
        <f t="shared" si="14"/>
        <v>720</v>
      </c>
      <c r="AH11" s="59">
        <f t="shared" si="14"/>
        <v>744</v>
      </c>
      <c r="AI11" s="59">
        <f t="shared" si="14"/>
        <v>720</v>
      </c>
      <c r="AJ11" s="59">
        <f t="shared" si="14"/>
        <v>744</v>
      </c>
      <c r="AK11" s="59">
        <f t="shared" si="14"/>
        <v>744</v>
      </c>
      <c r="AL11" s="59">
        <f t="shared" si="14"/>
        <v>672</v>
      </c>
      <c r="AM11" s="59">
        <f t="shared" si="14"/>
        <v>744</v>
      </c>
      <c r="AN11" s="59">
        <f t="shared" si="14"/>
        <v>720</v>
      </c>
      <c r="AO11" s="59">
        <f t="shared" si="14"/>
        <v>744</v>
      </c>
      <c r="AP11" s="59">
        <f t="shared" si="14"/>
        <v>720</v>
      </c>
      <c r="AQ11" s="59">
        <f t="shared" si="14"/>
        <v>744</v>
      </c>
      <c r="AR11" s="59">
        <f t="shared" si="14"/>
        <v>744</v>
      </c>
      <c r="AS11" s="59">
        <f t="shared" si="14"/>
        <v>720</v>
      </c>
      <c r="AT11" s="59">
        <f t="shared" si="14"/>
        <v>744</v>
      </c>
      <c r="AU11" s="59">
        <f t="shared" si="14"/>
        <v>720</v>
      </c>
      <c r="AV11" s="59">
        <f t="shared" si="14"/>
        <v>744</v>
      </c>
      <c r="AW11" s="59">
        <f t="shared" si="14"/>
        <v>744</v>
      </c>
      <c r="AX11" s="59">
        <f t="shared" si="14"/>
        <v>696</v>
      </c>
      <c r="AY11" s="59">
        <f t="shared" si="14"/>
        <v>744</v>
      </c>
      <c r="AZ11" s="59">
        <f t="shared" si="14"/>
        <v>720</v>
      </c>
      <c r="BA11" s="59">
        <f t="shared" si="14"/>
        <v>744</v>
      </c>
      <c r="BB11" s="59">
        <f t="shared" si="14"/>
        <v>720</v>
      </c>
      <c r="BC11" s="59">
        <f t="shared" si="14"/>
        <v>744</v>
      </c>
      <c r="BD11" s="59">
        <f t="shared" si="14"/>
        <v>744</v>
      </c>
      <c r="BE11" s="59">
        <f t="shared" si="14"/>
        <v>720</v>
      </c>
      <c r="BF11" s="59">
        <f t="shared" si="14"/>
        <v>744</v>
      </c>
      <c r="BG11" s="59">
        <f t="shared" si="14"/>
        <v>720</v>
      </c>
      <c r="BH11" s="59">
        <f t="shared" si="14"/>
        <v>744</v>
      </c>
      <c r="BI11" s="59">
        <f t="shared" si="14"/>
        <v>744</v>
      </c>
      <c r="BJ11" s="59">
        <f t="shared" si="14"/>
        <v>672</v>
      </c>
      <c r="BK11" s="59">
        <f t="shared" si="14"/>
        <v>744</v>
      </c>
      <c r="BL11" s="59">
        <f t="shared" si="14"/>
        <v>720</v>
      </c>
      <c r="BM11" s="59">
        <f t="shared" si="14"/>
        <v>744</v>
      </c>
      <c r="BN11" s="59">
        <f t="shared" si="14"/>
        <v>720</v>
      </c>
      <c r="BO11" s="59">
        <f t="shared" ref="BO11:DZ11" si="15">BO7*$B$3</f>
        <v>744</v>
      </c>
      <c r="BP11" s="59">
        <f t="shared" si="15"/>
        <v>744</v>
      </c>
      <c r="BQ11" s="59">
        <f t="shared" si="15"/>
        <v>720</v>
      </c>
      <c r="BR11" s="59">
        <f t="shared" si="15"/>
        <v>744</v>
      </c>
      <c r="BS11" s="59">
        <f t="shared" si="15"/>
        <v>720</v>
      </c>
      <c r="BT11" s="59">
        <f t="shared" si="15"/>
        <v>744</v>
      </c>
      <c r="BU11" s="59">
        <f t="shared" si="15"/>
        <v>744</v>
      </c>
      <c r="BV11" s="59">
        <f t="shared" si="15"/>
        <v>672</v>
      </c>
      <c r="BW11" s="59">
        <f t="shared" si="15"/>
        <v>744</v>
      </c>
      <c r="BX11" s="59">
        <f t="shared" si="15"/>
        <v>720</v>
      </c>
      <c r="BY11" s="59">
        <f t="shared" si="15"/>
        <v>744</v>
      </c>
      <c r="BZ11" s="59">
        <f t="shared" si="15"/>
        <v>720</v>
      </c>
      <c r="CA11" s="59">
        <f t="shared" si="15"/>
        <v>744</v>
      </c>
      <c r="CB11" s="59">
        <f t="shared" si="15"/>
        <v>744</v>
      </c>
      <c r="CC11" s="59">
        <f t="shared" si="15"/>
        <v>720</v>
      </c>
      <c r="CD11" s="59">
        <f t="shared" si="15"/>
        <v>744</v>
      </c>
      <c r="CE11" s="59">
        <f t="shared" si="15"/>
        <v>720</v>
      </c>
      <c r="CF11" s="59">
        <f t="shared" si="15"/>
        <v>744</v>
      </c>
      <c r="CG11" s="59">
        <f t="shared" si="15"/>
        <v>744</v>
      </c>
      <c r="CH11" s="59">
        <f t="shared" si="15"/>
        <v>672</v>
      </c>
      <c r="CI11" s="59">
        <f t="shared" si="15"/>
        <v>744</v>
      </c>
      <c r="CJ11" s="59">
        <f t="shared" si="15"/>
        <v>720</v>
      </c>
      <c r="CK11" s="59">
        <f t="shared" si="15"/>
        <v>744</v>
      </c>
      <c r="CL11" s="59">
        <f t="shared" si="15"/>
        <v>720</v>
      </c>
      <c r="CM11" s="59">
        <f t="shared" si="15"/>
        <v>744</v>
      </c>
      <c r="CN11" s="59">
        <f t="shared" si="15"/>
        <v>744</v>
      </c>
      <c r="CO11" s="59">
        <f t="shared" si="15"/>
        <v>720</v>
      </c>
      <c r="CP11" s="59">
        <f t="shared" si="15"/>
        <v>744</v>
      </c>
      <c r="CQ11" s="59">
        <f t="shared" si="15"/>
        <v>720</v>
      </c>
      <c r="CR11" s="59">
        <f t="shared" si="15"/>
        <v>744</v>
      </c>
      <c r="CS11" s="59">
        <f t="shared" si="15"/>
        <v>744</v>
      </c>
      <c r="CT11" s="59">
        <f t="shared" si="15"/>
        <v>696</v>
      </c>
      <c r="CU11" s="59">
        <f t="shared" si="15"/>
        <v>744</v>
      </c>
      <c r="CV11" s="59">
        <f t="shared" si="15"/>
        <v>720</v>
      </c>
      <c r="CW11" s="59">
        <f t="shared" si="15"/>
        <v>744</v>
      </c>
      <c r="CX11" s="59">
        <f t="shared" si="15"/>
        <v>720</v>
      </c>
      <c r="CY11" s="59">
        <f t="shared" si="15"/>
        <v>744</v>
      </c>
      <c r="CZ11" s="59">
        <f t="shared" si="15"/>
        <v>744</v>
      </c>
      <c r="DA11" s="59">
        <f t="shared" si="15"/>
        <v>720</v>
      </c>
      <c r="DB11" s="59">
        <f t="shared" si="15"/>
        <v>744</v>
      </c>
      <c r="DC11" s="59">
        <f t="shared" si="15"/>
        <v>720</v>
      </c>
      <c r="DD11" s="59">
        <f t="shared" si="15"/>
        <v>744</v>
      </c>
      <c r="DE11" s="59">
        <f t="shared" si="15"/>
        <v>744</v>
      </c>
      <c r="DF11" s="59">
        <f t="shared" si="15"/>
        <v>672</v>
      </c>
      <c r="DG11" s="59">
        <f t="shared" si="15"/>
        <v>744</v>
      </c>
      <c r="DH11" s="59">
        <f t="shared" si="15"/>
        <v>720</v>
      </c>
      <c r="DI11" s="59">
        <f t="shared" si="15"/>
        <v>744</v>
      </c>
      <c r="DJ11" s="59">
        <f t="shared" si="15"/>
        <v>720</v>
      </c>
      <c r="DK11" s="59">
        <f t="shared" si="15"/>
        <v>744</v>
      </c>
      <c r="DL11" s="59">
        <f t="shared" si="15"/>
        <v>744</v>
      </c>
      <c r="DM11" s="59">
        <f t="shared" si="15"/>
        <v>720</v>
      </c>
      <c r="DN11" s="59">
        <f t="shared" si="15"/>
        <v>744</v>
      </c>
      <c r="DO11" s="59">
        <f t="shared" si="15"/>
        <v>720</v>
      </c>
      <c r="DP11" s="59">
        <f t="shared" si="15"/>
        <v>744</v>
      </c>
      <c r="DQ11" s="59">
        <f t="shared" si="15"/>
        <v>744</v>
      </c>
      <c r="DR11" s="59">
        <f t="shared" si="15"/>
        <v>672</v>
      </c>
      <c r="DS11" s="59">
        <f t="shared" si="15"/>
        <v>744</v>
      </c>
      <c r="DT11" s="59">
        <f t="shared" si="15"/>
        <v>720</v>
      </c>
      <c r="DU11" s="59">
        <f t="shared" si="15"/>
        <v>744</v>
      </c>
      <c r="DV11" s="59">
        <f t="shared" si="15"/>
        <v>720</v>
      </c>
      <c r="DW11" s="59">
        <f t="shared" si="15"/>
        <v>744</v>
      </c>
      <c r="DX11" s="59">
        <f t="shared" si="15"/>
        <v>744</v>
      </c>
      <c r="DY11" s="59">
        <f t="shared" si="15"/>
        <v>720</v>
      </c>
      <c r="DZ11" s="59">
        <f t="shared" si="15"/>
        <v>744</v>
      </c>
      <c r="EA11" s="59">
        <f t="shared" ref="EA11:GL11" si="16">EA7*$B$3</f>
        <v>720</v>
      </c>
      <c r="EB11" s="59">
        <f t="shared" si="16"/>
        <v>744</v>
      </c>
      <c r="EC11" s="59">
        <f t="shared" si="16"/>
        <v>744</v>
      </c>
      <c r="ED11" s="59">
        <f t="shared" si="16"/>
        <v>672</v>
      </c>
      <c r="EE11" s="59">
        <f t="shared" si="16"/>
        <v>744</v>
      </c>
      <c r="EF11" s="59">
        <f t="shared" si="16"/>
        <v>720</v>
      </c>
      <c r="EG11" s="59">
        <f t="shared" si="16"/>
        <v>744</v>
      </c>
      <c r="EH11" s="59">
        <f t="shared" si="16"/>
        <v>720</v>
      </c>
      <c r="EI11" s="59">
        <f t="shared" si="16"/>
        <v>744</v>
      </c>
      <c r="EJ11" s="59">
        <f t="shared" si="16"/>
        <v>744</v>
      </c>
      <c r="EK11" s="59">
        <f t="shared" si="16"/>
        <v>720</v>
      </c>
      <c r="EL11" s="59">
        <f t="shared" si="16"/>
        <v>744</v>
      </c>
      <c r="EM11" s="59">
        <f t="shared" si="16"/>
        <v>720</v>
      </c>
      <c r="EN11" s="59">
        <f t="shared" si="16"/>
        <v>744</v>
      </c>
      <c r="EO11" s="59">
        <f t="shared" si="16"/>
        <v>744</v>
      </c>
      <c r="EP11" s="59">
        <f t="shared" si="16"/>
        <v>696</v>
      </c>
      <c r="EQ11" s="59">
        <f t="shared" si="16"/>
        <v>744</v>
      </c>
      <c r="ER11" s="59">
        <f t="shared" si="16"/>
        <v>720</v>
      </c>
      <c r="ES11" s="59">
        <f t="shared" si="16"/>
        <v>744</v>
      </c>
      <c r="ET11" s="59">
        <f t="shared" si="16"/>
        <v>720</v>
      </c>
      <c r="EU11" s="59">
        <f t="shared" si="16"/>
        <v>744</v>
      </c>
      <c r="EV11" s="59">
        <f t="shared" si="16"/>
        <v>744</v>
      </c>
      <c r="EW11" s="59">
        <f t="shared" si="16"/>
        <v>720</v>
      </c>
      <c r="EX11" s="59">
        <f t="shared" si="16"/>
        <v>744</v>
      </c>
      <c r="EY11" s="59">
        <f t="shared" si="16"/>
        <v>720</v>
      </c>
      <c r="EZ11" s="59">
        <f t="shared" si="16"/>
        <v>744</v>
      </c>
      <c r="FA11" s="59">
        <f t="shared" si="16"/>
        <v>744</v>
      </c>
      <c r="FB11" s="59">
        <f t="shared" si="16"/>
        <v>672</v>
      </c>
      <c r="FC11" s="59">
        <f t="shared" si="16"/>
        <v>744</v>
      </c>
      <c r="FD11" s="59">
        <f t="shared" si="16"/>
        <v>720</v>
      </c>
      <c r="FE11" s="59">
        <f t="shared" si="16"/>
        <v>744</v>
      </c>
      <c r="FF11" s="59">
        <f t="shared" si="16"/>
        <v>720</v>
      </c>
      <c r="FG11" s="59">
        <f t="shared" si="16"/>
        <v>744</v>
      </c>
      <c r="FH11" s="59">
        <f t="shared" si="16"/>
        <v>744</v>
      </c>
      <c r="FI11" s="59">
        <f t="shared" si="16"/>
        <v>720</v>
      </c>
      <c r="FJ11" s="59">
        <f t="shared" si="16"/>
        <v>744</v>
      </c>
      <c r="FK11" s="59">
        <f t="shared" si="16"/>
        <v>720</v>
      </c>
      <c r="FL11" s="59">
        <f t="shared" si="16"/>
        <v>744</v>
      </c>
      <c r="FM11" s="59">
        <f t="shared" si="16"/>
        <v>744</v>
      </c>
      <c r="FN11" s="59">
        <f t="shared" si="16"/>
        <v>672</v>
      </c>
      <c r="FO11" s="59">
        <f t="shared" si="16"/>
        <v>744</v>
      </c>
      <c r="FP11" s="59">
        <f t="shared" si="16"/>
        <v>720</v>
      </c>
      <c r="FQ11" s="59">
        <f t="shared" si="16"/>
        <v>744</v>
      </c>
      <c r="FR11" s="59">
        <f t="shared" si="16"/>
        <v>720</v>
      </c>
      <c r="FS11" s="59">
        <f t="shared" si="16"/>
        <v>744</v>
      </c>
      <c r="FT11" s="59">
        <f t="shared" si="16"/>
        <v>744</v>
      </c>
      <c r="FU11" s="59">
        <f t="shared" si="16"/>
        <v>720</v>
      </c>
      <c r="FV11" s="59">
        <f t="shared" si="16"/>
        <v>744</v>
      </c>
      <c r="FW11" s="59">
        <f t="shared" si="16"/>
        <v>720</v>
      </c>
      <c r="FX11" s="59">
        <f t="shared" si="16"/>
        <v>744</v>
      </c>
      <c r="FY11" s="59">
        <f t="shared" si="16"/>
        <v>744</v>
      </c>
      <c r="FZ11" s="59">
        <f t="shared" si="16"/>
        <v>672</v>
      </c>
      <c r="GA11" s="59">
        <f t="shared" si="16"/>
        <v>744</v>
      </c>
      <c r="GB11" s="59">
        <f t="shared" si="16"/>
        <v>720</v>
      </c>
      <c r="GC11" s="59">
        <f t="shared" si="16"/>
        <v>744</v>
      </c>
      <c r="GD11" s="59">
        <f t="shared" si="16"/>
        <v>720</v>
      </c>
      <c r="GE11" s="59">
        <f t="shared" si="16"/>
        <v>744</v>
      </c>
      <c r="GF11" s="59">
        <f t="shared" si="16"/>
        <v>744</v>
      </c>
      <c r="GG11" s="59">
        <f t="shared" si="16"/>
        <v>720</v>
      </c>
      <c r="GH11" s="59">
        <f t="shared" si="16"/>
        <v>744</v>
      </c>
      <c r="GI11" s="59">
        <f t="shared" si="16"/>
        <v>720</v>
      </c>
      <c r="GJ11" s="59">
        <f t="shared" si="16"/>
        <v>744</v>
      </c>
      <c r="GK11" s="59">
        <f t="shared" si="16"/>
        <v>744</v>
      </c>
      <c r="GL11" s="59">
        <f t="shared" si="16"/>
        <v>696</v>
      </c>
      <c r="GM11" s="59">
        <f t="shared" ref="GM11:IM11" si="17">GM7*$B$3</f>
        <v>744</v>
      </c>
      <c r="GN11" s="59">
        <f t="shared" si="17"/>
        <v>720</v>
      </c>
      <c r="GO11" s="59">
        <f t="shared" si="17"/>
        <v>744</v>
      </c>
      <c r="GP11" s="59">
        <f t="shared" si="17"/>
        <v>720</v>
      </c>
      <c r="GQ11" s="59">
        <f t="shared" si="17"/>
        <v>744</v>
      </c>
      <c r="GR11" s="59">
        <f t="shared" si="17"/>
        <v>744</v>
      </c>
      <c r="GS11" s="59">
        <f t="shared" si="17"/>
        <v>720</v>
      </c>
      <c r="GT11" s="59">
        <f t="shared" si="17"/>
        <v>744</v>
      </c>
      <c r="GU11" s="59">
        <f t="shared" si="17"/>
        <v>720</v>
      </c>
      <c r="GV11" s="59">
        <f t="shared" si="17"/>
        <v>744</v>
      </c>
      <c r="GW11" s="59">
        <f t="shared" si="17"/>
        <v>744</v>
      </c>
      <c r="GX11" s="59">
        <f t="shared" si="17"/>
        <v>672</v>
      </c>
      <c r="GY11" s="59">
        <f t="shared" si="17"/>
        <v>744</v>
      </c>
      <c r="GZ11" s="59">
        <f t="shared" si="17"/>
        <v>720</v>
      </c>
      <c r="HA11" s="59">
        <f t="shared" si="17"/>
        <v>744</v>
      </c>
      <c r="HB11" s="59">
        <f t="shared" si="17"/>
        <v>720</v>
      </c>
      <c r="HC11" s="59">
        <f t="shared" si="17"/>
        <v>744</v>
      </c>
      <c r="HD11" s="59">
        <f t="shared" si="17"/>
        <v>744</v>
      </c>
      <c r="HE11" s="59">
        <f t="shared" si="17"/>
        <v>720</v>
      </c>
      <c r="HF11" s="59">
        <f t="shared" si="17"/>
        <v>744</v>
      </c>
      <c r="HG11" s="59">
        <f t="shared" si="17"/>
        <v>720</v>
      </c>
      <c r="HH11" s="59">
        <f t="shared" si="17"/>
        <v>744</v>
      </c>
      <c r="HI11" s="59">
        <f t="shared" si="17"/>
        <v>744</v>
      </c>
      <c r="HJ11" s="59">
        <f t="shared" si="17"/>
        <v>672</v>
      </c>
      <c r="HK11" s="59">
        <f t="shared" si="17"/>
        <v>744</v>
      </c>
      <c r="HL11" s="59">
        <f t="shared" si="17"/>
        <v>720</v>
      </c>
      <c r="HM11" s="59">
        <f t="shared" si="17"/>
        <v>744</v>
      </c>
      <c r="HN11" s="59">
        <f t="shared" si="17"/>
        <v>720</v>
      </c>
      <c r="HO11" s="59">
        <f t="shared" si="17"/>
        <v>744</v>
      </c>
      <c r="HP11" s="59">
        <f t="shared" si="17"/>
        <v>744</v>
      </c>
      <c r="HQ11" s="59">
        <f t="shared" si="17"/>
        <v>720</v>
      </c>
      <c r="HR11" s="59">
        <f t="shared" si="17"/>
        <v>744</v>
      </c>
      <c r="HS11" s="59">
        <f t="shared" si="17"/>
        <v>720</v>
      </c>
      <c r="HT11" s="59">
        <f t="shared" si="17"/>
        <v>744</v>
      </c>
      <c r="HU11" s="59">
        <f t="shared" si="17"/>
        <v>744</v>
      </c>
      <c r="HV11" s="59">
        <f t="shared" si="17"/>
        <v>672</v>
      </c>
      <c r="HW11" s="59">
        <f t="shared" si="17"/>
        <v>744</v>
      </c>
      <c r="HX11" s="59">
        <f t="shared" si="17"/>
        <v>720</v>
      </c>
      <c r="HY11" s="59">
        <f t="shared" si="17"/>
        <v>744</v>
      </c>
      <c r="HZ11" s="59">
        <f t="shared" si="17"/>
        <v>720</v>
      </c>
      <c r="IA11" s="59">
        <f t="shared" si="17"/>
        <v>744</v>
      </c>
      <c r="IB11" s="59">
        <f t="shared" si="17"/>
        <v>744</v>
      </c>
      <c r="IC11" s="59">
        <f t="shared" si="17"/>
        <v>720</v>
      </c>
      <c r="ID11" s="59">
        <f t="shared" si="17"/>
        <v>744</v>
      </c>
      <c r="IE11" s="59">
        <f t="shared" si="17"/>
        <v>720</v>
      </c>
      <c r="IF11" s="59">
        <f t="shared" si="17"/>
        <v>744</v>
      </c>
      <c r="IG11" s="59">
        <f t="shared" si="17"/>
        <v>744</v>
      </c>
      <c r="IH11" s="59">
        <f t="shared" si="17"/>
        <v>696</v>
      </c>
      <c r="II11" s="59">
        <f t="shared" si="17"/>
        <v>744</v>
      </c>
      <c r="IJ11" s="59">
        <f t="shared" si="17"/>
        <v>720</v>
      </c>
      <c r="IK11" s="59">
        <f t="shared" si="17"/>
        <v>744</v>
      </c>
      <c r="IL11" s="59">
        <f t="shared" si="17"/>
        <v>720</v>
      </c>
      <c r="IM11" s="59">
        <f t="shared" si="17"/>
        <v>744</v>
      </c>
      <c r="IN11" s="59">
        <f t="shared" ref="IN11:IT11" si="18">IN7*$B$3</f>
        <v>744</v>
      </c>
      <c r="IO11" s="59">
        <f t="shared" si="18"/>
        <v>720</v>
      </c>
      <c r="IP11" s="59">
        <f t="shared" si="18"/>
        <v>744</v>
      </c>
      <c r="IQ11" s="59">
        <f t="shared" si="18"/>
        <v>720</v>
      </c>
      <c r="IR11" s="59">
        <f t="shared" si="18"/>
        <v>744</v>
      </c>
      <c r="IS11" s="59">
        <f t="shared" si="18"/>
        <v>744</v>
      </c>
      <c r="IT11" s="59">
        <f t="shared" si="18"/>
        <v>0</v>
      </c>
    </row>
    <row r="12" spans="1:256" s="59" customFormat="1" x14ac:dyDescent="0.25">
      <c r="A12" s="5" t="s">
        <v>328</v>
      </c>
      <c r="C12" s="59">
        <f t="shared" ref="C12:BN12" ca="1" si="19">C8*$B$1</f>
        <v>69</v>
      </c>
      <c r="D12" s="59">
        <f t="shared" si="19"/>
        <v>63</v>
      </c>
      <c r="E12" s="59">
        <f t="shared" si="19"/>
        <v>69</v>
      </c>
      <c r="F12" s="59">
        <f t="shared" si="19"/>
        <v>69</v>
      </c>
      <c r="G12" s="59">
        <f t="shared" si="19"/>
        <v>66</v>
      </c>
      <c r="H12" s="59">
        <f t="shared" si="19"/>
        <v>72</v>
      </c>
      <c r="I12" s="59">
        <f t="shared" si="19"/>
        <v>66</v>
      </c>
      <c r="J12" s="59">
        <f t="shared" si="19"/>
        <v>66</v>
      </c>
      <c r="K12" s="59">
        <f t="shared" si="19"/>
        <v>69</v>
      </c>
      <c r="L12" s="59">
        <f t="shared" si="19"/>
        <v>66</v>
      </c>
      <c r="M12" s="59">
        <f t="shared" si="19"/>
        <v>69</v>
      </c>
      <c r="N12" s="59">
        <f t="shared" si="19"/>
        <v>63</v>
      </c>
      <c r="O12" s="59">
        <f t="shared" si="19"/>
        <v>69</v>
      </c>
      <c r="P12" s="59">
        <f t="shared" si="19"/>
        <v>63</v>
      </c>
      <c r="Q12" s="59">
        <f t="shared" si="19"/>
        <v>72</v>
      </c>
      <c r="R12" s="59">
        <f t="shared" si="19"/>
        <v>66</v>
      </c>
      <c r="S12" s="59">
        <f t="shared" si="19"/>
        <v>66</v>
      </c>
      <c r="T12" s="59">
        <f t="shared" si="19"/>
        <v>72</v>
      </c>
      <c r="U12" s="59">
        <f t="shared" si="19"/>
        <v>63</v>
      </c>
      <c r="V12" s="59">
        <f t="shared" si="19"/>
        <v>69</v>
      </c>
      <c r="W12" s="59">
        <f t="shared" si="19"/>
        <v>69</v>
      </c>
      <c r="X12" s="59">
        <f t="shared" si="19"/>
        <v>66</v>
      </c>
      <c r="Y12" s="59">
        <f t="shared" si="19"/>
        <v>72</v>
      </c>
      <c r="Z12" s="59">
        <f t="shared" si="19"/>
        <v>63</v>
      </c>
      <c r="AA12" s="59">
        <f t="shared" si="19"/>
        <v>66</v>
      </c>
      <c r="AB12" s="59">
        <f t="shared" si="19"/>
        <v>66</v>
      </c>
      <c r="AC12" s="59">
        <f t="shared" si="19"/>
        <v>72</v>
      </c>
      <c r="AD12" s="59">
        <f t="shared" si="19"/>
        <v>63</v>
      </c>
      <c r="AE12" s="59">
        <f t="shared" si="19"/>
        <v>69</v>
      </c>
      <c r="AF12" s="59">
        <f t="shared" si="19"/>
        <v>69</v>
      </c>
      <c r="AG12" s="59">
        <f t="shared" si="19"/>
        <v>63</v>
      </c>
      <c r="AH12" s="59">
        <f t="shared" si="19"/>
        <v>72</v>
      </c>
      <c r="AI12" s="59">
        <f t="shared" si="19"/>
        <v>66</v>
      </c>
      <c r="AJ12" s="59">
        <f t="shared" si="19"/>
        <v>66</v>
      </c>
      <c r="AK12" s="59">
        <f t="shared" si="19"/>
        <v>72</v>
      </c>
      <c r="AL12" s="59">
        <f t="shared" si="19"/>
        <v>63</v>
      </c>
      <c r="AM12" s="59">
        <f t="shared" si="19"/>
        <v>66</v>
      </c>
      <c r="AN12" s="59">
        <f t="shared" si="19"/>
        <v>69</v>
      </c>
      <c r="AO12" s="59">
        <f t="shared" si="19"/>
        <v>69</v>
      </c>
      <c r="AP12" s="59">
        <f t="shared" si="19"/>
        <v>63</v>
      </c>
      <c r="AQ12" s="59">
        <f t="shared" si="19"/>
        <v>72</v>
      </c>
      <c r="AR12" s="59">
        <f t="shared" si="19"/>
        <v>66</v>
      </c>
      <c r="AS12" s="59">
        <f t="shared" si="19"/>
        <v>66</v>
      </c>
      <c r="AT12" s="59">
        <f t="shared" si="19"/>
        <v>72</v>
      </c>
      <c r="AU12" s="59">
        <f t="shared" si="19"/>
        <v>63</v>
      </c>
      <c r="AV12" s="59">
        <f t="shared" si="19"/>
        <v>69</v>
      </c>
      <c r="AW12" s="59">
        <f t="shared" si="19"/>
        <v>69</v>
      </c>
      <c r="AX12" s="59">
        <f t="shared" si="19"/>
        <v>60</v>
      </c>
      <c r="AY12" s="59">
        <f t="shared" si="19"/>
        <v>69</v>
      </c>
      <c r="AZ12" s="59">
        <f t="shared" si="19"/>
        <v>69</v>
      </c>
      <c r="BA12" s="59">
        <f t="shared" si="19"/>
        <v>66</v>
      </c>
      <c r="BB12" s="59">
        <f t="shared" si="19"/>
        <v>69</v>
      </c>
      <c r="BC12" s="59">
        <f t="shared" si="19"/>
        <v>69</v>
      </c>
      <c r="BD12" s="59">
        <f t="shared" si="19"/>
        <v>66</v>
      </c>
      <c r="BE12" s="59">
        <f t="shared" si="19"/>
        <v>69</v>
      </c>
      <c r="BF12" s="59">
        <f t="shared" si="19"/>
        <v>66</v>
      </c>
      <c r="BG12" s="59">
        <f t="shared" si="19"/>
        <v>66</v>
      </c>
      <c r="BH12" s="59">
        <f t="shared" si="19"/>
        <v>72</v>
      </c>
      <c r="BI12" s="59">
        <f t="shared" si="19"/>
        <v>66</v>
      </c>
      <c r="BJ12" s="59">
        <f t="shared" si="19"/>
        <v>63</v>
      </c>
      <c r="BK12" s="59">
        <f t="shared" si="19"/>
        <v>72</v>
      </c>
      <c r="BL12" s="59">
        <f t="shared" si="19"/>
        <v>66</v>
      </c>
      <c r="BM12" s="59">
        <f t="shared" si="19"/>
        <v>66</v>
      </c>
      <c r="BN12" s="59">
        <f t="shared" si="19"/>
        <v>69</v>
      </c>
      <c r="BO12" s="59">
        <f t="shared" ref="BO12:DZ12" si="20">BO8*$B$1</f>
        <v>66</v>
      </c>
      <c r="BP12" s="59">
        <f t="shared" si="20"/>
        <v>69</v>
      </c>
      <c r="BQ12" s="59">
        <f t="shared" si="20"/>
        <v>69</v>
      </c>
      <c r="BR12" s="59">
        <f t="shared" si="20"/>
        <v>66</v>
      </c>
      <c r="BS12" s="59">
        <f t="shared" si="20"/>
        <v>69</v>
      </c>
      <c r="BT12" s="59">
        <f t="shared" si="20"/>
        <v>69</v>
      </c>
      <c r="BU12" s="59">
        <f t="shared" si="20"/>
        <v>66</v>
      </c>
      <c r="BV12" s="59">
        <f t="shared" si="20"/>
        <v>63</v>
      </c>
      <c r="BW12" s="59">
        <f t="shared" si="20"/>
        <v>72</v>
      </c>
      <c r="BX12" s="59">
        <f t="shared" si="20"/>
        <v>63</v>
      </c>
      <c r="BY12" s="59">
        <f t="shared" si="20"/>
        <v>69</v>
      </c>
      <c r="BZ12" s="59">
        <f t="shared" si="20"/>
        <v>69</v>
      </c>
      <c r="CA12" s="59">
        <f t="shared" si="20"/>
        <v>66</v>
      </c>
      <c r="CB12" s="59">
        <f t="shared" si="20"/>
        <v>72</v>
      </c>
      <c r="CC12" s="59">
        <f t="shared" si="20"/>
        <v>66</v>
      </c>
      <c r="CD12" s="59">
        <f t="shared" si="20"/>
        <v>66</v>
      </c>
      <c r="CE12" s="59">
        <f t="shared" si="20"/>
        <v>69</v>
      </c>
      <c r="CF12" s="59">
        <f t="shared" si="20"/>
        <v>66</v>
      </c>
      <c r="CG12" s="59">
        <f t="shared" si="20"/>
        <v>69</v>
      </c>
      <c r="CH12" s="59">
        <f t="shared" si="20"/>
        <v>63</v>
      </c>
      <c r="CI12" s="59">
        <f t="shared" si="20"/>
        <v>69</v>
      </c>
      <c r="CJ12" s="59">
        <f t="shared" si="20"/>
        <v>63</v>
      </c>
      <c r="CK12" s="59">
        <f t="shared" si="20"/>
        <v>72</v>
      </c>
      <c r="CL12" s="59">
        <f t="shared" si="20"/>
        <v>66</v>
      </c>
      <c r="CM12" s="59">
        <f t="shared" si="20"/>
        <v>66</v>
      </c>
      <c r="CN12" s="59">
        <f t="shared" si="20"/>
        <v>72</v>
      </c>
      <c r="CO12" s="59">
        <f t="shared" si="20"/>
        <v>63</v>
      </c>
      <c r="CP12" s="59">
        <f t="shared" si="20"/>
        <v>69</v>
      </c>
      <c r="CQ12" s="59">
        <f t="shared" si="20"/>
        <v>69</v>
      </c>
      <c r="CR12" s="59">
        <f t="shared" si="20"/>
        <v>66</v>
      </c>
      <c r="CS12" s="59">
        <f t="shared" si="20"/>
        <v>72</v>
      </c>
      <c r="CT12" s="59">
        <f t="shared" si="20"/>
        <v>66</v>
      </c>
      <c r="CU12" s="59">
        <f t="shared" si="20"/>
        <v>66</v>
      </c>
      <c r="CV12" s="59">
        <f t="shared" si="20"/>
        <v>69</v>
      </c>
      <c r="CW12" s="59">
        <f t="shared" si="20"/>
        <v>69</v>
      </c>
      <c r="CX12" s="59">
        <f t="shared" si="20"/>
        <v>63</v>
      </c>
      <c r="CY12" s="59">
        <f t="shared" si="20"/>
        <v>72</v>
      </c>
      <c r="CZ12" s="59">
        <f t="shared" si="20"/>
        <v>66</v>
      </c>
      <c r="DA12" s="59">
        <f t="shared" si="20"/>
        <v>66</v>
      </c>
      <c r="DB12" s="59">
        <f t="shared" si="20"/>
        <v>72</v>
      </c>
      <c r="DC12" s="59">
        <f t="shared" si="20"/>
        <v>63</v>
      </c>
      <c r="DD12" s="59">
        <f t="shared" si="20"/>
        <v>69</v>
      </c>
      <c r="DE12" s="59">
        <f t="shared" si="20"/>
        <v>69</v>
      </c>
      <c r="DF12" s="59">
        <f t="shared" si="20"/>
        <v>60</v>
      </c>
      <c r="DG12" s="59">
        <f t="shared" si="20"/>
        <v>66</v>
      </c>
      <c r="DH12" s="59">
        <f t="shared" si="20"/>
        <v>69</v>
      </c>
      <c r="DI12" s="59">
        <f t="shared" si="20"/>
        <v>66</v>
      </c>
      <c r="DJ12" s="59">
        <f t="shared" si="20"/>
        <v>66</v>
      </c>
      <c r="DK12" s="59">
        <f t="shared" si="20"/>
        <v>72</v>
      </c>
      <c r="DL12" s="59">
        <f t="shared" si="20"/>
        <v>66</v>
      </c>
      <c r="DM12" s="59">
        <f t="shared" si="20"/>
        <v>69</v>
      </c>
      <c r="DN12" s="59">
        <f t="shared" si="20"/>
        <v>69</v>
      </c>
      <c r="DO12" s="59">
        <f t="shared" si="20"/>
        <v>63</v>
      </c>
      <c r="DP12" s="59">
        <f t="shared" si="20"/>
        <v>72</v>
      </c>
      <c r="DQ12" s="59">
        <f t="shared" si="20"/>
        <v>66</v>
      </c>
      <c r="DR12" s="59">
        <f t="shared" si="20"/>
        <v>60</v>
      </c>
      <c r="DS12" s="59">
        <f t="shared" si="20"/>
        <v>69</v>
      </c>
      <c r="DT12" s="59">
        <f t="shared" si="20"/>
        <v>69</v>
      </c>
      <c r="DU12" s="59">
        <f t="shared" si="20"/>
        <v>66</v>
      </c>
      <c r="DV12" s="59">
        <f t="shared" si="20"/>
        <v>69</v>
      </c>
      <c r="DW12" s="59">
        <f t="shared" si="20"/>
        <v>69</v>
      </c>
      <c r="DX12" s="59">
        <f t="shared" si="20"/>
        <v>66</v>
      </c>
      <c r="DY12" s="59">
        <f t="shared" si="20"/>
        <v>69</v>
      </c>
      <c r="DZ12" s="59">
        <f t="shared" si="20"/>
        <v>66</v>
      </c>
      <c r="EA12" s="59">
        <f t="shared" ref="EA12:GL12" si="21">EA8*$B$1</f>
        <v>66</v>
      </c>
      <c r="EB12" s="59">
        <f t="shared" si="21"/>
        <v>72</v>
      </c>
      <c r="EC12" s="59">
        <f t="shared" si="21"/>
        <v>66</v>
      </c>
      <c r="ED12" s="59">
        <f t="shared" si="21"/>
        <v>63</v>
      </c>
      <c r="EE12" s="59">
        <f t="shared" si="21"/>
        <v>72</v>
      </c>
      <c r="EF12" s="59">
        <f t="shared" si="21"/>
        <v>66</v>
      </c>
      <c r="EG12" s="59">
        <f t="shared" si="21"/>
        <v>66</v>
      </c>
      <c r="EH12" s="59">
        <f t="shared" si="21"/>
        <v>69</v>
      </c>
      <c r="EI12" s="59">
        <f t="shared" si="21"/>
        <v>66</v>
      </c>
      <c r="EJ12" s="59">
        <f t="shared" si="21"/>
        <v>69</v>
      </c>
      <c r="EK12" s="59">
        <f t="shared" si="21"/>
        <v>69</v>
      </c>
      <c r="EL12" s="59">
        <f t="shared" si="21"/>
        <v>66</v>
      </c>
      <c r="EM12" s="59">
        <f t="shared" si="21"/>
        <v>69</v>
      </c>
      <c r="EN12" s="59">
        <f t="shared" si="21"/>
        <v>69</v>
      </c>
      <c r="EO12" s="59">
        <f t="shared" si="21"/>
        <v>66</v>
      </c>
      <c r="EP12" s="59">
        <f t="shared" si="21"/>
        <v>66</v>
      </c>
      <c r="EQ12" s="59">
        <f t="shared" si="21"/>
        <v>69</v>
      </c>
      <c r="ER12" s="59">
        <f t="shared" si="21"/>
        <v>63</v>
      </c>
      <c r="ES12" s="59">
        <f t="shared" si="21"/>
        <v>72</v>
      </c>
      <c r="ET12" s="59">
        <f t="shared" si="21"/>
        <v>66</v>
      </c>
      <c r="EU12" s="59">
        <f t="shared" si="21"/>
        <v>66</v>
      </c>
      <c r="EV12" s="59">
        <f t="shared" si="21"/>
        <v>72</v>
      </c>
      <c r="EW12" s="59">
        <f t="shared" si="21"/>
        <v>63</v>
      </c>
      <c r="EX12" s="59">
        <f t="shared" si="21"/>
        <v>69</v>
      </c>
      <c r="EY12" s="59">
        <f t="shared" si="21"/>
        <v>69</v>
      </c>
      <c r="EZ12" s="59">
        <f t="shared" si="21"/>
        <v>66</v>
      </c>
      <c r="FA12" s="59">
        <f t="shared" si="21"/>
        <v>72</v>
      </c>
      <c r="FB12" s="59">
        <f t="shared" si="21"/>
        <v>63</v>
      </c>
      <c r="FC12" s="59">
        <f t="shared" si="21"/>
        <v>66</v>
      </c>
      <c r="FD12" s="59">
        <f t="shared" si="21"/>
        <v>66</v>
      </c>
      <c r="FE12" s="59">
        <f t="shared" si="21"/>
        <v>72</v>
      </c>
      <c r="FF12" s="59">
        <f t="shared" si="21"/>
        <v>63</v>
      </c>
      <c r="FG12" s="59">
        <f t="shared" si="21"/>
        <v>69</v>
      </c>
      <c r="FH12" s="59">
        <f t="shared" si="21"/>
        <v>69</v>
      </c>
      <c r="FI12" s="59">
        <f t="shared" si="21"/>
        <v>63</v>
      </c>
      <c r="FJ12" s="59">
        <f t="shared" si="21"/>
        <v>72</v>
      </c>
      <c r="FK12" s="59">
        <f t="shared" si="21"/>
        <v>66</v>
      </c>
      <c r="FL12" s="59">
        <f t="shared" si="21"/>
        <v>66</v>
      </c>
      <c r="FM12" s="59">
        <f t="shared" si="21"/>
        <v>72</v>
      </c>
      <c r="FN12" s="59">
        <f t="shared" si="21"/>
        <v>63</v>
      </c>
      <c r="FO12" s="59">
        <f t="shared" si="21"/>
        <v>66</v>
      </c>
      <c r="FP12" s="59">
        <f t="shared" si="21"/>
        <v>69</v>
      </c>
      <c r="FQ12" s="59">
        <f t="shared" si="21"/>
        <v>69</v>
      </c>
      <c r="FR12" s="59">
        <f t="shared" si="21"/>
        <v>63</v>
      </c>
      <c r="FS12" s="59">
        <f t="shared" si="21"/>
        <v>72</v>
      </c>
      <c r="FT12" s="59">
        <f t="shared" si="21"/>
        <v>66</v>
      </c>
      <c r="FU12" s="59">
        <f t="shared" si="21"/>
        <v>66</v>
      </c>
      <c r="FV12" s="59">
        <f t="shared" si="21"/>
        <v>72</v>
      </c>
      <c r="FW12" s="59">
        <f t="shared" si="21"/>
        <v>63</v>
      </c>
      <c r="FX12" s="59">
        <f t="shared" si="21"/>
        <v>69</v>
      </c>
      <c r="FY12" s="59">
        <f t="shared" si="21"/>
        <v>69</v>
      </c>
      <c r="FZ12" s="59">
        <f t="shared" si="21"/>
        <v>60</v>
      </c>
      <c r="GA12" s="59">
        <f t="shared" si="21"/>
        <v>66</v>
      </c>
      <c r="GB12" s="59">
        <f t="shared" si="21"/>
        <v>69</v>
      </c>
      <c r="GC12" s="59">
        <f t="shared" si="21"/>
        <v>66</v>
      </c>
      <c r="GD12" s="59">
        <f t="shared" si="21"/>
        <v>66</v>
      </c>
      <c r="GE12" s="59">
        <f t="shared" si="21"/>
        <v>72</v>
      </c>
      <c r="GF12" s="59">
        <f t="shared" si="21"/>
        <v>66</v>
      </c>
      <c r="GG12" s="59">
        <f t="shared" si="21"/>
        <v>69</v>
      </c>
      <c r="GH12" s="59">
        <f t="shared" si="21"/>
        <v>69</v>
      </c>
      <c r="GI12" s="59">
        <f t="shared" si="21"/>
        <v>63</v>
      </c>
      <c r="GJ12" s="59">
        <f t="shared" si="21"/>
        <v>72</v>
      </c>
      <c r="GK12" s="59">
        <f t="shared" si="21"/>
        <v>66</v>
      </c>
      <c r="GL12" s="59">
        <f t="shared" si="21"/>
        <v>63</v>
      </c>
      <c r="GM12" s="59">
        <f t="shared" ref="GM12:IM12" si="22">GM8*$B$1</f>
        <v>72</v>
      </c>
      <c r="GN12" s="59">
        <f t="shared" si="22"/>
        <v>66</v>
      </c>
      <c r="GO12" s="59">
        <f t="shared" si="22"/>
        <v>66</v>
      </c>
      <c r="GP12" s="59">
        <f t="shared" si="22"/>
        <v>69</v>
      </c>
      <c r="GQ12" s="59">
        <f t="shared" si="22"/>
        <v>66</v>
      </c>
      <c r="GR12" s="59">
        <f t="shared" si="22"/>
        <v>69</v>
      </c>
      <c r="GS12" s="59">
        <f t="shared" si="22"/>
        <v>69</v>
      </c>
      <c r="GT12" s="59">
        <f t="shared" si="22"/>
        <v>66</v>
      </c>
      <c r="GU12" s="59">
        <f t="shared" si="22"/>
        <v>69</v>
      </c>
      <c r="GV12" s="59">
        <f t="shared" si="22"/>
        <v>69</v>
      </c>
      <c r="GW12" s="59">
        <f t="shared" si="22"/>
        <v>66</v>
      </c>
      <c r="GX12" s="59">
        <f t="shared" si="22"/>
        <v>63</v>
      </c>
      <c r="GY12" s="59">
        <f t="shared" si="22"/>
        <v>72</v>
      </c>
      <c r="GZ12" s="59">
        <f t="shared" si="22"/>
        <v>63</v>
      </c>
      <c r="HA12" s="59">
        <f t="shared" si="22"/>
        <v>69</v>
      </c>
      <c r="HB12" s="59">
        <f t="shared" si="22"/>
        <v>69</v>
      </c>
      <c r="HC12" s="59">
        <f t="shared" si="22"/>
        <v>66</v>
      </c>
      <c r="HD12" s="59">
        <f t="shared" si="22"/>
        <v>72</v>
      </c>
      <c r="HE12" s="59">
        <f t="shared" si="22"/>
        <v>66</v>
      </c>
      <c r="HF12" s="59">
        <f t="shared" si="22"/>
        <v>66</v>
      </c>
      <c r="HG12" s="59">
        <f t="shared" si="22"/>
        <v>69</v>
      </c>
      <c r="HH12" s="59">
        <f t="shared" si="22"/>
        <v>66</v>
      </c>
      <c r="HI12" s="59">
        <f t="shared" si="22"/>
        <v>69</v>
      </c>
      <c r="HJ12" s="59">
        <f t="shared" si="22"/>
        <v>63</v>
      </c>
      <c r="HK12" s="59">
        <f t="shared" si="22"/>
        <v>69</v>
      </c>
      <c r="HL12" s="59">
        <f t="shared" si="22"/>
        <v>63</v>
      </c>
      <c r="HM12" s="59">
        <f t="shared" si="22"/>
        <v>72</v>
      </c>
      <c r="HN12" s="59">
        <f t="shared" si="22"/>
        <v>66</v>
      </c>
      <c r="HO12" s="59">
        <f t="shared" si="22"/>
        <v>66</v>
      </c>
      <c r="HP12" s="59">
        <f t="shared" si="22"/>
        <v>72</v>
      </c>
      <c r="HQ12" s="59">
        <f t="shared" si="22"/>
        <v>63</v>
      </c>
      <c r="HR12" s="59">
        <f t="shared" si="22"/>
        <v>69</v>
      </c>
      <c r="HS12" s="59">
        <f t="shared" si="22"/>
        <v>69</v>
      </c>
      <c r="HT12" s="59">
        <f t="shared" si="22"/>
        <v>66</v>
      </c>
      <c r="HU12" s="59">
        <f t="shared" si="22"/>
        <v>72</v>
      </c>
      <c r="HV12" s="59">
        <f t="shared" si="22"/>
        <v>63</v>
      </c>
      <c r="HW12" s="59">
        <f t="shared" si="22"/>
        <v>66</v>
      </c>
      <c r="HX12" s="59">
        <f t="shared" si="22"/>
        <v>66</v>
      </c>
      <c r="HY12" s="59">
        <f t="shared" si="22"/>
        <v>72</v>
      </c>
      <c r="HZ12" s="59">
        <f t="shared" si="22"/>
        <v>63</v>
      </c>
      <c r="IA12" s="59">
        <f t="shared" si="22"/>
        <v>69</v>
      </c>
      <c r="IB12" s="59">
        <f t="shared" si="22"/>
        <v>69</v>
      </c>
      <c r="IC12" s="59">
        <f t="shared" si="22"/>
        <v>63</v>
      </c>
      <c r="ID12" s="59">
        <f t="shared" si="22"/>
        <v>72</v>
      </c>
      <c r="IE12" s="59">
        <f t="shared" si="22"/>
        <v>66</v>
      </c>
      <c r="IF12" s="59">
        <f t="shared" si="22"/>
        <v>66</v>
      </c>
      <c r="IG12" s="59">
        <f t="shared" si="22"/>
        <v>72</v>
      </c>
      <c r="IH12" s="59">
        <f t="shared" si="22"/>
        <v>63</v>
      </c>
      <c r="II12" s="59">
        <f t="shared" si="22"/>
        <v>66</v>
      </c>
      <c r="IJ12" s="59">
        <f t="shared" si="22"/>
        <v>69</v>
      </c>
      <c r="IK12" s="59">
        <f t="shared" si="22"/>
        <v>66</v>
      </c>
      <c r="IL12" s="59">
        <f t="shared" si="22"/>
        <v>66</v>
      </c>
      <c r="IM12" s="59">
        <f t="shared" si="22"/>
        <v>72</v>
      </c>
      <c r="IN12" s="59">
        <f t="shared" ref="IN12:IT12" si="23">IN8*$B$1</f>
        <v>66</v>
      </c>
      <c r="IO12" s="59">
        <f t="shared" si="23"/>
        <v>69</v>
      </c>
      <c r="IP12" s="59">
        <f t="shared" si="23"/>
        <v>69</v>
      </c>
      <c r="IQ12" s="59">
        <f t="shared" si="23"/>
        <v>63</v>
      </c>
      <c r="IR12" s="59">
        <f t="shared" si="23"/>
        <v>72</v>
      </c>
      <c r="IS12" s="59">
        <f t="shared" si="23"/>
        <v>66</v>
      </c>
      <c r="IT12" s="59">
        <f t="shared" si="23"/>
        <v>0</v>
      </c>
    </row>
    <row r="13" spans="1:256" s="59" customFormat="1" x14ac:dyDescent="0.25">
      <c r="A13" s="5" t="s">
        <v>321</v>
      </c>
      <c r="C13" s="59">
        <f t="shared" ref="C13:BN13" ca="1" si="24">C8*$B$2+C9*$B$3</f>
        <v>651</v>
      </c>
      <c r="D13" s="59">
        <f t="shared" si="24"/>
        <v>657</v>
      </c>
      <c r="E13" s="59">
        <f t="shared" si="24"/>
        <v>675</v>
      </c>
      <c r="F13" s="59">
        <f t="shared" si="24"/>
        <v>651</v>
      </c>
      <c r="G13" s="59">
        <f t="shared" si="24"/>
        <v>678</v>
      </c>
      <c r="H13" s="59">
        <f t="shared" si="24"/>
        <v>672</v>
      </c>
      <c r="I13" s="59">
        <f t="shared" si="24"/>
        <v>654</v>
      </c>
      <c r="J13" s="59">
        <f t="shared" si="24"/>
        <v>678</v>
      </c>
      <c r="K13" s="59">
        <f t="shared" si="24"/>
        <v>651</v>
      </c>
      <c r="L13" s="59">
        <f t="shared" si="24"/>
        <v>678</v>
      </c>
      <c r="M13" s="59">
        <f t="shared" si="24"/>
        <v>675</v>
      </c>
      <c r="N13" s="59">
        <f t="shared" si="24"/>
        <v>609</v>
      </c>
      <c r="O13" s="59">
        <f t="shared" si="24"/>
        <v>675</v>
      </c>
      <c r="P13" s="59">
        <f t="shared" si="24"/>
        <v>657</v>
      </c>
      <c r="Q13" s="59">
        <f t="shared" si="24"/>
        <v>672</v>
      </c>
      <c r="R13" s="59">
        <f t="shared" si="24"/>
        <v>654</v>
      </c>
      <c r="S13" s="59">
        <f t="shared" si="24"/>
        <v>678</v>
      </c>
      <c r="T13" s="59">
        <f t="shared" si="24"/>
        <v>672</v>
      </c>
      <c r="U13" s="59">
        <f t="shared" si="24"/>
        <v>657</v>
      </c>
      <c r="V13" s="59">
        <f t="shared" si="24"/>
        <v>675</v>
      </c>
      <c r="W13" s="59">
        <f t="shared" si="24"/>
        <v>651</v>
      </c>
      <c r="X13" s="59">
        <f t="shared" si="24"/>
        <v>678</v>
      </c>
      <c r="Y13" s="59">
        <f t="shared" si="24"/>
        <v>672</v>
      </c>
      <c r="Z13" s="59">
        <f t="shared" si="24"/>
        <v>609</v>
      </c>
      <c r="AA13" s="59">
        <f t="shared" si="24"/>
        <v>678</v>
      </c>
      <c r="AB13" s="59">
        <f t="shared" si="24"/>
        <v>654</v>
      </c>
      <c r="AC13" s="59">
        <f t="shared" si="24"/>
        <v>672</v>
      </c>
      <c r="AD13" s="59">
        <f t="shared" si="24"/>
        <v>657</v>
      </c>
      <c r="AE13" s="59">
        <f t="shared" si="24"/>
        <v>675</v>
      </c>
      <c r="AF13" s="59">
        <f t="shared" si="24"/>
        <v>675</v>
      </c>
      <c r="AG13" s="59">
        <f t="shared" si="24"/>
        <v>657</v>
      </c>
      <c r="AH13" s="59">
        <f t="shared" si="24"/>
        <v>672</v>
      </c>
      <c r="AI13" s="59">
        <f t="shared" si="24"/>
        <v>654</v>
      </c>
      <c r="AJ13" s="59">
        <f t="shared" si="24"/>
        <v>678</v>
      </c>
      <c r="AK13" s="59">
        <f t="shared" si="24"/>
        <v>672</v>
      </c>
      <c r="AL13" s="59">
        <f t="shared" si="24"/>
        <v>609</v>
      </c>
      <c r="AM13" s="59">
        <f t="shared" si="24"/>
        <v>678</v>
      </c>
      <c r="AN13" s="59">
        <f t="shared" si="24"/>
        <v>651</v>
      </c>
      <c r="AO13" s="59">
        <f t="shared" si="24"/>
        <v>675</v>
      </c>
      <c r="AP13" s="59">
        <f t="shared" si="24"/>
        <v>657</v>
      </c>
      <c r="AQ13" s="59">
        <f t="shared" si="24"/>
        <v>672</v>
      </c>
      <c r="AR13" s="59">
        <f t="shared" si="24"/>
        <v>678</v>
      </c>
      <c r="AS13" s="59">
        <f t="shared" si="24"/>
        <v>654</v>
      </c>
      <c r="AT13" s="59">
        <f t="shared" si="24"/>
        <v>672</v>
      </c>
      <c r="AU13" s="59">
        <f t="shared" si="24"/>
        <v>657</v>
      </c>
      <c r="AV13" s="59">
        <f t="shared" si="24"/>
        <v>675</v>
      </c>
      <c r="AW13" s="59">
        <f t="shared" si="24"/>
        <v>675</v>
      </c>
      <c r="AX13" s="59">
        <f t="shared" si="24"/>
        <v>636</v>
      </c>
      <c r="AY13" s="59">
        <f t="shared" si="24"/>
        <v>675</v>
      </c>
      <c r="AZ13" s="59">
        <f t="shared" si="24"/>
        <v>651</v>
      </c>
      <c r="BA13" s="59">
        <f t="shared" si="24"/>
        <v>678</v>
      </c>
      <c r="BB13" s="59">
        <f t="shared" si="24"/>
        <v>651</v>
      </c>
      <c r="BC13" s="59">
        <f t="shared" si="24"/>
        <v>675</v>
      </c>
      <c r="BD13" s="59">
        <f t="shared" si="24"/>
        <v>678</v>
      </c>
      <c r="BE13" s="59">
        <f t="shared" si="24"/>
        <v>651</v>
      </c>
      <c r="BF13" s="59">
        <f t="shared" si="24"/>
        <v>678</v>
      </c>
      <c r="BG13" s="59">
        <f t="shared" si="24"/>
        <v>654</v>
      </c>
      <c r="BH13" s="59">
        <f t="shared" si="24"/>
        <v>672</v>
      </c>
      <c r="BI13" s="59">
        <f t="shared" si="24"/>
        <v>678</v>
      </c>
      <c r="BJ13" s="59">
        <f t="shared" si="24"/>
        <v>609</v>
      </c>
      <c r="BK13" s="59">
        <f t="shared" si="24"/>
        <v>672</v>
      </c>
      <c r="BL13" s="59">
        <f t="shared" si="24"/>
        <v>654</v>
      </c>
      <c r="BM13" s="59">
        <f t="shared" si="24"/>
        <v>678</v>
      </c>
      <c r="BN13" s="59">
        <f t="shared" si="24"/>
        <v>651</v>
      </c>
      <c r="BO13" s="59">
        <f t="shared" ref="BO13:DZ13" si="25">BO8*$B$2+BO9*$B$3</f>
        <v>678</v>
      </c>
      <c r="BP13" s="59">
        <f t="shared" si="25"/>
        <v>675</v>
      </c>
      <c r="BQ13" s="59">
        <f t="shared" si="25"/>
        <v>651</v>
      </c>
      <c r="BR13" s="59">
        <f t="shared" si="25"/>
        <v>678</v>
      </c>
      <c r="BS13" s="59">
        <f t="shared" si="25"/>
        <v>651</v>
      </c>
      <c r="BT13" s="59">
        <f t="shared" si="25"/>
        <v>675</v>
      </c>
      <c r="BU13" s="59">
        <f t="shared" si="25"/>
        <v>678</v>
      </c>
      <c r="BV13" s="59">
        <f t="shared" si="25"/>
        <v>609</v>
      </c>
      <c r="BW13" s="59">
        <f t="shared" si="25"/>
        <v>672</v>
      </c>
      <c r="BX13" s="59">
        <f t="shared" si="25"/>
        <v>657</v>
      </c>
      <c r="BY13" s="59">
        <f t="shared" si="25"/>
        <v>675</v>
      </c>
      <c r="BZ13" s="59">
        <f t="shared" si="25"/>
        <v>651</v>
      </c>
      <c r="CA13" s="59">
        <f t="shared" si="25"/>
        <v>678</v>
      </c>
      <c r="CB13" s="59">
        <f t="shared" si="25"/>
        <v>672</v>
      </c>
      <c r="CC13" s="59">
        <f t="shared" si="25"/>
        <v>654</v>
      </c>
      <c r="CD13" s="59">
        <f t="shared" si="25"/>
        <v>678</v>
      </c>
      <c r="CE13" s="59">
        <f t="shared" si="25"/>
        <v>651</v>
      </c>
      <c r="CF13" s="59">
        <f t="shared" si="25"/>
        <v>678</v>
      </c>
      <c r="CG13" s="59">
        <f t="shared" si="25"/>
        <v>675</v>
      </c>
      <c r="CH13" s="59">
        <f t="shared" si="25"/>
        <v>609</v>
      </c>
      <c r="CI13" s="59">
        <f t="shared" si="25"/>
        <v>675</v>
      </c>
      <c r="CJ13" s="59">
        <f t="shared" si="25"/>
        <v>657</v>
      </c>
      <c r="CK13" s="59">
        <f t="shared" si="25"/>
        <v>672</v>
      </c>
      <c r="CL13" s="59">
        <f t="shared" si="25"/>
        <v>654</v>
      </c>
      <c r="CM13" s="59">
        <f t="shared" si="25"/>
        <v>678</v>
      </c>
      <c r="CN13" s="59">
        <f t="shared" si="25"/>
        <v>672</v>
      </c>
      <c r="CO13" s="59">
        <f t="shared" si="25"/>
        <v>657</v>
      </c>
      <c r="CP13" s="59">
        <f t="shared" si="25"/>
        <v>675</v>
      </c>
      <c r="CQ13" s="59">
        <f t="shared" si="25"/>
        <v>651</v>
      </c>
      <c r="CR13" s="59">
        <f t="shared" si="25"/>
        <v>678</v>
      </c>
      <c r="CS13" s="59">
        <f t="shared" si="25"/>
        <v>672</v>
      </c>
      <c r="CT13" s="59">
        <f t="shared" si="25"/>
        <v>630</v>
      </c>
      <c r="CU13" s="59">
        <f t="shared" si="25"/>
        <v>678</v>
      </c>
      <c r="CV13" s="59">
        <f t="shared" si="25"/>
        <v>651</v>
      </c>
      <c r="CW13" s="59">
        <f t="shared" si="25"/>
        <v>675</v>
      </c>
      <c r="CX13" s="59">
        <f t="shared" si="25"/>
        <v>657</v>
      </c>
      <c r="CY13" s="59">
        <f t="shared" si="25"/>
        <v>672</v>
      </c>
      <c r="CZ13" s="59">
        <f t="shared" si="25"/>
        <v>678</v>
      </c>
      <c r="DA13" s="59">
        <f t="shared" si="25"/>
        <v>654</v>
      </c>
      <c r="DB13" s="59">
        <f t="shared" si="25"/>
        <v>672</v>
      </c>
      <c r="DC13" s="59">
        <f t="shared" si="25"/>
        <v>657</v>
      </c>
      <c r="DD13" s="59">
        <f t="shared" si="25"/>
        <v>675</v>
      </c>
      <c r="DE13" s="59">
        <f t="shared" si="25"/>
        <v>675</v>
      </c>
      <c r="DF13" s="59">
        <f t="shared" si="25"/>
        <v>612</v>
      </c>
      <c r="DG13" s="59">
        <f t="shared" si="25"/>
        <v>678</v>
      </c>
      <c r="DH13" s="59">
        <f t="shared" si="25"/>
        <v>651</v>
      </c>
      <c r="DI13" s="59">
        <f t="shared" si="25"/>
        <v>678</v>
      </c>
      <c r="DJ13" s="59">
        <f t="shared" si="25"/>
        <v>654</v>
      </c>
      <c r="DK13" s="59">
        <f t="shared" si="25"/>
        <v>672</v>
      </c>
      <c r="DL13" s="59">
        <f t="shared" si="25"/>
        <v>678</v>
      </c>
      <c r="DM13" s="59">
        <f t="shared" si="25"/>
        <v>651</v>
      </c>
      <c r="DN13" s="59">
        <f t="shared" si="25"/>
        <v>675</v>
      </c>
      <c r="DO13" s="59">
        <f t="shared" si="25"/>
        <v>657</v>
      </c>
      <c r="DP13" s="59">
        <f t="shared" si="25"/>
        <v>672</v>
      </c>
      <c r="DQ13" s="59">
        <f t="shared" si="25"/>
        <v>678</v>
      </c>
      <c r="DR13" s="59">
        <f t="shared" si="25"/>
        <v>612</v>
      </c>
      <c r="DS13" s="59">
        <f t="shared" si="25"/>
        <v>675</v>
      </c>
      <c r="DT13" s="59">
        <f t="shared" si="25"/>
        <v>651</v>
      </c>
      <c r="DU13" s="59">
        <f t="shared" si="25"/>
        <v>678</v>
      </c>
      <c r="DV13" s="59">
        <f t="shared" si="25"/>
        <v>651</v>
      </c>
      <c r="DW13" s="59">
        <f t="shared" si="25"/>
        <v>675</v>
      </c>
      <c r="DX13" s="59">
        <f t="shared" si="25"/>
        <v>678</v>
      </c>
      <c r="DY13" s="59">
        <f t="shared" si="25"/>
        <v>651</v>
      </c>
      <c r="DZ13" s="59">
        <f t="shared" si="25"/>
        <v>678</v>
      </c>
      <c r="EA13" s="59">
        <f t="shared" ref="EA13:GL13" si="26">EA8*$B$2+EA9*$B$3</f>
        <v>654</v>
      </c>
      <c r="EB13" s="59">
        <f t="shared" si="26"/>
        <v>672</v>
      </c>
      <c r="EC13" s="59">
        <f t="shared" si="26"/>
        <v>678</v>
      </c>
      <c r="ED13" s="59">
        <f t="shared" si="26"/>
        <v>609</v>
      </c>
      <c r="EE13" s="59">
        <f t="shared" si="26"/>
        <v>672</v>
      </c>
      <c r="EF13" s="59">
        <f t="shared" si="26"/>
        <v>654</v>
      </c>
      <c r="EG13" s="59">
        <f t="shared" si="26"/>
        <v>678</v>
      </c>
      <c r="EH13" s="59">
        <f t="shared" si="26"/>
        <v>651</v>
      </c>
      <c r="EI13" s="59">
        <f t="shared" si="26"/>
        <v>678</v>
      </c>
      <c r="EJ13" s="59">
        <f t="shared" si="26"/>
        <v>675</v>
      </c>
      <c r="EK13" s="59">
        <f t="shared" si="26"/>
        <v>651</v>
      </c>
      <c r="EL13" s="59">
        <f t="shared" si="26"/>
        <v>678</v>
      </c>
      <c r="EM13" s="59">
        <f t="shared" si="26"/>
        <v>651</v>
      </c>
      <c r="EN13" s="59">
        <f t="shared" si="26"/>
        <v>675</v>
      </c>
      <c r="EO13" s="59">
        <f t="shared" si="26"/>
        <v>678</v>
      </c>
      <c r="EP13" s="59">
        <f t="shared" si="26"/>
        <v>630</v>
      </c>
      <c r="EQ13" s="59">
        <f t="shared" si="26"/>
        <v>675</v>
      </c>
      <c r="ER13" s="59">
        <f t="shared" si="26"/>
        <v>657</v>
      </c>
      <c r="ES13" s="59">
        <f t="shared" si="26"/>
        <v>672</v>
      </c>
      <c r="ET13" s="59">
        <f t="shared" si="26"/>
        <v>654</v>
      </c>
      <c r="EU13" s="59">
        <f t="shared" si="26"/>
        <v>678</v>
      </c>
      <c r="EV13" s="59">
        <f t="shared" si="26"/>
        <v>672</v>
      </c>
      <c r="EW13" s="59">
        <f t="shared" si="26"/>
        <v>657</v>
      </c>
      <c r="EX13" s="59">
        <f t="shared" si="26"/>
        <v>675</v>
      </c>
      <c r="EY13" s="59">
        <f t="shared" si="26"/>
        <v>651</v>
      </c>
      <c r="EZ13" s="59">
        <f t="shared" si="26"/>
        <v>678</v>
      </c>
      <c r="FA13" s="59">
        <f t="shared" si="26"/>
        <v>672</v>
      </c>
      <c r="FB13" s="59">
        <f t="shared" si="26"/>
        <v>609</v>
      </c>
      <c r="FC13" s="59">
        <f t="shared" si="26"/>
        <v>678</v>
      </c>
      <c r="FD13" s="59">
        <f t="shared" si="26"/>
        <v>654</v>
      </c>
      <c r="FE13" s="59">
        <f t="shared" si="26"/>
        <v>672</v>
      </c>
      <c r="FF13" s="59">
        <f t="shared" si="26"/>
        <v>657</v>
      </c>
      <c r="FG13" s="59">
        <f t="shared" si="26"/>
        <v>675</v>
      </c>
      <c r="FH13" s="59">
        <f t="shared" si="26"/>
        <v>675</v>
      </c>
      <c r="FI13" s="59">
        <f t="shared" si="26"/>
        <v>657</v>
      </c>
      <c r="FJ13" s="59">
        <f t="shared" si="26"/>
        <v>672</v>
      </c>
      <c r="FK13" s="59">
        <f t="shared" si="26"/>
        <v>654</v>
      </c>
      <c r="FL13" s="59">
        <f t="shared" si="26"/>
        <v>678</v>
      </c>
      <c r="FM13" s="59">
        <f t="shared" si="26"/>
        <v>672</v>
      </c>
      <c r="FN13" s="59">
        <f t="shared" si="26"/>
        <v>609</v>
      </c>
      <c r="FO13" s="59">
        <f t="shared" si="26"/>
        <v>678</v>
      </c>
      <c r="FP13" s="59">
        <f t="shared" si="26"/>
        <v>651</v>
      </c>
      <c r="FQ13" s="59">
        <f t="shared" si="26"/>
        <v>675</v>
      </c>
      <c r="FR13" s="59">
        <f t="shared" si="26"/>
        <v>657</v>
      </c>
      <c r="FS13" s="59">
        <f t="shared" si="26"/>
        <v>672</v>
      </c>
      <c r="FT13" s="59">
        <f t="shared" si="26"/>
        <v>678</v>
      </c>
      <c r="FU13" s="59">
        <f t="shared" si="26"/>
        <v>654</v>
      </c>
      <c r="FV13" s="59">
        <f t="shared" si="26"/>
        <v>672</v>
      </c>
      <c r="FW13" s="59">
        <f t="shared" si="26"/>
        <v>657</v>
      </c>
      <c r="FX13" s="59">
        <f t="shared" si="26"/>
        <v>675</v>
      </c>
      <c r="FY13" s="59">
        <f t="shared" si="26"/>
        <v>675</v>
      </c>
      <c r="FZ13" s="59">
        <f t="shared" si="26"/>
        <v>612</v>
      </c>
      <c r="GA13" s="59">
        <f t="shared" si="26"/>
        <v>678</v>
      </c>
      <c r="GB13" s="59">
        <f t="shared" si="26"/>
        <v>651</v>
      </c>
      <c r="GC13" s="59">
        <f t="shared" si="26"/>
        <v>678</v>
      </c>
      <c r="GD13" s="59">
        <f t="shared" si="26"/>
        <v>654</v>
      </c>
      <c r="GE13" s="59">
        <f t="shared" si="26"/>
        <v>672</v>
      </c>
      <c r="GF13" s="59">
        <f t="shared" si="26"/>
        <v>678</v>
      </c>
      <c r="GG13" s="59">
        <f t="shared" si="26"/>
        <v>651</v>
      </c>
      <c r="GH13" s="59">
        <f t="shared" si="26"/>
        <v>675</v>
      </c>
      <c r="GI13" s="59">
        <f t="shared" si="26"/>
        <v>657</v>
      </c>
      <c r="GJ13" s="59">
        <f t="shared" si="26"/>
        <v>672</v>
      </c>
      <c r="GK13" s="59">
        <f t="shared" si="26"/>
        <v>678</v>
      </c>
      <c r="GL13" s="59">
        <f t="shared" si="26"/>
        <v>633</v>
      </c>
      <c r="GM13" s="59">
        <f t="shared" ref="GM13:IM13" si="27">GM8*$B$2+GM9*$B$3</f>
        <v>672</v>
      </c>
      <c r="GN13" s="59">
        <f t="shared" si="27"/>
        <v>654</v>
      </c>
      <c r="GO13" s="59">
        <f t="shared" si="27"/>
        <v>678</v>
      </c>
      <c r="GP13" s="59">
        <f t="shared" si="27"/>
        <v>651</v>
      </c>
      <c r="GQ13" s="59">
        <f t="shared" si="27"/>
        <v>678</v>
      </c>
      <c r="GR13" s="59">
        <f t="shared" si="27"/>
        <v>675</v>
      </c>
      <c r="GS13" s="59">
        <f t="shared" si="27"/>
        <v>651</v>
      </c>
      <c r="GT13" s="59">
        <f t="shared" si="27"/>
        <v>678</v>
      </c>
      <c r="GU13" s="59">
        <f t="shared" si="27"/>
        <v>651</v>
      </c>
      <c r="GV13" s="59">
        <f t="shared" si="27"/>
        <v>675</v>
      </c>
      <c r="GW13" s="59">
        <f t="shared" si="27"/>
        <v>678</v>
      </c>
      <c r="GX13" s="59">
        <f t="shared" si="27"/>
        <v>609</v>
      </c>
      <c r="GY13" s="59">
        <f t="shared" si="27"/>
        <v>672</v>
      </c>
      <c r="GZ13" s="59">
        <f t="shared" si="27"/>
        <v>657</v>
      </c>
      <c r="HA13" s="59">
        <f t="shared" si="27"/>
        <v>675</v>
      </c>
      <c r="HB13" s="59">
        <f t="shared" si="27"/>
        <v>651</v>
      </c>
      <c r="HC13" s="59">
        <f t="shared" si="27"/>
        <v>678</v>
      </c>
      <c r="HD13" s="59">
        <f t="shared" si="27"/>
        <v>672</v>
      </c>
      <c r="HE13" s="59">
        <f t="shared" si="27"/>
        <v>654</v>
      </c>
      <c r="HF13" s="59">
        <f t="shared" si="27"/>
        <v>678</v>
      </c>
      <c r="HG13" s="59">
        <f t="shared" si="27"/>
        <v>651</v>
      </c>
      <c r="HH13" s="59">
        <f t="shared" si="27"/>
        <v>678</v>
      </c>
      <c r="HI13" s="59">
        <f t="shared" si="27"/>
        <v>675</v>
      </c>
      <c r="HJ13" s="59">
        <f t="shared" si="27"/>
        <v>609</v>
      </c>
      <c r="HK13" s="59">
        <f t="shared" si="27"/>
        <v>675</v>
      </c>
      <c r="HL13" s="59">
        <f t="shared" si="27"/>
        <v>657</v>
      </c>
      <c r="HM13" s="59">
        <f t="shared" si="27"/>
        <v>672</v>
      </c>
      <c r="HN13" s="59">
        <f t="shared" si="27"/>
        <v>654</v>
      </c>
      <c r="HO13" s="59">
        <f t="shared" si="27"/>
        <v>678</v>
      </c>
      <c r="HP13" s="59">
        <f t="shared" si="27"/>
        <v>672</v>
      </c>
      <c r="HQ13" s="59">
        <f t="shared" si="27"/>
        <v>657</v>
      </c>
      <c r="HR13" s="59">
        <f t="shared" si="27"/>
        <v>675</v>
      </c>
      <c r="HS13" s="59">
        <f t="shared" si="27"/>
        <v>651</v>
      </c>
      <c r="HT13" s="59">
        <f t="shared" si="27"/>
        <v>678</v>
      </c>
      <c r="HU13" s="59">
        <f t="shared" si="27"/>
        <v>672</v>
      </c>
      <c r="HV13" s="59">
        <f t="shared" si="27"/>
        <v>609</v>
      </c>
      <c r="HW13" s="59">
        <f t="shared" si="27"/>
        <v>678</v>
      </c>
      <c r="HX13" s="59">
        <f t="shared" si="27"/>
        <v>654</v>
      </c>
      <c r="HY13" s="59">
        <f t="shared" si="27"/>
        <v>672</v>
      </c>
      <c r="HZ13" s="59">
        <f t="shared" si="27"/>
        <v>657</v>
      </c>
      <c r="IA13" s="59">
        <f t="shared" si="27"/>
        <v>675</v>
      </c>
      <c r="IB13" s="59">
        <f t="shared" si="27"/>
        <v>675</v>
      </c>
      <c r="IC13" s="59">
        <f t="shared" si="27"/>
        <v>657</v>
      </c>
      <c r="ID13" s="59">
        <f t="shared" si="27"/>
        <v>672</v>
      </c>
      <c r="IE13" s="59">
        <f t="shared" si="27"/>
        <v>654</v>
      </c>
      <c r="IF13" s="59">
        <f t="shared" si="27"/>
        <v>678</v>
      </c>
      <c r="IG13" s="59">
        <f t="shared" si="27"/>
        <v>672</v>
      </c>
      <c r="IH13" s="59">
        <f t="shared" si="27"/>
        <v>633</v>
      </c>
      <c r="II13" s="59">
        <f t="shared" si="27"/>
        <v>678</v>
      </c>
      <c r="IJ13" s="59">
        <f t="shared" si="27"/>
        <v>651</v>
      </c>
      <c r="IK13" s="59">
        <f t="shared" si="27"/>
        <v>678</v>
      </c>
      <c r="IL13" s="59">
        <f t="shared" si="27"/>
        <v>654</v>
      </c>
      <c r="IM13" s="59">
        <f t="shared" si="27"/>
        <v>672</v>
      </c>
      <c r="IN13" s="59">
        <f t="shared" ref="IN13:IT13" si="28">IN8*$B$2+IN9*$B$3</f>
        <v>678</v>
      </c>
      <c r="IO13" s="59">
        <f t="shared" si="28"/>
        <v>651</v>
      </c>
      <c r="IP13" s="59">
        <f t="shared" si="28"/>
        <v>675</v>
      </c>
      <c r="IQ13" s="59">
        <f t="shared" si="28"/>
        <v>657</v>
      </c>
      <c r="IR13" s="59">
        <f t="shared" si="28"/>
        <v>672</v>
      </c>
      <c r="IS13" s="59">
        <f t="shared" si="28"/>
        <v>678</v>
      </c>
      <c r="IT13" s="59">
        <f t="shared" si="28"/>
        <v>0</v>
      </c>
    </row>
    <row r="14" spans="1:256" s="59" customFormat="1" x14ac:dyDescent="0.25">
      <c r="A14" s="5"/>
    </row>
    <row r="15" spans="1:256" s="59" customFormat="1" x14ac:dyDescent="0.25">
      <c r="A15" s="5" t="s">
        <v>322</v>
      </c>
      <c r="C15" s="59" t="s">
        <v>323</v>
      </c>
      <c r="D15" s="59" t="s">
        <v>323</v>
      </c>
      <c r="E15" s="59" t="s">
        <v>323</v>
      </c>
      <c r="F15" s="59" t="s">
        <v>323</v>
      </c>
      <c r="G15" s="59" t="s">
        <v>323</v>
      </c>
      <c r="H15" s="59" t="s">
        <v>324</v>
      </c>
      <c r="I15" s="59" t="s">
        <v>324</v>
      </c>
      <c r="J15" s="59" t="s">
        <v>324</v>
      </c>
      <c r="K15" s="59" t="s">
        <v>324</v>
      </c>
      <c r="L15" s="59" t="s">
        <v>324</v>
      </c>
      <c r="M15" s="59" t="s">
        <v>324</v>
      </c>
      <c r="N15" s="59" t="s">
        <v>324</v>
      </c>
      <c r="O15" s="59" t="s">
        <v>323</v>
      </c>
      <c r="P15" s="59" t="s">
        <v>323</v>
      </c>
      <c r="Q15" s="59" t="s">
        <v>323</v>
      </c>
      <c r="R15" s="59" t="s">
        <v>323</v>
      </c>
      <c r="S15" s="59" t="s">
        <v>323</v>
      </c>
      <c r="T15" s="59" t="s">
        <v>324</v>
      </c>
      <c r="U15" s="59" t="s">
        <v>324</v>
      </c>
      <c r="V15" s="59" t="s">
        <v>324</v>
      </c>
      <c r="W15" s="59" t="s">
        <v>324</v>
      </c>
      <c r="X15" s="59" t="s">
        <v>324</v>
      </c>
      <c r="Y15" s="59" t="s">
        <v>324</v>
      </c>
      <c r="Z15" s="59" t="s">
        <v>324</v>
      </c>
      <c r="AA15" s="59" t="s">
        <v>323</v>
      </c>
      <c r="AB15" s="59" t="s">
        <v>323</v>
      </c>
      <c r="AC15" s="59" t="s">
        <v>323</v>
      </c>
      <c r="AD15" s="59" t="s">
        <v>323</v>
      </c>
      <c r="AE15" s="59" t="s">
        <v>323</v>
      </c>
      <c r="AF15" s="59" t="s">
        <v>324</v>
      </c>
      <c r="AG15" s="59" t="s">
        <v>324</v>
      </c>
      <c r="AH15" s="59" t="s">
        <v>324</v>
      </c>
      <c r="AI15" s="59" t="s">
        <v>324</v>
      </c>
      <c r="AJ15" s="59" t="s">
        <v>324</v>
      </c>
      <c r="AK15" s="59" t="s">
        <v>324</v>
      </c>
      <c r="AL15" s="59" t="s">
        <v>324</v>
      </c>
      <c r="AM15" s="59" t="s">
        <v>323</v>
      </c>
      <c r="AN15" s="59" t="s">
        <v>323</v>
      </c>
      <c r="AO15" s="59" t="s">
        <v>323</v>
      </c>
      <c r="AP15" s="59" t="s">
        <v>323</v>
      </c>
      <c r="AQ15" s="59" t="s">
        <v>323</v>
      </c>
      <c r="AR15" s="59" t="s">
        <v>324</v>
      </c>
      <c r="AS15" s="59" t="s">
        <v>324</v>
      </c>
      <c r="AT15" s="59" t="s">
        <v>324</v>
      </c>
      <c r="AU15" s="59" t="s">
        <v>324</v>
      </c>
      <c r="AV15" s="59" t="s">
        <v>324</v>
      </c>
      <c r="AW15" s="59" t="s">
        <v>324</v>
      </c>
      <c r="AX15" s="59" t="s">
        <v>324</v>
      </c>
      <c r="AY15" s="59" t="s">
        <v>323</v>
      </c>
      <c r="AZ15" s="59" t="s">
        <v>323</v>
      </c>
      <c r="BA15" s="59" t="s">
        <v>323</v>
      </c>
      <c r="BB15" s="59" t="s">
        <v>323</v>
      </c>
      <c r="BC15" s="59" t="s">
        <v>323</v>
      </c>
      <c r="BD15" s="59" t="s">
        <v>324</v>
      </c>
      <c r="BE15" s="59" t="s">
        <v>324</v>
      </c>
      <c r="BF15" s="59" t="s">
        <v>324</v>
      </c>
      <c r="BG15" s="59" t="s">
        <v>324</v>
      </c>
      <c r="BH15" s="59" t="s">
        <v>324</v>
      </c>
      <c r="BI15" s="59" t="s">
        <v>324</v>
      </c>
      <c r="BJ15" s="59" t="s">
        <v>324</v>
      </c>
      <c r="BK15" s="59" t="s">
        <v>323</v>
      </c>
      <c r="BL15" s="59" t="s">
        <v>323</v>
      </c>
      <c r="BM15" s="59" t="s">
        <v>323</v>
      </c>
      <c r="BN15" s="59" t="s">
        <v>323</v>
      </c>
      <c r="BO15" s="59" t="s">
        <v>323</v>
      </c>
      <c r="BP15" s="59" t="s">
        <v>324</v>
      </c>
      <c r="BQ15" s="59" t="s">
        <v>324</v>
      </c>
      <c r="BR15" s="59" t="s">
        <v>324</v>
      </c>
      <c r="BS15" s="59" t="s">
        <v>324</v>
      </c>
      <c r="BT15" s="59" t="s">
        <v>324</v>
      </c>
      <c r="BU15" s="59" t="s">
        <v>324</v>
      </c>
      <c r="BV15" s="59" t="s">
        <v>324</v>
      </c>
      <c r="BW15" s="59" t="s">
        <v>323</v>
      </c>
      <c r="BX15" s="59" t="s">
        <v>323</v>
      </c>
      <c r="BY15" s="59" t="s">
        <v>323</v>
      </c>
      <c r="BZ15" s="59" t="s">
        <v>323</v>
      </c>
      <c r="CA15" s="59" t="s">
        <v>323</v>
      </c>
      <c r="CB15" s="59" t="s">
        <v>324</v>
      </c>
      <c r="CC15" s="59" t="s">
        <v>324</v>
      </c>
      <c r="CD15" s="59" t="s">
        <v>324</v>
      </c>
      <c r="CE15" s="59" t="s">
        <v>324</v>
      </c>
      <c r="CF15" s="59" t="s">
        <v>324</v>
      </c>
      <c r="CG15" s="59" t="s">
        <v>324</v>
      </c>
      <c r="CH15" s="59" t="s">
        <v>324</v>
      </c>
      <c r="CI15" s="59" t="s">
        <v>323</v>
      </c>
      <c r="CJ15" s="59" t="s">
        <v>323</v>
      </c>
      <c r="CK15" s="59" t="s">
        <v>323</v>
      </c>
      <c r="CL15" s="59" t="s">
        <v>323</v>
      </c>
      <c r="CM15" s="59" t="s">
        <v>323</v>
      </c>
      <c r="CN15" s="59" t="s">
        <v>324</v>
      </c>
      <c r="CO15" s="59" t="s">
        <v>324</v>
      </c>
      <c r="CP15" s="59" t="s">
        <v>324</v>
      </c>
      <c r="CQ15" s="59" t="s">
        <v>324</v>
      </c>
      <c r="CR15" s="59" t="s">
        <v>324</v>
      </c>
      <c r="CS15" s="59" t="s">
        <v>324</v>
      </c>
      <c r="CT15" s="59" t="s">
        <v>324</v>
      </c>
      <c r="CU15" s="59" t="s">
        <v>323</v>
      </c>
      <c r="CV15" s="59" t="s">
        <v>323</v>
      </c>
      <c r="CW15" s="59" t="s">
        <v>323</v>
      </c>
      <c r="CX15" s="59" t="s">
        <v>323</v>
      </c>
      <c r="CY15" s="59" t="s">
        <v>323</v>
      </c>
      <c r="CZ15" s="59" t="s">
        <v>324</v>
      </c>
      <c r="DA15" s="59" t="s">
        <v>324</v>
      </c>
      <c r="DB15" s="59" t="s">
        <v>324</v>
      </c>
      <c r="DC15" s="59" t="s">
        <v>324</v>
      </c>
      <c r="DD15" s="59" t="s">
        <v>324</v>
      </c>
      <c r="DE15" s="59" t="s">
        <v>324</v>
      </c>
      <c r="DF15" s="59" t="s">
        <v>324</v>
      </c>
      <c r="DG15" s="59" t="s">
        <v>323</v>
      </c>
      <c r="DH15" s="59" t="s">
        <v>323</v>
      </c>
      <c r="DI15" s="59" t="s">
        <v>323</v>
      </c>
      <c r="DJ15" s="59" t="s">
        <v>323</v>
      </c>
      <c r="DK15" s="59" t="s">
        <v>323</v>
      </c>
      <c r="DL15" s="59" t="s">
        <v>324</v>
      </c>
      <c r="DM15" s="59" t="s">
        <v>324</v>
      </c>
      <c r="DN15" s="59" t="s">
        <v>324</v>
      </c>
      <c r="DO15" s="59" t="s">
        <v>324</v>
      </c>
      <c r="DP15" s="59" t="s">
        <v>324</v>
      </c>
      <c r="DQ15" s="59" t="s">
        <v>324</v>
      </c>
      <c r="DR15" s="59" t="s">
        <v>324</v>
      </c>
      <c r="DS15" s="59" t="s">
        <v>323</v>
      </c>
      <c r="DT15" s="59" t="s">
        <v>323</v>
      </c>
      <c r="DU15" s="59" t="s">
        <v>323</v>
      </c>
      <c r="DV15" s="59" t="s">
        <v>323</v>
      </c>
      <c r="DW15" s="59" t="s">
        <v>323</v>
      </c>
      <c r="DX15" s="59" t="s">
        <v>324</v>
      </c>
      <c r="DY15" s="59" t="s">
        <v>324</v>
      </c>
      <c r="DZ15" s="59" t="s">
        <v>324</v>
      </c>
      <c r="EA15" s="59" t="s">
        <v>324</v>
      </c>
      <c r="EB15" s="59" t="s">
        <v>324</v>
      </c>
      <c r="EC15" s="59" t="s">
        <v>324</v>
      </c>
      <c r="ED15" s="59" t="s">
        <v>324</v>
      </c>
      <c r="EE15" s="59" t="s">
        <v>323</v>
      </c>
      <c r="EF15" s="59" t="s">
        <v>323</v>
      </c>
      <c r="EG15" s="59" t="s">
        <v>323</v>
      </c>
      <c r="EH15" s="59" t="s">
        <v>323</v>
      </c>
      <c r="EI15" s="59" t="s">
        <v>323</v>
      </c>
      <c r="EJ15" s="59" t="s">
        <v>324</v>
      </c>
      <c r="EK15" s="59" t="s">
        <v>324</v>
      </c>
      <c r="EL15" s="59" t="s">
        <v>324</v>
      </c>
      <c r="EM15" s="59" t="s">
        <v>324</v>
      </c>
      <c r="EN15" s="59" t="s">
        <v>324</v>
      </c>
      <c r="EO15" s="59" t="s">
        <v>324</v>
      </c>
      <c r="EP15" s="59" t="s">
        <v>324</v>
      </c>
      <c r="EQ15" s="59" t="s">
        <v>323</v>
      </c>
      <c r="ER15" s="59" t="s">
        <v>323</v>
      </c>
      <c r="ES15" s="59" t="s">
        <v>323</v>
      </c>
      <c r="ET15" s="59" t="s">
        <v>323</v>
      </c>
      <c r="EU15" s="59" t="s">
        <v>323</v>
      </c>
      <c r="EV15" s="59" t="s">
        <v>324</v>
      </c>
      <c r="EW15" s="59" t="s">
        <v>324</v>
      </c>
      <c r="EX15" s="59" t="s">
        <v>324</v>
      </c>
      <c r="EY15" s="59" t="s">
        <v>324</v>
      </c>
      <c r="EZ15" s="59" t="s">
        <v>324</v>
      </c>
      <c r="FA15" s="59" t="s">
        <v>324</v>
      </c>
      <c r="FB15" s="59" t="s">
        <v>324</v>
      </c>
      <c r="FC15" s="59" t="s">
        <v>323</v>
      </c>
      <c r="FD15" s="59" t="s">
        <v>323</v>
      </c>
      <c r="FE15" s="59" t="s">
        <v>323</v>
      </c>
      <c r="FF15" s="59" t="s">
        <v>323</v>
      </c>
      <c r="FG15" s="59" t="s">
        <v>323</v>
      </c>
      <c r="FH15" s="59" t="s">
        <v>324</v>
      </c>
      <c r="FI15" s="59" t="s">
        <v>324</v>
      </c>
      <c r="FJ15" s="59" t="s">
        <v>324</v>
      </c>
      <c r="FK15" s="59" t="s">
        <v>324</v>
      </c>
      <c r="FL15" s="59" t="s">
        <v>324</v>
      </c>
      <c r="FM15" s="59" t="s">
        <v>324</v>
      </c>
      <c r="FN15" s="59" t="s">
        <v>324</v>
      </c>
      <c r="FO15" s="59" t="s">
        <v>323</v>
      </c>
      <c r="FP15" s="59" t="s">
        <v>323</v>
      </c>
      <c r="FQ15" s="59" t="s">
        <v>323</v>
      </c>
      <c r="FR15" s="59" t="s">
        <v>323</v>
      </c>
      <c r="FS15" s="59" t="s">
        <v>323</v>
      </c>
      <c r="FT15" s="59" t="s">
        <v>324</v>
      </c>
      <c r="FU15" s="59" t="s">
        <v>324</v>
      </c>
      <c r="FV15" s="59" t="s">
        <v>324</v>
      </c>
      <c r="FW15" s="59" t="s">
        <v>324</v>
      </c>
      <c r="FX15" s="59" t="s">
        <v>324</v>
      </c>
      <c r="FY15" s="59" t="s">
        <v>324</v>
      </c>
      <c r="FZ15" s="59" t="s">
        <v>324</v>
      </c>
      <c r="GA15" s="59" t="s">
        <v>323</v>
      </c>
      <c r="GB15" s="59" t="s">
        <v>323</v>
      </c>
      <c r="GC15" s="59" t="s">
        <v>323</v>
      </c>
      <c r="GD15" s="59" t="s">
        <v>323</v>
      </c>
      <c r="GE15" s="59" t="s">
        <v>323</v>
      </c>
      <c r="GF15" s="59" t="s">
        <v>324</v>
      </c>
      <c r="GG15" s="59" t="s">
        <v>324</v>
      </c>
      <c r="GH15" s="59" t="s">
        <v>324</v>
      </c>
      <c r="GI15" s="59" t="s">
        <v>324</v>
      </c>
      <c r="GJ15" s="59" t="s">
        <v>324</v>
      </c>
      <c r="GK15" s="59" t="s">
        <v>324</v>
      </c>
      <c r="GL15" s="59" t="s">
        <v>324</v>
      </c>
      <c r="GM15" s="59" t="s">
        <v>323</v>
      </c>
      <c r="GN15" s="59" t="s">
        <v>323</v>
      </c>
      <c r="GO15" s="59" t="s">
        <v>323</v>
      </c>
      <c r="GP15" s="59" t="s">
        <v>323</v>
      </c>
      <c r="GQ15" s="59" t="s">
        <v>323</v>
      </c>
      <c r="GR15" s="59" t="s">
        <v>324</v>
      </c>
      <c r="GS15" s="59" t="s">
        <v>324</v>
      </c>
      <c r="GT15" s="59" t="s">
        <v>324</v>
      </c>
      <c r="GU15" s="59" t="s">
        <v>324</v>
      </c>
      <c r="GV15" s="59" t="s">
        <v>324</v>
      </c>
      <c r="GW15" s="59" t="s">
        <v>324</v>
      </c>
      <c r="GX15" s="59" t="s">
        <v>324</v>
      </c>
      <c r="GY15" s="59" t="s">
        <v>323</v>
      </c>
      <c r="GZ15" s="59" t="s">
        <v>323</v>
      </c>
      <c r="HA15" s="59" t="s">
        <v>323</v>
      </c>
      <c r="HB15" s="59" t="s">
        <v>323</v>
      </c>
      <c r="HC15" s="59" t="s">
        <v>323</v>
      </c>
      <c r="HD15" s="59" t="s">
        <v>324</v>
      </c>
      <c r="HE15" s="59" t="s">
        <v>324</v>
      </c>
      <c r="HF15" s="59" t="s">
        <v>324</v>
      </c>
      <c r="HG15" s="59" t="s">
        <v>324</v>
      </c>
      <c r="HH15" s="59" t="s">
        <v>324</v>
      </c>
      <c r="HI15" s="59" t="s">
        <v>324</v>
      </c>
      <c r="HJ15" s="59" t="s">
        <v>324</v>
      </c>
      <c r="HK15" s="59" t="s">
        <v>323</v>
      </c>
      <c r="HL15" s="59" t="s">
        <v>323</v>
      </c>
      <c r="HM15" s="59" t="s">
        <v>323</v>
      </c>
      <c r="HN15" s="59" t="s">
        <v>323</v>
      </c>
      <c r="HO15" s="59" t="s">
        <v>323</v>
      </c>
      <c r="HP15" s="59" t="s">
        <v>324</v>
      </c>
      <c r="HQ15" s="59" t="s">
        <v>324</v>
      </c>
      <c r="HR15" s="59" t="s">
        <v>324</v>
      </c>
      <c r="HS15" s="59" t="s">
        <v>324</v>
      </c>
      <c r="HT15" s="59" t="s">
        <v>324</v>
      </c>
      <c r="HU15" s="59" t="s">
        <v>324</v>
      </c>
      <c r="HV15" s="59" t="s">
        <v>324</v>
      </c>
      <c r="HW15" s="59" t="s">
        <v>323</v>
      </c>
      <c r="HX15" s="59" t="s">
        <v>323</v>
      </c>
      <c r="HY15" s="59" t="s">
        <v>323</v>
      </c>
      <c r="HZ15" s="59" t="s">
        <v>323</v>
      </c>
      <c r="IA15" s="59" t="s">
        <v>323</v>
      </c>
      <c r="IB15" s="59" t="s">
        <v>324</v>
      </c>
      <c r="IC15" s="59" t="s">
        <v>324</v>
      </c>
      <c r="ID15" s="59" t="s">
        <v>324</v>
      </c>
      <c r="IE15" s="59" t="s">
        <v>324</v>
      </c>
      <c r="IF15" s="59" t="s">
        <v>324</v>
      </c>
      <c r="IG15" s="59" t="s">
        <v>324</v>
      </c>
      <c r="IH15" s="59" t="s">
        <v>324</v>
      </c>
      <c r="II15" s="59" t="s">
        <v>323</v>
      </c>
      <c r="IJ15" s="59" t="s">
        <v>323</v>
      </c>
      <c r="IK15" s="59" t="s">
        <v>323</v>
      </c>
      <c r="IL15" s="59" t="s">
        <v>323</v>
      </c>
      <c r="IM15" s="59" t="s">
        <v>323</v>
      </c>
      <c r="IN15" s="59" t="s">
        <v>324</v>
      </c>
      <c r="IO15" s="59" t="s">
        <v>324</v>
      </c>
      <c r="IP15" s="59" t="s">
        <v>324</v>
      </c>
      <c r="IQ15" s="59" t="s">
        <v>324</v>
      </c>
      <c r="IR15" s="59" t="s">
        <v>324</v>
      </c>
      <c r="IS15" s="59" t="s">
        <v>324</v>
      </c>
      <c r="IT15" s="59" t="s">
        <v>324</v>
      </c>
    </row>
    <row r="16" spans="1:256" s="59" customFormat="1" x14ac:dyDescent="0.25">
      <c r="A16" s="5"/>
    </row>
    <row r="17" spans="1:254" s="15" customFormat="1" x14ac:dyDescent="0.25">
      <c r="A17" s="14"/>
      <c r="B17" s="14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</row>
    <row r="18" spans="1:254" s="59" customFormat="1" x14ac:dyDescent="0.25">
      <c r="A18" s="58" t="s">
        <v>335</v>
      </c>
      <c r="B18" s="59">
        <v>0</v>
      </c>
      <c r="C18" s="59">
        <v>0</v>
      </c>
      <c r="D18" s="59">
        <v>0</v>
      </c>
      <c r="E18" s="59">
        <v>0</v>
      </c>
      <c r="F18" s="59">
        <v>0</v>
      </c>
      <c r="G18" s="59">
        <v>0</v>
      </c>
      <c r="H18" s="59">
        <v>0</v>
      </c>
      <c r="I18" s="59">
        <v>0</v>
      </c>
      <c r="J18" s="59">
        <v>0</v>
      </c>
      <c r="K18" s="59">
        <v>0</v>
      </c>
      <c r="L18" s="59">
        <v>0</v>
      </c>
      <c r="M18" s="59">
        <v>0</v>
      </c>
      <c r="N18" s="59">
        <v>0</v>
      </c>
      <c r="O18" s="59">
        <v>0</v>
      </c>
      <c r="P18" s="59">
        <v>0</v>
      </c>
      <c r="Q18" s="59">
        <v>0</v>
      </c>
      <c r="R18" s="59">
        <v>0</v>
      </c>
      <c r="S18" s="59">
        <v>0</v>
      </c>
      <c r="T18" s="59">
        <v>0</v>
      </c>
      <c r="U18" s="59">
        <v>0</v>
      </c>
      <c r="V18" s="59">
        <v>0</v>
      </c>
      <c r="W18" s="59">
        <v>0</v>
      </c>
      <c r="X18" s="59">
        <v>0</v>
      </c>
      <c r="Y18" s="59">
        <v>0</v>
      </c>
      <c r="Z18" s="59">
        <v>0</v>
      </c>
      <c r="AA18" s="59">
        <v>0</v>
      </c>
      <c r="AB18" s="59">
        <v>0</v>
      </c>
      <c r="AC18" s="59">
        <v>0</v>
      </c>
      <c r="AD18" s="59">
        <v>0</v>
      </c>
      <c r="AE18" s="59">
        <v>0</v>
      </c>
      <c r="AF18" s="59">
        <v>0</v>
      </c>
      <c r="AG18" s="59">
        <v>0</v>
      </c>
      <c r="AH18" s="59">
        <v>0</v>
      </c>
      <c r="AI18" s="59">
        <v>0</v>
      </c>
      <c r="AJ18" s="59">
        <v>0</v>
      </c>
      <c r="AK18" s="59">
        <v>0</v>
      </c>
      <c r="AL18" s="59">
        <v>0</v>
      </c>
      <c r="AM18" s="59">
        <v>0</v>
      </c>
      <c r="AN18" s="59">
        <v>0</v>
      </c>
      <c r="AO18" s="59">
        <v>0</v>
      </c>
      <c r="AP18" s="59">
        <v>0</v>
      </c>
      <c r="AQ18" s="59">
        <v>0</v>
      </c>
      <c r="AR18" s="59">
        <v>0</v>
      </c>
      <c r="AS18" s="59">
        <v>0</v>
      </c>
      <c r="AT18" s="59">
        <v>0</v>
      </c>
      <c r="AU18" s="59">
        <v>0</v>
      </c>
      <c r="AV18" s="59">
        <v>0</v>
      </c>
      <c r="AW18" s="59">
        <v>0</v>
      </c>
      <c r="AX18" s="59">
        <v>0</v>
      </c>
      <c r="AY18" s="59">
        <v>0</v>
      </c>
      <c r="AZ18" s="59">
        <v>0</v>
      </c>
      <c r="BA18" s="59">
        <v>0</v>
      </c>
      <c r="BB18" s="59">
        <v>0</v>
      </c>
      <c r="BC18" s="59">
        <v>0</v>
      </c>
      <c r="BD18" s="59">
        <v>0</v>
      </c>
      <c r="BE18" s="59">
        <v>0</v>
      </c>
      <c r="BF18" s="59">
        <v>0</v>
      </c>
      <c r="BG18" s="59">
        <v>0</v>
      </c>
      <c r="BH18" s="59">
        <v>0</v>
      </c>
      <c r="BI18" s="59">
        <v>0</v>
      </c>
      <c r="BJ18" s="59">
        <v>0</v>
      </c>
      <c r="BK18" s="59">
        <v>0</v>
      </c>
      <c r="BL18" s="59">
        <v>0</v>
      </c>
      <c r="BM18" s="59">
        <v>0</v>
      </c>
      <c r="BN18" s="59">
        <v>0</v>
      </c>
      <c r="BO18" s="59">
        <v>0</v>
      </c>
      <c r="BP18" s="59">
        <v>0</v>
      </c>
      <c r="BQ18" s="59">
        <v>0</v>
      </c>
      <c r="BR18" s="59">
        <v>0</v>
      </c>
      <c r="BS18" s="59">
        <v>0</v>
      </c>
      <c r="BT18" s="59">
        <v>0</v>
      </c>
      <c r="BU18" s="59">
        <v>0</v>
      </c>
      <c r="BV18" s="59">
        <v>0</v>
      </c>
      <c r="BW18" s="59">
        <v>0</v>
      </c>
      <c r="BX18" s="59">
        <v>0</v>
      </c>
      <c r="BY18" s="59">
        <v>0</v>
      </c>
      <c r="BZ18" s="59">
        <v>0</v>
      </c>
      <c r="CA18" s="59">
        <v>0</v>
      </c>
      <c r="CB18" s="59">
        <v>0</v>
      </c>
      <c r="CC18" s="59">
        <v>0</v>
      </c>
      <c r="CD18" s="59">
        <v>0</v>
      </c>
      <c r="CE18" s="59">
        <v>0</v>
      </c>
      <c r="CF18" s="59">
        <v>0</v>
      </c>
      <c r="CG18" s="59">
        <v>0</v>
      </c>
      <c r="CH18" s="59">
        <v>0</v>
      </c>
      <c r="CI18" s="59">
        <v>0</v>
      </c>
      <c r="CJ18" s="59">
        <v>0</v>
      </c>
      <c r="CK18" s="59">
        <v>0</v>
      </c>
      <c r="CL18" s="59">
        <v>0</v>
      </c>
      <c r="CM18" s="59">
        <v>0</v>
      </c>
      <c r="CN18" s="59">
        <v>0</v>
      </c>
      <c r="CO18" s="59">
        <v>0</v>
      </c>
      <c r="CP18" s="59">
        <v>0</v>
      </c>
      <c r="CQ18" s="59">
        <v>0</v>
      </c>
      <c r="CR18" s="59">
        <v>0</v>
      </c>
      <c r="CS18" s="59">
        <v>0</v>
      </c>
      <c r="CT18" s="59">
        <v>0</v>
      </c>
      <c r="CU18" s="59">
        <v>0</v>
      </c>
      <c r="CV18" s="59">
        <v>0</v>
      </c>
      <c r="CW18" s="59">
        <v>0</v>
      </c>
      <c r="CX18" s="59">
        <v>0</v>
      </c>
      <c r="CY18" s="59">
        <v>0</v>
      </c>
      <c r="CZ18" s="59">
        <v>0</v>
      </c>
      <c r="DA18" s="59">
        <v>0</v>
      </c>
      <c r="DB18" s="59">
        <v>0</v>
      </c>
      <c r="DC18" s="59">
        <v>0</v>
      </c>
      <c r="DD18" s="59">
        <v>0</v>
      </c>
      <c r="DE18" s="59">
        <v>0</v>
      </c>
      <c r="DF18" s="59">
        <v>0</v>
      </c>
      <c r="DG18" s="59">
        <v>0</v>
      </c>
      <c r="DH18" s="59">
        <v>0</v>
      </c>
      <c r="DI18" s="59">
        <v>0</v>
      </c>
      <c r="DJ18" s="59">
        <v>0</v>
      </c>
      <c r="DK18" s="59">
        <v>0</v>
      </c>
      <c r="DL18" s="59">
        <v>0</v>
      </c>
      <c r="DM18" s="59">
        <v>0</v>
      </c>
      <c r="DN18" s="59">
        <v>0</v>
      </c>
      <c r="DO18" s="59">
        <v>0</v>
      </c>
      <c r="DP18" s="59">
        <v>0</v>
      </c>
      <c r="DQ18" s="59">
        <v>0</v>
      </c>
      <c r="DR18" s="59">
        <v>0</v>
      </c>
      <c r="DS18" s="59">
        <v>0</v>
      </c>
      <c r="DT18" s="59">
        <v>0</v>
      </c>
      <c r="DU18" s="59">
        <v>0</v>
      </c>
      <c r="DV18" s="59">
        <v>0</v>
      </c>
      <c r="DW18" s="59">
        <v>0</v>
      </c>
      <c r="DX18" s="59">
        <v>0</v>
      </c>
      <c r="DY18" s="59">
        <v>0</v>
      </c>
      <c r="DZ18" s="59">
        <v>0</v>
      </c>
      <c r="EA18" s="59">
        <v>0</v>
      </c>
      <c r="EB18" s="59">
        <v>0</v>
      </c>
      <c r="EC18" s="59">
        <v>0</v>
      </c>
      <c r="ED18" s="59">
        <v>0</v>
      </c>
      <c r="EE18" s="59">
        <v>0</v>
      </c>
      <c r="EF18" s="59">
        <v>0</v>
      </c>
      <c r="EG18" s="59">
        <v>0</v>
      </c>
      <c r="EH18" s="59">
        <v>0</v>
      </c>
      <c r="EI18" s="59">
        <v>0</v>
      </c>
      <c r="EJ18" s="59">
        <v>0</v>
      </c>
      <c r="EK18" s="59">
        <v>0</v>
      </c>
      <c r="EL18" s="59">
        <v>0</v>
      </c>
      <c r="EM18" s="59">
        <v>0</v>
      </c>
      <c r="EN18" s="59">
        <v>0</v>
      </c>
      <c r="EO18" s="59">
        <v>0</v>
      </c>
      <c r="EP18" s="59">
        <v>0</v>
      </c>
      <c r="EQ18" s="59">
        <v>0</v>
      </c>
      <c r="ER18" s="59">
        <v>0</v>
      </c>
      <c r="ES18" s="59">
        <v>0</v>
      </c>
      <c r="ET18" s="59">
        <v>0</v>
      </c>
      <c r="EU18" s="59">
        <v>0</v>
      </c>
      <c r="EV18" s="59">
        <v>0</v>
      </c>
      <c r="EW18" s="59">
        <v>0</v>
      </c>
      <c r="EX18" s="59">
        <v>0</v>
      </c>
      <c r="EY18" s="59">
        <v>0</v>
      </c>
      <c r="EZ18" s="59">
        <v>0</v>
      </c>
      <c r="FA18" s="59">
        <v>0</v>
      </c>
      <c r="FB18" s="59">
        <v>0</v>
      </c>
      <c r="FC18" s="59">
        <v>0</v>
      </c>
      <c r="FD18" s="59">
        <v>0</v>
      </c>
      <c r="FE18" s="59">
        <v>0</v>
      </c>
      <c r="FF18" s="59">
        <v>0</v>
      </c>
      <c r="FG18" s="59">
        <v>0</v>
      </c>
      <c r="FH18" s="59">
        <v>0</v>
      </c>
      <c r="FI18" s="59">
        <v>0</v>
      </c>
      <c r="FJ18" s="59">
        <v>0</v>
      </c>
      <c r="FK18" s="59">
        <v>0</v>
      </c>
      <c r="FL18" s="59">
        <v>0</v>
      </c>
      <c r="FM18" s="59">
        <v>0</v>
      </c>
      <c r="FN18" s="59">
        <v>0</v>
      </c>
      <c r="FO18" s="59">
        <v>0</v>
      </c>
      <c r="FP18" s="59">
        <v>0</v>
      </c>
      <c r="FQ18" s="59">
        <v>0</v>
      </c>
      <c r="FR18" s="59">
        <v>0</v>
      </c>
      <c r="FS18" s="59">
        <v>0</v>
      </c>
      <c r="FT18" s="59">
        <v>0</v>
      </c>
      <c r="FU18" s="59">
        <v>0</v>
      </c>
      <c r="FV18" s="59">
        <v>0</v>
      </c>
      <c r="FW18" s="59">
        <v>0</v>
      </c>
      <c r="FX18" s="59">
        <v>0</v>
      </c>
      <c r="FY18" s="59">
        <v>0</v>
      </c>
      <c r="FZ18" s="59">
        <v>0</v>
      </c>
      <c r="GA18" s="59">
        <v>0</v>
      </c>
      <c r="GB18" s="59">
        <v>0</v>
      </c>
      <c r="GC18" s="59">
        <v>0</v>
      </c>
      <c r="GD18" s="59">
        <v>0</v>
      </c>
      <c r="GE18" s="59">
        <v>0</v>
      </c>
      <c r="GF18" s="59">
        <v>0</v>
      </c>
      <c r="GG18" s="59">
        <v>0</v>
      </c>
      <c r="GH18" s="59">
        <v>0</v>
      </c>
      <c r="GI18" s="59">
        <v>0</v>
      </c>
      <c r="GJ18" s="59">
        <v>0</v>
      </c>
      <c r="GK18" s="59">
        <v>0</v>
      </c>
      <c r="GL18" s="59">
        <v>0</v>
      </c>
      <c r="GM18" s="59">
        <v>0</v>
      </c>
      <c r="GN18" s="59">
        <v>0</v>
      </c>
      <c r="GO18" s="59">
        <v>0</v>
      </c>
      <c r="GP18" s="59">
        <v>0</v>
      </c>
      <c r="GQ18" s="59">
        <v>0</v>
      </c>
      <c r="GR18" s="59">
        <v>0</v>
      </c>
      <c r="GS18" s="59">
        <v>0</v>
      </c>
      <c r="GT18" s="59">
        <v>0</v>
      </c>
      <c r="GU18" s="59">
        <v>0</v>
      </c>
      <c r="GV18" s="59">
        <v>0</v>
      </c>
      <c r="GW18" s="59">
        <v>0</v>
      </c>
      <c r="GX18" s="59">
        <v>0</v>
      </c>
      <c r="GY18" s="59">
        <v>0</v>
      </c>
      <c r="GZ18" s="59">
        <v>0</v>
      </c>
      <c r="HA18" s="59">
        <v>0</v>
      </c>
      <c r="HB18" s="59">
        <v>0</v>
      </c>
      <c r="HC18" s="59">
        <v>0</v>
      </c>
      <c r="HD18" s="59">
        <v>0</v>
      </c>
      <c r="HE18" s="59">
        <v>0</v>
      </c>
      <c r="HF18" s="59">
        <v>0</v>
      </c>
      <c r="HG18" s="59">
        <v>0</v>
      </c>
      <c r="HH18" s="59">
        <v>0</v>
      </c>
      <c r="HI18" s="59">
        <v>0</v>
      </c>
      <c r="HJ18" s="59">
        <v>0</v>
      </c>
      <c r="HK18" s="59">
        <v>0</v>
      </c>
      <c r="HL18" s="59">
        <v>0</v>
      </c>
      <c r="HM18" s="59">
        <v>0</v>
      </c>
      <c r="HN18" s="59">
        <v>0</v>
      </c>
      <c r="HO18" s="59">
        <v>0</v>
      </c>
      <c r="HP18" s="59">
        <v>0</v>
      </c>
      <c r="HQ18" s="59">
        <v>0</v>
      </c>
      <c r="HR18" s="59">
        <v>0</v>
      </c>
      <c r="HS18" s="59">
        <v>0</v>
      </c>
      <c r="HT18" s="59">
        <v>0</v>
      </c>
      <c r="HU18" s="59">
        <v>0</v>
      </c>
      <c r="HV18" s="59">
        <v>0</v>
      </c>
      <c r="HW18" s="59">
        <v>0</v>
      </c>
      <c r="HX18" s="59">
        <v>0</v>
      </c>
      <c r="HY18" s="59">
        <v>0</v>
      </c>
      <c r="HZ18" s="59">
        <v>0</v>
      </c>
      <c r="IA18" s="59">
        <v>0</v>
      </c>
      <c r="IB18" s="59">
        <v>0</v>
      </c>
      <c r="IC18" s="59">
        <v>0</v>
      </c>
      <c r="ID18" s="59">
        <v>0</v>
      </c>
      <c r="IE18" s="59">
        <v>0</v>
      </c>
      <c r="IF18" s="59">
        <v>0</v>
      </c>
      <c r="IG18" s="59">
        <v>0</v>
      </c>
      <c r="IH18" s="59">
        <v>0</v>
      </c>
      <c r="II18" s="59">
        <v>0</v>
      </c>
      <c r="IJ18" s="59">
        <v>0</v>
      </c>
      <c r="IK18" s="59">
        <v>0</v>
      </c>
      <c r="IL18" s="59">
        <v>0</v>
      </c>
      <c r="IM18" s="59">
        <v>0</v>
      </c>
      <c r="IN18" s="59">
        <v>0</v>
      </c>
      <c r="IO18" s="59">
        <v>0</v>
      </c>
      <c r="IP18" s="59">
        <v>0</v>
      </c>
      <c r="IQ18" s="59">
        <v>0</v>
      </c>
      <c r="IR18" s="59">
        <v>0</v>
      </c>
      <c r="IS18" s="59">
        <v>0</v>
      </c>
      <c r="IT18" s="59">
        <v>0</v>
      </c>
    </row>
    <row r="19" spans="1:254" s="59" customFormat="1" x14ac:dyDescent="0.25">
      <c r="A19" s="58" t="s">
        <v>334</v>
      </c>
      <c r="B19" s="59">
        <v>0</v>
      </c>
      <c r="C19" s="59">
        <v>0</v>
      </c>
      <c r="D19" s="59">
        <v>0</v>
      </c>
      <c r="E19" s="59">
        <v>0</v>
      </c>
      <c r="F19" s="59">
        <v>0</v>
      </c>
      <c r="G19" s="59">
        <v>0</v>
      </c>
      <c r="H19" s="59">
        <v>0</v>
      </c>
      <c r="I19" s="59">
        <v>0</v>
      </c>
      <c r="J19" s="59">
        <v>0</v>
      </c>
      <c r="K19" s="59">
        <v>0</v>
      </c>
      <c r="L19" s="59">
        <v>0</v>
      </c>
      <c r="M19" s="59">
        <v>0</v>
      </c>
      <c r="N19" s="59">
        <v>0</v>
      </c>
      <c r="O19" s="59">
        <v>0</v>
      </c>
      <c r="P19" s="59">
        <v>0</v>
      </c>
      <c r="Q19" s="59">
        <v>0</v>
      </c>
      <c r="R19" s="59">
        <v>0</v>
      </c>
      <c r="S19" s="59">
        <v>0</v>
      </c>
      <c r="T19" s="59">
        <v>0</v>
      </c>
      <c r="U19" s="59">
        <v>0</v>
      </c>
      <c r="V19" s="59">
        <v>0</v>
      </c>
      <c r="W19" s="59">
        <v>0</v>
      </c>
      <c r="X19" s="59">
        <v>0</v>
      </c>
      <c r="Y19" s="59">
        <v>0</v>
      </c>
      <c r="Z19" s="59">
        <v>0</v>
      </c>
      <c r="AA19" s="59">
        <v>0</v>
      </c>
      <c r="AB19" s="59">
        <v>0</v>
      </c>
      <c r="AC19" s="59">
        <v>0</v>
      </c>
      <c r="AD19" s="59">
        <v>0</v>
      </c>
      <c r="AE19" s="59">
        <v>0</v>
      </c>
      <c r="AF19" s="59">
        <v>0</v>
      </c>
      <c r="AG19" s="59">
        <v>0</v>
      </c>
      <c r="AH19" s="59">
        <v>0</v>
      </c>
      <c r="AI19" s="59">
        <v>0</v>
      </c>
      <c r="AJ19" s="59">
        <v>0</v>
      </c>
      <c r="AK19" s="59">
        <v>0</v>
      </c>
      <c r="AL19" s="59">
        <v>0</v>
      </c>
      <c r="AM19" s="59">
        <v>0</v>
      </c>
      <c r="AN19" s="59">
        <v>0</v>
      </c>
      <c r="AO19" s="59">
        <v>0</v>
      </c>
      <c r="AP19" s="59">
        <v>0</v>
      </c>
      <c r="AQ19" s="59">
        <v>0</v>
      </c>
      <c r="AR19" s="59">
        <v>0</v>
      </c>
      <c r="AS19" s="59">
        <v>0</v>
      </c>
      <c r="AT19" s="59">
        <v>0</v>
      </c>
      <c r="AU19" s="59">
        <v>0</v>
      </c>
      <c r="AV19" s="59">
        <v>0</v>
      </c>
      <c r="AW19" s="59">
        <v>0</v>
      </c>
      <c r="AX19" s="59">
        <v>0</v>
      </c>
      <c r="AY19" s="59">
        <v>0</v>
      </c>
      <c r="AZ19" s="59">
        <v>0</v>
      </c>
      <c r="BA19" s="59">
        <v>0</v>
      </c>
      <c r="BB19" s="59">
        <v>0</v>
      </c>
      <c r="BC19" s="59">
        <v>0</v>
      </c>
      <c r="BD19" s="59">
        <v>0</v>
      </c>
      <c r="BE19" s="59">
        <v>0</v>
      </c>
      <c r="BF19" s="59">
        <v>0</v>
      </c>
      <c r="BG19" s="59">
        <v>0</v>
      </c>
      <c r="BH19" s="59">
        <v>0</v>
      </c>
      <c r="BI19" s="59">
        <v>0</v>
      </c>
      <c r="BJ19" s="59">
        <v>0</v>
      </c>
      <c r="BK19" s="59">
        <v>0</v>
      </c>
      <c r="BL19" s="59">
        <v>0</v>
      </c>
      <c r="BM19" s="59">
        <v>0</v>
      </c>
      <c r="BN19" s="59">
        <v>0</v>
      </c>
      <c r="BO19" s="59">
        <v>0</v>
      </c>
      <c r="BP19" s="59">
        <v>0</v>
      </c>
      <c r="BQ19" s="59">
        <v>0</v>
      </c>
      <c r="BR19" s="59">
        <v>0</v>
      </c>
      <c r="BS19" s="59">
        <v>0</v>
      </c>
      <c r="BT19" s="59">
        <v>0</v>
      </c>
      <c r="BU19" s="59">
        <v>0</v>
      </c>
      <c r="BV19" s="59">
        <v>0</v>
      </c>
      <c r="BW19" s="59">
        <v>0</v>
      </c>
      <c r="BX19" s="59">
        <v>0</v>
      </c>
      <c r="BY19" s="59">
        <v>0</v>
      </c>
      <c r="BZ19" s="59">
        <v>0</v>
      </c>
      <c r="CA19" s="59">
        <v>0</v>
      </c>
      <c r="CB19" s="59">
        <v>0</v>
      </c>
      <c r="CC19" s="59">
        <v>0</v>
      </c>
      <c r="CD19" s="59">
        <v>0</v>
      </c>
      <c r="CE19" s="59">
        <v>0</v>
      </c>
      <c r="CF19" s="59">
        <v>0</v>
      </c>
      <c r="CG19" s="59">
        <v>0</v>
      </c>
      <c r="CH19" s="59">
        <v>0</v>
      </c>
      <c r="CI19" s="59">
        <v>0</v>
      </c>
      <c r="CJ19" s="59">
        <v>0</v>
      </c>
      <c r="CK19" s="59">
        <v>0</v>
      </c>
      <c r="CL19" s="59">
        <v>0</v>
      </c>
      <c r="CM19" s="59">
        <v>0</v>
      </c>
      <c r="CN19" s="59">
        <v>0</v>
      </c>
      <c r="CO19" s="59">
        <v>0</v>
      </c>
      <c r="CP19" s="59">
        <v>0</v>
      </c>
      <c r="CQ19" s="59">
        <v>0</v>
      </c>
      <c r="CR19" s="59">
        <v>0</v>
      </c>
      <c r="CS19" s="59">
        <v>0</v>
      </c>
      <c r="CT19" s="59">
        <v>0</v>
      </c>
      <c r="CU19" s="59">
        <v>0</v>
      </c>
      <c r="CV19" s="59">
        <v>0</v>
      </c>
      <c r="CW19" s="59">
        <v>0</v>
      </c>
      <c r="CX19" s="59">
        <v>0</v>
      </c>
      <c r="CY19" s="59">
        <v>0</v>
      </c>
      <c r="CZ19" s="59">
        <v>0</v>
      </c>
      <c r="DA19" s="59">
        <v>0</v>
      </c>
      <c r="DB19" s="59">
        <v>0</v>
      </c>
      <c r="DC19" s="59">
        <v>0</v>
      </c>
      <c r="DD19" s="59">
        <v>0</v>
      </c>
      <c r="DE19" s="59">
        <v>0</v>
      </c>
      <c r="DF19" s="59">
        <v>0</v>
      </c>
      <c r="DG19" s="59">
        <v>0</v>
      </c>
      <c r="DH19" s="59">
        <v>0</v>
      </c>
      <c r="DI19" s="59">
        <v>0</v>
      </c>
      <c r="DJ19" s="59">
        <v>0</v>
      </c>
      <c r="DK19" s="59">
        <v>0</v>
      </c>
      <c r="DL19" s="59">
        <v>0</v>
      </c>
      <c r="DM19" s="59">
        <v>0</v>
      </c>
      <c r="DN19" s="59">
        <v>0</v>
      </c>
      <c r="DO19" s="59">
        <v>0</v>
      </c>
      <c r="DP19" s="59">
        <v>0</v>
      </c>
      <c r="DQ19" s="59">
        <v>0</v>
      </c>
      <c r="DR19" s="59">
        <v>0</v>
      </c>
      <c r="DS19" s="59">
        <v>0</v>
      </c>
      <c r="DT19" s="59">
        <v>0</v>
      </c>
      <c r="DU19" s="59">
        <v>0</v>
      </c>
      <c r="DV19" s="59">
        <v>0</v>
      </c>
      <c r="DW19" s="59">
        <v>0</v>
      </c>
      <c r="DX19" s="59">
        <v>0</v>
      </c>
      <c r="DY19" s="59">
        <v>0</v>
      </c>
      <c r="DZ19" s="59">
        <v>0</v>
      </c>
      <c r="EA19" s="59">
        <v>0</v>
      </c>
      <c r="EB19" s="59">
        <v>0</v>
      </c>
      <c r="EC19" s="59">
        <v>0</v>
      </c>
      <c r="ED19" s="59">
        <v>0</v>
      </c>
      <c r="EE19" s="59">
        <v>0</v>
      </c>
      <c r="EF19" s="59">
        <v>0</v>
      </c>
      <c r="EG19" s="59">
        <v>0</v>
      </c>
      <c r="EH19" s="59">
        <v>0</v>
      </c>
      <c r="EI19" s="59">
        <v>0</v>
      </c>
      <c r="EJ19" s="59">
        <v>0</v>
      </c>
      <c r="EK19" s="59">
        <v>0</v>
      </c>
      <c r="EL19" s="59">
        <v>0</v>
      </c>
      <c r="EM19" s="59">
        <v>0</v>
      </c>
      <c r="EN19" s="59">
        <v>0</v>
      </c>
      <c r="EO19" s="59">
        <v>0</v>
      </c>
      <c r="EP19" s="59">
        <v>0</v>
      </c>
      <c r="EQ19" s="59">
        <v>0</v>
      </c>
      <c r="ER19" s="59">
        <v>0</v>
      </c>
      <c r="ES19" s="59">
        <v>0</v>
      </c>
      <c r="ET19" s="59">
        <v>0</v>
      </c>
      <c r="EU19" s="59">
        <v>0</v>
      </c>
      <c r="EV19" s="59">
        <v>0</v>
      </c>
      <c r="EW19" s="59">
        <v>0</v>
      </c>
      <c r="EX19" s="59">
        <v>0</v>
      </c>
      <c r="EY19" s="59">
        <v>0</v>
      </c>
      <c r="EZ19" s="59">
        <v>0</v>
      </c>
      <c r="FA19" s="59">
        <v>0</v>
      </c>
      <c r="FB19" s="59">
        <v>0</v>
      </c>
      <c r="FC19" s="59">
        <v>0</v>
      </c>
      <c r="FD19" s="59">
        <v>0</v>
      </c>
      <c r="FE19" s="59">
        <v>0</v>
      </c>
      <c r="FF19" s="59">
        <v>0</v>
      </c>
      <c r="FG19" s="59">
        <v>0</v>
      </c>
      <c r="FH19" s="59">
        <v>0</v>
      </c>
      <c r="FI19" s="59">
        <v>0</v>
      </c>
      <c r="FJ19" s="59">
        <v>0</v>
      </c>
      <c r="FK19" s="59">
        <v>0</v>
      </c>
      <c r="FL19" s="59">
        <v>0</v>
      </c>
      <c r="FM19" s="59">
        <v>0</v>
      </c>
      <c r="FN19" s="59">
        <v>0</v>
      </c>
      <c r="FO19" s="59">
        <v>0</v>
      </c>
      <c r="FP19" s="59">
        <v>0</v>
      </c>
      <c r="FQ19" s="59">
        <v>0</v>
      </c>
      <c r="FR19" s="59">
        <v>0</v>
      </c>
      <c r="FS19" s="59">
        <v>0</v>
      </c>
      <c r="FT19" s="59">
        <v>0</v>
      </c>
      <c r="FU19" s="59">
        <v>0</v>
      </c>
      <c r="FV19" s="59">
        <v>0</v>
      </c>
      <c r="FW19" s="59">
        <v>0</v>
      </c>
      <c r="FX19" s="59">
        <v>0</v>
      </c>
      <c r="FY19" s="59">
        <v>0</v>
      </c>
      <c r="FZ19" s="59">
        <v>0</v>
      </c>
      <c r="GA19" s="59">
        <v>0</v>
      </c>
      <c r="GB19" s="59">
        <v>0</v>
      </c>
      <c r="GC19" s="59">
        <v>0</v>
      </c>
      <c r="GD19" s="59">
        <v>0</v>
      </c>
      <c r="GE19" s="59">
        <v>0</v>
      </c>
      <c r="GF19" s="59">
        <v>0</v>
      </c>
      <c r="GG19" s="59">
        <v>0</v>
      </c>
      <c r="GH19" s="59">
        <v>0</v>
      </c>
      <c r="GI19" s="59">
        <v>0</v>
      </c>
      <c r="GJ19" s="59">
        <v>0</v>
      </c>
      <c r="GK19" s="59">
        <v>0</v>
      </c>
      <c r="GL19" s="59">
        <v>0</v>
      </c>
      <c r="GM19" s="59">
        <v>0</v>
      </c>
      <c r="GN19" s="59">
        <v>0</v>
      </c>
      <c r="GO19" s="59">
        <v>0</v>
      </c>
      <c r="GP19" s="59">
        <v>0</v>
      </c>
      <c r="GQ19" s="59">
        <v>0</v>
      </c>
      <c r="GR19" s="59">
        <v>0</v>
      </c>
      <c r="GS19" s="59">
        <v>0</v>
      </c>
      <c r="GT19" s="59">
        <v>0</v>
      </c>
      <c r="GU19" s="59">
        <v>0</v>
      </c>
      <c r="GV19" s="59">
        <v>0</v>
      </c>
      <c r="GW19" s="59">
        <v>0</v>
      </c>
      <c r="GX19" s="59">
        <v>0</v>
      </c>
      <c r="GY19" s="59">
        <v>0</v>
      </c>
      <c r="GZ19" s="59">
        <v>0</v>
      </c>
      <c r="HA19" s="59">
        <v>0</v>
      </c>
      <c r="HB19" s="59">
        <v>0</v>
      </c>
      <c r="HC19" s="59">
        <v>0</v>
      </c>
      <c r="HD19" s="59">
        <v>0</v>
      </c>
      <c r="HE19" s="59">
        <v>0</v>
      </c>
      <c r="HF19" s="59">
        <v>0</v>
      </c>
      <c r="HG19" s="59">
        <v>0</v>
      </c>
      <c r="HH19" s="59">
        <v>0</v>
      </c>
      <c r="HI19" s="59">
        <v>0</v>
      </c>
      <c r="HJ19" s="59">
        <v>0</v>
      </c>
      <c r="HK19" s="59">
        <v>0</v>
      </c>
      <c r="HL19" s="59">
        <v>0</v>
      </c>
      <c r="HM19" s="59">
        <v>0</v>
      </c>
      <c r="HN19" s="59">
        <v>0</v>
      </c>
      <c r="HO19" s="59">
        <v>0</v>
      </c>
      <c r="HP19" s="59">
        <v>0</v>
      </c>
      <c r="HQ19" s="59">
        <v>0</v>
      </c>
      <c r="HR19" s="59">
        <v>0</v>
      </c>
      <c r="HS19" s="59">
        <v>0</v>
      </c>
      <c r="HT19" s="59">
        <v>0</v>
      </c>
      <c r="HU19" s="59">
        <v>0</v>
      </c>
      <c r="HV19" s="59">
        <v>0</v>
      </c>
      <c r="HW19" s="59">
        <v>0</v>
      </c>
      <c r="HX19" s="59">
        <v>0</v>
      </c>
      <c r="HY19" s="59">
        <v>0</v>
      </c>
      <c r="HZ19" s="59">
        <v>0</v>
      </c>
      <c r="IA19" s="59">
        <v>0</v>
      </c>
      <c r="IB19" s="59">
        <v>0</v>
      </c>
      <c r="IC19" s="59">
        <v>0</v>
      </c>
      <c r="ID19" s="59">
        <v>0</v>
      </c>
      <c r="IE19" s="59">
        <v>0</v>
      </c>
      <c r="IF19" s="59">
        <v>0</v>
      </c>
      <c r="IG19" s="59">
        <v>0</v>
      </c>
      <c r="IH19" s="59">
        <v>0</v>
      </c>
      <c r="II19" s="59">
        <v>0</v>
      </c>
      <c r="IJ19" s="59">
        <v>0</v>
      </c>
      <c r="IK19" s="59">
        <v>0</v>
      </c>
      <c r="IL19" s="59">
        <v>0</v>
      </c>
      <c r="IM19" s="59">
        <v>0</v>
      </c>
      <c r="IN19" s="59">
        <v>0</v>
      </c>
      <c r="IO19" s="59">
        <v>0</v>
      </c>
      <c r="IP19" s="59">
        <v>0</v>
      </c>
      <c r="IQ19" s="59">
        <v>0</v>
      </c>
      <c r="IR19" s="59">
        <v>0</v>
      </c>
      <c r="IS19" s="59">
        <v>0</v>
      </c>
      <c r="IT19" s="59">
        <v>0</v>
      </c>
    </row>
    <row r="20" spans="1:254" s="59" customFormat="1" x14ac:dyDescent="0.25">
      <c r="A20" s="58" t="s">
        <v>338</v>
      </c>
      <c r="B20" s="59">
        <v>0</v>
      </c>
      <c r="C20" s="59">
        <v>0</v>
      </c>
      <c r="D20" s="59">
        <v>0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J20" s="59">
        <v>0</v>
      </c>
      <c r="K20" s="59">
        <v>0</v>
      </c>
      <c r="L20" s="59">
        <v>0</v>
      </c>
      <c r="M20" s="59">
        <v>0</v>
      </c>
      <c r="N20" s="59">
        <v>0</v>
      </c>
      <c r="O20" s="59">
        <v>0</v>
      </c>
      <c r="P20" s="59">
        <v>0</v>
      </c>
      <c r="Q20" s="59">
        <v>0</v>
      </c>
      <c r="R20" s="59">
        <v>0</v>
      </c>
      <c r="S20" s="59">
        <v>0</v>
      </c>
      <c r="T20" s="59">
        <v>0</v>
      </c>
      <c r="U20" s="59">
        <v>0</v>
      </c>
      <c r="V20" s="59">
        <v>0</v>
      </c>
      <c r="W20" s="59">
        <v>0</v>
      </c>
      <c r="X20" s="59">
        <v>0</v>
      </c>
      <c r="Y20" s="59">
        <v>0</v>
      </c>
      <c r="Z20" s="59">
        <v>0</v>
      </c>
      <c r="AA20" s="59">
        <v>0</v>
      </c>
      <c r="AB20" s="59">
        <v>0</v>
      </c>
      <c r="AC20" s="59">
        <v>0</v>
      </c>
      <c r="AD20" s="59">
        <v>0</v>
      </c>
      <c r="AE20" s="59">
        <v>0</v>
      </c>
      <c r="AF20" s="59">
        <v>0</v>
      </c>
      <c r="AG20" s="59">
        <v>0</v>
      </c>
      <c r="AH20" s="59">
        <v>0</v>
      </c>
      <c r="AI20" s="59">
        <v>0</v>
      </c>
      <c r="AJ20" s="59">
        <v>0</v>
      </c>
      <c r="AK20" s="59">
        <v>0</v>
      </c>
      <c r="AL20" s="59">
        <v>0</v>
      </c>
      <c r="AM20" s="59">
        <v>0</v>
      </c>
      <c r="AN20" s="59">
        <v>0</v>
      </c>
      <c r="AO20" s="59">
        <v>0</v>
      </c>
      <c r="AP20" s="59">
        <v>0</v>
      </c>
      <c r="AQ20" s="59">
        <v>0</v>
      </c>
      <c r="AR20" s="59">
        <v>0</v>
      </c>
      <c r="AS20" s="59">
        <v>0</v>
      </c>
      <c r="AT20" s="59">
        <v>0</v>
      </c>
      <c r="AU20" s="59">
        <v>0</v>
      </c>
      <c r="AV20" s="59">
        <v>0</v>
      </c>
      <c r="AW20" s="59">
        <v>0</v>
      </c>
      <c r="AX20" s="59">
        <v>0</v>
      </c>
      <c r="AY20" s="59">
        <v>0</v>
      </c>
      <c r="AZ20" s="59">
        <v>0</v>
      </c>
      <c r="BA20" s="59">
        <v>0</v>
      </c>
      <c r="BB20" s="59">
        <v>0</v>
      </c>
      <c r="BC20" s="59">
        <v>0</v>
      </c>
      <c r="BD20" s="59">
        <v>0</v>
      </c>
      <c r="BE20" s="59">
        <v>0</v>
      </c>
      <c r="BF20" s="59">
        <v>0</v>
      </c>
      <c r="BG20" s="59">
        <v>0</v>
      </c>
      <c r="BH20" s="59">
        <v>0</v>
      </c>
      <c r="BI20" s="59">
        <v>0</v>
      </c>
      <c r="BJ20" s="59">
        <v>0</v>
      </c>
      <c r="BK20" s="59">
        <v>0</v>
      </c>
      <c r="BL20" s="59">
        <v>0</v>
      </c>
      <c r="BM20" s="59">
        <v>0</v>
      </c>
      <c r="BN20" s="59">
        <v>0</v>
      </c>
      <c r="BO20" s="59">
        <v>0</v>
      </c>
      <c r="BP20" s="59">
        <v>0</v>
      </c>
      <c r="BQ20" s="59">
        <v>0</v>
      </c>
      <c r="BR20" s="59">
        <v>0</v>
      </c>
      <c r="BS20" s="59">
        <v>0</v>
      </c>
      <c r="BT20" s="59">
        <v>0</v>
      </c>
      <c r="BU20" s="59">
        <v>0</v>
      </c>
      <c r="BV20" s="59">
        <v>0</v>
      </c>
      <c r="BW20" s="59">
        <v>0</v>
      </c>
      <c r="BX20" s="59">
        <v>0</v>
      </c>
      <c r="BY20" s="59">
        <v>0</v>
      </c>
      <c r="BZ20" s="59">
        <v>0</v>
      </c>
      <c r="CA20" s="59">
        <v>0</v>
      </c>
      <c r="CB20" s="59">
        <v>0</v>
      </c>
      <c r="CC20" s="59">
        <v>0</v>
      </c>
      <c r="CD20" s="59">
        <v>0</v>
      </c>
      <c r="CE20" s="59">
        <v>0</v>
      </c>
      <c r="CF20" s="59">
        <v>0</v>
      </c>
      <c r="CG20" s="59">
        <v>0</v>
      </c>
      <c r="CH20" s="59">
        <v>0</v>
      </c>
      <c r="CI20" s="59">
        <v>0</v>
      </c>
      <c r="CJ20" s="59">
        <v>0</v>
      </c>
      <c r="CK20" s="59">
        <v>0</v>
      </c>
      <c r="CL20" s="59">
        <v>0</v>
      </c>
      <c r="CM20" s="59">
        <v>0</v>
      </c>
      <c r="CN20" s="59">
        <v>0</v>
      </c>
      <c r="CO20" s="59">
        <v>0</v>
      </c>
      <c r="CP20" s="59">
        <v>0</v>
      </c>
      <c r="CQ20" s="59">
        <v>0</v>
      </c>
      <c r="CR20" s="59">
        <v>0</v>
      </c>
      <c r="CS20" s="59">
        <v>0</v>
      </c>
      <c r="CT20" s="59">
        <v>0</v>
      </c>
      <c r="CU20" s="59">
        <v>0</v>
      </c>
      <c r="CV20" s="59">
        <v>0</v>
      </c>
      <c r="CW20" s="59">
        <v>0</v>
      </c>
      <c r="CX20" s="59">
        <v>0</v>
      </c>
      <c r="CY20" s="59">
        <v>0</v>
      </c>
      <c r="CZ20" s="59">
        <v>0</v>
      </c>
      <c r="DA20" s="59">
        <v>0</v>
      </c>
      <c r="DB20" s="59">
        <v>0</v>
      </c>
      <c r="DC20" s="59">
        <v>0</v>
      </c>
      <c r="DD20" s="59">
        <v>0</v>
      </c>
      <c r="DE20" s="59">
        <v>0</v>
      </c>
      <c r="DF20" s="59">
        <v>0</v>
      </c>
      <c r="DG20" s="59">
        <v>0</v>
      </c>
      <c r="DH20" s="59">
        <v>0</v>
      </c>
      <c r="DI20" s="59">
        <v>0</v>
      </c>
      <c r="DJ20" s="59">
        <v>0</v>
      </c>
      <c r="DK20" s="59">
        <v>0</v>
      </c>
      <c r="DL20" s="59">
        <v>0</v>
      </c>
      <c r="DM20" s="59">
        <v>0</v>
      </c>
      <c r="DN20" s="59">
        <v>0</v>
      </c>
      <c r="DO20" s="59">
        <v>0</v>
      </c>
      <c r="DP20" s="59">
        <v>0</v>
      </c>
      <c r="DQ20" s="59">
        <v>0</v>
      </c>
      <c r="DR20" s="59">
        <v>0</v>
      </c>
      <c r="DS20" s="59">
        <v>0</v>
      </c>
      <c r="DT20" s="59">
        <v>0</v>
      </c>
      <c r="DU20" s="59">
        <v>0</v>
      </c>
      <c r="DV20" s="59">
        <v>0</v>
      </c>
      <c r="DW20" s="59">
        <v>0</v>
      </c>
      <c r="DX20" s="59">
        <v>0</v>
      </c>
      <c r="DY20" s="59">
        <v>0</v>
      </c>
      <c r="DZ20" s="59">
        <v>0</v>
      </c>
      <c r="EA20" s="59">
        <v>0</v>
      </c>
      <c r="EB20" s="59">
        <v>0</v>
      </c>
      <c r="EC20" s="59">
        <v>0</v>
      </c>
      <c r="ED20" s="59">
        <v>0</v>
      </c>
      <c r="EE20" s="59">
        <v>0</v>
      </c>
      <c r="EF20" s="59">
        <v>0</v>
      </c>
      <c r="EG20" s="59">
        <v>0</v>
      </c>
      <c r="EH20" s="59">
        <v>0</v>
      </c>
      <c r="EI20" s="59">
        <v>0</v>
      </c>
      <c r="EJ20" s="59">
        <v>0</v>
      </c>
      <c r="EK20" s="59">
        <v>0</v>
      </c>
      <c r="EL20" s="59">
        <v>0</v>
      </c>
      <c r="EM20" s="59">
        <v>0</v>
      </c>
      <c r="EN20" s="59">
        <v>0</v>
      </c>
      <c r="EO20" s="59">
        <v>0</v>
      </c>
      <c r="EP20" s="59">
        <v>0</v>
      </c>
      <c r="EQ20" s="59">
        <v>0</v>
      </c>
      <c r="ER20" s="59">
        <v>0</v>
      </c>
      <c r="ES20" s="59">
        <v>0</v>
      </c>
      <c r="ET20" s="59">
        <v>0</v>
      </c>
      <c r="EU20" s="59">
        <v>0</v>
      </c>
      <c r="EV20" s="59">
        <v>0</v>
      </c>
      <c r="EW20" s="59">
        <v>0</v>
      </c>
      <c r="EX20" s="59">
        <v>0</v>
      </c>
      <c r="EY20" s="59">
        <v>0</v>
      </c>
      <c r="EZ20" s="59">
        <v>0</v>
      </c>
      <c r="FA20" s="59">
        <v>0</v>
      </c>
      <c r="FB20" s="59">
        <v>0</v>
      </c>
      <c r="FC20" s="59">
        <v>0</v>
      </c>
      <c r="FD20" s="59">
        <v>0</v>
      </c>
      <c r="FE20" s="59">
        <v>0</v>
      </c>
      <c r="FF20" s="59">
        <v>0</v>
      </c>
      <c r="FG20" s="59">
        <v>0</v>
      </c>
      <c r="FH20" s="59">
        <v>0</v>
      </c>
      <c r="FI20" s="59">
        <v>0</v>
      </c>
      <c r="FJ20" s="59">
        <v>0</v>
      </c>
      <c r="FK20" s="59">
        <v>0</v>
      </c>
      <c r="FL20" s="59">
        <v>0</v>
      </c>
      <c r="FM20" s="59">
        <v>0</v>
      </c>
      <c r="FN20" s="59">
        <v>0</v>
      </c>
      <c r="FO20" s="59">
        <v>0</v>
      </c>
      <c r="FP20" s="59">
        <v>0</v>
      </c>
      <c r="FQ20" s="59">
        <v>0</v>
      </c>
      <c r="FR20" s="59">
        <v>0</v>
      </c>
      <c r="FS20" s="59">
        <v>0</v>
      </c>
      <c r="FT20" s="59">
        <v>0</v>
      </c>
      <c r="FU20" s="59">
        <v>0</v>
      </c>
      <c r="FV20" s="59">
        <v>0</v>
      </c>
      <c r="FW20" s="59">
        <v>0</v>
      </c>
      <c r="FX20" s="59">
        <v>0</v>
      </c>
      <c r="FY20" s="59">
        <v>0</v>
      </c>
      <c r="FZ20" s="59">
        <v>0</v>
      </c>
      <c r="GA20" s="59">
        <v>0</v>
      </c>
      <c r="GB20" s="59">
        <v>0</v>
      </c>
      <c r="GC20" s="59">
        <v>0</v>
      </c>
      <c r="GD20" s="59">
        <v>0</v>
      </c>
      <c r="GE20" s="59">
        <v>0</v>
      </c>
      <c r="GF20" s="59">
        <v>0</v>
      </c>
      <c r="GG20" s="59">
        <v>0</v>
      </c>
      <c r="GH20" s="59">
        <v>0</v>
      </c>
      <c r="GI20" s="59">
        <v>0</v>
      </c>
      <c r="GJ20" s="59">
        <v>0</v>
      </c>
      <c r="GK20" s="59">
        <v>0</v>
      </c>
      <c r="GL20" s="59">
        <v>0</v>
      </c>
      <c r="GM20" s="59">
        <v>0</v>
      </c>
      <c r="GN20" s="59">
        <v>0</v>
      </c>
      <c r="GO20" s="59">
        <v>0</v>
      </c>
      <c r="GP20" s="59">
        <v>0</v>
      </c>
      <c r="GQ20" s="59">
        <v>0</v>
      </c>
      <c r="GR20" s="59">
        <v>0</v>
      </c>
      <c r="GS20" s="59">
        <v>0</v>
      </c>
      <c r="GT20" s="59">
        <v>0</v>
      </c>
      <c r="GU20" s="59">
        <v>0</v>
      </c>
      <c r="GV20" s="59">
        <v>0</v>
      </c>
      <c r="GW20" s="59">
        <v>0</v>
      </c>
      <c r="GX20" s="59">
        <v>0</v>
      </c>
      <c r="GY20" s="59">
        <v>0</v>
      </c>
      <c r="GZ20" s="59">
        <v>0</v>
      </c>
      <c r="HA20" s="59">
        <v>0</v>
      </c>
      <c r="HB20" s="59">
        <v>0</v>
      </c>
      <c r="HC20" s="59">
        <v>0</v>
      </c>
      <c r="HD20" s="59">
        <v>0</v>
      </c>
      <c r="HE20" s="59">
        <v>0</v>
      </c>
      <c r="HF20" s="59">
        <v>0</v>
      </c>
      <c r="HG20" s="59">
        <v>0</v>
      </c>
      <c r="HH20" s="59">
        <v>0</v>
      </c>
      <c r="HI20" s="59">
        <v>0</v>
      </c>
      <c r="HJ20" s="59">
        <v>0</v>
      </c>
      <c r="HK20" s="59">
        <v>0</v>
      </c>
      <c r="HL20" s="59">
        <v>0</v>
      </c>
      <c r="HM20" s="59">
        <v>0</v>
      </c>
      <c r="HN20" s="59">
        <v>0</v>
      </c>
      <c r="HO20" s="59">
        <v>0</v>
      </c>
      <c r="HP20" s="59">
        <v>0</v>
      </c>
      <c r="HQ20" s="59">
        <v>0</v>
      </c>
      <c r="HR20" s="59">
        <v>0</v>
      </c>
      <c r="HS20" s="59">
        <v>0</v>
      </c>
      <c r="HT20" s="59">
        <v>0</v>
      </c>
      <c r="HU20" s="59">
        <v>0</v>
      </c>
      <c r="HV20" s="59">
        <v>0</v>
      </c>
      <c r="HW20" s="59">
        <v>0</v>
      </c>
      <c r="HX20" s="59">
        <v>0</v>
      </c>
      <c r="HY20" s="59">
        <v>0</v>
      </c>
      <c r="HZ20" s="59">
        <v>0</v>
      </c>
      <c r="IA20" s="59">
        <v>0</v>
      </c>
      <c r="IB20" s="59">
        <v>0</v>
      </c>
      <c r="IC20" s="59">
        <v>0</v>
      </c>
      <c r="ID20" s="59">
        <v>0</v>
      </c>
      <c r="IE20" s="59">
        <v>0</v>
      </c>
      <c r="IF20" s="59">
        <v>0</v>
      </c>
      <c r="IG20" s="59">
        <v>0</v>
      </c>
      <c r="IH20" s="59">
        <v>0</v>
      </c>
      <c r="II20" s="59">
        <v>0</v>
      </c>
      <c r="IJ20" s="59">
        <v>0</v>
      </c>
      <c r="IK20" s="59">
        <v>0</v>
      </c>
      <c r="IL20" s="59">
        <v>0</v>
      </c>
      <c r="IM20" s="59">
        <v>0</v>
      </c>
      <c r="IN20" s="59">
        <v>0</v>
      </c>
      <c r="IO20" s="59">
        <v>0</v>
      </c>
      <c r="IP20" s="59">
        <v>0</v>
      </c>
      <c r="IQ20" s="59">
        <v>0</v>
      </c>
      <c r="IR20" s="59">
        <v>0</v>
      </c>
      <c r="IS20" s="59">
        <v>0</v>
      </c>
      <c r="IT20" s="59">
        <v>0</v>
      </c>
    </row>
    <row r="21" spans="1:254" s="59" customFormat="1" x14ac:dyDescent="0.25">
      <c r="A21" s="58" t="s">
        <v>339</v>
      </c>
      <c r="B21" s="59">
        <v>0</v>
      </c>
      <c r="C21" s="59">
        <v>0</v>
      </c>
      <c r="D21" s="59">
        <v>0</v>
      </c>
      <c r="E21" s="59">
        <v>0</v>
      </c>
      <c r="F21" s="59">
        <v>0</v>
      </c>
      <c r="G21" s="59">
        <v>0</v>
      </c>
      <c r="H21" s="59">
        <v>0</v>
      </c>
      <c r="I21" s="59">
        <v>0</v>
      </c>
      <c r="J21" s="59">
        <v>0</v>
      </c>
      <c r="K21" s="59">
        <v>0</v>
      </c>
      <c r="L21" s="59">
        <v>0</v>
      </c>
      <c r="M21" s="59">
        <v>0</v>
      </c>
      <c r="N21" s="59">
        <v>0</v>
      </c>
      <c r="O21" s="59">
        <v>0</v>
      </c>
      <c r="P21" s="59">
        <v>0</v>
      </c>
      <c r="Q21" s="59">
        <v>0</v>
      </c>
      <c r="R21" s="59">
        <v>0</v>
      </c>
      <c r="S21" s="59">
        <v>0</v>
      </c>
      <c r="T21" s="59">
        <v>0</v>
      </c>
      <c r="U21" s="59">
        <v>0</v>
      </c>
      <c r="V21" s="59">
        <v>0</v>
      </c>
      <c r="W21" s="59">
        <v>0</v>
      </c>
      <c r="X21" s="59">
        <v>0</v>
      </c>
      <c r="Y21" s="59">
        <v>0</v>
      </c>
      <c r="Z21" s="59">
        <v>0</v>
      </c>
      <c r="AA21" s="59">
        <v>0</v>
      </c>
      <c r="AB21" s="59">
        <v>0</v>
      </c>
      <c r="AC21" s="59">
        <v>0</v>
      </c>
      <c r="AD21" s="59">
        <v>0</v>
      </c>
      <c r="AE21" s="59">
        <v>0</v>
      </c>
      <c r="AF21" s="59">
        <v>0</v>
      </c>
      <c r="AG21" s="59">
        <v>0</v>
      </c>
      <c r="AH21" s="59">
        <v>0</v>
      </c>
      <c r="AI21" s="59">
        <v>0</v>
      </c>
      <c r="AJ21" s="59">
        <v>0</v>
      </c>
      <c r="AK21" s="59">
        <v>0</v>
      </c>
      <c r="AL21" s="59">
        <v>0</v>
      </c>
      <c r="AM21" s="59">
        <v>0</v>
      </c>
      <c r="AN21" s="59">
        <v>0</v>
      </c>
      <c r="AO21" s="59">
        <v>0</v>
      </c>
      <c r="AP21" s="59">
        <v>0</v>
      </c>
      <c r="AQ21" s="59">
        <v>0</v>
      </c>
      <c r="AR21" s="59">
        <v>0</v>
      </c>
      <c r="AS21" s="59">
        <v>0</v>
      </c>
      <c r="AT21" s="59">
        <v>0</v>
      </c>
      <c r="AU21" s="59">
        <v>0</v>
      </c>
      <c r="AV21" s="59">
        <v>0</v>
      </c>
      <c r="AW21" s="59">
        <v>0</v>
      </c>
      <c r="AX21" s="59">
        <v>0</v>
      </c>
      <c r="AY21" s="59">
        <v>0</v>
      </c>
      <c r="AZ21" s="59">
        <v>0</v>
      </c>
      <c r="BA21" s="59">
        <v>0</v>
      </c>
      <c r="BB21" s="59">
        <v>0</v>
      </c>
      <c r="BC21" s="59">
        <v>0</v>
      </c>
      <c r="BD21" s="59">
        <v>0</v>
      </c>
      <c r="BE21" s="59">
        <v>0</v>
      </c>
      <c r="BF21" s="59">
        <v>0</v>
      </c>
      <c r="BG21" s="59">
        <v>0</v>
      </c>
      <c r="BH21" s="59">
        <v>0</v>
      </c>
      <c r="BI21" s="59">
        <v>0</v>
      </c>
      <c r="BJ21" s="59">
        <v>0</v>
      </c>
      <c r="BK21" s="59">
        <v>0</v>
      </c>
      <c r="BL21" s="59">
        <v>0</v>
      </c>
      <c r="BM21" s="59">
        <v>0</v>
      </c>
      <c r="BN21" s="59">
        <v>0</v>
      </c>
      <c r="BO21" s="59">
        <v>0</v>
      </c>
      <c r="BP21" s="59">
        <v>0</v>
      </c>
      <c r="BQ21" s="59">
        <v>0</v>
      </c>
      <c r="BR21" s="59">
        <v>0</v>
      </c>
      <c r="BS21" s="59">
        <v>0</v>
      </c>
      <c r="BT21" s="59">
        <v>0</v>
      </c>
      <c r="BU21" s="59">
        <v>0</v>
      </c>
      <c r="BV21" s="59">
        <v>0</v>
      </c>
      <c r="BW21" s="59">
        <v>0</v>
      </c>
      <c r="BX21" s="59">
        <v>0</v>
      </c>
      <c r="BY21" s="59">
        <v>0</v>
      </c>
      <c r="BZ21" s="59">
        <v>0</v>
      </c>
      <c r="CA21" s="59">
        <v>0</v>
      </c>
      <c r="CB21" s="59">
        <v>0</v>
      </c>
      <c r="CC21" s="59">
        <v>0</v>
      </c>
      <c r="CD21" s="59">
        <v>0</v>
      </c>
      <c r="CE21" s="59">
        <v>0</v>
      </c>
      <c r="CF21" s="59">
        <v>0</v>
      </c>
      <c r="CG21" s="59">
        <v>0</v>
      </c>
      <c r="CH21" s="59">
        <v>0</v>
      </c>
      <c r="CI21" s="59">
        <v>0</v>
      </c>
      <c r="CJ21" s="59">
        <v>0</v>
      </c>
      <c r="CK21" s="59">
        <v>0</v>
      </c>
      <c r="CL21" s="59">
        <v>0</v>
      </c>
      <c r="CM21" s="59">
        <v>0</v>
      </c>
      <c r="CN21" s="59">
        <v>0</v>
      </c>
      <c r="CO21" s="59">
        <v>0</v>
      </c>
      <c r="CP21" s="59">
        <v>0</v>
      </c>
      <c r="CQ21" s="59">
        <v>0</v>
      </c>
      <c r="CR21" s="59">
        <v>0</v>
      </c>
      <c r="CS21" s="59">
        <v>0</v>
      </c>
      <c r="CT21" s="59">
        <v>0</v>
      </c>
      <c r="CU21" s="59">
        <v>0</v>
      </c>
      <c r="CV21" s="59">
        <v>0</v>
      </c>
      <c r="CW21" s="59">
        <v>0</v>
      </c>
      <c r="CX21" s="59">
        <v>0</v>
      </c>
      <c r="CY21" s="59">
        <v>0</v>
      </c>
      <c r="CZ21" s="59">
        <v>0</v>
      </c>
      <c r="DA21" s="59">
        <v>0</v>
      </c>
      <c r="DB21" s="59">
        <v>0</v>
      </c>
      <c r="DC21" s="59">
        <v>0</v>
      </c>
      <c r="DD21" s="59">
        <v>0</v>
      </c>
      <c r="DE21" s="59">
        <v>0</v>
      </c>
      <c r="DF21" s="59">
        <v>0</v>
      </c>
      <c r="DG21" s="59">
        <v>0</v>
      </c>
      <c r="DH21" s="59">
        <v>0</v>
      </c>
      <c r="DI21" s="59">
        <v>0</v>
      </c>
      <c r="DJ21" s="59">
        <v>0</v>
      </c>
      <c r="DK21" s="59">
        <v>0</v>
      </c>
      <c r="DL21" s="59">
        <v>0</v>
      </c>
      <c r="DM21" s="59">
        <v>0</v>
      </c>
      <c r="DN21" s="59">
        <v>0</v>
      </c>
      <c r="DO21" s="59">
        <v>0</v>
      </c>
      <c r="DP21" s="59">
        <v>0</v>
      </c>
      <c r="DQ21" s="59">
        <v>0</v>
      </c>
      <c r="DR21" s="59">
        <v>0</v>
      </c>
      <c r="DS21" s="59">
        <v>0</v>
      </c>
      <c r="DT21" s="59">
        <v>0</v>
      </c>
      <c r="DU21" s="59">
        <v>0</v>
      </c>
      <c r="DV21" s="59">
        <v>0</v>
      </c>
      <c r="DW21" s="59">
        <v>0</v>
      </c>
      <c r="DX21" s="59">
        <v>0</v>
      </c>
      <c r="DY21" s="59">
        <v>0</v>
      </c>
      <c r="DZ21" s="59">
        <v>0</v>
      </c>
      <c r="EA21" s="59">
        <v>0</v>
      </c>
      <c r="EB21" s="59">
        <v>0</v>
      </c>
      <c r="EC21" s="59">
        <v>0</v>
      </c>
      <c r="ED21" s="59">
        <v>0</v>
      </c>
      <c r="EE21" s="59">
        <v>0</v>
      </c>
      <c r="EF21" s="59">
        <v>0</v>
      </c>
      <c r="EG21" s="59">
        <v>0</v>
      </c>
      <c r="EH21" s="59">
        <v>0</v>
      </c>
      <c r="EI21" s="59">
        <v>0</v>
      </c>
      <c r="EJ21" s="59">
        <v>0</v>
      </c>
      <c r="EK21" s="59">
        <v>0</v>
      </c>
      <c r="EL21" s="59">
        <v>0</v>
      </c>
      <c r="EM21" s="59">
        <v>0</v>
      </c>
      <c r="EN21" s="59">
        <v>0</v>
      </c>
      <c r="EO21" s="59">
        <v>0</v>
      </c>
      <c r="EP21" s="59">
        <v>0</v>
      </c>
      <c r="EQ21" s="59">
        <v>0</v>
      </c>
      <c r="ER21" s="59">
        <v>0</v>
      </c>
      <c r="ES21" s="59">
        <v>0</v>
      </c>
      <c r="ET21" s="59">
        <v>0</v>
      </c>
      <c r="EU21" s="59">
        <v>0</v>
      </c>
      <c r="EV21" s="59">
        <v>0</v>
      </c>
      <c r="EW21" s="59">
        <v>0</v>
      </c>
      <c r="EX21" s="59">
        <v>0</v>
      </c>
      <c r="EY21" s="59">
        <v>0</v>
      </c>
      <c r="EZ21" s="59">
        <v>0</v>
      </c>
      <c r="FA21" s="59">
        <v>0</v>
      </c>
      <c r="FB21" s="59">
        <v>0</v>
      </c>
      <c r="FC21" s="59">
        <v>0</v>
      </c>
      <c r="FD21" s="59">
        <v>0</v>
      </c>
      <c r="FE21" s="59">
        <v>0</v>
      </c>
      <c r="FF21" s="59">
        <v>0</v>
      </c>
      <c r="FG21" s="59">
        <v>0</v>
      </c>
      <c r="FH21" s="59">
        <v>0</v>
      </c>
      <c r="FI21" s="59">
        <v>0</v>
      </c>
      <c r="FJ21" s="59">
        <v>0</v>
      </c>
      <c r="FK21" s="59">
        <v>0</v>
      </c>
      <c r="FL21" s="59">
        <v>0</v>
      </c>
      <c r="FM21" s="59">
        <v>0</v>
      </c>
      <c r="FN21" s="59">
        <v>0</v>
      </c>
      <c r="FO21" s="59">
        <v>0</v>
      </c>
      <c r="FP21" s="59">
        <v>0</v>
      </c>
      <c r="FQ21" s="59">
        <v>0</v>
      </c>
      <c r="FR21" s="59">
        <v>0</v>
      </c>
      <c r="FS21" s="59">
        <v>0</v>
      </c>
      <c r="FT21" s="59">
        <v>0</v>
      </c>
      <c r="FU21" s="59">
        <v>0</v>
      </c>
      <c r="FV21" s="59">
        <v>0</v>
      </c>
      <c r="FW21" s="59">
        <v>0</v>
      </c>
      <c r="FX21" s="59">
        <v>0</v>
      </c>
      <c r="FY21" s="59">
        <v>0</v>
      </c>
      <c r="FZ21" s="59">
        <v>0</v>
      </c>
      <c r="GA21" s="59">
        <v>0</v>
      </c>
      <c r="GB21" s="59">
        <v>0</v>
      </c>
      <c r="GC21" s="59">
        <v>0</v>
      </c>
      <c r="GD21" s="59">
        <v>0</v>
      </c>
      <c r="GE21" s="59">
        <v>0</v>
      </c>
      <c r="GF21" s="59">
        <v>0</v>
      </c>
      <c r="GG21" s="59">
        <v>0</v>
      </c>
      <c r="GH21" s="59">
        <v>0</v>
      </c>
      <c r="GI21" s="59">
        <v>0</v>
      </c>
      <c r="GJ21" s="59">
        <v>0</v>
      </c>
      <c r="GK21" s="59">
        <v>0</v>
      </c>
      <c r="GL21" s="59">
        <v>0</v>
      </c>
      <c r="GM21" s="59">
        <v>0</v>
      </c>
      <c r="GN21" s="59">
        <v>0</v>
      </c>
      <c r="GO21" s="59">
        <v>0</v>
      </c>
      <c r="GP21" s="59">
        <v>0</v>
      </c>
      <c r="GQ21" s="59">
        <v>0</v>
      </c>
      <c r="GR21" s="59">
        <v>0</v>
      </c>
      <c r="GS21" s="59">
        <v>0</v>
      </c>
      <c r="GT21" s="59">
        <v>0</v>
      </c>
      <c r="GU21" s="59">
        <v>0</v>
      </c>
      <c r="GV21" s="59">
        <v>0</v>
      </c>
      <c r="GW21" s="59">
        <v>0</v>
      </c>
      <c r="GX21" s="59">
        <v>0</v>
      </c>
      <c r="GY21" s="59">
        <v>0</v>
      </c>
      <c r="GZ21" s="59">
        <v>0</v>
      </c>
      <c r="HA21" s="59">
        <v>0</v>
      </c>
      <c r="HB21" s="59">
        <v>0</v>
      </c>
      <c r="HC21" s="59">
        <v>0</v>
      </c>
      <c r="HD21" s="59">
        <v>0</v>
      </c>
      <c r="HE21" s="59">
        <v>0</v>
      </c>
      <c r="HF21" s="59">
        <v>0</v>
      </c>
      <c r="HG21" s="59">
        <v>0</v>
      </c>
      <c r="HH21" s="59">
        <v>0</v>
      </c>
      <c r="HI21" s="59">
        <v>0</v>
      </c>
      <c r="HJ21" s="59">
        <v>0</v>
      </c>
      <c r="HK21" s="59">
        <v>0</v>
      </c>
      <c r="HL21" s="59">
        <v>0</v>
      </c>
      <c r="HM21" s="59">
        <v>0</v>
      </c>
      <c r="HN21" s="59">
        <v>0</v>
      </c>
      <c r="HO21" s="59">
        <v>0</v>
      </c>
      <c r="HP21" s="59">
        <v>0</v>
      </c>
      <c r="HQ21" s="59">
        <v>0</v>
      </c>
      <c r="HR21" s="59">
        <v>0</v>
      </c>
      <c r="HS21" s="59">
        <v>0</v>
      </c>
      <c r="HT21" s="59">
        <v>0</v>
      </c>
      <c r="HU21" s="59">
        <v>0</v>
      </c>
      <c r="HV21" s="59">
        <v>0</v>
      </c>
      <c r="HW21" s="59">
        <v>0</v>
      </c>
      <c r="HX21" s="59">
        <v>0</v>
      </c>
      <c r="HY21" s="59">
        <v>0</v>
      </c>
      <c r="HZ21" s="59">
        <v>0</v>
      </c>
      <c r="IA21" s="59">
        <v>0</v>
      </c>
      <c r="IB21" s="59">
        <v>0</v>
      </c>
      <c r="IC21" s="59">
        <v>0</v>
      </c>
      <c r="ID21" s="59">
        <v>0</v>
      </c>
      <c r="IE21" s="59">
        <v>0</v>
      </c>
      <c r="IF21" s="59">
        <v>0</v>
      </c>
      <c r="IG21" s="59">
        <v>0</v>
      </c>
      <c r="IH21" s="59">
        <v>0</v>
      </c>
      <c r="II21" s="59">
        <v>0</v>
      </c>
      <c r="IJ21" s="59">
        <v>0</v>
      </c>
      <c r="IK21" s="59">
        <v>0</v>
      </c>
      <c r="IL21" s="59">
        <v>0</v>
      </c>
      <c r="IM21" s="59">
        <v>0</v>
      </c>
      <c r="IN21" s="59">
        <v>0</v>
      </c>
      <c r="IO21" s="59">
        <v>0</v>
      </c>
      <c r="IP21" s="59">
        <v>0</v>
      </c>
      <c r="IQ21" s="59">
        <v>0</v>
      </c>
      <c r="IR21" s="59">
        <v>0</v>
      </c>
      <c r="IS21" s="59">
        <v>0</v>
      </c>
      <c r="IT21" s="59">
        <v>0</v>
      </c>
    </row>
    <row r="22" spans="1:254" s="59" customFormat="1" x14ac:dyDescent="0.25">
      <c r="A22" s="58" t="s">
        <v>336</v>
      </c>
      <c r="B22" s="59">
        <f ca="1">XNPV(Outputs!$D$2,B18:IT18,$B$5:$IT$5)</f>
        <v>0</v>
      </c>
    </row>
    <row r="23" spans="1:254" s="59" customFormat="1" x14ac:dyDescent="0.25">
      <c r="A23" s="58" t="s">
        <v>337</v>
      </c>
      <c r="B23" s="59">
        <f ca="1">XNPV(Outputs!$D$2,B19:IT19,$B$5:$IT$5)</f>
        <v>0</v>
      </c>
    </row>
    <row r="24" spans="1:254" s="59" customFormat="1" x14ac:dyDescent="0.25">
      <c r="A24" s="58" t="s">
        <v>340</v>
      </c>
      <c r="B24" s="59">
        <f ca="1">XNPV(Outputs!$D$2,B20:IT20,$B$5:$IT$5)</f>
        <v>0</v>
      </c>
    </row>
    <row r="25" spans="1:254" s="59" customFormat="1" x14ac:dyDescent="0.25">
      <c r="A25" s="58" t="s">
        <v>341</v>
      </c>
      <c r="B25" s="59">
        <f ca="1">XNPV(Outputs!$D$2,B21:IT21,$B$5:$IT$5)</f>
        <v>0</v>
      </c>
    </row>
    <row r="26" spans="1:254" s="59" customFormat="1" x14ac:dyDescent="0.25">
      <c r="A26" s="5" t="s">
        <v>510</v>
      </c>
      <c r="B26" s="73">
        <f t="shared" ref="B26:D27" si="29">B18+B20</f>
        <v>0</v>
      </c>
      <c r="C26" s="73">
        <f t="shared" si="29"/>
        <v>0</v>
      </c>
      <c r="D26" s="73">
        <f t="shared" si="29"/>
        <v>0</v>
      </c>
      <c r="E26" s="73">
        <f t="shared" ref="E26:M26" si="30">E18+E20</f>
        <v>0</v>
      </c>
      <c r="F26" s="73">
        <f t="shared" si="30"/>
        <v>0</v>
      </c>
      <c r="G26" s="73">
        <f t="shared" si="30"/>
        <v>0</v>
      </c>
      <c r="H26" s="73">
        <f t="shared" si="30"/>
        <v>0</v>
      </c>
      <c r="I26" s="73">
        <f t="shared" si="30"/>
        <v>0</v>
      </c>
      <c r="J26" s="73">
        <f t="shared" si="30"/>
        <v>0</v>
      </c>
      <c r="K26" s="73">
        <f t="shared" si="30"/>
        <v>0</v>
      </c>
      <c r="L26" s="73">
        <f t="shared" si="30"/>
        <v>0</v>
      </c>
      <c r="M26" s="73">
        <f t="shared" si="30"/>
        <v>0</v>
      </c>
    </row>
    <row r="27" spans="1:254" s="59" customFormat="1" x14ac:dyDescent="0.25">
      <c r="A27" s="5" t="s">
        <v>511</v>
      </c>
      <c r="B27" s="73">
        <f t="shared" si="29"/>
        <v>0</v>
      </c>
      <c r="C27" s="73">
        <f t="shared" si="29"/>
        <v>0</v>
      </c>
      <c r="D27" s="73">
        <f t="shared" si="29"/>
        <v>0</v>
      </c>
      <c r="E27" s="73">
        <f t="shared" ref="E27:M27" si="31">E19+E21</f>
        <v>0</v>
      </c>
      <c r="F27" s="73">
        <f t="shared" si="31"/>
        <v>0</v>
      </c>
      <c r="G27" s="73">
        <f t="shared" si="31"/>
        <v>0</v>
      </c>
      <c r="H27" s="73">
        <f t="shared" si="31"/>
        <v>0</v>
      </c>
      <c r="I27" s="73">
        <f t="shared" si="31"/>
        <v>0</v>
      </c>
      <c r="J27" s="73">
        <f t="shared" si="31"/>
        <v>0</v>
      </c>
      <c r="K27" s="73">
        <f t="shared" si="31"/>
        <v>0</v>
      </c>
      <c r="L27" s="73">
        <f t="shared" si="31"/>
        <v>0</v>
      </c>
      <c r="M27" s="73">
        <f t="shared" si="31"/>
        <v>0</v>
      </c>
    </row>
    <row r="28" spans="1:254" s="59" customFormat="1" x14ac:dyDescent="0.25">
      <c r="A28" s="58"/>
    </row>
    <row r="29" spans="1:254" s="140" customFormat="1" x14ac:dyDescent="0.25">
      <c r="A29" s="14"/>
      <c r="B29" s="59"/>
    </row>
    <row r="30" spans="1:254" s="59" customFormat="1" x14ac:dyDescent="0.25">
      <c r="A30" s="58" t="s">
        <v>342</v>
      </c>
      <c r="B30" s="59">
        <v>0</v>
      </c>
      <c r="C30" s="59">
        <v>0</v>
      </c>
      <c r="D30" s="59">
        <v>0</v>
      </c>
      <c r="E30" s="59">
        <v>0</v>
      </c>
      <c r="F30" s="59">
        <v>0</v>
      </c>
      <c r="G30" s="59">
        <v>0</v>
      </c>
      <c r="H30" s="59">
        <v>1.4210854715202004E-14</v>
      </c>
      <c r="I30" s="59">
        <v>0</v>
      </c>
      <c r="J30" s="59">
        <v>0</v>
      </c>
      <c r="K30" s="59">
        <v>0</v>
      </c>
      <c r="L30" s="59">
        <v>0</v>
      </c>
      <c r="M30" s="59">
        <v>0</v>
      </c>
      <c r="N30" s="59">
        <v>0</v>
      </c>
      <c r="O30" s="59">
        <v>0</v>
      </c>
      <c r="P30" s="59">
        <v>0</v>
      </c>
      <c r="Q30" s="59">
        <v>0</v>
      </c>
      <c r="R30" s="59">
        <v>0</v>
      </c>
      <c r="S30" s="59">
        <v>0</v>
      </c>
      <c r="T30" s="59">
        <v>1.4210854715202004E-14</v>
      </c>
      <c r="U30" s="59">
        <v>1.4210854715202004E-14</v>
      </c>
      <c r="V30" s="59">
        <v>0</v>
      </c>
      <c r="W30" s="59">
        <v>0</v>
      </c>
      <c r="X30" s="59">
        <v>0</v>
      </c>
      <c r="Y30" s="59">
        <v>0</v>
      </c>
      <c r="Z30" s="59">
        <v>0</v>
      </c>
      <c r="AA30" s="59">
        <v>0</v>
      </c>
      <c r="AB30" s="59">
        <v>0</v>
      </c>
      <c r="AC30" s="59">
        <v>0</v>
      </c>
      <c r="AD30" s="59">
        <v>1.4210854715202004E-14</v>
      </c>
      <c r="AE30" s="59">
        <v>0</v>
      </c>
      <c r="AF30" s="59">
        <v>0</v>
      </c>
      <c r="AG30" s="59">
        <v>1.4210854715202004E-14</v>
      </c>
      <c r="AH30" s="59">
        <v>1.4210854715202004E-14</v>
      </c>
      <c r="AI30" s="59">
        <v>0</v>
      </c>
      <c r="AJ30" s="59">
        <v>0</v>
      </c>
      <c r="AK30" s="59">
        <v>0</v>
      </c>
      <c r="AL30" s="59">
        <v>0</v>
      </c>
      <c r="AM30" s="59">
        <v>0</v>
      </c>
      <c r="AN30" s="59">
        <v>0</v>
      </c>
      <c r="AO30" s="59">
        <v>0</v>
      </c>
      <c r="AP30" s="59">
        <v>1.4210854715202004E-14</v>
      </c>
      <c r="AQ30" s="59">
        <v>1.4210854715202004E-14</v>
      </c>
      <c r="AR30" s="59">
        <v>0</v>
      </c>
      <c r="AS30" s="59">
        <v>0</v>
      </c>
      <c r="AT30" s="59">
        <v>1.4210854715202004E-14</v>
      </c>
      <c r="AU30" s="59">
        <v>0</v>
      </c>
      <c r="AV30" s="59">
        <v>0</v>
      </c>
      <c r="AW30" s="59">
        <v>0</v>
      </c>
      <c r="AX30" s="59">
        <v>0</v>
      </c>
      <c r="AY30" s="59">
        <v>0</v>
      </c>
      <c r="AZ30" s="59">
        <v>0</v>
      </c>
      <c r="BA30" s="59">
        <v>0</v>
      </c>
      <c r="BB30" s="59">
        <v>0</v>
      </c>
      <c r="BC30" s="59">
        <v>0</v>
      </c>
      <c r="BD30" s="59">
        <v>0</v>
      </c>
      <c r="BE30" s="59">
        <v>0</v>
      </c>
      <c r="BF30" s="59">
        <v>0</v>
      </c>
      <c r="BG30" s="59">
        <v>0</v>
      </c>
      <c r="BH30" s="59">
        <v>0</v>
      </c>
      <c r="BI30" s="59">
        <v>0</v>
      </c>
      <c r="BJ30" s="59">
        <v>0</v>
      </c>
      <c r="BK30" s="59">
        <v>0</v>
      </c>
      <c r="BL30" s="59">
        <v>0</v>
      </c>
      <c r="BM30" s="59">
        <v>0</v>
      </c>
      <c r="BN30" s="59">
        <v>0</v>
      </c>
      <c r="BO30" s="59">
        <v>0</v>
      </c>
      <c r="BP30" s="59">
        <v>0</v>
      </c>
      <c r="BQ30" s="59">
        <v>0</v>
      </c>
      <c r="BR30" s="59">
        <v>0</v>
      </c>
      <c r="BS30" s="59">
        <v>0</v>
      </c>
      <c r="BT30" s="59">
        <v>0</v>
      </c>
      <c r="BU30" s="59">
        <v>0</v>
      </c>
      <c r="BV30" s="59">
        <v>0</v>
      </c>
      <c r="BW30" s="59">
        <v>0</v>
      </c>
      <c r="BX30" s="59">
        <v>0</v>
      </c>
      <c r="BY30" s="59">
        <v>0</v>
      </c>
      <c r="BZ30" s="59">
        <v>0</v>
      </c>
      <c r="CA30" s="59">
        <v>0</v>
      </c>
      <c r="CB30" s="59">
        <v>1.4210854715202004E-14</v>
      </c>
      <c r="CC30" s="59">
        <v>0</v>
      </c>
      <c r="CD30" s="59">
        <v>0</v>
      </c>
      <c r="CE30" s="59">
        <v>0</v>
      </c>
      <c r="CF30" s="59">
        <v>0</v>
      </c>
      <c r="CG30" s="59">
        <v>0</v>
      </c>
      <c r="CH30" s="59">
        <v>0</v>
      </c>
      <c r="CI30" s="59">
        <v>0</v>
      </c>
      <c r="CJ30" s="59">
        <v>0</v>
      </c>
      <c r="CK30" s="59">
        <v>0</v>
      </c>
      <c r="CL30" s="59">
        <v>0</v>
      </c>
      <c r="CM30" s="59">
        <v>0</v>
      </c>
      <c r="CN30" s="59">
        <v>1.4210854715202004E-14</v>
      </c>
      <c r="CO30" s="59">
        <v>1.4210854715202004E-14</v>
      </c>
      <c r="CP30" s="59">
        <v>0</v>
      </c>
      <c r="CQ30" s="59">
        <v>0</v>
      </c>
      <c r="CR30" s="59">
        <v>0</v>
      </c>
      <c r="CS30" s="59">
        <v>0</v>
      </c>
      <c r="CT30" s="59">
        <v>0</v>
      </c>
      <c r="CU30" s="59">
        <v>0</v>
      </c>
      <c r="CV30" s="59">
        <v>0</v>
      </c>
      <c r="CW30" s="59">
        <v>0</v>
      </c>
      <c r="CX30" s="59">
        <v>1.4210854715202004E-14</v>
      </c>
      <c r="CY30" s="59">
        <v>1.4210854715202004E-14</v>
      </c>
      <c r="CZ30" s="59">
        <v>0</v>
      </c>
      <c r="DA30" s="59">
        <v>0</v>
      </c>
      <c r="DB30" s="59">
        <v>1.4210854715202004E-14</v>
      </c>
      <c r="DC30" s="59">
        <v>0</v>
      </c>
      <c r="DD30" s="59">
        <v>0</v>
      </c>
      <c r="DE30" s="59">
        <v>0</v>
      </c>
      <c r="DF30" s="59">
        <v>0</v>
      </c>
      <c r="DG30" s="59">
        <v>0</v>
      </c>
      <c r="DH30" s="59">
        <v>0</v>
      </c>
      <c r="DI30" s="59">
        <v>0</v>
      </c>
      <c r="DJ30" s="59">
        <v>0</v>
      </c>
      <c r="DK30" s="59">
        <v>1.4210854715202004E-14</v>
      </c>
      <c r="DL30" s="59">
        <v>0</v>
      </c>
      <c r="DM30" s="59">
        <v>0</v>
      </c>
      <c r="DN30" s="59">
        <v>0</v>
      </c>
      <c r="DO30" s="59">
        <v>0</v>
      </c>
      <c r="DP30" s="59">
        <v>0</v>
      </c>
      <c r="DQ30" s="59">
        <v>0</v>
      </c>
      <c r="DR30" s="59">
        <v>0</v>
      </c>
      <c r="DS30" s="59">
        <v>0</v>
      </c>
      <c r="DT30" s="59">
        <v>0</v>
      </c>
      <c r="DU30" s="59">
        <v>0</v>
      </c>
      <c r="DV30" s="59">
        <v>0</v>
      </c>
      <c r="DW30" s="59">
        <v>0</v>
      </c>
      <c r="DX30" s="59">
        <v>0</v>
      </c>
      <c r="DY30" s="59">
        <v>0</v>
      </c>
      <c r="DZ30" s="59">
        <v>0</v>
      </c>
      <c r="EA30" s="59">
        <v>0</v>
      </c>
      <c r="EB30" s="59">
        <v>0</v>
      </c>
      <c r="EC30" s="59">
        <v>0</v>
      </c>
      <c r="ED30" s="59">
        <v>0</v>
      </c>
      <c r="EE30" s="59">
        <v>0</v>
      </c>
      <c r="EF30" s="59">
        <v>0</v>
      </c>
      <c r="EG30" s="59">
        <v>0</v>
      </c>
      <c r="EH30" s="59">
        <v>0</v>
      </c>
      <c r="EI30" s="59">
        <v>0</v>
      </c>
      <c r="EJ30" s="59">
        <v>0</v>
      </c>
      <c r="EK30" s="59">
        <v>0</v>
      </c>
      <c r="EL30" s="59">
        <v>0</v>
      </c>
      <c r="EM30" s="59">
        <v>0</v>
      </c>
      <c r="EN30" s="59">
        <v>0</v>
      </c>
      <c r="EO30" s="59">
        <v>0</v>
      </c>
      <c r="EP30" s="59">
        <v>0</v>
      </c>
      <c r="EQ30" s="59">
        <v>0</v>
      </c>
      <c r="ER30" s="59">
        <v>0</v>
      </c>
      <c r="ES30" s="59">
        <v>0</v>
      </c>
      <c r="ET30" s="59">
        <v>0</v>
      </c>
      <c r="EU30" s="59">
        <v>0</v>
      </c>
      <c r="EV30" s="59">
        <v>0</v>
      </c>
      <c r="EW30" s="59">
        <v>0</v>
      </c>
      <c r="EX30" s="59">
        <v>0</v>
      </c>
      <c r="EY30" s="59">
        <v>0</v>
      </c>
      <c r="EZ30" s="59">
        <v>0</v>
      </c>
      <c r="FA30" s="59">
        <v>0</v>
      </c>
      <c r="FB30" s="59">
        <v>0</v>
      </c>
      <c r="FC30" s="59">
        <v>0</v>
      </c>
      <c r="FD30" s="59">
        <v>0</v>
      </c>
      <c r="FE30" s="59">
        <v>0</v>
      </c>
      <c r="FF30" s="59">
        <v>0</v>
      </c>
      <c r="FG30" s="59">
        <v>0</v>
      </c>
      <c r="FH30" s="59">
        <v>0</v>
      </c>
      <c r="FI30" s="59">
        <v>0</v>
      </c>
      <c r="FJ30" s="59">
        <v>0</v>
      </c>
      <c r="FK30" s="59">
        <v>0</v>
      </c>
      <c r="FL30" s="59">
        <v>0</v>
      </c>
      <c r="FM30" s="59">
        <v>0</v>
      </c>
      <c r="FN30" s="59">
        <v>0</v>
      </c>
      <c r="FO30" s="59">
        <v>0</v>
      </c>
      <c r="FP30" s="59">
        <v>0</v>
      </c>
      <c r="FQ30" s="59">
        <v>0</v>
      </c>
      <c r="FR30" s="59">
        <v>0</v>
      </c>
      <c r="FS30" s="59">
        <v>0</v>
      </c>
      <c r="FT30" s="59">
        <v>0</v>
      </c>
      <c r="FU30" s="59">
        <v>0</v>
      </c>
      <c r="FV30" s="59">
        <v>0</v>
      </c>
      <c r="FW30" s="59">
        <v>0</v>
      </c>
      <c r="FX30" s="59">
        <v>0</v>
      </c>
      <c r="FY30" s="59">
        <v>0</v>
      </c>
      <c r="FZ30" s="59">
        <v>0</v>
      </c>
      <c r="GA30" s="59">
        <v>0</v>
      </c>
      <c r="GB30" s="59">
        <v>0</v>
      </c>
      <c r="GC30" s="59">
        <v>0</v>
      </c>
      <c r="GD30" s="59">
        <v>0</v>
      </c>
      <c r="GE30" s="59">
        <v>0</v>
      </c>
      <c r="GF30" s="59">
        <v>0</v>
      </c>
      <c r="GG30" s="59">
        <v>0</v>
      </c>
      <c r="GH30" s="59">
        <v>0</v>
      </c>
      <c r="GI30" s="59">
        <v>0</v>
      </c>
      <c r="GJ30" s="59">
        <v>0</v>
      </c>
      <c r="GK30" s="59">
        <v>0</v>
      </c>
      <c r="GL30" s="59">
        <v>0</v>
      </c>
      <c r="GM30" s="59">
        <v>0</v>
      </c>
      <c r="GN30" s="59">
        <v>0</v>
      </c>
      <c r="GO30" s="59">
        <v>0</v>
      </c>
      <c r="GP30" s="59">
        <v>0</v>
      </c>
      <c r="GQ30" s="59">
        <v>0</v>
      </c>
      <c r="GR30" s="59">
        <v>0</v>
      </c>
      <c r="GS30" s="59">
        <v>0</v>
      </c>
      <c r="GT30" s="59">
        <v>0</v>
      </c>
      <c r="GU30" s="59">
        <v>0</v>
      </c>
      <c r="GV30" s="59">
        <v>0</v>
      </c>
      <c r="GW30" s="59">
        <v>0</v>
      </c>
      <c r="GX30" s="59">
        <v>0</v>
      </c>
      <c r="GY30" s="59">
        <v>0</v>
      </c>
      <c r="GZ30" s="59">
        <v>0</v>
      </c>
      <c r="HA30" s="59">
        <v>0</v>
      </c>
      <c r="HB30" s="59">
        <v>0</v>
      </c>
      <c r="HC30" s="59">
        <v>0</v>
      </c>
      <c r="HD30" s="59">
        <v>0</v>
      </c>
      <c r="HE30" s="59">
        <v>0</v>
      </c>
      <c r="HF30" s="59">
        <v>0</v>
      </c>
      <c r="HG30" s="59">
        <v>0</v>
      </c>
      <c r="HH30" s="59">
        <v>0</v>
      </c>
      <c r="HI30" s="59">
        <v>0</v>
      </c>
      <c r="HJ30" s="59">
        <v>0</v>
      </c>
      <c r="HK30" s="59">
        <v>0</v>
      </c>
      <c r="HL30" s="59">
        <v>0</v>
      </c>
      <c r="HM30" s="59">
        <v>0</v>
      </c>
      <c r="HN30" s="59">
        <v>0</v>
      </c>
      <c r="HO30" s="59">
        <v>0</v>
      </c>
      <c r="HP30" s="59">
        <v>0</v>
      </c>
      <c r="HQ30" s="59">
        <v>0</v>
      </c>
      <c r="HR30" s="59">
        <v>0</v>
      </c>
      <c r="HS30" s="59">
        <v>0</v>
      </c>
      <c r="HT30" s="59">
        <v>0</v>
      </c>
      <c r="HU30" s="59">
        <v>0</v>
      </c>
      <c r="HV30" s="59">
        <v>0</v>
      </c>
      <c r="HW30" s="59">
        <v>0</v>
      </c>
      <c r="HX30" s="59">
        <v>0</v>
      </c>
      <c r="HY30" s="59">
        <v>0</v>
      </c>
      <c r="HZ30" s="59">
        <v>0</v>
      </c>
      <c r="IA30" s="59">
        <v>0</v>
      </c>
      <c r="IB30" s="59">
        <v>0</v>
      </c>
      <c r="IC30" s="59">
        <v>0</v>
      </c>
      <c r="ID30" s="59">
        <v>0</v>
      </c>
      <c r="IE30" s="59">
        <v>0</v>
      </c>
      <c r="IF30" s="59">
        <v>0</v>
      </c>
      <c r="IG30" s="59">
        <v>0</v>
      </c>
      <c r="IH30" s="59">
        <v>0</v>
      </c>
      <c r="II30" s="59">
        <v>0</v>
      </c>
      <c r="IJ30" s="59">
        <v>0</v>
      </c>
      <c r="IK30" s="59">
        <v>0</v>
      </c>
      <c r="IL30" s="59">
        <v>0</v>
      </c>
      <c r="IM30" s="59">
        <v>0</v>
      </c>
      <c r="IN30" s="59">
        <v>0</v>
      </c>
      <c r="IO30" s="59">
        <v>0</v>
      </c>
      <c r="IP30" s="59">
        <v>0</v>
      </c>
      <c r="IQ30" s="59">
        <v>0</v>
      </c>
      <c r="IR30" s="59">
        <v>0</v>
      </c>
      <c r="IS30" s="59">
        <v>0</v>
      </c>
      <c r="IT30" s="59">
        <v>0</v>
      </c>
    </row>
    <row r="31" spans="1:254" s="59" customFormat="1" x14ac:dyDescent="0.25">
      <c r="A31" s="58" t="s">
        <v>343</v>
      </c>
      <c r="B31" s="59">
        <v>0</v>
      </c>
      <c r="C31" s="59">
        <v>0</v>
      </c>
      <c r="D31" s="59">
        <v>0</v>
      </c>
      <c r="E31" s="59">
        <v>0</v>
      </c>
      <c r="F31" s="59">
        <v>0</v>
      </c>
      <c r="G31" s="59">
        <v>2.2737367544323206E-13</v>
      </c>
      <c r="H31" s="59">
        <v>0</v>
      </c>
      <c r="I31" s="59">
        <v>0</v>
      </c>
      <c r="J31" s="59">
        <v>2.2737367544323206E-13</v>
      </c>
      <c r="K31" s="59">
        <v>0</v>
      </c>
      <c r="L31" s="59">
        <v>0</v>
      </c>
      <c r="M31" s="59">
        <v>0</v>
      </c>
      <c r="N31" s="59">
        <v>0</v>
      </c>
      <c r="O31" s="59">
        <v>0</v>
      </c>
      <c r="P31" s="59">
        <v>0</v>
      </c>
      <c r="Q31" s="59">
        <v>0</v>
      </c>
      <c r="R31" s="59">
        <v>0</v>
      </c>
      <c r="S31" s="59">
        <v>2.2737367544323206E-13</v>
      </c>
      <c r="T31" s="59">
        <v>0</v>
      </c>
      <c r="U31" s="59">
        <v>2.2737367544323206E-13</v>
      </c>
      <c r="V31" s="59">
        <v>0</v>
      </c>
      <c r="W31" s="59">
        <v>0</v>
      </c>
      <c r="X31" s="59">
        <v>0</v>
      </c>
      <c r="Y31" s="59">
        <v>0</v>
      </c>
      <c r="Z31" s="59">
        <v>0</v>
      </c>
      <c r="AA31" s="59">
        <v>0</v>
      </c>
      <c r="AB31" s="59">
        <v>0</v>
      </c>
      <c r="AC31" s="59">
        <v>0</v>
      </c>
      <c r="AD31" s="59">
        <v>2.2737367544323206E-13</v>
      </c>
      <c r="AE31" s="59">
        <v>0</v>
      </c>
      <c r="AF31" s="59">
        <v>0</v>
      </c>
      <c r="AG31" s="59">
        <v>2.2737367544323206E-13</v>
      </c>
      <c r="AH31" s="59">
        <v>0</v>
      </c>
      <c r="AI31" s="59">
        <v>0</v>
      </c>
      <c r="AJ31" s="59">
        <v>0</v>
      </c>
      <c r="AK31" s="59">
        <v>0</v>
      </c>
      <c r="AL31" s="59">
        <v>0</v>
      </c>
      <c r="AM31" s="59">
        <v>0</v>
      </c>
      <c r="AN31" s="59">
        <v>0</v>
      </c>
      <c r="AO31" s="59">
        <v>0</v>
      </c>
      <c r="AP31" s="59">
        <v>2.2737367544323206E-13</v>
      </c>
      <c r="AQ31" s="59">
        <v>0</v>
      </c>
      <c r="AR31" s="59">
        <v>2.2737367544323206E-13</v>
      </c>
      <c r="AS31" s="59">
        <v>0</v>
      </c>
      <c r="AT31" s="59">
        <v>0</v>
      </c>
      <c r="AU31" s="59">
        <v>2.2737367544323206E-13</v>
      </c>
      <c r="AV31" s="59">
        <v>0</v>
      </c>
      <c r="AW31" s="59">
        <v>0</v>
      </c>
      <c r="AX31" s="59">
        <v>0</v>
      </c>
      <c r="AY31" s="59">
        <v>0</v>
      </c>
      <c r="AZ31" s="59">
        <v>0</v>
      </c>
      <c r="BA31" s="59">
        <v>2.2737367544323206E-13</v>
      </c>
      <c r="BB31" s="59">
        <v>0</v>
      </c>
      <c r="BC31" s="59">
        <v>0</v>
      </c>
      <c r="BD31" s="59">
        <v>2.2737367544323206E-13</v>
      </c>
      <c r="BE31" s="59">
        <v>0</v>
      </c>
      <c r="BF31" s="59">
        <v>2.2737367544323206E-13</v>
      </c>
      <c r="BG31" s="59">
        <v>0</v>
      </c>
      <c r="BH31" s="59">
        <v>0</v>
      </c>
      <c r="BI31" s="59">
        <v>0</v>
      </c>
      <c r="BJ31" s="59">
        <v>0</v>
      </c>
      <c r="BK31" s="59">
        <v>0</v>
      </c>
      <c r="BL31" s="59">
        <v>0</v>
      </c>
      <c r="BM31" s="59">
        <v>0</v>
      </c>
      <c r="BN31" s="59">
        <v>0</v>
      </c>
      <c r="BO31" s="59">
        <v>2.2737367544323206E-13</v>
      </c>
      <c r="BP31" s="59">
        <v>0</v>
      </c>
      <c r="BQ31" s="59">
        <v>0</v>
      </c>
      <c r="BR31" s="59">
        <v>2.2737367544323206E-13</v>
      </c>
      <c r="BS31" s="59">
        <v>0</v>
      </c>
      <c r="BT31" s="59">
        <v>0</v>
      </c>
      <c r="BU31" s="59">
        <v>0</v>
      </c>
      <c r="BV31" s="59">
        <v>0</v>
      </c>
      <c r="BW31" s="59">
        <v>0</v>
      </c>
      <c r="BX31" s="59">
        <v>0</v>
      </c>
      <c r="BY31" s="59">
        <v>0</v>
      </c>
      <c r="BZ31" s="59">
        <v>0</v>
      </c>
      <c r="CA31" s="59">
        <v>2.2737367544323206E-13</v>
      </c>
      <c r="CB31" s="59">
        <v>0</v>
      </c>
      <c r="CC31" s="59">
        <v>0</v>
      </c>
      <c r="CD31" s="59">
        <v>2.2737367544323206E-13</v>
      </c>
      <c r="CE31" s="59">
        <v>0</v>
      </c>
      <c r="CF31" s="59">
        <v>0</v>
      </c>
      <c r="CG31" s="59">
        <v>0</v>
      </c>
      <c r="CH31" s="59">
        <v>0</v>
      </c>
      <c r="CI31" s="59">
        <v>0</v>
      </c>
      <c r="CJ31" s="59">
        <v>0</v>
      </c>
      <c r="CK31" s="59">
        <v>0</v>
      </c>
      <c r="CL31" s="59">
        <v>0</v>
      </c>
      <c r="CM31" s="59">
        <v>2.2737367544323206E-13</v>
      </c>
      <c r="CN31" s="59">
        <v>0</v>
      </c>
      <c r="CO31" s="59">
        <v>2.2737367544323206E-13</v>
      </c>
      <c r="CP31" s="59">
        <v>0</v>
      </c>
      <c r="CQ31" s="59">
        <v>0</v>
      </c>
      <c r="CR31" s="59">
        <v>0</v>
      </c>
      <c r="CS31" s="59">
        <v>0</v>
      </c>
      <c r="CT31" s="59">
        <v>0</v>
      </c>
      <c r="CU31" s="59">
        <v>0</v>
      </c>
      <c r="CV31" s="59">
        <v>0</v>
      </c>
      <c r="CW31" s="59">
        <v>0</v>
      </c>
      <c r="CX31" s="59">
        <v>2.2737367544323206E-13</v>
      </c>
      <c r="CY31" s="59">
        <v>0</v>
      </c>
      <c r="CZ31" s="59">
        <v>2.2737367544323206E-13</v>
      </c>
      <c r="DA31" s="59">
        <v>0</v>
      </c>
      <c r="DB31" s="59">
        <v>0</v>
      </c>
      <c r="DC31" s="59">
        <v>2.2737367544323206E-13</v>
      </c>
      <c r="DD31" s="59">
        <v>0</v>
      </c>
      <c r="DE31" s="59">
        <v>0</v>
      </c>
      <c r="DF31" s="59">
        <v>0</v>
      </c>
      <c r="DG31" s="59">
        <v>0</v>
      </c>
      <c r="DH31" s="59">
        <v>0</v>
      </c>
      <c r="DI31" s="59">
        <v>2.2737367544323206E-13</v>
      </c>
      <c r="DJ31" s="59">
        <v>0</v>
      </c>
      <c r="DK31" s="59">
        <v>0</v>
      </c>
      <c r="DL31" s="59">
        <v>2.2737367544323206E-13</v>
      </c>
      <c r="DM31" s="59">
        <v>0</v>
      </c>
      <c r="DN31" s="59">
        <v>0</v>
      </c>
      <c r="DO31" s="59">
        <v>2.2737367544323206E-13</v>
      </c>
      <c r="DP31" s="59">
        <v>0</v>
      </c>
      <c r="DQ31" s="59">
        <v>0</v>
      </c>
      <c r="DR31" s="59">
        <v>0</v>
      </c>
      <c r="DS31" s="59">
        <v>0</v>
      </c>
      <c r="DT31" s="59">
        <v>0</v>
      </c>
      <c r="DU31" s="59">
        <v>0</v>
      </c>
      <c r="DV31" s="59">
        <v>0</v>
      </c>
      <c r="DW31" s="59">
        <v>0</v>
      </c>
      <c r="DX31" s="59">
        <v>0</v>
      </c>
      <c r="DY31" s="59">
        <v>0</v>
      </c>
      <c r="DZ31" s="59">
        <v>0</v>
      </c>
      <c r="EA31" s="59">
        <v>0</v>
      </c>
      <c r="EB31" s="59">
        <v>0</v>
      </c>
      <c r="EC31" s="59">
        <v>0</v>
      </c>
      <c r="ED31" s="59">
        <v>0</v>
      </c>
      <c r="EE31" s="59">
        <v>0</v>
      </c>
      <c r="EF31" s="59">
        <v>0</v>
      </c>
      <c r="EG31" s="59">
        <v>0</v>
      </c>
      <c r="EH31" s="59">
        <v>0</v>
      </c>
      <c r="EI31" s="59">
        <v>0</v>
      </c>
      <c r="EJ31" s="59">
        <v>0</v>
      </c>
      <c r="EK31" s="59">
        <v>0</v>
      </c>
      <c r="EL31" s="59">
        <v>0</v>
      </c>
      <c r="EM31" s="59">
        <v>0</v>
      </c>
      <c r="EN31" s="59">
        <v>0</v>
      </c>
      <c r="EO31" s="59">
        <v>0</v>
      </c>
      <c r="EP31" s="59">
        <v>0</v>
      </c>
      <c r="EQ31" s="59">
        <v>0</v>
      </c>
      <c r="ER31" s="59">
        <v>0</v>
      </c>
      <c r="ES31" s="59">
        <v>0</v>
      </c>
      <c r="ET31" s="59">
        <v>0</v>
      </c>
      <c r="EU31" s="59">
        <v>0</v>
      </c>
      <c r="EV31" s="59">
        <v>0</v>
      </c>
      <c r="EW31" s="59">
        <v>0</v>
      </c>
      <c r="EX31" s="59">
        <v>0</v>
      </c>
      <c r="EY31" s="59">
        <v>0</v>
      </c>
      <c r="EZ31" s="59">
        <v>0</v>
      </c>
      <c r="FA31" s="59">
        <v>0</v>
      </c>
      <c r="FB31" s="59">
        <v>0</v>
      </c>
      <c r="FC31" s="59">
        <v>0</v>
      </c>
      <c r="FD31" s="59">
        <v>0</v>
      </c>
      <c r="FE31" s="59">
        <v>0</v>
      </c>
      <c r="FF31" s="59">
        <v>0</v>
      </c>
      <c r="FG31" s="59">
        <v>0</v>
      </c>
      <c r="FH31" s="59">
        <v>0</v>
      </c>
      <c r="FI31" s="59">
        <v>0</v>
      </c>
      <c r="FJ31" s="59">
        <v>0</v>
      </c>
      <c r="FK31" s="59">
        <v>0</v>
      </c>
      <c r="FL31" s="59">
        <v>0</v>
      </c>
      <c r="FM31" s="59">
        <v>0</v>
      </c>
      <c r="FN31" s="59">
        <v>0</v>
      </c>
      <c r="FO31" s="59">
        <v>0</v>
      </c>
      <c r="FP31" s="59">
        <v>0</v>
      </c>
      <c r="FQ31" s="59">
        <v>0</v>
      </c>
      <c r="FR31" s="59">
        <v>0</v>
      </c>
      <c r="FS31" s="59">
        <v>0</v>
      </c>
      <c r="FT31" s="59">
        <v>0</v>
      </c>
      <c r="FU31" s="59">
        <v>0</v>
      </c>
      <c r="FV31" s="59">
        <v>0</v>
      </c>
      <c r="FW31" s="59">
        <v>0</v>
      </c>
      <c r="FX31" s="59">
        <v>0</v>
      </c>
      <c r="FY31" s="59">
        <v>0</v>
      </c>
      <c r="FZ31" s="59">
        <v>0</v>
      </c>
      <c r="GA31" s="59">
        <v>0</v>
      </c>
      <c r="GB31" s="59">
        <v>0</v>
      </c>
      <c r="GC31" s="59">
        <v>0</v>
      </c>
      <c r="GD31" s="59">
        <v>0</v>
      </c>
      <c r="GE31" s="59">
        <v>0</v>
      </c>
      <c r="GF31" s="59">
        <v>0</v>
      </c>
      <c r="GG31" s="59">
        <v>0</v>
      </c>
      <c r="GH31" s="59">
        <v>0</v>
      </c>
      <c r="GI31" s="59">
        <v>0</v>
      </c>
      <c r="GJ31" s="59">
        <v>0</v>
      </c>
      <c r="GK31" s="59">
        <v>0</v>
      </c>
      <c r="GL31" s="59">
        <v>0</v>
      </c>
      <c r="GM31" s="59">
        <v>0</v>
      </c>
      <c r="GN31" s="59">
        <v>0</v>
      </c>
      <c r="GO31" s="59">
        <v>0</v>
      </c>
      <c r="GP31" s="59">
        <v>0</v>
      </c>
      <c r="GQ31" s="59">
        <v>0</v>
      </c>
      <c r="GR31" s="59">
        <v>0</v>
      </c>
      <c r="GS31" s="59">
        <v>0</v>
      </c>
      <c r="GT31" s="59">
        <v>0</v>
      </c>
      <c r="GU31" s="59">
        <v>0</v>
      </c>
      <c r="GV31" s="59">
        <v>0</v>
      </c>
      <c r="GW31" s="59">
        <v>0</v>
      </c>
      <c r="GX31" s="59">
        <v>0</v>
      </c>
      <c r="GY31" s="59">
        <v>0</v>
      </c>
      <c r="GZ31" s="59">
        <v>0</v>
      </c>
      <c r="HA31" s="59">
        <v>0</v>
      </c>
      <c r="HB31" s="59">
        <v>0</v>
      </c>
      <c r="HC31" s="59">
        <v>0</v>
      </c>
      <c r="HD31" s="59">
        <v>0</v>
      </c>
      <c r="HE31" s="59">
        <v>0</v>
      </c>
      <c r="HF31" s="59">
        <v>0</v>
      </c>
      <c r="HG31" s="59">
        <v>0</v>
      </c>
      <c r="HH31" s="59">
        <v>0</v>
      </c>
      <c r="HI31" s="59">
        <v>0</v>
      </c>
      <c r="HJ31" s="59">
        <v>0</v>
      </c>
      <c r="HK31" s="59">
        <v>0</v>
      </c>
      <c r="HL31" s="59">
        <v>0</v>
      </c>
      <c r="HM31" s="59">
        <v>0</v>
      </c>
      <c r="HN31" s="59">
        <v>0</v>
      </c>
      <c r="HO31" s="59">
        <v>0</v>
      </c>
      <c r="HP31" s="59">
        <v>0</v>
      </c>
      <c r="HQ31" s="59">
        <v>0</v>
      </c>
      <c r="HR31" s="59">
        <v>0</v>
      </c>
      <c r="HS31" s="59">
        <v>0</v>
      </c>
      <c r="HT31" s="59">
        <v>0</v>
      </c>
      <c r="HU31" s="59">
        <v>0</v>
      </c>
      <c r="HV31" s="59">
        <v>0</v>
      </c>
      <c r="HW31" s="59">
        <v>0</v>
      </c>
      <c r="HX31" s="59">
        <v>0</v>
      </c>
      <c r="HY31" s="59">
        <v>0</v>
      </c>
      <c r="HZ31" s="59">
        <v>0</v>
      </c>
      <c r="IA31" s="59">
        <v>0</v>
      </c>
      <c r="IB31" s="59">
        <v>0</v>
      </c>
      <c r="IC31" s="59">
        <v>0</v>
      </c>
      <c r="ID31" s="59">
        <v>0</v>
      </c>
      <c r="IE31" s="59">
        <v>0</v>
      </c>
      <c r="IF31" s="59">
        <v>0</v>
      </c>
      <c r="IG31" s="59">
        <v>0</v>
      </c>
      <c r="IH31" s="59">
        <v>0</v>
      </c>
      <c r="II31" s="59">
        <v>0</v>
      </c>
      <c r="IJ31" s="59">
        <v>0</v>
      </c>
      <c r="IK31" s="59">
        <v>0</v>
      </c>
      <c r="IL31" s="59">
        <v>0</v>
      </c>
      <c r="IM31" s="59">
        <v>0</v>
      </c>
      <c r="IN31" s="59">
        <v>0</v>
      </c>
      <c r="IO31" s="59">
        <v>0</v>
      </c>
      <c r="IP31" s="59">
        <v>0</v>
      </c>
      <c r="IQ31" s="59">
        <v>0</v>
      </c>
      <c r="IR31" s="59">
        <v>0</v>
      </c>
      <c r="IS31" s="59">
        <v>0</v>
      </c>
      <c r="IT31" s="59">
        <v>0</v>
      </c>
    </row>
    <row r="32" spans="1:254" s="59" customFormat="1" x14ac:dyDescent="0.25">
      <c r="A32" s="58" t="s">
        <v>344</v>
      </c>
      <c r="B32" s="59">
        <v>0</v>
      </c>
      <c r="C32" s="59">
        <v>0</v>
      </c>
      <c r="D32" s="59">
        <v>0</v>
      </c>
      <c r="E32" s="59">
        <v>0</v>
      </c>
      <c r="F32" s="59">
        <v>0</v>
      </c>
      <c r="G32" s="59">
        <v>0</v>
      </c>
      <c r="H32" s="59">
        <v>0</v>
      </c>
      <c r="I32" s="59">
        <v>0</v>
      </c>
      <c r="J32" s="59">
        <v>0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59">
        <v>0</v>
      </c>
      <c r="Q32" s="59">
        <v>0</v>
      </c>
      <c r="R32" s="59">
        <v>0</v>
      </c>
      <c r="S32" s="59">
        <v>0</v>
      </c>
      <c r="T32" s="59">
        <v>0</v>
      </c>
      <c r="U32" s="59">
        <v>0</v>
      </c>
      <c r="V32" s="59">
        <v>0</v>
      </c>
      <c r="W32" s="59">
        <v>0</v>
      </c>
      <c r="X32" s="59">
        <v>0</v>
      </c>
      <c r="Y32" s="59">
        <v>0</v>
      </c>
      <c r="Z32" s="59">
        <v>0</v>
      </c>
      <c r="AA32" s="59">
        <v>0</v>
      </c>
      <c r="AB32" s="59">
        <v>0</v>
      </c>
      <c r="AC32" s="59">
        <v>0</v>
      </c>
      <c r="AD32" s="59">
        <v>0</v>
      </c>
      <c r="AE32" s="59">
        <v>0</v>
      </c>
      <c r="AF32" s="59">
        <v>0</v>
      </c>
      <c r="AG32" s="59">
        <v>0</v>
      </c>
      <c r="AH32" s="59">
        <v>0</v>
      </c>
      <c r="AI32" s="59">
        <v>0</v>
      </c>
      <c r="AJ32" s="59">
        <v>0</v>
      </c>
      <c r="AK32" s="59">
        <v>0</v>
      </c>
      <c r="AL32" s="59">
        <v>0</v>
      </c>
      <c r="AM32" s="59">
        <v>0</v>
      </c>
      <c r="AN32" s="59">
        <v>0</v>
      </c>
      <c r="AO32" s="59">
        <v>0</v>
      </c>
      <c r="AP32" s="59">
        <v>0</v>
      </c>
      <c r="AQ32" s="59">
        <v>0</v>
      </c>
      <c r="AR32" s="59">
        <v>0</v>
      </c>
      <c r="AS32" s="59">
        <v>0</v>
      </c>
      <c r="AT32" s="59">
        <v>0</v>
      </c>
      <c r="AU32" s="59">
        <v>0</v>
      </c>
      <c r="AV32" s="59">
        <v>0</v>
      </c>
      <c r="AW32" s="59">
        <v>0</v>
      </c>
      <c r="AX32" s="59">
        <v>0</v>
      </c>
      <c r="AY32" s="59">
        <v>0</v>
      </c>
      <c r="AZ32" s="59">
        <v>0</v>
      </c>
      <c r="BA32" s="59">
        <v>0</v>
      </c>
      <c r="BB32" s="59">
        <v>0</v>
      </c>
      <c r="BC32" s="59">
        <v>0</v>
      </c>
      <c r="BD32" s="59">
        <v>0</v>
      </c>
      <c r="BE32" s="59">
        <v>0</v>
      </c>
      <c r="BF32" s="59">
        <v>0</v>
      </c>
      <c r="BG32" s="59">
        <v>0</v>
      </c>
      <c r="BH32" s="59">
        <v>0</v>
      </c>
      <c r="BI32" s="59">
        <v>0</v>
      </c>
      <c r="BJ32" s="59">
        <v>0</v>
      </c>
      <c r="BK32" s="59">
        <v>0</v>
      </c>
      <c r="BL32" s="59">
        <v>0</v>
      </c>
      <c r="BM32" s="59">
        <v>0</v>
      </c>
      <c r="BN32" s="59">
        <v>0</v>
      </c>
      <c r="BO32" s="59">
        <v>0</v>
      </c>
      <c r="BP32" s="59">
        <v>0</v>
      </c>
      <c r="BQ32" s="59">
        <v>0</v>
      </c>
      <c r="BR32" s="59">
        <v>0</v>
      </c>
      <c r="BS32" s="59">
        <v>0</v>
      </c>
      <c r="BT32" s="59">
        <v>0</v>
      </c>
      <c r="BU32" s="59">
        <v>0</v>
      </c>
      <c r="BV32" s="59">
        <v>0</v>
      </c>
      <c r="BW32" s="59">
        <v>0</v>
      </c>
      <c r="BX32" s="59">
        <v>0</v>
      </c>
      <c r="BY32" s="59">
        <v>0</v>
      </c>
      <c r="BZ32" s="59">
        <v>0</v>
      </c>
      <c r="CA32" s="59">
        <v>0</v>
      </c>
      <c r="CB32" s="59">
        <v>0</v>
      </c>
      <c r="CC32" s="59">
        <v>0</v>
      </c>
      <c r="CD32" s="59">
        <v>0</v>
      </c>
      <c r="CE32" s="59">
        <v>0</v>
      </c>
      <c r="CF32" s="59">
        <v>0</v>
      </c>
      <c r="CG32" s="59">
        <v>0</v>
      </c>
      <c r="CH32" s="59">
        <v>0</v>
      </c>
      <c r="CI32" s="59">
        <v>0</v>
      </c>
      <c r="CJ32" s="59">
        <v>0</v>
      </c>
      <c r="CK32" s="59">
        <v>0</v>
      </c>
      <c r="CL32" s="59">
        <v>0</v>
      </c>
      <c r="CM32" s="59">
        <v>0</v>
      </c>
      <c r="CN32" s="59">
        <v>0</v>
      </c>
      <c r="CO32" s="59">
        <v>0</v>
      </c>
      <c r="CP32" s="59">
        <v>0</v>
      </c>
      <c r="CQ32" s="59">
        <v>0</v>
      </c>
      <c r="CR32" s="59">
        <v>0</v>
      </c>
      <c r="CS32" s="59">
        <v>0</v>
      </c>
      <c r="CT32" s="59">
        <v>0</v>
      </c>
      <c r="CU32" s="59">
        <v>0</v>
      </c>
      <c r="CV32" s="59">
        <v>0</v>
      </c>
      <c r="CW32" s="59">
        <v>0</v>
      </c>
      <c r="CX32" s="59">
        <v>0</v>
      </c>
      <c r="CY32" s="59">
        <v>0</v>
      </c>
      <c r="CZ32" s="59">
        <v>0</v>
      </c>
      <c r="DA32" s="59">
        <v>0</v>
      </c>
      <c r="DB32" s="59">
        <v>0</v>
      </c>
      <c r="DC32" s="59">
        <v>0</v>
      </c>
      <c r="DD32" s="59">
        <v>0</v>
      </c>
      <c r="DE32" s="59">
        <v>0</v>
      </c>
      <c r="DF32" s="59">
        <v>0</v>
      </c>
      <c r="DG32" s="59">
        <v>0</v>
      </c>
      <c r="DH32" s="59">
        <v>0</v>
      </c>
      <c r="DI32" s="59">
        <v>0</v>
      </c>
      <c r="DJ32" s="59">
        <v>0</v>
      </c>
      <c r="DK32" s="59">
        <v>0</v>
      </c>
      <c r="DL32" s="59">
        <v>0</v>
      </c>
      <c r="DM32" s="59">
        <v>0</v>
      </c>
      <c r="DN32" s="59">
        <v>0</v>
      </c>
      <c r="DO32" s="59">
        <v>0</v>
      </c>
      <c r="DP32" s="59">
        <v>0</v>
      </c>
      <c r="DQ32" s="59">
        <v>0</v>
      </c>
      <c r="DR32" s="59">
        <v>0</v>
      </c>
      <c r="DS32" s="59">
        <v>0</v>
      </c>
      <c r="DT32" s="59">
        <v>0</v>
      </c>
      <c r="DU32" s="59">
        <v>0</v>
      </c>
      <c r="DV32" s="59">
        <v>0</v>
      </c>
      <c r="DW32" s="59">
        <v>0</v>
      </c>
      <c r="DX32" s="59">
        <v>0</v>
      </c>
      <c r="DY32" s="59">
        <v>0</v>
      </c>
      <c r="DZ32" s="59">
        <v>0</v>
      </c>
      <c r="EA32" s="59">
        <v>0</v>
      </c>
      <c r="EB32" s="59">
        <v>0</v>
      </c>
      <c r="EC32" s="59">
        <v>0</v>
      </c>
      <c r="ED32" s="59">
        <v>0</v>
      </c>
      <c r="EE32" s="59">
        <v>0</v>
      </c>
      <c r="EF32" s="59">
        <v>0</v>
      </c>
      <c r="EG32" s="59">
        <v>0</v>
      </c>
      <c r="EH32" s="59">
        <v>0</v>
      </c>
      <c r="EI32" s="59">
        <v>0</v>
      </c>
      <c r="EJ32" s="59">
        <v>0</v>
      </c>
      <c r="EK32" s="59">
        <v>0</v>
      </c>
      <c r="EL32" s="59">
        <v>0</v>
      </c>
      <c r="EM32" s="59">
        <v>0</v>
      </c>
      <c r="EN32" s="59">
        <v>0</v>
      </c>
      <c r="EO32" s="59">
        <v>0</v>
      </c>
      <c r="EP32" s="59">
        <v>0</v>
      </c>
      <c r="EQ32" s="59">
        <v>0</v>
      </c>
      <c r="ER32" s="59">
        <v>0</v>
      </c>
      <c r="ES32" s="59">
        <v>0</v>
      </c>
      <c r="ET32" s="59">
        <v>0</v>
      </c>
      <c r="EU32" s="59">
        <v>0</v>
      </c>
      <c r="EV32" s="59">
        <v>0</v>
      </c>
      <c r="EW32" s="59">
        <v>0</v>
      </c>
      <c r="EX32" s="59">
        <v>0</v>
      </c>
      <c r="EY32" s="59">
        <v>0</v>
      </c>
      <c r="EZ32" s="59">
        <v>0</v>
      </c>
      <c r="FA32" s="59">
        <v>0</v>
      </c>
      <c r="FB32" s="59">
        <v>0</v>
      </c>
      <c r="FC32" s="59">
        <v>0</v>
      </c>
      <c r="FD32" s="59">
        <v>0</v>
      </c>
      <c r="FE32" s="59">
        <v>0</v>
      </c>
      <c r="FF32" s="59">
        <v>0</v>
      </c>
      <c r="FG32" s="59">
        <v>0</v>
      </c>
      <c r="FH32" s="59">
        <v>0</v>
      </c>
      <c r="FI32" s="59">
        <v>0</v>
      </c>
      <c r="FJ32" s="59">
        <v>0</v>
      </c>
      <c r="FK32" s="59">
        <v>0</v>
      </c>
      <c r="FL32" s="59">
        <v>0</v>
      </c>
      <c r="FM32" s="59">
        <v>0</v>
      </c>
      <c r="FN32" s="59">
        <v>0</v>
      </c>
      <c r="FO32" s="59">
        <v>0</v>
      </c>
      <c r="FP32" s="59">
        <v>0</v>
      </c>
      <c r="FQ32" s="59">
        <v>0</v>
      </c>
      <c r="FR32" s="59">
        <v>0</v>
      </c>
      <c r="FS32" s="59">
        <v>0</v>
      </c>
      <c r="FT32" s="59">
        <v>0</v>
      </c>
      <c r="FU32" s="59">
        <v>0</v>
      </c>
      <c r="FV32" s="59">
        <v>0</v>
      </c>
      <c r="FW32" s="59">
        <v>0</v>
      </c>
      <c r="FX32" s="59">
        <v>0</v>
      </c>
      <c r="FY32" s="59">
        <v>0</v>
      </c>
      <c r="FZ32" s="59">
        <v>0</v>
      </c>
      <c r="GA32" s="59">
        <v>0</v>
      </c>
      <c r="GB32" s="59">
        <v>0</v>
      </c>
      <c r="GC32" s="59">
        <v>0</v>
      </c>
      <c r="GD32" s="59">
        <v>0</v>
      </c>
      <c r="GE32" s="59">
        <v>0</v>
      </c>
      <c r="GF32" s="59">
        <v>0</v>
      </c>
      <c r="GG32" s="59">
        <v>0</v>
      </c>
      <c r="GH32" s="59">
        <v>0</v>
      </c>
      <c r="GI32" s="59">
        <v>0</v>
      </c>
      <c r="GJ32" s="59">
        <v>0</v>
      </c>
      <c r="GK32" s="59">
        <v>0</v>
      </c>
      <c r="GL32" s="59">
        <v>0</v>
      </c>
      <c r="GM32" s="59">
        <v>0</v>
      </c>
      <c r="GN32" s="59">
        <v>0</v>
      </c>
      <c r="GO32" s="59">
        <v>0</v>
      </c>
      <c r="GP32" s="59">
        <v>0</v>
      </c>
      <c r="GQ32" s="59">
        <v>0</v>
      </c>
      <c r="GR32" s="59">
        <v>0</v>
      </c>
      <c r="GS32" s="59">
        <v>0</v>
      </c>
      <c r="GT32" s="59">
        <v>0</v>
      </c>
      <c r="GU32" s="59">
        <v>0</v>
      </c>
      <c r="GV32" s="59">
        <v>0</v>
      </c>
      <c r="GW32" s="59">
        <v>0</v>
      </c>
      <c r="GX32" s="59">
        <v>0</v>
      </c>
      <c r="GY32" s="59">
        <v>0</v>
      </c>
      <c r="GZ32" s="59">
        <v>0</v>
      </c>
      <c r="HA32" s="59">
        <v>0</v>
      </c>
      <c r="HB32" s="59">
        <v>0</v>
      </c>
      <c r="HC32" s="59">
        <v>0</v>
      </c>
      <c r="HD32" s="59">
        <v>0</v>
      </c>
      <c r="HE32" s="59">
        <v>0</v>
      </c>
      <c r="HF32" s="59">
        <v>0</v>
      </c>
      <c r="HG32" s="59">
        <v>0</v>
      </c>
      <c r="HH32" s="59">
        <v>0</v>
      </c>
      <c r="HI32" s="59">
        <v>0</v>
      </c>
      <c r="HJ32" s="59">
        <v>0</v>
      </c>
      <c r="HK32" s="59">
        <v>0</v>
      </c>
      <c r="HL32" s="59">
        <v>0</v>
      </c>
      <c r="HM32" s="59">
        <v>0</v>
      </c>
      <c r="HN32" s="59">
        <v>0</v>
      </c>
      <c r="HO32" s="59">
        <v>0</v>
      </c>
      <c r="HP32" s="59">
        <v>0</v>
      </c>
      <c r="HQ32" s="59">
        <v>0</v>
      </c>
      <c r="HR32" s="59">
        <v>0</v>
      </c>
      <c r="HS32" s="59">
        <v>0</v>
      </c>
      <c r="HT32" s="59">
        <v>0</v>
      </c>
      <c r="HU32" s="59">
        <v>0</v>
      </c>
      <c r="HV32" s="59">
        <v>0</v>
      </c>
      <c r="HW32" s="59">
        <v>0</v>
      </c>
      <c r="HX32" s="59">
        <v>0</v>
      </c>
      <c r="HY32" s="59">
        <v>0</v>
      </c>
      <c r="HZ32" s="59">
        <v>0</v>
      </c>
      <c r="IA32" s="59">
        <v>0</v>
      </c>
      <c r="IB32" s="59">
        <v>0</v>
      </c>
      <c r="IC32" s="59">
        <v>0</v>
      </c>
      <c r="ID32" s="59">
        <v>0</v>
      </c>
      <c r="IE32" s="59">
        <v>0</v>
      </c>
      <c r="IF32" s="59">
        <v>0</v>
      </c>
      <c r="IG32" s="59">
        <v>0</v>
      </c>
      <c r="IH32" s="59">
        <v>0</v>
      </c>
      <c r="II32" s="59">
        <v>0</v>
      </c>
      <c r="IJ32" s="59">
        <v>0</v>
      </c>
      <c r="IK32" s="59">
        <v>0</v>
      </c>
      <c r="IL32" s="59">
        <v>0</v>
      </c>
      <c r="IM32" s="59">
        <v>0</v>
      </c>
      <c r="IN32" s="59">
        <v>0</v>
      </c>
      <c r="IO32" s="59">
        <v>0</v>
      </c>
      <c r="IP32" s="59">
        <v>0</v>
      </c>
      <c r="IQ32" s="59">
        <v>0</v>
      </c>
      <c r="IR32" s="59">
        <v>0</v>
      </c>
      <c r="IS32" s="59">
        <v>0</v>
      </c>
      <c r="IT32" s="59">
        <v>0</v>
      </c>
    </row>
    <row r="33" spans="1:256" s="59" customFormat="1" x14ac:dyDescent="0.25">
      <c r="A33" s="58" t="s">
        <v>345</v>
      </c>
      <c r="B33" s="59">
        <v>0</v>
      </c>
      <c r="C33" s="59">
        <v>0</v>
      </c>
      <c r="D33" s="59">
        <v>0</v>
      </c>
      <c r="E33" s="59">
        <v>0</v>
      </c>
      <c r="F33" s="59">
        <v>0</v>
      </c>
      <c r="G33" s="59">
        <v>0</v>
      </c>
      <c r="H33" s="59">
        <v>0</v>
      </c>
      <c r="I33" s="59">
        <v>0</v>
      </c>
      <c r="J33" s="59">
        <v>0</v>
      </c>
      <c r="K33" s="59">
        <v>0</v>
      </c>
      <c r="L33" s="59">
        <v>0</v>
      </c>
      <c r="M33" s="59">
        <v>0</v>
      </c>
      <c r="N33" s="59">
        <v>0</v>
      </c>
      <c r="O33" s="59">
        <v>0</v>
      </c>
      <c r="P33" s="59">
        <v>0</v>
      </c>
      <c r="Q33" s="59">
        <v>0</v>
      </c>
      <c r="R33" s="59">
        <v>0</v>
      </c>
      <c r="S33" s="59">
        <v>0</v>
      </c>
      <c r="T33" s="59">
        <v>0</v>
      </c>
      <c r="U33" s="59">
        <v>0</v>
      </c>
      <c r="V33" s="59">
        <v>0</v>
      </c>
      <c r="W33" s="59">
        <v>0</v>
      </c>
      <c r="X33" s="59">
        <v>0</v>
      </c>
      <c r="Y33" s="59">
        <v>0</v>
      </c>
      <c r="Z33" s="59">
        <v>0</v>
      </c>
      <c r="AA33" s="59">
        <v>0</v>
      </c>
      <c r="AB33" s="59">
        <v>0</v>
      </c>
      <c r="AC33" s="59">
        <v>0</v>
      </c>
      <c r="AD33" s="59">
        <v>0</v>
      </c>
      <c r="AE33" s="59">
        <v>0</v>
      </c>
      <c r="AF33" s="59">
        <v>0</v>
      </c>
      <c r="AG33" s="59">
        <v>0</v>
      </c>
      <c r="AH33" s="59">
        <v>0</v>
      </c>
      <c r="AI33" s="59">
        <v>0</v>
      </c>
      <c r="AJ33" s="59">
        <v>0</v>
      </c>
      <c r="AK33" s="59">
        <v>0</v>
      </c>
      <c r="AL33" s="59">
        <v>0</v>
      </c>
      <c r="AM33" s="59">
        <v>0</v>
      </c>
      <c r="AN33" s="59">
        <v>0</v>
      </c>
      <c r="AO33" s="59">
        <v>0</v>
      </c>
      <c r="AP33" s="59">
        <v>0</v>
      </c>
      <c r="AQ33" s="59">
        <v>0</v>
      </c>
      <c r="AR33" s="59">
        <v>0</v>
      </c>
      <c r="AS33" s="59">
        <v>0</v>
      </c>
      <c r="AT33" s="59">
        <v>0</v>
      </c>
      <c r="AU33" s="59">
        <v>0</v>
      </c>
      <c r="AV33" s="59">
        <v>0</v>
      </c>
      <c r="AW33" s="59">
        <v>0</v>
      </c>
      <c r="AX33" s="59">
        <v>0</v>
      </c>
      <c r="AY33" s="59">
        <v>0</v>
      </c>
      <c r="AZ33" s="59">
        <v>0</v>
      </c>
      <c r="BA33" s="59">
        <v>0</v>
      </c>
      <c r="BB33" s="59">
        <v>0</v>
      </c>
      <c r="BC33" s="59">
        <v>0</v>
      </c>
      <c r="BD33" s="59">
        <v>0</v>
      </c>
      <c r="BE33" s="59">
        <v>0</v>
      </c>
      <c r="BF33" s="59">
        <v>0</v>
      </c>
      <c r="BG33" s="59">
        <v>0</v>
      </c>
      <c r="BH33" s="59">
        <v>0</v>
      </c>
      <c r="BI33" s="59">
        <v>0</v>
      </c>
      <c r="BJ33" s="59">
        <v>0</v>
      </c>
      <c r="BK33" s="59">
        <v>0</v>
      </c>
      <c r="BL33" s="59">
        <v>0</v>
      </c>
      <c r="BM33" s="59">
        <v>0</v>
      </c>
      <c r="BN33" s="59">
        <v>0</v>
      </c>
      <c r="BO33" s="59">
        <v>0</v>
      </c>
      <c r="BP33" s="59">
        <v>0</v>
      </c>
      <c r="BQ33" s="59">
        <v>0</v>
      </c>
      <c r="BR33" s="59">
        <v>0</v>
      </c>
      <c r="BS33" s="59">
        <v>0</v>
      </c>
      <c r="BT33" s="59">
        <v>0</v>
      </c>
      <c r="BU33" s="59">
        <v>0</v>
      </c>
      <c r="BV33" s="59">
        <v>0</v>
      </c>
      <c r="BW33" s="59">
        <v>0</v>
      </c>
      <c r="BX33" s="59">
        <v>0</v>
      </c>
      <c r="BY33" s="59">
        <v>0</v>
      </c>
      <c r="BZ33" s="59">
        <v>0</v>
      </c>
      <c r="CA33" s="59">
        <v>0</v>
      </c>
      <c r="CB33" s="59">
        <v>0</v>
      </c>
      <c r="CC33" s="59">
        <v>0</v>
      </c>
      <c r="CD33" s="59">
        <v>0</v>
      </c>
      <c r="CE33" s="59">
        <v>0</v>
      </c>
      <c r="CF33" s="59">
        <v>0</v>
      </c>
      <c r="CG33" s="59">
        <v>0</v>
      </c>
      <c r="CH33" s="59">
        <v>0</v>
      </c>
      <c r="CI33" s="59">
        <v>0</v>
      </c>
      <c r="CJ33" s="59">
        <v>0</v>
      </c>
      <c r="CK33" s="59">
        <v>0</v>
      </c>
      <c r="CL33" s="59">
        <v>0</v>
      </c>
      <c r="CM33" s="59">
        <v>0</v>
      </c>
      <c r="CN33" s="59">
        <v>0</v>
      </c>
      <c r="CO33" s="59">
        <v>0</v>
      </c>
      <c r="CP33" s="59">
        <v>0</v>
      </c>
      <c r="CQ33" s="59">
        <v>0</v>
      </c>
      <c r="CR33" s="59">
        <v>0</v>
      </c>
      <c r="CS33" s="59">
        <v>0</v>
      </c>
      <c r="CT33" s="59">
        <v>0</v>
      </c>
      <c r="CU33" s="59">
        <v>0</v>
      </c>
      <c r="CV33" s="59">
        <v>0</v>
      </c>
      <c r="CW33" s="59">
        <v>0</v>
      </c>
      <c r="CX33" s="59">
        <v>0</v>
      </c>
      <c r="CY33" s="59">
        <v>0</v>
      </c>
      <c r="CZ33" s="59">
        <v>0</v>
      </c>
      <c r="DA33" s="59">
        <v>0</v>
      </c>
      <c r="DB33" s="59">
        <v>0</v>
      </c>
      <c r="DC33" s="59">
        <v>0</v>
      </c>
      <c r="DD33" s="59">
        <v>0</v>
      </c>
      <c r="DE33" s="59">
        <v>0</v>
      </c>
      <c r="DF33" s="59">
        <v>0</v>
      </c>
      <c r="DG33" s="59">
        <v>0</v>
      </c>
      <c r="DH33" s="59">
        <v>0</v>
      </c>
      <c r="DI33" s="59">
        <v>0</v>
      </c>
      <c r="DJ33" s="59">
        <v>0</v>
      </c>
      <c r="DK33" s="59">
        <v>0</v>
      </c>
      <c r="DL33" s="59">
        <v>0</v>
      </c>
      <c r="DM33" s="59">
        <v>0</v>
      </c>
      <c r="DN33" s="59">
        <v>0</v>
      </c>
      <c r="DO33" s="59">
        <v>0</v>
      </c>
      <c r="DP33" s="59">
        <v>0</v>
      </c>
      <c r="DQ33" s="59">
        <v>0</v>
      </c>
      <c r="DR33" s="59">
        <v>0</v>
      </c>
      <c r="DS33" s="59">
        <v>0</v>
      </c>
      <c r="DT33" s="59">
        <v>0</v>
      </c>
      <c r="DU33" s="59">
        <v>0</v>
      </c>
      <c r="DV33" s="59">
        <v>0</v>
      </c>
      <c r="DW33" s="59">
        <v>0</v>
      </c>
      <c r="DX33" s="59">
        <v>0</v>
      </c>
      <c r="DY33" s="59">
        <v>0</v>
      </c>
      <c r="DZ33" s="59">
        <v>0</v>
      </c>
      <c r="EA33" s="59">
        <v>0</v>
      </c>
      <c r="EB33" s="59">
        <v>0</v>
      </c>
      <c r="EC33" s="59">
        <v>0</v>
      </c>
      <c r="ED33" s="59">
        <v>0</v>
      </c>
      <c r="EE33" s="59">
        <v>0</v>
      </c>
      <c r="EF33" s="59">
        <v>0</v>
      </c>
      <c r="EG33" s="59">
        <v>0</v>
      </c>
      <c r="EH33" s="59">
        <v>0</v>
      </c>
      <c r="EI33" s="59">
        <v>0</v>
      </c>
      <c r="EJ33" s="59">
        <v>0</v>
      </c>
      <c r="EK33" s="59">
        <v>0</v>
      </c>
      <c r="EL33" s="59">
        <v>0</v>
      </c>
      <c r="EM33" s="59">
        <v>0</v>
      </c>
      <c r="EN33" s="59">
        <v>0</v>
      </c>
      <c r="EO33" s="59">
        <v>0</v>
      </c>
      <c r="EP33" s="59">
        <v>0</v>
      </c>
      <c r="EQ33" s="59">
        <v>0</v>
      </c>
      <c r="ER33" s="59">
        <v>0</v>
      </c>
      <c r="ES33" s="59">
        <v>0</v>
      </c>
      <c r="ET33" s="59">
        <v>0</v>
      </c>
      <c r="EU33" s="59">
        <v>0</v>
      </c>
      <c r="EV33" s="59">
        <v>0</v>
      </c>
      <c r="EW33" s="59">
        <v>0</v>
      </c>
      <c r="EX33" s="59">
        <v>0</v>
      </c>
      <c r="EY33" s="59">
        <v>0</v>
      </c>
      <c r="EZ33" s="59">
        <v>0</v>
      </c>
      <c r="FA33" s="59">
        <v>0</v>
      </c>
      <c r="FB33" s="59">
        <v>0</v>
      </c>
      <c r="FC33" s="59">
        <v>0</v>
      </c>
      <c r="FD33" s="59">
        <v>0</v>
      </c>
      <c r="FE33" s="59">
        <v>0</v>
      </c>
      <c r="FF33" s="59">
        <v>0</v>
      </c>
      <c r="FG33" s="59">
        <v>0</v>
      </c>
      <c r="FH33" s="59">
        <v>0</v>
      </c>
      <c r="FI33" s="59">
        <v>0</v>
      </c>
      <c r="FJ33" s="59">
        <v>0</v>
      </c>
      <c r="FK33" s="59">
        <v>0</v>
      </c>
      <c r="FL33" s="59">
        <v>0</v>
      </c>
      <c r="FM33" s="59">
        <v>0</v>
      </c>
      <c r="FN33" s="59">
        <v>0</v>
      </c>
      <c r="FO33" s="59">
        <v>0</v>
      </c>
      <c r="FP33" s="59">
        <v>0</v>
      </c>
      <c r="FQ33" s="59">
        <v>0</v>
      </c>
      <c r="FR33" s="59">
        <v>0</v>
      </c>
      <c r="FS33" s="59">
        <v>0</v>
      </c>
      <c r="FT33" s="59">
        <v>0</v>
      </c>
      <c r="FU33" s="59">
        <v>0</v>
      </c>
      <c r="FV33" s="59">
        <v>0</v>
      </c>
      <c r="FW33" s="59">
        <v>0</v>
      </c>
      <c r="FX33" s="59">
        <v>0</v>
      </c>
      <c r="FY33" s="59">
        <v>0</v>
      </c>
      <c r="FZ33" s="59">
        <v>0</v>
      </c>
      <c r="GA33" s="59">
        <v>0</v>
      </c>
      <c r="GB33" s="59">
        <v>0</v>
      </c>
      <c r="GC33" s="59">
        <v>0</v>
      </c>
      <c r="GD33" s="59">
        <v>0</v>
      </c>
      <c r="GE33" s="59">
        <v>0</v>
      </c>
      <c r="GF33" s="59">
        <v>0</v>
      </c>
      <c r="GG33" s="59">
        <v>0</v>
      </c>
      <c r="GH33" s="59">
        <v>0</v>
      </c>
      <c r="GI33" s="59">
        <v>0</v>
      </c>
      <c r="GJ33" s="59">
        <v>0</v>
      </c>
      <c r="GK33" s="59">
        <v>0</v>
      </c>
      <c r="GL33" s="59">
        <v>0</v>
      </c>
      <c r="GM33" s="59">
        <v>0</v>
      </c>
      <c r="GN33" s="59">
        <v>0</v>
      </c>
      <c r="GO33" s="59">
        <v>0</v>
      </c>
      <c r="GP33" s="59">
        <v>0</v>
      </c>
      <c r="GQ33" s="59">
        <v>0</v>
      </c>
      <c r="GR33" s="59">
        <v>0</v>
      </c>
      <c r="GS33" s="59">
        <v>0</v>
      </c>
      <c r="GT33" s="59">
        <v>0</v>
      </c>
      <c r="GU33" s="59">
        <v>0</v>
      </c>
      <c r="GV33" s="59">
        <v>0</v>
      </c>
      <c r="GW33" s="59">
        <v>0</v>
      </c>
      <c r="GX33" s="59">
        <v>0</v>
      </c>
      <c r="GY33" s="59">
        <v>0</v>
      </c>
      <c r="GZ33" s="59">
        <v>0</v>
      </c>
      <c r="HA33" s="59">
        <v>0</v>
      </c>
      <c r="HB33" s="59">
        <v>0</v>
      </c>
      <c r="HC33" s="59">
        <v>0</v>
      </c>
      <c r="HD33" s="59">
        <v>0</v>
      </c>
      <c r="HE33" s="59">
        <v>0</v>
      </c>
      <c r="HF33" s="59">
        <v>0</v>
      </c>
      <c r="HG33" s="59">
        <v>0</v>
      </c>
      <c r="HH33" s="59">
        <v>0</v>
      </c>
      <c r="HI33" s="59">
        <v>0</v>
      </c>
      <c r="HJ33" s="59">
        <v>0</v>
      </c>
      <c r="HK33" s="59">
        <v>0</v>
      </c>
      <c r="HL33" s="59">
        <v>0</v>
      </c>
      <c r="HM33" s="59">
        <v>0</v>
      </c>
      <c r="HN33" s="59">
        <v>0</v>
      </c>
      <c r="HO33" s="59">
        <v>0</v>
      </c>
      <c r="HP33" s="59">
        <v>0</v>
      </c>
      <c r="HQ33" s="59">
        <v>0</v>
      </c>
      <c r="HR33" s="59">
        <v>0</v>
      </c>
      <c r="HS33" s="59">
        <v>0</v>
      </c>
      <c r="HT33" s="59">
        <v>0</v>
      </c>
      <c r="HU33" s="59">
        <v>0</v>
      </c>
      <c r="HV33" s="59">
        <v>0</v>
      </c>
      <c r="HW33" s="59">
        <v>0</v>
      </c>
      <c r="HX33" s="59">
        <v>0</v>
      </c>
      <c r="HY33" s="59">
        <v>0</v>
      </c>
      <c r="HZ33" s="59">
        <v>0</v>
      </c>
      <c r="IA33" s="59">
        <v>0</v>
      </c>
      <c r="IB33" s="59">
        <v>0</v>
      </c>
      <c r="IC33" s="59">
        <v>0</v>
      </c>
      <c r="ID33" s="59">
        <v>0</v>
      </c>
      <c r="IE33" s="59">
        <v>0</v>
      </c>
      <c r="IF33" s="59">
        <v>0</v>
      </c>
      <c r="IG33" s="59">
        <v>0</v>
      </c>
      <c r="IH33" s="59">
        <v>0</v>
      </c>
      <c r="II33" s="59">
        <v>0</v>
      </c>
      <c r="IJ33" s="59">
        <v>0</v>
      </c>
      <c r="IK33" s="59">
        <v>0</v>
      </c>
      <c r="IL33" s="59">
        <v>0</v>
      </c>
      <c r="IM33" s="59">
        <v>0</v>
      </c>
      <c r="IN33" s="59">
        <v>0</v>
      </c>
      <c r="IO33" s="59">
        <v>0</v>
      </c>
      <c r="IP33" s="59">
        <v>0</v>
      </c>
      <c r="IQ33" s="59">
        <v>0</v>
      </c>
      <c r="IR33" s="59">
        <v>0</v>
      </c>
      <c r="IS33" s="59">
        <v>0</v>
      </c>
      <c r="IT33" s="59">
        <v>0</v>
      </c>
    </row>
    <row r="34" spans="1:256" s="59" customFormat="1" x14ac:dyDescent="0.25">
      <c r="A34" s="58" t="s">
        <v>346</v>
      </c>
      <c r="B34" s="416">
        <f ca="1">XNPV(Outputs!$D$2,B30:IT30,$B$5:$IT$5)</f>
        <v>1.6025025913037224E-13</v>
      </c>
    </row>
    <row r="35" spans="1:256" s="59" customFormat="1" x14ac:dyDescent="0.25">
      <c r="A35" s="58" t="s">
        <v>347</v>
      </c>
      <c r="B35" s="416">
        <f ca="1">XNPV(Outputs!$D$2,B31:IT31,$B$5:$IT$5)</f>
        <v>3.729973303359668E-12</v>
      </c>
    </row>
    <row r="36" spans="1:256" s="59" customFormat="1" x14ac:dyDescent="0.25">
      <c r="A36" s="58" t="s">
        <v>348</v>
      </c>
      <c r="B36" s="416">
        <f ca="1">XNPV(Outputs!$D$2,B32:IT32,$B$5:$IT$5)</f>
        <v>0</v>
      </c>
    </row>
    <row r="37" spans="1:256" s="59" customFormat="1" x14ac:dyDescent="0.25">
      <c r="A37" s="58" t="s">
        <v>349</v>
      </c>
      <c r="B37" s="416">
        <f ca="1">XNPV(Outputs!$D$2,B33:IT33,$B$5:$IT$5)</f>
        <v>0</v>
      </c>
    </row>
    <row r="38" spans="1:256" s="73" customFormat="1" x14ac:dyDescent="0.25">
      <c r="A38" s="5" t="s">
        <v>352</v>
      </c>
      <c r="B38" s="417">
        <f>B30+B32</f>
        <v>0</v>
      </c>
      <c r="C38" s="417">
        <f>C30+C32</f>
        <v>0</v>
      </c>
      <c r="D38" s="417">
        <f t="shared" ref="D38:M38" si="32">D30+D32</f>
        <v>0</v>
      </c>
      <c r="E38" s="417">
        <f t="shared" si="32"/>
        <v>0</v>
      </c>
      <c r="F38" s="417">
        <f t="shared" si="32"/>
        <v>0</v>
      </c>
      <c r="G38" s="417">
        <f t="shared" si="32"/>
        <v>0</v>
      </c>
      <c r="H38" s="417">
        <f t="shared" si="32"/>
        <v>1.4210854715202004E-14</v>
      </c>
      <c r="I38" s="417">
        <f t="shared" si="32"/>
        <v>0</v>
      </c>
      <c r="J38" s="417">
        <f t="shared" si="32"/>
        <v>0</v>
      </c>
      <c r="K38" s="417">
        <f t="shared" si="32"/>
        <v>0</v>
      </c>
      <c r="L38" s="417">
        <f t="shared" si="32"/>
        <v>0</v>
      </c>
      <c r="M38" s="417">
        <f t="shared" si="32"/>
        <v>0</v>
      </c>
    </row>
    <row r="39" spans="1:256" s="73" customFormat="1" x14ac:dyDescent="0.25">
      <c r="A39" s="5" t="s">
        <v>353</v>
      </c>
      <c r="B39" s="417">
        <f>B31+B33</f>
        <v>0</v>
      </c>
      <c r="C39" s="417">
        <f>C31+C33</f>
        <v>0</v>
      </c>
      <c r="D39" s="417">
        <f t="shared" ref="D39:M39" si="33">D31+D33</f>
        <v>0</v>
      </c>
      <c r="E39" s="417">
        <f t="shared" si="33"/>
        <v>0</v>
      </c>
      <c r="F39" s="417">
        <f t="shared" si="33"/>
        <v>0</v>
      </c>
      <c r="G39" s="417">
        <f t="shared" si="33"/>
        <v>2.2737367544323206E-13</v>
      </c>
      <c r="H39" s="417">
        <f t="shared" si="33"/>
        <v>0</v>
      </c>
      <c r="I39" s="417">
        <f t="shared" si="33"/>
        <v>0</v>
      </c>
      <c r="J39" s="417">
        <f t="shared" si="33"/>
        <v>2.2737367544323206E-13</v>
      </c>
      <c r="K39" s="417">
        <f t="shared" si="33"/>
        <v>0</v>
      </c>
      <c r="L39" s="417">
        <f t="shared" si="33"/>
        <v>0</v>
      </c>
      <c r="M39" s="417">
        <f t="shared" si="33"/>
        <v>0</v>
      </c>
    </row>
    <row r="40" spans="1:256" s="73" customFormat="1" x14ac:dyDescent="0.25">
      <c r="A40" s="5"/>
    </row>
    <row r="41" spans="1:256" s="73" customFormat="1" x14ac:dyDescent="0.25">
      <c r="A41" s="5"/>
    </row>
    <row r="42" spans="1:256" s="59" customFormat="1" x14ac:dyDescent="0.25">
      <c r="A42" s="58" t="s">
        <v>565</v>
      </c>
      <c r="B42" s="59">
        <v>0</v>
      </c>
      <c r="C42" s="59">
        <v>0</v>
      </c>
      <c r="D42" s="59">
        <v>0</v>
      </c>
      <c r="E42" s="59">
        <v>0</v>
      </c>
      <c r="F42" s="59">
        <v>0</v>
      </c>
      <c r="G42" s="59">
        <v>0</v>
      </c>
      <c r="H42" s="59">
        <v>0</v>
      </c>
      <c r="I42" s="59">
        <v>0</v>
      </c>
      <c r="J42" s="59">
        <v>0</v>
      </c>
      <c r="K42" s="59">
        <v>0</v>
      </c>
      <c r="L42" s="59">
        <v>0</v>
      </c>
      <c r="M42" s="59">
        <v>0</v>
      </c>
      <c r="N42" s="59">
        <v>0</v>
      </c>
      <c r="O42" s="59">
        <v>0</v>
      </c>
      <c r="P42" s="59">
        <v>0</v>
      </c>
      <c r="Q42" s="59">
        <v>0</v>
      </c>
      <c r="R42" s="59">
        <v>0</v>
      </c>
      <c r="S42" s="59">
        <v>0</v>
      </c>
      <c r="T42" s="59">
        <v>0</v>
      </c>
      <c r="U42" s="59">
        <v>0</v>
      </c>
      <c r="V42" s="59">
        <v>0</v>
      </c>
      <c r="W42" s="59">
        <v>0</v>
      </c>
      <c r="X42" s="59">
        <v>0</v>
      </c>
      <c r="Y42" s="59">
        <v>0</v>
      </c>
      <c r="Z42" s="59">
        <v>0</v>
      </c>
      <c r="AA42" s="59">
        <v>0</v>
      </c>
      <c r="AB42" s="59">
        <v>0</v>
      </c>
      <c r="AC42" s="59">
        <v>0</v>
      </c>
      <c r="AD42" s="59">
        <v>0</v>
      </c>
      <c r="AE42" s="59">
        <v>0</v>
      </c>
      <c r="AF42" s="59">
        <v>0</v>
      </c>
      <c r="AG42" s="59">
        <v>0</v>
      </c>
      <c r="AH42" s="59">
        <v>0</v>
      </c>
      <c r="AI42" s="59">
        <v>0</v>
      </c>
      <c r="AJ42" s="59">
        <v>0</v>
      </c>
      <c r="AK42" s="59">
        <v>0</v>
      </c>
      <c r="AL42" s="59">
        <v>0</v>
      </c>
      <c r="AM42" s="59">
        <v>0</v>
      </c>
      <c r="AN42" s="59">
        <v>0</v>
      </c>
      <c r="AO42" s="59">
        <v>0</v>
      </c>
      <c r="AP42" s="59">
        <v>0</v>
      </c>
      <c r="AQ42" s="59">
        <v>0</v>
      </c>
      <c r="AR42" s="59">
        <v>0</v>
      </c>
      <c r="AS42" s="59">
        <v>0</v>
      </c>
      <c r="AT42" s="59">
        <v>0</v>
      </c>
      <c r="AU42" s="59">
        <v>0</v>
      </c>
      <c r="AV42" s="59">
        <v>0</v>
      </c>
      <c r="AW42" s="59">
        <v>0</v>
      </c>
      <c r="AX42" s="59">
        <v>0</v>
      </c>
      <c r="AY42" s="59">
        <v>0</v>
      </c>
      <c r="AZ42" s="59">
        <v>0</v>
      </c>
      <c r="BA42" s="59">
        <v>0</v>
      </c>
      <c r="BB42" s="59">
        <v>0</v>
      </c>
      <c r="BC42" s="59">
        <v>0</v>
      </c>
      <c r="BD42" s="59">
        <v>0</v>
      </c>
      <c r="BE42" s="59">
        <v>0</v>
      </c>
      <c r="BF42" s="59">
        <v>0</v>
      </c>
      <c r="BG42" s="59">
        <v>0</v>
      </c>
      <c r="BH42" s="59">
        <v>0</v>
      </c>
      <c r="BI42" s="59">
        <v>0</v>
      </c>
      <c r="BJ42" s="59">
        <v>0</v>
      </c>
      <c r="BK42" s="59">
        <v>0</v>
      </c>
      <c r="BL42" s="59">
        <v>0</v>
      </c>
      <c r="BM42" s="59">
        <v>0</v>
      </c>
      <c r="BN42" s="59">
        <v>0</v>
      </c>
      <c r="BO42" s="59">
        <v>0</v>
      </c>
      <c r="BP42" s="59">
        <v>0</v>
      </c>
      <c r="BQ42" s="59">
        <v>0</v>
      </c>
      <c r="BR42" s="59">
        <v>0</v>
      </c>
      <c r="BS42" s="59">
        <v>0</v>
      </c>
      <c r="BT42" s="59">
        <v>0</v>
      </c>
      <c r="BU42" s="59">
        <v>0</v>
      </c>
      <c r="BV42" s="59">
        <v>0</v>
      </c>
      <c r="BW42" s="59">
        <v>0</v>
      </c>
      <c r="BX42" s="59">
        <v>0</v>
      </c>
      <c r="BY42" s="59">
        <v>0</v>
      </c>
      <c r="BZ42" s="59">
        <v>0</v>
      </c>
      <c r="CA42" s="59">
        <v>0</v>
      </c>
      <c r="CB42" s="59">
        <v>0</v>
      </c>
      <c r="CC42" s="59">
        <v>0</v>
      </c>
      <c r="CD42" s="59">
        <v>0</v>
      </c>
      <c r="CE42" s="59">
        <v>0</v>
      </c>
      <c r="CF42" s="59">
        <v>0</v>
      </c>
      <c r="CG42" s="59">
        <v>0</v>
      </c>
      <c r="CH42" s="59">
        <v>0</v>
      </c>
      <c r="CI42" s="59">
        <v>0</v>
      </c>
      <c r="CJ42" s="59">
        <v>0</v>
      </c>
      <c r="CK42" s="59">
        <v>0</v>
      </c>
      <c r="CL42" s="59">
        <v>0</v>
      </c>
      <c r="CM42" s="59">
        <v>0</v>
      </c>
      <c r="CN42" s="59">
        <v>0</v>
      </c>
      <c r="CO42" s="59">
        <v>0</v>
      </c>
      <c r="CP42" s="59">
        <v>0</v>
      </c>
      <c r="CQ42" s="59">
        <v>0</v>
      </c>
      <c r="CR42" s="59">
        <v>0</v>
      </c>
      <c r="CS42" s="59">
        <v>0</v>
      </c>
      <c r="CT42" s="59">
        <v>0</v>
      </c>
      <c r="CU42" s="59">
        <v>0</v>
      </c>
      <c r="CV42" s="59">
        <v>0</v>
      </c>
      <c r="CW42" s="59">
        <v>0</v>
      </c>
      <c r="CX42" s="59">
        <v>0</v>
      </c>
      <c r="CY42" s="59">
        <v>0</v>
      </c>
      <c r="CZ42" s="59">
        <v>0</v>
      </c>
      <c r="DA42" s="59">
        <v>0</v>
      </c>
      <c r="DB42" s="59">
        <v>0</v>
      </c>
      <c r="DC42" s="59">
        <v>0</v>
      </c>
      <c r="DD42" s="59">
        <v>0</v>
      </c>
      <c r="DE42" s="59">
        <v>0</v>
      </c>
      <c r="DF42" s="59">
        <v>0</v>
      </c>
      <c r="DG42" s="59">
        <v>0</v>
      </c>
      <c r="DH42" s="59">
        <v>0</v>
      </c>
      <c r="DI42" s="59">
        <v>0</v>
      </c>
      <c r="DJ42" s="59">
        <v>0</v>
      </c>
      <c r="DK42" s="59">
        <v>0</v>
      </c>
      <c r="DL42" s="59">
        <v>0</v>
      </c>
      <c r="DM42" s="59">
        <v>0</v>
      </c>
      <c r="DN42" s="59">
        <v>0</v>
      </c>
      <c r="DO42" s="59">
        <v>0</v>
      </c>
      <c r="DP42" s="59">
        <v>0</v>
      </c>
      <c r="DQ42" s="59">
        <v>0</v>
      </c>
      <c r="DR42" s="59">
        <v>0</v>
      </c>
      <c r="DS42" s="59">
        <v>0</v>
      </c>
      <c r="DT42" s="59">
        <v>0</v>
      </c>
      <c r="DU42" s="59">
        <v>0</v>
      </c>
      <c r="DV42" s="59">
        <v>0</v>
      </c>
      <c r="DW42" s="59">
        <v>0</v>
      </c>
      <c r="DX42" s="59">
        <v>0</v>
      </c>
      <c r="DY42" s="59">
        <v>0</v>
      </c>
      <c r="DZ42" s="59">
        <v>0</v>
      </c>
      <c r="EA42" s="59">
        <v>0</v>
      </c>
      <c r="EB42" s="59">
        <v>0</v>
      </c>
      <c r="EC42" s="59">
        <v>0</v>
      </c>
      <c r="ED42" s="59">
        <v>0</v>
      </c>
      <c r="EE42" s="59">
        <v>0</v>
      </c>
      <c r="EF42" s="59">
        <v>0</v>
      </c>
      <c r="EG42" s="59">
        <v>0</v>
      </c>
      <c r="EH42" s="59">
        <v>0</v>
      </c>
      <c r="EI42" s="59">
        <v>0</v>
      </c>
      <c r="EJ42" s="59">
        <v>0</v>
      </c>
      <c r="EK42" s="59">
        <v>0</v>
      </c>
      <c r="EL42" s="59">
        <v>0</v>
      </c>
      <c r="EM42" s="59">
        <v>0</v>
      </c>
      <c r="EN42" s="59">
        <v>0</v>
      </c>
      <c r="EO42" s="59">
        <v>0</v>
      </c>
      <c r="EP42" s="59">
        <v>0</v>
      </c>
      <c r="EQ42" s="59">
        <v>0</v>
      </c>
      <c r="ER42" s="59">
        <v>0</v>
      </c>
      <c r="ES42" s="59">
        <v>0</v>
      </c>
      <c r="ET42" s="59">
        <v>0</v>
      </c>
      <c r="EU42" s="59">
        <v>0</v>
      </c>
      <c r="EV42" s="59">
        <v>0</v>
      </c>
      <c r="EW42" s="59">
        <v>0</v>
      </c>
      <c r="EX42" s="59">
        <v>0</v>
      </c>
      <c r="EY42" s="59">
        <v>0</v>
      </c>
      <c r="EZ42" s="59">
        <v>0</v>
      </c>
      <c r="FA42" s="59">
        <v>0</v>
      </c>
      <c r="FB42" s="59">
        <v>0</v>
      </c>
      <c r="FC42" s="59">
        <v>0</v>
      </c>
      <c r="FD42" s="59">
        <v>0</v>
      </c>
      <c r="FE42" s="59">
        <v>0</v>
      </c>
      <c r="FF42" s="59">
        <v>0</v>
      </c>
      <c r="FG42" s="59">
        <v>0</v>
      </c>
      <c r="FH42" s="59">
        <v>0</v>
      </c>
      <c r="FI42" s="59">
        <v>0</v>
      </c>
      <c r="FJ42" s="59">
        <v>0</v>
      </c>
      <c r="FK42" s="59">
        <v>0</v>
      </c>
      <c r="FL42" s="59">
        <v>0</v>
      </c>
      <c r="FM42" s="59">
        <v>0</v>
      </c>
      <c r="FN42" s="59">
        <v>0</v>
      </c>
      <c r="FO42" s="59">
        <v>0</v>
      </c>
      <c r="FP42" s="59">
        <v>0</v>
      </c>
      <c r="FQ42" s="59">
        <v>0</v>
      </c>
      <c r="FR42" s="59">
        <v>0</v>
      </c>
      <c r="FS42" s="59">
        <v>0</v>
      </c>
      <c r="FT42" s="59">
        <v>0</v>
      </c>
      <c r="FU42" s="59">
        <v>0</v>
      </c>
      <c r="FV42" s="59">
        <v>0</v>
      </c>
      <c r="FW42" s="59">
        <v>0</v>
      </c>
      <c r="FX42" s="59">
        <v>0</v>
      </c>
      <c r="FY42" s="59">
        <v>0</v>
      </c>
      <c r="FZ42" s="59">
        <v>0</v>
      </c>
      <c r="GA42" s="59">
        <v>0</v>
      </c>
      <c r="GB42" s="59">
        <v>0</v>
      </c>
      <c r="GC42" s="59">
        <v>0</v>
      </c>
      <c r="GD42" s="59">
        <v>0</v>
      </c>
      <c r="GE42" s="59">
        <v>0</v>
      </c>
      <c r="GF42" s="59">
        <v>0</v>
      </c>
      <c r="GG42" s="59">
        <v>0</v>
      </c>
      <c r="GH42" s="59">
        <v>0</v>
      </c>
      <c r="GI42" s="59">
        <v>0</v>
      </c>
      <c r="GJ42" s="59">
        <v>0</v>
      </c>
      <c r="GK42" s="59">
        <v>0</v>
      </c>
      <c r="GL42" s="59">
        <v>0</v>
      </c>
      <c r="GM42" s="59">
        <v>0</v>
      </c>
      <c r="GN42" s="59">
        <v>0</v>
      </c>
      <c r="GO42" s="59">
        <v>0</v>
      </c>
      <c r="GP42" s="59">
        <v>0</v>
      </c>
      <c r="GQ42" s="59">
        <v>0</v>
      </c>
      <c r="GR42" s="59">
        <v>0</v>
      </c>
      <c r="GS42" s="59">
        <v>0</v>
      </c>
      <c r="GT42" s="59">
        <v>0</v>
      </c>
      <c r="GU42" s="59">
        <v>0</v>
      </c>
      <c r="GV42" s="59">
        <v>0</v>
      </c>
      <c r="GW42" s="59">
        <v>0</v>
      </c>
      <c r="GX42" s="59">
        <v>0</v>
      </c>
      <c r="GY42" s="59">
        <v>0</v>
      </c>
      <c r="GZ42" s="59">
        <v>0</v>
      </c>
      <c r="HA42" s="59">
        <v>0</v>
      </c>
      <c r="HB42" s="59">
        <v>0</v>
      </c>
      <c r="HC42" s="59">
        <v>0</v>
      </c>
      <c r="HD42" s="59">
        <v>0</v>
      </c>
      <c r="HE42" s="59">
        <v>0</v>
      </c>
      <c r="HF42" s="59">
        <v>0</v>
      </c>
      <c r="HG42" s="59">
        <v>0</v>
      </c>
      <c r="HH42" s="59">
        <v>0</v>
      </c>
      <c r="HI42" s="59">
        <v>0</v>
      </c>
      <c r="HJ42" s="59">
        <v>0</v>
      </c>
      <c r="HK42" s="59">
        <v>0</v>
      </c>
      <c r="HL42" s="59">
        <v>0</v>
      </c>
      <c r="HM42" s="59">
        <v>0</v>
      </c>
      <c r="HN42" s="59">
        <v>0</v>
      </c>
      <c r="HO42" s="59">
        <v>0</v>
      </c>
      <c r="HP42" s="59">
        <v>0</v>
      </c>
      <c r="HQ42" s="59">
        <v>0</v>
      </c>
      <c r="HR42" s="59">
        <v>0</v>
      </c>
      <c r="HS42" s="59">
        <v>0</v>
      </c>
      <c r="HT42" s="59">
        <v>0</v>
      </c>
      <c r="HU42" s="59">
        <v>0</v>
      </c>
      <c r="HV42" s="59">
        <v>0</v>
      </c>
      <c r="HW42" s="59">
        <v>0</v>
      </c>
      <c r="HX42" s="59">
        <v>0</v>
      </c>
      <c r="HY42" s="59">
        <v>0</v>
      </c>
      <c r="HZ42" s="59">
        <v>0</v>
      </c>
      <c r="IA42" s="59">
        <v>0</v>
      </c>
      <c r="IB42" s="59">
        <v>0</v>
      </c>
      <c r="IC42" s="59">
        <v>0</v>
      </c>
      <c r="ID42" s="59">
        <v>0</v>
      </c>
      <c r="IE42" s="59">
        <v>0</v>
      </c>
      <c r="IF42" s="59">
        <v>0</v>
      </c>
      <c r="IG42" s="59">
        <v>0</v>
      </c>
      <c r="IH42" s="59">
        <v>0</v>
      </c>
      <c r="II42" s="59">
        <v>0</v>
      </c>
      <c r="IJ42" s="59">
        <v>0</v>
      </c>
      <c r="IK42" s="59">
        <v>0</v>
      </c>
      <c r="IL42" s="59">
        <v>0</v>
      </c>
      <c r="IM42" s="59">
        <v>0</v>
      </c>
      <c r="IN42" s="59">
        <v>0</v>
      </c>
      <c r="IO42" s="59">
        <v>0</v>
      </c>
      <c r="IP42" s="59">
        <v>0</v>
      </c>
      <c r="IQ42" s="59">
        <v>0</v>
      </c>
      <c r="IR42" s="59">
        <v>0</v>
      </c>
      <c r="IS42" s="59">
        <v>0</v>
      </c>
      <c r="IT42" s="59">
        <v>0</v>
      </c>
      <c r="IU42" s="59">
        <v>0</v>
      </c>
      <c r="IV42" s="59">
        <v>0</v>
      </c>
    </row>
    <row r="43" spans="1:256" s="59" customFormat="1" x14ac:dyDescent="0.25">
      <c r="A43" s="58" t="s">
        <v>566</v>
      </c>
      <c r="B43" s="59">
        <v>0</v>
      </c>
      <c r="C43" s="59">
        <v>0</v>
      </c>
      <c r="D43" s="59">
        <v>0</v>
      </c>
      <c r="E43" s="59">
        <v>0</v>
      </c>
      <c r="F43" s="59">
        <v>0</v>
      </c>
      <c r="G43" s="59">
        <v>0</v>
      </c>
      <c r="H43" s="59">
        <v>0</v>
      </c>
      <c r="I43" s="59">
        <v>0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59">
        <v>0</v>
      </c>
      <c r="P43" s="59">
        <v>0</v>
      </c>
      <c r="Q43" s="59">
        <v>0</v>
      </c>
      <c r="R43" s="59">
        <v>0</v>
      </c>
      <c r="S43" s="59">
        <v>0</v>
      </c>
      <c r="T43" s="59">
        <v>0</v>
      </c>
      <c r="U43" s="59">
        <v>0</v>
      </c>
      <c r="V43" s="59">
        <v>0</v>
      </c>
      <c r="W43" s="59">
        <v>0</v>
      </c>
      <c r="X43" s="59">
        <v>0</v>
      </c>
      <c r="Y43" s="59">
        <v>0</v>
      </c>
      <c r="Z43" s="59">
        <v>0</v>
      </c>
      <c r="AA43" s="59">
        <v>0</v>
      </c>
      <c r="AB43" s="59">
        <v>0</v>
      </c>
      <c r="AC43" s="59">
        <v>0</v>
      </c>
      <c r="AD43" s="59">
        <v>0</v>
      </c>
      <c r="AE43" s="59">
        <v>0</v>
      </c>
      <c r="AF43" s="59">
        <v>0</v>
      </c>
      <c r="AG43" s="59">
        <v>0</v>
      </c>
      <c r="AH43" s="59">
        <v>0</v>
      </c>
      <c r="AI43" s="59">
        <v>0</v>
      </c>
      <c r="AJ43" s="59">
        <v>0</v>
      </c>
      <c r="AK43" s="59">
        <v>0</v>
      </c>
      <c r="AL43" s="59">
        <v>0</v>
      </c>
      <c r="AM43" s="59">
        <v>0</v>
      </c>
      <c r="AN43" s="59">
        <v>0</v>
      </c>
      <c r="AO43" s="59">
        <v>0</v>
      </c>
      <c r="AP43" s="59">
        <v>0</v>
      </c>
      <c r="AQ43" s="59">
        <v>0</v>
      </c>
      <c r="AR43" s="59">
        <v>0</v>
      </c>
      <c r="AS43" s="59">
        <v>0</v>
      </c>
      <c r="AT43" s="59">
        <v>0</v>
      </c>
      <c r="AU43" s="59">
        <v>0</v>
      </c>
      <c r="AV43" s="59">
        <v>0</v>
      </c>
      <c r="AW43" s="59">
        <v>0</v>
      </c>
      <c r="AX43" s="59">
        <v>0</v>
      </c>
      <c r="AY43" s="59">
        <v>0</v>
      </c>
      <c r="AZ43" s="59">
        <v>0</v>
      </c>
      <c r="BA43" s="59">
        <v>0</v>
      </c>
      <c r="BB43" s="59">
        <v>0</v>
      </c>
      <c r="BC43" s="59">
        <v>0</v>
      </c>
      <c r="BD43" s="59">
        <v>0</v>
      </c>
      <c r="BE43" s="59">
        <v>0</v>
      </c>
      <c r="BF43" s="59">
        <v>0</v>
      </c>
      <c r="BG43" s="59">
        <v>0</v>
      </c>
      <c r="BH43" s="59">
        <v>0</v>
      </c>
      <c r="BI43" s="59">
        <v>0</v>
      </c>
      <c r="BJ43" s="59">
        <v>0</v>
      </c>
      <c r="BK43" s="59">
        <v>0</v>
      </c>
      <c r="BL43" s="59">
        <v>0</v>
      </c>
      <c r="BM43" s="59">
        <v>0</v>
      </c>
      <c r="BN43" s="59">
        <v>0</v>
      </c>
      <c r="BO43" s="59">
        <v>0</v>
      </c>
      <c r="BP43" s="59">
        <v>0</v>
      </c>
      <c r="BQ43" s="59">
        <v>0</v>
      </c>
      <c r="BR43" s="59">
        <v>0</v>
      </c>
      <c r="BS43" s="59">
        <v>0</v>
      </c>
      <c r="BT43" s="59">
        <v>0</v>
      </c>
      <c r="BU43" s="59">
        <v>0</v>
      </c>
      <c r="BV43" s="59">
        <v>0</v>
      </c>
      <c r="BW43" s="59">
        <v>0</v>
      </c>
      <c r="BX43" s="59">
        <v>0</v>
      </c>
      <c r="BY43" s="59">
        <v>0</v>
      </c>
      <c r="BZ43" s="59">
        <v>0</v>
      </c>
      <c r="CA43" s="59">
        <v>0</v>
      </c>
      <c r="CB43" s="59">
        <v>0</v>
      </c>
      <c r="CC43" s="59">
        <v>0</v>
      </c>
      <c r="CD43" s="59">
        <v>0</v>
      </c>
      <c r="CE43" s="59">
        <v>0</v>
      </c>
      <c r="CF43" s="59">
        <v>0</v>
      </c>
      <c r="CG43" s="59">
        <v>0</v>
      </c>
      <c r="CH43" s="59">
        <v>0</v>
      </c>
      <c r="CI43" s="59">
        <v>0</v>
      </c>
      <c r="CJ43" s="59">
        <v>0</v>
      </c>
      <c r="CK43" s="59">
        <v>0</v>
      </c>
      <c r="CL43" s="59">
        <v>0</v>
      </c>
      <c r="CM43" s="59">
        <v>0</v>
      </c>
      <c r="CN43" s="59">
        <v>0</v>
      </c>
      <c r="CO43" s="59">
        <v>0</v>
      </c>
      <c r="CP43" s="59">
        <v>0</v>
      </c>
      <c r="CQ43" s="59">
        <v>0</v>
      </c>
      <c r="CR43" s="59">
        <v>0</v>
      </c>
      <c r="CS43" s="59">
        <v>0</v>
      </c>
      <c r="CT43" s="59">
        <v>0</v>
      </c>
      <c r="CU43" s="59">
        <v>0</v>
      </c>
      <c r="CV43" s="59">
        <v>0</v>
      </c>
      <c r="CW43" s="59">
        <v>0</v>
      </c>
      <c r="CX43" s="59">
        <v>0</v>
      </c>
      <c r="CY43" s="59">
        <v>0</v>
      </c>
      <c r="CZ43" s="59">
        <v>0</v>
      </c>
      <c r="DA43" s="59">
        <v>0</v>
      </c>
      <c r="DB43" s="59">
        <v>0</v>
      </c>
      <c r="DC43" s="59">
        <v>0</v>
      </c>
      <c r="DD43" s="59">
        <v>0</v>
      </c>
      <c r="DE43" s="59">
        <v>0</v>
      </c>
      <c r="DF43" s="59">
        <v>0</v>
      </c>
      <c r="DG43" s="59">
        <v>0</v>
      </c>
      <c r="DH43" s="59">
        <v>0</v>
      </c>
      <c r="DI43" s="59">
        <v>0</v>
      </c>
      <c r="DJ43" s="59">
        <v>0</v>
      </c>
      <c r="DK43" s="59">
        <v>0</v>
      </c>
      <c r="DL43" s="59">
        <v>0</v>
      </c>
      <c r="DM43" s="59">
        <v>0</v>
      </c>
      <c r="DN43" s="59">
        <v>0</v>
      </c>
      <c r="DO43" s="59">
        <v>0</v>
      </c>
      <c r="DP43" s="59">
        <v>0</v>
      </c>
      <c r="DQ43" s="59">
        <v>0</v>
      </c>
      <c r="DR43" s="59">
        <v>0</v>
      </c>
      <c r="DS43" s="59">
        <v>0</v>
      </c>
      <c r="DT43" s="59">
        <v>0</v>
      </c>
      <c r="DU43" s="59">
        <v>0</v>
      </c>
      <c r="DV43" s="59">
        <v>0</v>
      </c>
      <c r="DW43" s="59">
        <v>0</v>
      </c>
      <c r="DX43" s="59">
        <v>0</v>
      </c>
      <c r="DY43" s="59">
        <v>0</v>
      </c>
      <c r="DZ43" s="59">
        <v>0</v>
      </c>
      <c r="EA43" s="59">
        <v>0</v>
      </c>
      <c r="EB43" s="59">
        <v>0</v>
      </c>
      <c r="EC43" s="59">
        <v>0</v>
      </c>
      <c r="ED43" s="59">
        <v>0</v>
      </c>
      <c r="EE43" s="59">
        <v>0</v>
      </c>
      <c r="EF43" s="59">
        <v>0</v>
      </c>
      <c r="EG43" s="59">
        <v>0</v>
      </c>
      <c r="EH43" s="59">
        <v>0</v>
      </c>
      <c r="EI43" s="59">
        <v>0</v>
      </c>
      <c r="EJ43" s="59">
        <v>0</v>
      </c>
      <c r="EK43" s="59">
        <v>0</v>
      </c>
      <c r="EL43" s="59">
        <v>0</v>
      </c>
      <c r="EM43" s="59">
        <v>0</v>
      </c>
      <c r="EN43" s="59">
        <v>0</v>
      </c>
      <c r="EO43" s="59">
        <v>0</v>
      </c>
      <c r="EP43" s="59">
        <v>0</v>
      </c>
      <c r="EQ43" s="59">
        <v>0</v>
      </c>
      <c r="ER43" s="59">
        <v>0</v>
      </c>
      <c r="ES43" s="59">
        <v>0</v>
      </c>
      <c r="ET43" s="59">
        <v>0</v>
      </c>
      <c r="EU43" s="59">
        <v>0</v>
      </c>
      <c r="EV43" s="59">
        <v>0</v>
      </c>
      <c r="EW43" s="59">
        <v>0</v>
      </c>
      <c r="EX43" s="59">
        <v>0</v>
      </c>
      <c r="EY43" s="59">
        <v>0</v>
      </c>
      <c r="EZ43" s="59">
        <v>0</v>
      </c>
      <c r="FA43" s="59">
        <v>0</v>
      </c>
      <c r="FB43" s="59">
        <v>0</v>
      </c>
      <c r="FC43" s="59">
        <v>0</v>
      </c>
      <c r="FD43" s="59">
        <v>0</v>
      </c>
      <c r="FE43" s="59">
        <v>0</v>
      </c>
      <c r="FF43" s="59">
        <v>0</v>
      </c>
      <c r="FG43" s="59">
        <v>0</v>
      </c>
      <c r="FH43" s="59">
        <v>0</v>
      </c>
      <c r="FI43" s="59">
        <v>0</v>
      </c>
      <c r="FJ43" s="59">
        <v>0</v>
      </c>
      <c r="FK43" s="59">
        <v>0</v>
      </c>
      <c r="FL43" s="59">
        <v>0</v>
      </c>
      <c r="FM43" s="59">
        <v>0</v>
      </c>
      <c r="FN43" s="59">
        <v>0</v>
      </c>
      <c r="FO43" s="59">
        <v>0</v>
      </c>
      <c r="FP43" s="59">
        <v>0</v>
      </c>
      <c r="FQ43" s="59">
        <v>0</v>
      </c>
      <c r="FR43" s="59">
        <v>0</v>
      </c>
      <c r="FS43" s="59">
        <v>0</v>
      </c>
      <c r="FT43" s="59">
        <v>0</v>
      </c>
      <c r="FU43" s="59">
        <v>0</v>
      </c>
      <c r="FV43" s="59">
        <v>0</v>
      </c>
      <c r="FW43" s="59">
        <v>0</v>
      </c>
      <c r="FX43" s="59">
        <v>0</v>
      </c>
      <c r="FY43" s="59">
        <v>0</v>
      </c>
      <c r="FZ43" s="59">
        <v>0</v>
      </c>
      <c r="GA43" s="59">
        <v>0</v>
      </c>
      <c r="GB43" s="59">
        <v>0</v>
      </c>
      <c r="GC43" s="59">
        <v>0</v>
      </c>
      <c r="GD43" s="59">
        <v>0</v>
      </c>
      <c r="GE43" s="59">
        <v>0</v>
      </c>
      <c r="GF43" s="59">
        <v>0</v>
      </c>
      <c r="GG43" s="59">
        <v>0</v>
      </c>
      <c r="GH43" s="59">
        <v>0</v>
      </c>
      <c r="GI43" s="59">
        <v>0</v>
      </c>
      <c r="GJ43" s="59">
        <v>0</v>
      </c>
      <c r="GK43" s="59">
        <v>0</v>
      </c>
      <c r="GL43" s="59">
        <v>0</v>
      </c>
      <c r="GM43" s="59">
        <v>0</v>
      </c>
      <c r="GN43" s="59">
        <v>0</v>
      </c>
      <c r="GO43" s="59">
        <v>0</v>
      </c>
      <c r="GP43" s="59">
        <v>0</v>
      </c>
      <c r="GQ43" s="59">
        <v>0</v>
      </c>
      <c r="GR43" s="59">
        <v>0</v>
      </c>
      <c r="GS43" s="59">
        <v>0</v>
      </c>
      <c r="GT43" s="59">
        <v>0</v>
      </c>
      <c r="GU43" s="59">
        <v>0</v>
      </c>
      <c r="GV43" s="59">
        <v>0</v>
      </c>
      <c r="GW43" s="59">
        <v>0</v>
      </c>
      <c r="GX43" s="59">
        <v>0</v>
      </c>
      <c r="GY43" s="59">
        <v>0</v>
      </c>
      <c r="GZ43" s="59">
        <v>0</v>
      </c>
      <c r="HA43" s="59">
        <v>0</v>
      </c>
      <c r="HB43" s="59">
        <v>0</v>
      </c>
      <c r="HC43" s="59">
        <v>0</v>
      </c>
      <c r="HD43" s="59">
        <v>0</v>
      </c>
      <c r="HE43" s="59">
        <v>0</v>
      </c>
      <c r="HF43" s="59">
        <v>0</v>
      </c>
      <c r="HG43" s="59">
        <v>0</v>
      </c>
      <c r="HH43" s="59">
        <v>0</v>
      </c>
      <c r="HI43" s="59">
        <v>0</v>
      </c>
      <c r="HJ43" s="59">
        <v>0</v>
      </c>
      <c r="HK43" s="59">
        <v>0</v>
      </c>
      <c r="HL43" s="59">
        <v>0</v>
      </c>
      <c r="HM43" s="59">
        <v>0</v>
      </c>
      <c r="HN43" s="59">
        <v>0</v>
      </c>
      <c r="HO43" s="59">
        <v>0</v>
      </c>
      <c r="HP43" s="59">
        <v>0</v>
      </c>
      <c r="HQ43" s="59">
        <v>0</v>
      </c>
      <c r="HR43" s="59">
        <v>0</v>
      </c>
      <c r="HS43" s="59">
        <v>0</v>
      </c>
      <c r="HT43" s="59">
        <v>0</v>
      </c>
      <c r="HU43" s="59">
        <v>0</v>
      </c>
      <c r="HV43" s="59">
        <v>0</v>
      </c>
      <c r="HW43" s="59">
        <v>0</v>
      </c>
      <c r="HX43" s="59">
        <v>0</v>
      </c>
      <c r="HY43" s="59">
        <v>0</v>
      </c>
      <c r="HZ43" s="59">
        <v>0</v>
      </c>
      <c r="IA43" s="59">
        <v>0</v>
      </c>
      <c r="IB43" s="59">
        <v>0</v>
      </c>
      <c r="IC43" s="59">
        <v>0</v>
      </c>
      <c r="ID43" s="59">
        <v>0</v>
      </c>
      <c r="IE43" s="59">
        <v>0</v>
      </c>
      <c r="IF43" s="59">
        <v>0</v>
      </c>
      <c r="IG43" s="59">
        <v>0</v>
      </c>
      <c r="IH43" s="59">
        <v>0</v>
      </c>
      <c r="II43" s="59">
        <v>0</v>
      </c>
      <c r="IJ43" s="59">
        <v>0</v>
      </c>
      <c r="IK43" s="59">
        <v>0</v>
      </c>
      <c r="IL43" s="59">
        <v>0</v>
      </c>
      <c r="IM43" s="59">
        <v>0</v>
      </c>
      <c r="IN43" s="59">
        <v>0</v>
      </c>
      <c r="IO43" s="59">
        <v>0</v>
      </c>
      <c r="IP43" s="59">
        <v>0</v>
      </c>
      <c r="IQ43" s="59">
        <v>0</v>
      </c>
      <c r="IR43" s="59">
        <v>0</v>
      </c>
      <c r="IS43" s="59">
        <v>0</v>
      </c>
      <c r="IT43" s="59">
        <v>0</v>
      </c>
      <c r="IU43" s="59">
        <v>0</v>
      </c>
      <c r="IV43" s="59">
        <v>0</v>
      </c>
    </row>
    <row r="44" spans="1:256" s="59" customFormat="1" x14ac:dyDescent="0.25">
      <c r="A44" s="58" t="s">
        <v>567</v>
      </c>
      <c r="B44" s="59">
        <v>0</v>
      </c>
      <c r="C44" s="59">
        <v>0</v>
      </c>
      <c r="D44" s="59">
        <v>0</v>
      </c>
      <c r="E44" s="59">
        <v>0</v>
      </c>
      <c r="F44" s="59">
        <v>0</v>
      </c>
      <c r="G44" s="59">
        <v>0</v>
      </c>
      <c r="H44" s="59">
        <v>0</v>
      </c>
      <c r="I44" s="59">
        <v>0</v>
      </c>
      <c r="J44" s="59">
        <v>0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59">
        <v>0</v>
      </c>
      <c r="Q44" s="59">
        <v>0</v>
      </c>
      <c r="R44" s="59">
        <v>0</v>
      </c>
      <c r="S44" s="59">
        <v>0</v>
      </c>
      <c r="T44" s="59">
        <v>0</v>
      </c>
      <c r="U44" s="59">
        <v>0</v>
      </c>
      <c r="V44" s="59">
        <v>0</v>
      </c>
      <c r="W44" s="59">
        <v>0</v>
      </c>
      <c r="X44" s="59">
        <v>0</v>
      </c>
      <c r="Y44" s="59">
        <v>0</v>
      </c>
      <c r="Z44" s="59">
        <v>0</v>
      </c>
      <c r="AA44" s="59">
        <v>0</v>
      </c>
      <c r="AB44" s="59">
        <v>0</v>
      </c>
      <c r="AC44" s="59">
        <v>0</v>
      </c>
      <c r="AD44" s="59">
        <v>0</v>
      </c>
      <c r="AE44" s="59">
        <v>0</v>
      </c>
      <c r="AF44" s="59">
        <v>0</v>
      </c>
      <c r="AG44" s="59">
        <v>0</v>
      </c>
      <c r="AH44" s="59">
        <v>0</v>
      </c>
      <c r="AI44" s="59">
        <v>0</v>
      </c>
      <c r="AJ44" s="59">
        <v>0</v>
      </c>
      <c r="AK44" s="59">
        <v>0</v>
      </c>
      <c r="AL44" s="59">
        <v>0</v>
      </c>
      <c r="AM44" s="59">
        <v>0</v>
      </c>
      <c r="AN44" s="59">
        <v>0</v>
      </c>
      <c r="AO44" s="59">
        <v>0</v>
      </c>
      <c r="AP44" s="59">
        <v>0</v>
      </c>
      <c r="AQ44" s="59">
        <v>0</v>
      </c>
      <c r="AR44" s="59">
        <v>0</v>
      </c>
      <c r="AS44" s="59">
        <v>0</v>
      </c>
      <c r="AT44" s="59">
        <v>0</v>
      </c>
      <c r="AU44" s="59">
        <v>0</v>
      </c>
      <c r="AV44" s="59">
        <v>0</v>
      </c>
      <c r="AW44" s="59">
        <v>0</v>
      </c>
      <c r="AX44" s="59">
        <v>0</v>
      </c>
      <c r="AY44" s="59">
        <v>0</v>
      </c>
      <c r="AZ44" s="59">
        <v>0</v>
      </c>
      <c r="BA44" s="59">
        <v>0</v>
      </c>
      <c r="BB44" s="59">
        <v>0</v>
      </c>
      <c r="BC44" s="59">
        <v>0</v>
      </c>
      <c r="BD44" s="59">
        <v>0</v>
      </c>
      <c r="BE44" s="59">
        <v>0</v>
      </c>
      <c r="BF44" s="59">
        <v>0</v>
      </c>
      <c r="BG44" s="59">
        <v>0</v>
      </c>
      <c r="BH44" s="59">
        <v>0</v>
      </c>
      <c r="BI44" s="59">
        <v>0</v>
      </c>
      <c r="BJ44" s="59">
        <v>0</v>
      </c>
      <c r="BK44" s="59">
        <v>0</v>
      </c>
      <c r="BL44" s="59">
        <v>0</v>
      </c>
      <c r="BM44" s="59">
        <v>0</v>
      </c>
      <c r="BN44" s="59">
        <v>0</v>
      </c>
      <c r="BO44" s="59">
        <v>0</v>
      </c>
      <c r="BP44" s="59">
        <v>0</v>
      </c>
      <c r="BQ44" s="59">
        <v>0</v>
      </c>
      <c r="BR44" s="59">
        <v>0</v>
      </c>
      <c r="BS44" s="59">
        <v>0</v>
      </c>
      <c r="BT44" s="59">
        <v>0</v>
      </c>
      <c r="BU44" s="59">
        <v>0</v>
      </c>
      <c r="BV44" s="59">
        <v>0</v>
      </c>
      <c r="BW44" s="59">
        <v>0</v>
      </c>
      <c r="BX44" s="59">
        <v>0</v>
      </c>
      <c r="BY44" s="59">
        <v>0</v>
      </c>
      <c r="BZ44" s="59">
        <v>0</v>
      </c>
      <c r="CA44" s="59">
        <v>0</v>
      </c>
      <c r="CB44" s="59">
        <v>0</v>
      </c>
      <c r="CC44" s="59">
        <v>0</v>
      </c>
      <c r="CD44" s="59">
        <v>0</v>
      </c>
      <c r="CE44" s="59">
        <v>0</v>
      </c>
      <c r="CF44" s="59">
        <v>0</v>
      </c>
      <c r="CG44" s="59">
        <v>0</v>
      </c>
      <c r="CH44" s="59">
        <v>0</v>
      </c>
      <c r="CI44" s="59">
        <v>0</v>
      </c>
      <c r="CJ44" s="59">
        <v>0</v>
      </c>
      <c r="CK44" s="59">
        <v>0</v>
      </c>
      <c r="CL44" s="59">
        <v>0</v>
      </c>
      <c r="CM44" s="59">
        <v>0</v>
      </c>
      <c r="CN44" s="59">
        <v>0</v>
      </c>
      <c r="CO44" s="59">
        <v>0</v>
      </c>
      <c r="CP44" s="59">
        <v>0</v>
      </c>
      <c r="CQ44" s="59">
        <v>0</v>
      </c>
      <c r="CR44" s="59">
        <v>0</v>
      </c>
      <c r="CS44" s="59">
        <v>0</v>
      </c>
      <c r="CT44" s="59">
        <v>0</v>
      </c>
      <c r="CU44" s="59">
        <v>0</v>
      </c>
      <c r="CV44" s="59">
        <v>0</v>
      </c>
      <c r="CW44" s="59">
        <v>0</v>
      </c>
      <c r="CX44" s="59">
        <v>0</v>
      </c>
      <c r="CY44" s="59">
        <v>0</v>
      </c>
      <c r="CZ44" s="59">
        <v>0</v>
      </c>
      <c r="DA44" s="59">
        <v>0</v>
      </c>
      <c r="DB44" s="59">
        <v>0</v>
      </c>
      <c r="DC44" s="59">
        <v>0</v>
      </c>
      <c r="DD44" s="59">
        <v>0</v>
      </c>
      <c r="DE44" s="59">
        <v>0</v>
      </c>
      <c r="DF44" s="59">
        <v>0</v>
      </c>
      <c r="DG44" s="59">
        <v>0</v>
      </c>
      <c r="DH44" s="59">
        <v>0</v>
      </c>
      <c r="DI44" s="59">
        <v>0</v>
      </c>
      <c r="DJ44" s="59">
        <v>0</v>
      </c>
      <c r="DK44" s="59">
        <v>0</v>
      </c>
      <c r="DL44" s="59">
        <v>0</v>
      </c>
      <c r="DM44" s="59">
        <v>0</v>
      </c>
      <c r="DN44" s="59">
        <v>0</v>
      </c>
      <c r="DO44" s="59">
        <v>0</v>
      </c>
      <c r="DP44" s="59">
        <v>0</v>
      </c>
      <c r="DQ44" s="59">
        <v>0</v>
      </c>
      <c r="DR44" s="59">
        <v>0</v>
      </c>
      <c r="DS44" s="59">
        <v>0</v>
      </c>
      <c r="DT44" s="59">
        <v>0</v>
      </c>
      <c r="DU44" s="59">
        <v>0</v>
      </c>
      <c r="DV44" s="59">
        <v>0</v>
      </c>
      <c r="DW44" s="59">
        <v>0</v>
      </c>
      <c r="DX44" s="59">
        <v>0</v>
      </c>
      <c r="DY44" s="59">
        <v>0</v>
      </c>
      <c r="DZ44" s="59">
        <v>0</v>
      </c>
      <c r="EA44" s="59">
        <v>0</v>
      </c>
      <c r="EB44" s="59">
        <v>0</v>
      </c>
      <c r="EC44" s="59">
        <v>0</v>
      </c>
      <c r="ED44" s="59">
        <v>0</v>
      </c>
      <c r="EE44" s="59">
        <v>0</v>
      </c>
      <c r="EF44" s="59">
        <v>0</v>
      </c>
      <c r="EG44" s="59">
        <v>0</v>
      </c>
      <c r="EH44" s="59">
        <v>0</v>
      </c>
      <c r="EI44" s="59">
        <v>0</v>
      </c>
      <c r="EJ44" s="59">
        <v>0</v>
      </c>
      <c r="EK44" s="59">
        <v>0</v>
      </c>
      <c r="EL44" s="59">
        <v>0</v>
      </c>
      <c r="EM44" s="59">
        <v>0</v>
      </c>
      <c r="EN44" s="59">
        <v>0</v>
      </c>
      <c r="EO44" s="59">
        <v>0</v>
      </c>
      <c r="EP44" s="59">
        <v>0</v>
      </c>
      <c r="EQ44" s="59">
        <v>0</v>
      </c>
      <c r="ER44" s="59">
        <v>0</v>
      </c>
      <c r="ES44" s="59">
        <v>0</v>
      </c>
      <c r="ET44" s="59">
        <v>0</v>
      </c>
      <c r="EU44" s="59">
        <v>0</v>
      </c>
      <c r="EV44" s="59">
        <v>0</v>
      </c>
      <c r="EW44" s="59">
        <v>0</v>
      </c>
      <c r="EX44" s="59">
        <v>0</v>
      </c>
      <c r="EY44" s="59">
        <v>0</v>
      </c>
      <c r="EZ44" s="59">
        <v>0</v>
      </c>
      <c r="FA44" s="59">
        <v>0</v>
      </c>
      <c r="FB44" s="59">
        <v>0</v>
      </c>
      <c r="FC44" s="59">
        <v>0</v>
      </c>
      <c r="FD44" s="59">
        <v>0</v>
      </c>
      <c r="FE44" s="59">
        <v>0</v>
      </c>
      <c r="FF44" s="59">
        <v>0</v>
      </c>
      <c r="FG44" s="59">
        <v>0</v>
      </c>
      <c r="FH44" s="59">
        <v>0</v>
      </c>
      <c r="FI44" s="59">
        <v>0</v>
      </c>
      <c r="FJ44" s="59">
        <v>0</v>
      </c>
      <c r="FK44" s="59">
        <v>0</v>
      </c>
      <c r="FL44" s="59">
        <v>0</v>
      </c>
      <c r="FM44" s="59">
        <v>0</v>
      </c>
      <c r="FN44" s="59">
        <v>0</v>
      </c>
      <c r="FO44" s="59">
        <v>0</v>
      </c>
      <c r="FP44" s="59">
        <v>0</v>
      </c>
      <c r="FQ44" s="59">
        <v>0</v>
      </c>
      <c r="FR44" s="59">
        <v>0</v>
      </c>
      <c r="FS44" s="59">
        <v>0</v>
      </c>
      <c r="FT44" s="59">
        <v>0</v>
      </c>
      <c r="FU44" s="59">
        <v>0</v>
      </c>
      <c r="FV44" s="59">
        <v>0</v>
      </c>
      <c r="FW44" s="59">
        <v>0</v>
      </c>
      <c r="FX44" s="59">
        <v>0</v>
      </c>
      <c r="FY44" s="59">
        <v>0</v>
      </c>
      <c r="FZ44" s="59">
        <v>0</v>
      </c>
      <c r="GA44" s="59">
        <v>0</v>
      </c>
      <c r="GB44" s="59">
        <v>0</v>
      </c>
      <c r="GC44" s="59">
        <v>0</v>
      </c>
      <c r="GD44" s="59">
        <v>0</v>
      </c>
      <c r="GE44" s="59">
        <v>0</v>
      </c>
      <c r="GF44" s="59">
        <v>0</v>
      </c>
      <c r="GG44" s="59">
        <v>0</v>
      </c>
      <c r="GH44" s="59">
        <v>0</v>
      </c>
      <c r="GI44" s="59">
        <v>0</v>
      </c>
      <c r="GJ44" s="59">
        <v>0</v>
      </c>
      <c r="GK44" s="59">
        <v>0</v>
      </c>
      <c r="GL44" s="59">
        <v>0</v>
      </c>
      <c r="GM44" s="59">
        <v>0</v>
      </c>
      <c r="GN44" s="59">
        <v>0</v>
      </c>
      <c r="GO44" s="59">
        <v>0</v>
      </c>
      <c r="GP44" s="59">
        <v>0</v>
      </c>
      <c r="GQ44" s="59">
        <v>0</v>
      </c>
      <c r="GR44" s="59">
        <v>0</v>
      </c>
      <c r="GS44" s="59">
        <v>0</v>
      </c>
      <c r="GT44" s="59">
        <v>0</v>
      </c>
      <c r="GU44" s="59">
        <v>0</v>
      </c>
      <c r="GV44" s="59">
        <v>0</v>
      </c>
      <c r="GW44" s="59">
        <v>0</v>
      </c>
      <c r="GX44" s="59">
        <v>0</v>
      </c>
      <c r="GY44" s="59">
        <v>0</v>
      </c>
      <c r="GZ44" s="59">
        <v>0</v>
      </c>
      <c r="HA44" s="59">
        <v>0</v>
      </c>
      <c r="HB44" s="59">
        <v>0</v>
      </c>
      <c r="HC44" s="59">
        <v>0</v>
      </c>
      <c r="HD44" s="59">
        <v>0</v>
      </c>
      <c r="HE44" s="59">
        <v>0</v>
      </c>
      <c r="HF44" s="59">
        <v>0</v>
      </c>
      <c r="HG44" s="59">
        <v>0</v>
      </c>
      <c r="HH44" s="59">
        <v>0</v>
      </c>
      <c r="HI44" s="59">
        <v>0</v>
      </c>
      <c r="HJ44" s="59">
        <v>0</v>
      </c>
      <c r="HK44" s="59">
        <v>0</v>
      </c>
      <c r="HL44" s="59">
        <v>0</v>
      </c>
      <c r="HM44" s="59">
        <v>0</v>
      </c>
      <c r="HN44" s="59">
        <v>0</v>
      </c>
      <c r="HO44" s="59">
        <v>0</v>
      </c>
      <c r="HP44" s="59">
        <v>0</v>
      </c>
      <c r="HQ44" s="59">
        <v>0</v>
      </c>
      <c r="HR44" s="59">
        <v>0</v>
      </c>
      <c r="HS44" s="59">
        <v>0</v>
      </c>
      <c r="HT44" s="59">
        <v>0</v>
      </c>
      <c r="HU44" s="59">
        <v>0</v>
      </c>
      <c r="HV44" s="59">
        <v>0</v>
      </c>
      <c r="HW44" s="59">
        <v>0</v>
      </c>
      <c r="HX44" s="59">
        <v>0</v>
      </c>
      <c r="HY44" s="59">
        <v>0</v>
      </c>
      <c r="HZ44" s="59">
        <v>0</v>
      </c>
      <c r="IA44" s="59">
        <v>0</v>
      </c>
      <c r="IB44" s="59">
        <v>0</v>
      </c>
      <c r="IC44" s="59">
        <v>0</v>
      </c>
      <c r="ID44" s="59">
        <v>0</v>
      </c>
      <c r="IE44" s="59">
        <v>0</v>
      </c>
      <c r="IF44" s="59">
        <v>0</v>
      </c>
      <c r="IG44" s="59">
        <v>0</v>
      </c>
      <c r="IH44" s="59">
        <v>0</v>
      </c>
      <c r="II44" s="59">
        <v>0</v>
      </c>
      <c r="IJ44" s="59">
        <v>0</v>
      </c>
      <c r="IK44" s="59">
        <v>0</v>
      </c>
      <c r="IL44" s="59">
        <v>0</v>
      </c>
      <c r="IM44" s="59">
        <v>0</v>
      </c>
      <c r="IN44" s="59">
        <v>0</v>
      </c>
      <c r="IO44" s="59">
        <v>0</v>
      </c>
      <c r="IP44" s="59">
        <v>0</v>
      </c>
      <c r="IQ44" s="59">
        <v>0</v>
      </c>
      <c r="IR44" s="59">
        <v>0</v>
      </c>
      <c r="IS44" s="59">
        <v>0</v>
      </c>
      <c r="IT44" s="59">
        <v>0</v>
      </c>
      <c r="IU44" s="59">
        <v>0</v>
      </c>
      <c r="IV44" s="59">
        <v>0</v>
      </c>
    </row>
    <row r="45" spans="1:256" s="59" customFormat="1" x14ac:dyDescent="0.25">
      <c r="A45" s="58" t="s">
        <v>568</v>
      </c>
      <c r="B45" s="59">
        <v>0</v>
      </c>
      <c r="C45" s="59">
        <v>0</v>
      </c>
      <c r="D45" s="59">
        <v>0</v>
      </c>
      <c r="E45" s="59">
        <v>0</v>
      </c>
      <c r="F45" s="59">
        <v>0</v>
      </c>
      <c r="G45" s="59">
        <v>0</v>
      </c>
      <c r="H45" s="59">
        <v>0</v>
      </c>
      <c r="I45" s="59">
        <v>0</v>
      </c>
      <c r="J45" s="59">
        <v>0</v>
      </c>
      <c r="K45" s="59">
        <v>0</v>
      </c>
      <c r="L45" s="59">
        <v>0</v>
      </c>
      <c r="M45" s="59">
        <v>0</v>
      </c>
      <c r="N45" s="59">
        <v>0</v>
      </c>
      <c r="O45" s="59">
        <v>0</v>
      </c>
      <c r="P45" s="59">
        <v>0</v>
      </c>
      <c r="Q45" s="59">
        <v>0</v>
      </c>
      <c r="R45" s="59">
        <v>0</v>
      </c>
      <c r="S45" s="59">
        <v>0</v>
      </c>
      <c r="T45" s="59">
        <v>0</v>
      </c>
      <c r="U45" s="59">
        <v>0</v>
      </c>
      <c r="V45" s="59">
        <v>0</v>
      </c>
      <c r="W45" s="59">
        <v>0</v>
      </c>
      <c r="X45" s="59">
        <v>0</v>
      </c>
      <c r="Y45" s="59">
        <v>0</v>
      </c>
      <c r="Z45" s="59">
        <v>0</v>
      </c>
      <c r="AA45" s="59">
        <v>0</v>
      </c>
      <c r="AB45" s="59">
        <v>0</v>
      </c>
      <c r="AC45" s="59">
        <v>0</v>
      </c>
      <c r="AD45" s="59">
        <v>0</v>
      </c>
      <c r="AE45" s="59">
        <v>0</v>
      </c>
      <c r="AF45" s="59">
        <v>0</v>
      </c>
      <c r="AG45" s="59">
        <v>0</v>
      </c>
      <c r="AH45" s="59">
        <v>0</v>
      </c>
      <c r="AI45" s="59">
        <v>0</v>
      </c>
      <c r="AJ45" s="59">
        <v>0</v>
      </c>
      <c r="AK45" s="59">
        <v>0</v>
      </c>
      <c r="AL45" s="59">
        <v>0</v>
      </c>
      <c r="AM45" s="59">
        <v>0</v>
      </c>
      <c r="AN45" s="59">
        <v>0</v>
      </c>
      <c r="AO45" s="59">
        <v>0</v>
      </c>
      <c r="AP45" s="59">
        <v>0</v>
      </c>
      <c r="AQ45" s="59">
        <v>0</v>
      </c>
      <c r="AR45" s="59">
        <v>0</v>
      </c>
      <c r="AS45" s="59">
        <v>0</v>
      </c>
      <c r="AT45" s="59">
        <v>0</v>
      </c>
      <c r="AU45" s="59">
        <v>0</v>
      </c>
      <c r="AV45" s="59">
        <v>0</v>
      </c>
      <c r="AW45" s="59">
        <v>0</v>
      </c>
      <c r="AX45" s="59">
        <v>0</v>
      </c>
      <c r="AY45" s="59">
        <v>0</v>
      </c>
      <c r="AZ45" s="59">
        <v>0</v>
      </c>
      <c r="BA45" s="59">
        <v>0</v>
      </c>
      <c r="BB45" s="59">
        <v>0</v>
      </c>
      <c r="BC45" s="59">
        <v>0</v>
      </c>
      <c r="BD45" s="59">
        <v>0</v>
      </c>
      <c r="BE45" s="59">
        <v>0</v>
      </c>
      <c r="BF45" s="59">
        <v>0</v>
      </c>
      <c r="BG45" s="59">
        <v>0</v>
      </c>
      <c r="BH45" s="59">
        <v>0</v>
      </c>
      <c r="BI45" s="59">
        <v>0</v>
      </c>
      <c r="BJ45" s="59">
        <v>0</v>
      </c>
      <c r="BK45" s="59">
        <v>0</v>
      </c>
      <c r="BL45" s="59">
        <v>0</v>
      </c>
      <c r="BM45" s="59">
        <v>0</v>
      </c>
      <c r="BN45" s="59">
        <v>0</v>
      </c>
      <c r="BO45" s="59">
        <v>0</v>
      </c>
      <c r="BP45" s="59">
        <v>0</v>
      </c>
      <c r="BQ45" s="59">
        <v>0</v>
      </c>
      <c r="BR45" s="59">
        <v>0</v>
      </c>
      <c r="BS45" s="59">
        <v>0</v>
      </c>
      <c r="BT45" s="59">
        <v>0</v>
      </c>
      <c r="BU45" s="59">
        <v>0</v>
      </c>
      <c r="BV45" s="59">
        <v>0</v>
      </c>
      <c r="BW45" s="59">
        <v>0</v>
      </c>
      <c r="BX45" s="59">
        <v>0</v>
      </c>
      <c r="BY45" s="59">
        <v>0</v>
      </c>
      <c r="BZ45" s="59">
        <v>0</v>
      </c>
      <c r="CA45" s="59">
        <v>0</v>
      </c>
      <c r="CB45" s="59">
        <v>0</v>
      </c>
      <c r="CC45" s="59">
        <v>0</v>
      </c>
      <c r="CD45" s="59">
        <v>0</v>
      </c>
      <c r="CE45" s="59">
        <v>0</v>
      </c>
      <c r="CF45" s="59">
        <v>0</v>
      </c>
      <c r="CG45" s="59">
        <v>0</v>
      </c>
      <c r="CH45" s="59">
        <v>0</v>
      </c>
      <c r="CI45" s="59">
        <v>0</v>
      </c>
      <c r="CJ45" s="59">
        <v>0</v>
      </c>
      <c r="CK45" s="59">
        <v>0</v>
      </c>
      <c r="CL45" s="59">
        <v>0</v>
      </c>
      <c r="CM45" s="59">
        <v>0</v>
      </c>
      <c r="CN45" s="59">
        <v>0</v>
      </c>
      <c r="CO45" s="59">
        <v>0</v>
      </c>
      <c r="CP45" s="59">
        <v>0</v>
      </c>
      <c r="CQ45" s="59">
        <v>0</v>
      </c>
      <c r="CR45" s="59">
        <v>0</v>
      </c>
      <c r="CS45" s="59">
        <v>0</v>
      </c>
      <c r="CT45" s="59">
        <v>0</v>
      </c>
      <c r="CU45" s="59">
        <v>0</v>
      </c>
      <c r="CV45" s="59">
        <v>0</v>
      </c>
      <c r="CW45" s="59">
        <v>0</v>
      </c>
      <c r="CX45" s="59">
        <v>0</v>
      </c>
      <c r="CY45" s="59">
        <v>0</v>
      </c>
      <c r="CZ45" s="59">
        <v>0</v>
      </c>
      <c r="DA45" s="59">
        <v>0</v>
      </c>
      <c r="DB45" s="59">
        <v>0</v>
      </c>
      <c r="DC45" s="59">
        <v>0</v>
      </c>
      <c r="DD45" s="59">
        <v>0</v>
      </c>
      <c r="DE45" s="59">
        <v>0</v>
      </c>
      <c r="DF45" s="59">
        <v>0</v>
      </c>
      <c r="DG45" s="59">
        <v>0</v>
      </c>
      <c r="DH45" s="59">
        <v>0</v>
      </c>
      <c r="DI45" s="59">
        <v>0</v>
      </c>
      <c r="DJ45" s="59">
        <v>0</v>
      </c>
      <c r="DK45" s="59">
        <v>0</v>
      </c>
      <c r="DL45" s="59">
        <v>0</v>
      </c>
      <c r="DM45" s="59">
        <v>0</v>
      </c>
      <c r="DN45" s="59">
        <v>0</v>
      </c>
      <c r="DO45" s="59">
        <v>0</v>
      </c>
      <c r="DP45" s="59">
        <v>0</v>
      </c>
      <c r="DQ45" s="59">
        <v>0</v>
      </c>
      <c r="DR45" s="59">
        <v>0</v>
      </c>
      <c r="DS45" s="59">
        <v>0</v>
      </c>
      <c r="DT45" s="59">
        <v>0</v>
      </c>
      <c r="DU45" s="59">
        <v>0</v>
      </c>
      <c r="DV45" s="59">
        <v>0</v>
      </c>
      <c r="DW45" s="59">
        <v>0</v>
      </c>
      <c r="DX45" s="59">
        <v>0</v>
      </c>
      <c r="DY45" s="59">
        <v>0</v>
      </c>
      <c r="DZ45" s="59">
        <v>0</v>
      </c>
      <c r="EA45" s="59">
        <v>0</v>
      </c>
      <c r="EB45" s="59">
        <v>0</v>
      </c>
      <c r="EC45" s="59">
        <v>0</v>
      </c>
      <c r="ED45" s="59">
        <v>0</v>
      </c>
      <c r="EE45" s="59">
        <v>0</v>
      </c>
      <c r="EF45" s="59">
        <v>0</v>
      </c>
      <c r="EG45" s="59">
        <v>0</v>
      </c>
      <c r="EH45" s="59">
        <v>0</v>
      </c>
      <c r="EI45" s="59">
        <v>0</v>
      </c>
      <c r="EJ45" s="59">
        <v>0</v>
      </c>
      <c r="EK45" s="59">
        <v>0</v>
      </c>
      <c r="EL45" s="59">
        <v>0</v>
      </c>
      <c r="EM45" s="59">
        <v>0</v>
      </c>
      <c r="EN45" s="59">
        <v>0</v>
      </c>
      <c r="EO45" s="59">
        <v>0</v>
      </c>
      <c r="EP45" s="59">
        <v>0</v>
      </c>
      <c r="EQ45" s="59">
        <v>0</v>
      </c>
      <c r="ER45" s="59">
        <v>0</v>
      </c>
      <c r="ES45" s="59">
        <v>0</v>
      </c>
      <c r="ET45" s="59">
        <v>0</v>
      </c>
      <c r="EU45" s="59">
        <v>0</v>
      </c>
      <c r="EV45" s="59">
        <v>0</v>
      </c>
      <c r="EW45" s="59">
        <v>0</v>
      </c>
      <c r="EX45" s="59">
        <v>0</v>
      </c>
      <c r="EY45" s="59">
        <v>0</v>
      </c>
      <c r="EZ45" s="59">
        <v>0</v>
      </c>
      <c r="FA45" s="59">
        <v>0</v>
      </c>
      <c r="FB45" s="59">
        <v>0</v>
      </c>
      <c r="FC45" s="59">
        <v>0</v>
      </c>
      <c r="FD45" s="59">
        <v>0</v>
      </c>
      <c r="FE45" s="59">
        <v>0</v>
      </c>
      <c r="FF45" s="59">
        <v>0</v>
      </c>
      <c r="FG45" s="59">
        <v>0</v>
      </c>
      <c r="FH45" s="59">
        <v>0</v>
      </c>
      <c r="FI45" s="59">
        <v>0</v>
      </c>
      <c r="FJ45" s="59">
        <v>0</v>
      </c>
      <c r="FK45" s="59">
        <v>0</v>
      </c>
      <c r="FL45" s="59">
        <v>0</v>
      </c>
      <c r="FM45" s="59">
        <v>0</v>
      </c>
      <c r="FN45" s="59">
        <v>0</v>
      </c>
      <c r="FO45" s="59">
        <v>0</v>
      </c>
      <c r="FP45" s="59">
        <v>0</v>
      </c>
      <c r="FQ45" s="59">
        <v>0</v>
      </c>
      <c r="FR45" s="59">
        <v>0</v>
      </c>
      <c r="FS45" s="59">
        <v>0</v>
      </c>
      <c r="FT45" s="59">
        <v>0</v>
      </c>
      <c r="FU45" s="59">
        <v>0</v>
      </c>
      <c r="FV45" s="59">
        <v>0</v>
      </c>
      <c r="FW45" s="59">
        <v>0</v>
      </c>
      <c r="FX45" s="59">
        <v>0</v>
      </c>
      <c r="FY45" s="59">
        <v>0</v>
      </c>
      <c r="FZ45" s="59">
        <v>0</v>
      </c>
      <c r="GA45" s="59">
        <v>0</v>
      </c>
      <c r="GB45" s="59">
        <v>0</v>
      </c>
      <c r="GC45" s="59">
        <v>0</v>
      </c>
      <c r="GD45" s="59">
        <v>0</v>
      </c>
      <c r="GE45" s="59">
        <v>0</v>
      </c>
      <c r="GF45" s="59">
        <v>0</v>
      </c>
      <c r="GG45" s="59">
        <v>0</v>
      </c>
      <c r="GH45" s="59">
        <v>0</v>
      </c>
      <c r="GI45" s="59">
        <v>0</v>
      </c>
      <c r="GJ45" s="59">
        <v>0</v>
      </c>
      <c r="GK45" s="59">
        <v>0</v>
      </c>
      <c r="GL45" s="59">
        <v>0</v>
      </c>
      <c r="GM45" s="59">
        <v>0</v>
      </c>
      <c r="GN45" s="59">
        <v>0</v>
      </c>
      <c r="GO45" s="59">
        <v>0</v>
      </c>
      <c r="GP45" s="59">
        <v>0</v>
      </c>
      <c r="GQ45" s="59">
        <v>0</v>
      </c>
      <c r="GR45" s="59">
        <v>0</v>
      </c>
      <c r="GS45" s="59">
        <v>0</v>
      </c>
      <c r="GT45" s="59">
        <v>0</v>
      </c>
      <c r="GU45" s="59">
        <v>0</v>
      </c>
      <c r="GV45" s="59">
        <v>0</v>
      </c>
      <c r="GW45" s="59">
        <v>0</v>
      </c>
      <c r="GX45" s="59">
        <v>0</v>
      </c>
      <c r="GY45" s="59">
        <v>0</v>
      </c>
      <c r="GZ45" s="59">
        <v>0</v>
      </c>
      <c r="HA45" s="59">
        <v>0</v>
      </c>
      <c r="HB45" s="59">
        <v>0</v>
      </c>
      <c r="HC45" s="59">
        <v>0</v>
      </c>
      <c r="HD45" s="59">
        <v>0</v>
      </c>
      <c r="HE45" s="59">
        <v>0</v>
      </c>
      <c r="HF45" s="59">
        <v>0</v>
      </c>
      <c r="HG45" s="59">
        <v>0</v>
      </c>
      <c r="HH45" s="59">
        <v>0</v>
      </c>
      <c r="HI45" s="59">
        <v>0</v>
      </c>
      <c r="HJ45" s="59">
        <v>0</v>
      </c>
      <c r="HK45" s="59">
        <v>0</v>
      </c>
      <c r="HL45" s="59">
        <v>0</v>
      </c>
      <c r="HM45" s="59">
        <v>0</v>
      </c>
      <c r="HN45" s="59">
        <v>0</v>
      </c>
      <c r="HO45" s="59">
        <v>0</v>
      </c>
      <c r="HP45" s="59">
        <v>0</v>
      </c>
      <c r="HQ45" s="59">
        <v>0</v>
      </c>
      <c r="HR45" s="59">
        <v>0</v>
      </c>
      <c r="HS45" s="59">
        <v>0</v>
      </c>
      <c r="HT45" s="59">
        <v>0</v>
      </c>
      <c r="HU45" s="59">
        <v>0</v>
      </c>
      <c r="HV45" s="59">
        <v>0</v>
      </c>
      <c r="HW45" s="59">
        <v>0</v>
      </c>
      <c r="HX45" s="59">
        <v>0</v>
      </c>
      <c r="HY45" s="59">
        <v>0</v>
      </c>
      <c r="HZ45" s="59">
        <v>0</v>
      </c>
      <c r="IA45" s="59">
        <v>0</v>
      </c>
      <c r="IB45" s="59">
        <v>0</v>
      </c>
      <c r="IC45" s="59">
        <v>0</v>
      </c>
      <c r="ID45" s="59">
        <v>0</v>
      </c>
      <c r="IE45" s="59">
        <v>0</v>
      </c>
      <c r="IF45" s="59">
        <v>0</v>
      </c>
      <c r="IG45" s="59">
        <v>0</v>
      </c>
      <c r="IH45" s="59">
        <v>0</v>
      </c>
      <c r="II45" s="59">
        <v>0</v>
      </c>
      <c r="IJ45" s="59">
        <v>0</v>
      </c>
      <c r="IK45" s="59">
        <v>0</v>
      </c>
      <c r="IL45" s="59">
        <v>0</v>
      </c>
      <c r="IM45" s="59">
        <v>0</v>
      </c>
      <c r="IN45" s="59">
        <v>0</v>
      </c>
      <c r="IO45" s="59">
        <v>0</v>
      </c>
      <c r="IP45" s="59">
        <v>0</v>
      </c>
      <c r="IQ45" s="59">
        <v>0</v>
      </c>
      <c r="IR45" s="59">
        <v>0</v>
      </c>
      <c r="IS45" s="59">
        <v>0</v>
      </c>
      <c r="IT45" s="59">
        <v>0</v>
      </c>
      <c r="IU45" s="59">
        <v>0</v>
      </c>
      <c r="IV45" s="59">
        <v>0</v>
      </c>
    </row>
    <row r="46" spans="1:256" s="59" customFormat="1" x14ac:dyDescent="0.25">
      <c r="A46" s="58" t="s">
        <v>569</v>
      </c>
      <c r="B46" s="416">
        <f ca="1">XNPV(Outputs!$D$2,$B$42:$IT$42,$B$5:$IT$5)</f>
        <v>0</v>
      </c>
    </row>
    <row r="47" spans="1:256" s="59" customFormat="1" x14ac:dyDescent="0.25">
      <c r="A47" s="58" t="s">
        <v>570</v>
      </c>
      <c r="B47" s="416">
        <f ca="1">XNPV(Outputs!$D$2,B43:IT43,$B$5:$IT$5)</f>
        <v>0</v>
      </c>
    </row>
    <row r="48" spans="1:256" s="59" customFormat="1" x14ac:dyDescent="0.25">
      <c r="A48" s="58" t="s">
        <v>571</v>
      </c>
      <c r="B48" s="416">
        <f ca="1">XNPV(Outputs!$D$2,B44:IT44,$B$5:$IT$5)</f>
        <v>0</v>
      </c>
    </row>
    <row r="49" spans="1:254" s="59" customFormat="1" x14ac:dyDescent="0.25">
      <c r="A49" s="58" t="s">
        <v>572</v>
      </c>
      <c r="B49" s="416">
        <f ca="1">XNPV(Outputs!$D$2,B45:IT45,$B$5:$IT$5)</f>
        <v>0</v>
      </c>
    </row>
    <row r="50" spans="1:254" s="73" customFormat="1" x14ac:dyDescent="0.25">
      <c r="A50" s="5" t="s">
        <v>573</v>
      </c>
      <c r="B50" s="417">
        <f>B42+B44</f>
        <v>0</v>
      </c>
      <c r="C50" s="417">
        <f>C42+C44</f>
        <v>0</v>
      </c>
      <c r="D50" s="417">
        <f t="shared" ref="D50:M50" si="34">D42+D44</f>
        <v>0</v>
      </c>
      <c r="E50" s="417">
        <f t="shared" si="34"/>
        <v>0</v>
      </c>
      <c r="F50" s="417">
        <f t="shared" si="34"/>
        <v>0</v>
      </c>
      <c r="G50" s="417">
        <f t="shared" si="34"/>
        <v>0</v>
      </c>
      <c r="H50" s="417">
        <f t="shared" si="34"/>
        <v>0</v>
      </c>
      <c r="I50" s="417">
        <f t="shared" si="34"/>
        <v>0</v>
      </c>
      <c r="J50" s="417">
        <f t="shared" si="34"/>
        <v>0</v>
      </c>
      <c r="K50" s="417">
        <f t="shared" si="34"/>
        <v>0</v>
      </c>
      <c r="L50" s="417">
        <f t="shared" si="34"/>
        <v>0</v>
      </c>
      <c r="M50" s="417">
        <f t="shared" si="34"/>
        <v>0</v>
      </c>
    </row>
    <row r="51" spans="1:254" s="73" customFormat="1" x14ac:dyDescent="0.25">
      <c r="A51" s="5" t="s">
        <v>574</v>
      </c>
      <c r="B51" s="417">
        <f>B43+B45</f>
        <v>0</v>
      </c>
      <c r="C51" s="417">
        <f>C43+C45</f>
        <v>0</v>
      </c>
      <c r="D51" s="417">
        <f t="shared" ref="D51:M51" si="35">D43+D45</f>
        <v>0</v>
      </c>
      <c r="E51" s="417">
        <f t="shared" si="35"/>
        <v>0</v>
      </c>
      <c r="F51" s="417">
        <f t="shared" si="35"/>
        <v>0</v>
      </c>
      <c r="G51" s="417">
        <f t="shared" si="35"/>
        <v>0</v>
      </c>
      <c r="H51" s="417">
        <f t="shared" si="35"/>
        <v>0</v>
      </c>
      <c r="I51" s="417">
        <f t="shared" si="35"/>
        <v>0</v>
      </c>
      <c r="J51" s="417">
        <f t="shared" si="35"/>
        <v>0</v>
      </c>
      <c r="K51" s="417">
        <f t="shared" si="35"/>
        <v>0</v>
      </c>
      <c r="L51" s="417">
        <f t="shared" si="35"/>
        <v>0</v>
      </c>
      <c r="M51" s="417">
        <f t="shared" si="35"/>
        <v>0</v>
      </c>
    </row>
    <row r="52" spans="1:254" s="73" customFormat="1" x14ac:dyDescent="0.25">
      <c r="A52" s="5"/>
    </row>
    <row r="53" spans="1:254" s="73" customFormat="1" x14ac:dyDescent="0.25">
      <c r="A53" s="5"/>
    </row>
    <row r="54" spans="1:254" s="59" customFormat="1" x14ac:dyDescent="0.25">
      <c r="A54" s="58" t="s">
        <v>560</v>
      </c>
      <c r="B54" s="59">
        <v>0</v>
      </c>
      <c r="C54" s="59">
        <v>0</v>
      </c>
      <c r="D54" s="59">
        <v>0</v>
      </c>
      <c r="E54" s="59">
        <v>0</v>
      </c>
      <c r="F54" s="59">
        <v>0</v>
      </c>
      <c r="G54" s="59">
        <v>0</v>
      </c>
      <c r="H54" s="59">
        <v>0</v>
      </c>
      <c r="I54" s="59">
        <v>0</v>
      </c>
      <c r="J54" s="59">
        <v>0</v>
      </c>
      <c r="K54" s="59">
        <v>0</v>
      </c>
      <c r="L54" s="59">
        <v>0</v>
      </c>
      <c r="M54" s="59">
        <v>0</v>
      </c>
      <c r="N54" s="59">
        <v>0</v>
      </c>
      <c r="O54" s="59">
        <v>0</v>
      </c>
      <c r="P54" s="59">
        <v>0</v>
      </c>
      <c r="Q54" s="59">
        <v>0</v>
      </c>
      <c r="R54" s="59">
        <v>0</v>
      </c>
      <c r="S54" s="59">
        <v>0</v>
      </c>
      <c r="T54" s="59">
        <v>0</v>
      </c>
      <c r="U54" s="59">
        <v>0</v>
      </c>
      <c r="V54" s="59">
        <v>0</v>
      </c>
      <c r="W54" s="59">
        <v>0</v>
      </c>
      <c r="X54" s="59">
        <v>0</v>
      </c>
      <c r="Y54" s="59">
        <v>0</v>
      </c>
      <c r="Z54" s="59">
        <v>0</v>
      </c>
      <c r="AA54" s="59">
        <v>0</v>
      </c>
      <c r="AB54" s="59">
        <v>0</v>
      </c>
      <c r="AC54" s="59">
        <v>0</v>
      </c>
      <c r="AD54" s="59">
        <v>0</v>
      </c>
      <c r="AE54" s="59">
        <v>0</v>
      </c>
      <c r="AF54" s="59">
        <v>0</v>
      </c>
      <c r="AG54" s="59">
        <v>0</v>
      </c>
      <c r="AH54" s="59">
        <v>0</v>
      </c>
      <c r="AI54" s="59">
        <v>0</v>
      </c>
      <c r="AJ54" s="59">
        <v>0</v>
      </c>
      <c r="AK54" s="59">
        <v>0</v>
      </c>
      <c r="AL54" s="59">
        <v>0</v>
      </c>
      <c r="AM54" s="59">
        <v>0</v>
      </c>
      <c r="AN54" s="59">
        <v>0</v>
      </c>
      <c r="AO54" s="59">
        <v>0</v>
      </c>
      <c r="AP54" s="59">
        <v>0</v>
      </c>
      <c r="AQ54" s="59">
        <v>0</v>
      </c>
      <c r="AR54" s="59">
        <v>0</v>
      </c>
      <c r="AS54" s="59">
        <v>0</v>
      </c>
      <c r="AT54" s="59">
        <v>0</v>
      </c>
      <c r="AU54" s="59">
        <v>0</v>
      </c>
      <c r="AV54" s="59">
        <v>0</v>
      </c>
      <c r="AW54" s="59">
        <v>0</v>
      </c>
      <c r="AX54" s="59">
        <v>0</v>
      </c>
      <c r="AY54" s="59">
        <v>0</v>
      </c>
      <c r="AZ54" s="59">
        <v>0</v>
      </c>
      <c r="BA54" s="59">
        <v>0</v>
      </c>
      <c r="BB54" s="59">
        <v>0</v>
      </c>
      <c r="BC54" s="59">
        <v>0</v>
      </c>
      <c r="BD54" s="59">
        <v>0</v>
      </c>
      <c r="BE54" s="59">
        <v>0</v>
      </c>
      <c r="BF54" s="59">
        <v>0</v>
      </c>
      <c r="BG54" s="59">
        <v>0</v>
      </c>
      <c r="BH54" s="59">
        <v>0</v>
      </c>
      <c r="BI54" s="59">
        <v>0</v>
      </c>
      <c r="BJ54" s="59">
        <v>0</v>
      </c>
      <c r="BK54" s="59">
        <v>0</v>
      </c>
      <c r="BL54" s="59">
        <v>0</v>
      </c>
      <c r="BM54" s="59">
        <v>0</v>
      </c>
      <c r="BN54" s="59">
        <v>0</v>
      </c>
      <c r="BO54" s="59">
        <v>0</v>
      </c>
      <c r="BP54" s="59">
        <v>0</v>
      </c>
      <c r="BQ54" s="59">
        <v>0</v>
      </c>
      <c r="BR54" s="59">
        <v>0</v>
      </c>
      <c r="BS54" s="59">
        <v>0</v>
      </c>
      <c r="BT54" s="59">
        <v>0</v>
      </c>
      <c r="BU54" s="59">
        <v>0</v>
      </c>
      <c r="BV54" s="59">
        <v>0</v>
      </c>
      <c r="BW54" s="59">
        <v>0</v>
      </c>
      <c r="BX54" s="59">
        <v>0</v>
      </c>
      <c r="BY54" s="59">
        <v>0</v>
      </c>
      <c r="BZ54" s="59">
        <v>0</v>
      </c>
      <c r="CA54" s="59">
        <v>0</v>
      </c>
      <c r="CB54" s="59">
        <v>0</v>
      </c>
      <c r="CC54" s="59">
        <v>0</v>
      </c>
      <c r="CD54" s="59">
        <v>0</v>
      </c>
      <c r="CE54" s="59">
        <v>0</v>
      </c>
      <c r="CF54" s="59">
        <v>0</v>
      </c>
      <c r="CG54" s="59">
        <v>0</v>
      </c>
      <c r="CH54" s="59">
        <v>0</v>
      </c>
      <c r="CI54" s="59">
        <v>0</v>
      </c>
      <c r="CJ54" s="59">
        <v>0</v>
      </c>
      <c r="CK54" s="59">
        <v>0</v>
      </c>
      <c r="CL54" s="59">
        <v>0</v>
      </c>
      <c r="CM54" s="59">
        <v>0</v>
      </c>
      <c r="CN54" s="59">
        <v>0</v>
      </c>
      <c r="CO54" s="59">
        <v>0</v>
      </c>
      <c r="CP54" s="59">
        <v>0</v>
      </c>
      <c r="CQ54" s="59">
        <v>0</v>
      </c>
      <c r="CR54" s="59">
        <v>0</v>
      </c>
      <c r="CS54" s="59">
        <v>0</v>
      </c>
      <c r="CT54" s="59">
        <v>0</v>
      </c>
      <c r="CU54" s="59">
        <v>0</v>
      </c>
      <c r="CV54" s="59">
        <v>0</v>
      </c>
      <c r="CW54" s="59">
        <v>0</v>
      </c>
      <c r="CX54" s="59">
        <v>0</v>
      </c>
      <c r="CY54" s="59">
        <v>0</v>
      </c>
      <c r="CZ54" s="59">
        <v>0</v>
      </c>
      <c r="DA54" s="59">
        <v>0</v>
      </c>
      <c r="DB54" s="59">
        <v>0</v>
      </c>
      <c r="DC54" s="59">
        <v>0</v>
      </c>
      <c r="DD54" s="59">
        <v>0</v>
      </c>
      <c r="DE54" s="59">
        <v>0</v>
      </c>
      <c r="DF54" s="59">
        <v>0</v>
      </c>
      <c r="DG54" s="59">
        <v>0</v>
      </c>
      <c r="DH54" s="59">
        <v>0</v>
      </c>
      <c r="DI54" s="59">
        <v>0</v>
      </c>
      <c r="DJ54" s="59">
        <v>0</v>
      </c>
      <c r="DK54" s="59">
        <v>0</v>
      </c>
      <c r="DL54" s="59">
        <v>0</v>
      </c>
      <c r="DM54" s="59">
        <v>0</v>
      </c>
      <c r="DN54" s="59">
        <v>0</v>
      </c>
      <c r="DO54" s="59">
        <v>0</v>
      </c>
      <c r="DP54" s="59">
        <v>0</v>
      </c>
      <c r="DQ54" s="59">
        <v>0</v>
      </c>
      <c r="DR54" s="59">
        <v>0</v>
      </c>
      <c r="DS54" s="59">
        <v>0</v>
      </c>
      <c r="DT54" s="59">
        <v>0</v>
      </c>
      <c r="DU54" s="59">
        <v>0</v>
      </c>
      <c r="DV54" s="59">
        <v>0</v>
      </c>
      <c r="DW54" s="59">
        <v>0</v>
      </c>
      <c r="DX54" s="59">
        <v>0</v>
      </c>
      <c r="DY54" s="59">
        <v>0</v>
      </c>
      <c r="DZ54" s="59">
        <v>0</v>
      </c>
      <c r="EA54" s="59">
        <v>0</v>
      </c>
      <c r="EB54" s="59">
        <v>0</v>
      </c>
      <c r="EC54" s="59">
        <v>0</v>
      </c>
      <c r="ED54" s="59">
        <v>0</v>
      </c>
      <c r="EE54" s="59">
        <v>0</v>
      </c>
      <c r="EF54" s="59">
        <v>0</v>
      </c>
      <c r="EG54" s="59">
        <v>0</v>
      </c>
      <c r="EH54" s="59">
        <v>0</v>
      </c>
      <c r="EI54" s="59">
        <v>0</v>
      </c>
      <c r="EJ54" s="59">
        <v>0</v>
      </c>
      <c r="EK54" s="59">
        <v>0</v>
      </c>
      <c r="EL54" s="59">
        <v>0</v>
      </c>
      <c r="EM54" s="59">
        <v>0</v>
      </c>
      <c r="EN54" s="59">
        <v>0</v>
      </c>
      <c r="EO54" s="59">
        <v>0</v>
      </c>
      <c r="EP54" s="59">
        <v>0</v>
      </c>
      <c r="EQ54" s="59">
        <v>0</v>
      </c>
      <c r="ER54" s="59">
        <v>0</v>
      </c>
      <c r="ES54" s="59">
        <v>0</v>
      </c>
      <c r="ET54" s="59">
        <v>0</v>
      </c>
      <c r="EU54" s="59">
        <v>0</v>
      </c>
      <c r="EV54" s="59">
        <v>0</v>
      </c>
      <c r="EW54" s="59">
        <v>0</v>
      </c>
      <c r="EX54" s="59">
        <v>0</v>
      </c>
      <c r="EY54" s="59">
        <v>0</v>
      </c>
      <c r="EZ54" s="59">
        <v>0</v>
      </c>
      <c r="FA54" s="59">
        <v>0</v>
      </c>
      <c r="FB54" s="59">
        <v>0</v>
      </c>
      <c r="FC54" s="59">
        <v>0</v>
      </c>
      <c r="FD54" s="59">
        <v>0</v>
      </c>
      <c r="FE54" s="59">
        <v>0</v>
      </c>
      <c r="FF54" s="59">
        <v>0</v>
      </c>
      <c r="FG54" s="59">
        <v>0</v>
      </c>
      <c r="FH54" s="59">
        <v>0</v>
      </c>
      <c r="FI54" s="59">
        <v>0</v>
      </c>
      <c r="FJ54" s="59">
        <v>0</v>
      </c>
      <c r="FK54" s="59">
        <v>0</v>
      </c>
      <c r="FL54" s="59">
        <v>0</v>
      </c>
      <c r="FM54" s="59">
        <v>0</v>
      </c>
      <c r="FN54" s="59">
        <v>0</v>
      </c>
      <c r="FO54" s="59">
        <v>0</v>
      </c>
      <c r="FP54" s="59">
        <v>0</v>
      </c>
      <c r="FQ54" s="59">
        <v>0</v>
      </c>
      <c r="FR54" s="59">
        <v>0</v>
      </c>
      <c r="FS54" s="59">
        <v>0</v>
      </c>
      <c r="FT54" s="59">
        <v>0</v>
      </c>
      <c r="FU54" s="59">
        <v>0</v>
      </c>
      <c r="FV54" s="59">
        <v>0</v>
      </c>
      <c r="FW54" s="59">
        <v>0</v>
      </c>
      <c r="FX54" s="59">
        <v>0</v>
      </c>
      <c r="FY54" s="59">
        <v>0</v>
      </c>
      <c r="FZ54" s="59">
        <v>0</v>
      </c>
      <c r="GA54" s="59">
        <v>0</v>
      </c>
      <c r="GB54" s="59">
        <v>0</v>
      </c>
      <c r="GC54" s="59">
        <v>0</v>
      </c>
      <c r="GD54" s="59">
        <v>0</v>
      </c>
      <c r="GE54" s="59">
        <v>0</v>
      </c>
      <c r="GF54" s="59">
        <v>0</v>
      </c>
      <c r="GG54" s="59">
        <v>0</v>
      </c>
      <c r="GH54" s="59">
        <v>0</v>
      </c>
      <c r="GI54" s="59">
        <v>0</v>
      </c>
      <c r="GJ54" s="59">
        <v>0</v>
      </c>
      <c r="GK54" s="59">
        <v>0</v>
      </c>
      <c r="GL54" s="59">
        <v>0</v>
      </c>
      <c r="GM54" s="59">
        <v>0</v>
      </c>
      <c r="GN54" s="59">
        <v>0</v>
      </c>
      <c r="GO54" s="59">
        <v>0</v>
      </c>
      <c r="GP54" s="59">
        <v>0</v>
      </c>
      <c r="GQ54" s="59">
        <v>0</v>
      </c>
      <c r="GR54" s="59">
        <v>0</v>
      </c>
      <c r="GS54" s="59">
        <v>0</v>
      </c>
      <c r="GT54" s="59">
        <v>0</v>
      </c>
      <c r="GU54" s="59">
        <v>0</v>
      </c>
      <c r="GV54" s="59">
        <v>0</v>
      </c>
      <c r="GW54" s="59">
        <v>0</v>
      </c>
      <c r="GX54" s="59">
        <v>0</v>
      </c>
      <c r="GY54" s="59">
        <v>0</v>
      </c>
      <c r="GZ54" s="59">
        <v>0</v>
      </c>
      <c r="HA54" s="59">
        <v>0</v>
      </c>
      <c r="HB54" s="59">
        <v>0</v>
      </c>
      <c r="HC54" s="59">
        <v>0</v>
      </c>
      <c r="HD54" s="59">
        <v>0</v>
      </c>
      <c r="HE54" s="59">
        <v>0</v>
      </c>
      <c r="HF54" s="59">
        <v>0</v>
      </c>
      <c r="HG54" s="59">
        <v>0</v>
      </c>
      <c r="HH54" s="59">
        <v>0</v>
      </c>
      <c r="HI54" s="59">
        <v>0</v>
      </c>
      <c r="HJ54" s="59">
        <v>0</v>
      </c>
      <c r="HK54" s="59">
        <v>0</v>
      </c>
      <c r="HL54" s="59">
        <v>0</v>
      </c>
      <c r="HM54" s="59">
        <v>0</v>
      </c>
      <c r="HN54" s="59">
        <v>0</v>
      </c>
      <c r="HO54" s="59">
        <v>0</v>
      </c>
      <c r="HP54" s="59">
        <v>0</v>
      </c>
      <c r="HQ54" s="59">
        <v>0</v>
      </c>
      <c r="HR54" s="59">
        <v>0</v>
      </c>
      <c r="HS54" s="59">
        <v>0</v>
      </c>
      <c r="HT54" s="59">
        <v>0</v>
      </c>
      <c r="HU54" s="59">
        <v>0</v>
      </c>
      <c r="HV54" s="59">
        <v>0</v>
      </c>
      <c r="HW54" s="59">
        <v>0</v>
      </c>
      <c r="HX54" s="59">
        <v>0</v>
      </c>
      <c r="HY54" s="59">
        <v>0</v>
      </c>
      <c r="HZ54" s="59">
        <v>0</v>
      </c>
      <c r="IA54" s="59">
        <v>0</v>
      </c>
      <c r="IB54" s="59">
        <v>0</v>
      </c>
      <c r="IC54" s="59">
        <v>0</v>
      </c>
      <c r="ID54" s="59">
        <v>0</v>
      </c>
      <c r="IE54" s="59">
        <v>0</v>
      </c>
      <c r="IF54" s="59">
        <v>0</v>
      </c>
      <c r="IG54" s="59">
        <v>0</v>
      </c>
      <c r="IH54" s="59">
        <v>0</v>
      </c>
      <c r="II54" s="59">
        <v>0</v>
      </c>
      <c r="IJ54" s="59">
        <v>0</v>
      </c>
      <c r="IK54" s="59">
        <v>0</v>
      </c>
      <c r="IL54" s="59">
        <v>0</v>
      </c>
      <c r="IM54" s="59">
        <v>0</v>
      </c>
      <c r="IN54" s="59">
        <v>0</v>
      </c>
      <c r="IO54" s="59">
        <v>0</v>
      </c>
      <c r="IP54" s="59">
        <v>0</v>
      </c>
      <c r="IQ54" s="59">
        <v>0</v>
      </c>
      <c r="IR54" s="59">
        <v>0</v>
      </c>
      <c r="IS54" s="59">
        <v>0</v>
      </c>
      <c r="IT54" s="59">
        <v>0</v>
      </c>
    </row>
    <row r="55" spans="1:254" s="59" customFormat="1" x14ac:dyDescent="0.25">
      <c r="A55" s="58" t="s">
        <v>561</v>
      </c>
      <c r="B55" s="59">
        <v>0</v>
      </c>
      <c r="C55" s="59">
        <v>0</v>
      </c>
      <c r="D55" s="59">
        <v>0</v>
      </c>
      <c r="E55" s="59">
        <v>0</v>
      </c>
      <c r="F55" s="59">
        <v>0</v>
      </c>
      <c r="G55" s="59">
        <v>0</v>
      </c>
      <c r="H55" s="59">
        <v>0</v>
      </c>
      <c r="I55" s="59">
        <v>0</v>
      </c>
      <c r="J55" s="59">
        <v>0</v>
      </c>
      <c r="K55" s="59">
        <v>0</v>
      </c>
      <c r="L55" s="59">
        <v>0</v>
      </c>
      <c r="M55" s="59">
        <v>0</v>
      </c>
      <c r="N55" s="59">
        <v>0</v>
      </c>
      <c r="O55" s="59">
        <v>0</v>
      </c>
      <c r="P55" s="59">
        <v>0</v>
      </c>
      <c r="Q55" s="59">
        <v>0</v>
      </c>
      <c r="R55" s="59">
        <v>0</v>
      </c>
      <c r="S55" s="59">
        <v>0</v>
      </c>
      <c r="T55" s="59">
        <v>0</v>
      </c>
      <c r="U55" s="59">
        <v>0</v>
      </c>
      <c r="V55" s="59">
        <v>0</v>
      </c>
      <c r="W55" s="59">
        <v>0</v>
      </c>
      <c r="X55" s="59">
        <v>0</v>
      </c>
      <c r="Y55" s="59">
        <v>0</v>
      </c>
      <c r="Z55" s="59">
        <v>0</v>
      </c>
      <c r="AA55" s="59">
        <v>0</v>
      </c>
      <c r="AB55" s="59">
        <v>0</v>
      </c>
      <c r="AC55" s="59">
        <v>0</v>
      </c>
      <c r="AD55" s="59">
        <v>0</v>
      </c>
      <c r="AE55" s="59">
        <v>0</v>
      </c>
      <c r="AF55" s="59">
        <v>0</v>
      </c>
      <c r="AG55" s="59">
        <v>0</v>
      </c>
      <c r="AH55" s="59">
        <v>0</v>
      </c>
      <c r="AI55" s="59">
        <v>0</v>
      </c>
      <c r="AJ55" s="59">
        <v>0</v>
      </c>
      <c r="AK55" s="59">
        <v>0</v>
      </c>
      <c r="AL55" s="59">
        <v>0</v>
      </c>
      <c r="AM55" s="59">
        <v>0</v>
      </c>
      <c r="AN55" s="59">
        <v>0</v>
      </c>
      <c r="AO55" s="59">
        <v>0</v>
      </c>
      <c r="AP55" s="59">
        <v>0</v>
      </c>
      <c r="AQ55" s="59">
        <v>0</v>
      </c>
      <c r="AR55" s="59">
        <v>0</v>
      </c>
      <c r="AS55" s="59">
        <v>0</v>
      </c>
      <c r="AT55" s="59">
        <v>0</v>
      </c>
      <c r="AU55" s="59">
        <v>0</v>
      </c>
      <c r="AV55" s="59">
        <v>0</v>
      </c>
      <c r="AW55" s="59">
        <v>0</v>
      </c>
      <c r="AX55" s="59">
        <v>0</v>
      </c>
      <c r="AY55" s="59">
        <v>0</v>
      </c>
      <c r="AZ55" s="59">
        <v>0</v>
      </c>
      <c r="BA55" s="59">
        <v>0</v>
      </c>
      <c r="BB55" s="59">
        <v>0</v>
      </c>
      <c r="BC55" s="59">
        <v>0</v>
      </c>
      <c r="BD55" s="59">
        <v>0</v>
      </c>
      <c r="BE55" s="59">
        <v>0</v>
      </c>
      <c r="BF55" s="59">
        <v>0</v>
      </c>
      <c r="BG55" s="59">
        <v>0</v>
      </c>
      <c r="BH55" s="59">
        <v>0</v>
      </c>
      <c r="BI55" s="59">
        <v>0</v>
      </c>
      <c r="BJ55" s="59">
        <v>0</v>
      </c>
      <c r="BK55" s="59">
        <v>0</v>
      </c>
      <c r="BL55" s="59">
        <v>0</v>
      </c>
      <c r="BM55" s="59">
        <v>0</v>
      </c>
      <c r="BN55" s="59">
        <v>0</v>
      </c>
      <c r="BO55" s="59">
        <v>0</v>
      </c>
      <c r="BP55" s="59">
        <v>0</v>
      </c>
      <c r="BQ55" s="59">
        <v>0</v>
      </c>
      <c r="BR55" s="59">
        <v>0</v>
      </c>
      <c r="BS55" s="59">
        <v>0</v>
      </c>
      <c r="BT55" s="59">
        <v>0</v>
      </c>
      <c r="BU55" s="59">
        <v>0</v>
      </c>
      <c r="BV55" s="59">
        <v>0</v>
      </c>
      <c r="BW55" s="59">
        <v>0</v>
      </c>
      <c r="BX55" s="59">
        <v>0</v>
      </c>
      <c r="BY55" s="59">
        <v>0</v>
      </c>
      <c r="BZ55" s="59">
        <v>0</v>
      </c>
      <c r="CA55" s="59">
        <v>0</v>
      </c>
      <c r="CB55" s="59">
        <v>0</v>
      </c>
      <c r="CC55" s="59">
        <v>0</v>
      </c>
      <c r="CD55" s="59">
        <v>0</v>
      </c>
      <c r="CE55" s="59">
        <v>0</v>
      </c>
      <c r="CF55" s="59">
        <v>0</v>
      </c>
      <c r="CG55" s="59">
        <v>0</v>
      </c>
      <c r="CH55" s="59">
        <v>0</v>
      </c>
      <c r="CI55" s="59">
        <v>0</v>
      </c>
      <c r="CJ55" s="59">
        <v>0</v>
      </c>
      <c r="CK55" s="59">
        <v>0</v>
      </c>
      <c r="CL55" s="59">
        <v>0</v>
      </c>
      <c r="CM55" s="59">
        <v>0</v>
      </c>
      <c r="CN55" s="59">
        <v>0</v>
      </c>
      <c r="CO55" s="59">
        <v>0</v>
      </c>
      <c r="CP55" s="59">
        <v>0</v>
      </c>
      <c r="CQ55" s="59">
        <v>0</v>
      </c>
      <c r="CR55" s="59">
        <v>0</v>
      </c>
      <c r="CS55" s="59">
        <v>0</v>
      </c>
      <c r="CT55" s="59">
        <v>0</v>
      </c>
      <c r="CU55" s="59">
        <v>0</v>
      </c>
      <c r="CV55" s="59">
        <v>0</v>
      </c>
      <c r="CW55" s="59">
        <v>0</v>
      </c>
      <c r="CX55" s="59">
        <v>0</v>
      </c>
      <c r="CY55" s="59">
        <v>0</v>
      </c>
      <c r="CZ55" s="59">
        <v>0</v>
      </c>
      <c r="DA55" s="59">
        <v>0</v>
      </c>
      <c r="DB55" s="59">
        <v>0</v>
      </c>
      <c r="DC55" s="59">
        <v>0</v>
      </c>
      <c r="DD55" s="59">
        <v>0</v>
      </c>
      <c r="DE55" s="59">
        <v>0</v>
      </c>
      <c r="DF55" s="59">
        <v>0</v>
      </c>
      <c r="DG55" s="59">
        <v>0</v>
      </c>
      <c r="DH55" s="59">
        <v>0</v>
      </c>
      <c r="DI55" s="59">
        <v>0</v>
      </c>
      <c r="DJ55" s="59">
        <v>0</v>
      </c>
      <c r="DK55" s="59">
        <v>0</v>
      </c>
      <c r="DL55" s="59">
        <v>0</v>
      </c>
      <c r="DM55" s="59">
        <v>0</v>
      </c>
      <c r="DN55" s="59">
        <v>0</v>
      </c>
      <c r="DO55" s="59">
        <v>0</v>
      </c>
      <c r="DP55" s="59">
        <v>0</v>
      </c>
      <c r="DQ55" s="59">
        <v>0</v>
      </c>
      <c r="DR55" s="59">
        <v>0</v>
      </c>
      <c r="DS55" s="59">
        <v>0</v>
      </c>
      <c r="DT55" s="59">
        <v>0</v>
      </c>
      <c r="DU55" s="59">
        <v>0</v>
      </c>
      <c r="DV55" s="59">
        <v>0</v>
      </c>
      <c r="DW55" s="59">
        <v>0</v>
      </c>
      <c r="DX55" s="59">
        <v>0</v>
      </c>
      <c r="DY55" s="59">
        <v>0</v>
      </c>
      <c r="DZ55" s="59">
        <v>0</v>
      </c>
      <c r="EA55" s="59">
        <v>0</v>
      </c>
      <c r="EB55" s="59">
        <v>0</v>
      </c>
      <c r="EC55" s="59">
        <v>0</v>
      </c>
      <c r="ED55" s="59">
        <v>0</v>
      </c>
      <c r="EE55" s="59">
        <v>0</v>
      </c>
      <c r="EF55" s="59">
        <v>0</v>
      </c>
      <c r="EG55" s="59">
        <v>0</v>
      </c>
      <c r="EH55" s="59">
        <v>0</v>
      </c>
      <c r="EI55" s="59">
        <v>0</v>
      </c>
      <c r="EJ55" s="59">
        <v>0</v>
      </c>
      <c r="EK55" s="59">
        <v>0</v>
      </c>
      <c r="EL55" s="59">
        <v>0</v>
      </c>
      <c r="EM55" s="59">
        <v>0</v>
      </c>
      <c r="EN55" s="59">
        <v>0</v>
      </c>
      <c r="EO55" s="59">
        <v>0</v>
      </c>
      <c r="EP55" s="59">
        <v>0</v>
      </c>
      <c r="EQ55" s="59">
        <v>0</v>
      </c>
      <c r="ER55" s="59">
        <v>0</v>
      </c>
      <c r="ES55" s="59">
        <v>0</v>
      </c>
      <c r="ET55" s="59">
        <v>0</v>
      </c>
      <c r="EU55" s="59">
        <v>0</v>
      </c>
      <c r="EV55" s="59">
        <v>0</v>
      </c>
      <c r="EW55" s="59">
        <v>0</v>
      </c>
      <c r="EX55" s="59">
        <v>0</v>
      </c>
      <c r="EY55" s="59">
        <v>0</v>
      </c>
      <c r="EZ55" s="59">
        <v>0</v>
      </c>
      <c r="FA55" s="59">
        <v>0</v>
      </c>
      <c r="FB55" s="59">
        <v>0</v>
      </c>
      <c r="FC55" s="59">
        <v>0</v>
      </c>
      <c r="FD55" s="59">
        <v>0</v>
      </c>
      <c r="FE55" s="59">
        <v>0</v>
      </c>
      <c r="FF55" s="59">
        <v>0</v>
      </c>
      <c r="FG55" s="59">
        <v>0</v>
      </c>
      <c r="FH55" s="59">
        <v>0</v>
      </c>
      <c r="FI55" s="59">
        <v>0</v>
      </c>
      <c r="FJ55" s="59">
        <v>0</v>
      </c>
      <c r="FK55" s="59">
        <v>0</v>
      </c>
      <c r="FL55" s="59">
        <v>0</v>
      </c>
      <c r="FM55" s="59">
        <v>0</v>
      </c>
      <c r="FN55" s="59">
        <v>0</v>
      </c>
      <c r="FO55" s="59">
        <v>0</v>
      </c>
      <c r="FP55" s="59">
        <v>0</v>
      </c>
      <c r="FQ55" s="59">
        <v>0</v>
      </c>
      <c r="FR55" s="59">
        <v>0</v>
      </c>
      <c r="FS55" s="59">
        <v>0</v>
      </c>
      <c r="FT55" s="59">
        <v>0</v>
      </c>
      <c r="FU55" s="59">
        <v>0</v>
      </c>
      <c r="FV55" s="59">
        <v>0</v>
      </c>
      <c r="FW55" s="59">
        <v>0</v>
      </c>
      <c r="FX55" s="59">
        <v>0</v>
      </c>
      <c r="FY55" s="59">
        <v>0</v>
      </c>
      <c r="FZ55" s="59">
        <v>0</v>
      </c>
      <c r="GA55" s="59">
        <v>0</v>
      </c>
      <c r="GB55" s="59">
        <v>0</v>
      </c>
      <c r="GC55" s="59">
        <v>0</v>
      </c>
      <c r="GD55" s="59">
        <v>0</v>
      </c>
      <c r="GE55" s="59">
        <v>0</v>
      </c>
      <c r="GF55" s="59">
        <v>0</v>
      </c>
      <c r="GG55" s="59">
        <v>0</v>
      </c>
      <c r="GH55" s="59">
        <v>0</v>
      </c>
      <c r="GI55" s="59">
        <v>0</v>
      </c>
      <c r="GJ55" s="59">
        <v>0</v>
      </c>
      <c r="GK55" s="59">
        <v>0</v>
      </c>
      <c r="GL55" s="59">
        <v>0</v>
      </c>
      <c r="GM55" s="59">
        <v>0</v>
      </c>
      <c r="GN55" s="59">
        <v>0</v>
      </c>
      <c r="GO55" s="59">
        <v>0</v>
      </c>
      <c r="GP55" s="59">
        <v>0</v>
      </c>
      <c r="GQ55" s="59">
        <v>0</v>
      </c>
      <c r="GR55" s="59">
        <v>0</v>
      </c>
      <c r="GS55" s="59">
        <v>0</v>
      </c>
      <c r="GT55" s="59">
        <v>0</v>
      </c>
      <c r="GU55" s="59">
        <v>0</v>
      </c>
      <c r="GV55" s="59">
        <v>0</v>
      </c>
      <c r="GW55" s="59">
        <v>0</v>
      </c>
      <c r="GX55" s="59">
        <v>0</v>
      </c>
      <c r="GY55" s="59">
        <v>0</v>
      </c>
      <c r="GZ55" s="59">
        <v>0</v>
      </c>
      <c r="HA55" s="59">
        <v>0</v>
      </c>
      <c r="HB55" s="59">
        <v>0</v>
      </c>
      <c r="HC55" s="59">
        <v>0</v>
      </c>
      <c r="HD55" s="59">
        <v>0</v>
      </c>
      <c r="HE55" s="59">
        <v>0</v>
      </c>
      <c r="HF55" s="59">
        <v>0</v>
      </c>
      <c r="HG55" s="59">
        <v>0</v>
      </c>
      <c r="HH55" s="59">
        <v>0</v>
      </c>
      <c r="HI55" s="59">
        <v>0</v>
      </c>
      <c r="HJ55" s="59">
        <v>0</v>
      </c>
      <c r="HK55" s="59">
        <v>0</v>
      </c>
      <c r="HL55" s="59">
        <v>0</v>
      </c>
      <c r="HM55" s="59">
        <v>0</v>
      </c>
      <c r="HN55" s="59">
        <v>0</v>
      </c>
      <c r="HO55" s="59">
        <v>0</v>
      </c>
      <c r="HP55" s="59">
        <v>0</v>
      </c>
      <c r="HQ55" s="59">
        <v>0</v>
      </c>
      <c r="HR55" s="59">
        <v>0</v>
      </c>
      <c r="HS55" s="59">
        <v>0</v>
      </c>
      <c r="HT55" s="59">
        <v>0</v>
      </c>
      <c r="HU55" s="59">
        <v>0</v>
      </c>
      <c r="HV55" s="59">
        <v>0</v>
      </c>
      <c r="HW55" s="59">
        <v>0</v>
      </c>
      <c r="HX55" s="59">
        <v>0</v>
      </c>
      <c r="HY55" s="59">
        <v>0</v>
      </c>
      <c r="HZ55" s="59">
        <v>0</v>
      </c>
      <c r="IA55" s="59">
        <v>0</v>
      </c>
      <c r="IB55" s="59">
        <v>0</v>
      </c>
      <c r="IC55" s="59">
        <v>0</v>
      </c>
      <c r="ID55" s="59">
        <v>0</v>
      </c>
      <c r="IE55" s="59">
        <v>0</v>
      </c>
      <c r="IF55" s="59">
        <v>0</v>
      </c>
      <c r="IG55" s="59">
        <v>0</v>
      </c>
      <c r="IH55" s="59">
        <v>0</v>
      </c>
      <c r="II55" s="59">
        <v>0</v>
      </c>
      <c r="IJ55" s="59">
        <v>0</v>
      </c>
      <c r="IK55" s="59">
        <v>0</v>
      </c>
      <c r="IL55" s="59">
        <v>0</v>
      </c>
      <c r="IM55" s="59">
        <v>0</v>
      </c>
      <c r="IN55" s="59">
        <v>0</v>
      </c>
      <c r="IO55" s="59">
        <v>0</v>
      </c>
      <c r="IP55" s="59">
        <v>0</v>
      </c>
      <c r="IQ55" s="59">
        <v>0</v>
      </c>
      <c r="IR55" s="59">
        <v>0</v>
      </c>
      <c r="IS55" s="59">
        <v>0</v>
      </c>
      <c r="IT55" s="59">
        <v>0</v>
      </c>
    </row>
    <row r="56" spans="1:254" s="59" customFormat="1" x14ac:dyDescent="0.25">
      <c r="A56" s="58" t="s">
        <v>562</v>
      </c>
      <c r="B56" s="59">
        <f ca="1">XNPV(Outputs!$J$2,B54:IT54,$B$5:$IT$5)</f>
        <v>0</v>
      </c>
    </row>
    <row r="57" spans="1:254" s="59" customFormat="1" x14ac:dyDescent="0.25">
      <c r="A57" s="58" t="s">
        <v>563</v>
      </c>
      <c r="B57" s="59">
        <f ca="1">XNPV(Outputs!$J$2,B55:IT55,$B$5:$IT$5)</f>
        <v>0</v>
      </c>
    </row>
    <row r="60" spans="1:254" s="59" customFormat="1" x14ac:dyDescent="0.25">
      <c r="A60" s="58" t="s">
        <v>560</v>
      </c>
      <c r="B60" s="59">
        <v>0</v>
      </c>
      <c r="C60" s="59">
        <v>0</v>
      </c>
      <c r="D60" s="59">
        <v>0</v>
      </c>
      <c r="E60" s="59">
        <v>4334.7309689280819</v>
      </c>
      <c r="F60" s="59">
        <v>4334.7309689280819</v>
      </c>
      <c r="G60" s="59">
        <v>4146.2644050616445</v>
      </c>
      <c r="H60" s="59">
        <v>6066.2637327945204</v>
      </c>
      <c r="I60" s="59">
        <v>5560.7417550616447</v>
      </c>
      <c r="J60" s="59">
        <v>5560.7417550616447</v>
      </c>
      <c r="K60" s="59">
        <v>5813.502743928083</v>
      </c>
      <c r="L60" s="59">
        <v>0</v>
      </c>
      <c r="M60" s="59">
        <v>0</v>
      </c>
      <c r="N60" s="59">
        <v>0</v>
      </c>
      <c r="O60" s="59">
        <v>0</v>
      </c>
      <c r="P60" s="59">
        <v>0</v>
      </c>
      <c r="Q60" s="59">
        <v>0</v>
      </c>
      <c r="R60" s="59">
        <v>0</v>
      </c>
      <c r="S60" s="59">
        <v>0</v>
      </c>
      <c r="T60" s="59">
        <v>0</v>
      </c>
      <c r="U60" s="59">
        <v>0</v>
      </c>
      <c r="V60" s="59">
        <v>0</v>
      </c>
      <c r="W60" s="59">
        <v>0</v>
      </c>
      <c r="X60" s="59">
        <v>0</v>
      </c>
      <c r="Y60" s="59">
        <v>0</v>
      </c>
      <c r="Z60" s="59">
        <v>0</v>
      </c>
      <c r="AA60" s="59">
        <v>0</v>
      </c>
      <c r="AB60" s="59">
        <v>0</v>
      </c>
      <c r="AC60" s="59">
        <v>0</v>
      </c>
      <c r="AD60" s="59">
        <v>0</v>
      </c>
      <c r="AE60" s="59">
        <v>0</v>
      </c>
      <c r="AF60" s="59">
        <v>0</v>
      </c>
      <c r="AG60" s="59">
        <v>0</v>
      </c>
      <c r="AH60" s="59">
        <v>0</v>
      </c>
      <c r="AI60" s="59">
        <v>0</v>
      </c>
      <c r="AJ60" s="59">
        <v>0</v>
      </c>
      <c r="AK60" s="59">
        <v>0</v>
      </c>
      <c r="AL60" s="59">
        <v>0</v>
      </c>
      <c r="AM60" s="59">
        <v>0</v>
      </c>
      <c r="AN60" s="59">
        <v>0</v>
      </c>
      <c r="AO60" s="59">
        <v>0</v>
      </c>
      <c r="AP60" s="59">
        <v>0</v>
      </c>
      <c r="AQ60" s="59">
        <v>0</v>
      </c>
      <c r="AR60" s="59">
        <v>0</v>
      </c>
      <c r="AS60" s="59">
        <v>0</v>
      </c>
      <c r="AT60" s="59">
        <v>0</v>
      </c>
      <c r="AU60" s="59">
        <v>0</v>
      </c>
      <c r="AV60" s="59">
        <v>0</v>
      </c>
      <c r="AW60" s="59">
        <v>0</v>
      </c>
      <c r="AX60" s="59">
        <v>0</v>
      </c>
      <c r="AY60" s="59">
        <v>0</v>
      </c>
      <c r="AZ60" s="59">
        <v>0</v>
      </c>
      <c r="BA60" s="59">
        <v>0</v>
      </c>
      <c r="BB60" s="59">
        <v>0</v>
      </c>
      <c r="BC60" s="59">
        <v>0</v>
      </c>
      <c r="BD60" s="59">
        <v>0</v>
      </c>
      <c r="BE60" s="59">
        <v>0</v>
      </c>
      <c r="BF60" s="59">
        <v>0</v>
      </c>
      <c r="BG60" s="59">
        <v>0</v>
      </c>
      <c r="BH60" s="59">
        <v>0</v>
      </c>
      <c r="BI60" s="59">
        <v>0</v>
      </c>
      <c r="BJ60" s="59">
        <v>0</v>
      </c>
      <c r="BK60" s="59">
        <v>0</v>
      </c>
      <c r="BL60" s="59">
        <v>0</v>
      </c>
      <c r="BM60" s="59">
        <v>0</v>
      </c>
      <c r="BN60" s="59">
        <v>0</v>
      </c>
      <c r="BO60" s="59">
        <v>0</v>
      </c>
      <c r="BP60" s="59">
        <v>0</v>
      </c>
      <c r="BQ60" s="59">
        <v>0</v>
      </c>
      <c r="BR60" s="59">
        <v>0</v>
      </c>
      <c r="BS60" s="59">
        <v>0</v>
      </c>
      <c r="BT60" s="59">
        <v>0</v>
      </c>
      <c r="BU60" s="59">
        <v>0</v>
      </c>
      <c r="BV60" s="59">
        <v>0</v>
      </c>
      <c r="BW60" s="59">
        <v>0</v>
      </c>
      <c r="BX60" s="59">
        <v>0</v>
      </c>
      <c r="BY60" s="59">
        <v>0</v>
      </c>
      <c r="BZ60" s="59">
        <v>0</v>
      </c>
      <c r="CA60" s="59">
        <v>0</v>
      </c>
      <c r="CB60" s="59">
        <v>0</v>
      </c>
      <c r="CC60" s="59">
        <v>0</v>
      </c>
      <c r="CD60" s="59">
        <v>0</v>
      </c>
      <c r="CE60" s="59">
        <v>0</v>
      </c>
      <c r="CF60" s="59">
        <v>0</v>
      </c>
      <c r="CG60" s="59">
        <v>0</v>
      </c>
      <c r="CH60" s="59">
        <v>0</v>
      </c>
      <c r="CI60" s="59">
        <v>0</v>
      </c>
      <c r="CJ60" s="59">
        <v>0</v>
      </c>
      <c r="CK60" s="59">
        <v>0</v>
      </c>
      <c r="CL60" s="59">
        <v>0</v>
      </c>
      <c r="CM60" s="59">
        <v>0</v>
      </c>
      <c r="CN60" s="59">
        <v>0</v>
      </c>
      <c r="CO60" s="59">
        <v>0</v>
      </c>
      <c r="CP60" s="59">
        <v>0</v>
      </c>
      <c r="CQ60" s="59">
        <v>0</v>
      </c>
      <c r="CR60" s="59">
        <v>0</v>
      </c>
      <c r="CS60" s="59">
        <v>0</v>
      </c>
      <c r="CT60" s="59">
        <v>0</v>
      </c>
      <c r="CU60" s="59">
        <v>0</v>
      </c>
      <c r="CV60" s="59">
        <v>0</v>
      </c>
      <c r="CW60" s="59">
        <v>0</v>
      </c>
      <c r="CX60" s="59">
        <v>0</v>
      </c>
      <c r="CY60" s="59">
        <v>0</v>
      </c>
      <c r="CZ60" s="59">
        <v>0</v>
      </c>
      <c r="DA60" s="59">
        <v>0</v>
      </c>
      <c r="DB60" s="59">
        <v>0</v>
      </c>
      <c r="DC60" s="59">
        <v>0</v>
      </c>
      <c r="DD60" s="59">
        <v>0</v>
      </c>
      <c r="DE60" s="59">
        <v>0</v>
      </c>
      <c r="DF60" s="59">
        <v>0</v>
      </c>
      <c r="DG60" s="59">
        <v>0</v>
      </c>
      <c r="DH60" s="59">
        <v>0</v>
      </c>
      <c r="DI60" s="59">
        <v>0</v>
      </c>
      <c r="DJ60" s="59">
        <v>0</v>
      </c>
      <c r="DK60" s="59">
        <v>0</v>
      </c>
      <c r="DL60" s="59">
        <v>0</v>
      </c>
      <c r="DM60" s="59">
        <v>0</v>
      </c>
      <c r="DN60" s="59">
        <v>0</v>
      </c>
      <c r="DO60" s="59">
        <v>0</v>
      </c>
      <c r="DP60" s="59">
        <v>0</v>
      </c>
      <c r="DQ60" s="59">
        <v>0</v>
      </c>
      <c r="DR60" s="59">
        <v>0</v>
      </c>
      <c r="DS60" s="59">
        <v>0</v>
      </c>
      <c r="DT60" s="59">
        <v>0</v>
      </c>
      <c r="DU60" s="59">
        <v>0</v>
      </c>
      <c r="DV60" s="59">
        <v>0</v>
      </c>
      <c r="DW60" s="59">
        <v>0</v>
      </c>
      <c r="DX60" s="59">
        <v>0</v>
      </c>
      <c r="DY60" s="59">
        <v>0</v>
      </c>
      <c r="DZ60" s="59">
        <v>0</v>
      </c>
      <c r="EA60" s="59">
        <v>0</v>
      </c>
      <c r="EB60" s="59">
        <v>0</v>
      </c>
      <c r="EC60" s="59">
        <v>0</v>
      </c>
      <c r="ED60" s="59">
        <v>0</v>
      </c>
      <c r="EE60" s="59">
        <v>0</v>
      </c>
      <c r="EF60" s="59">
        <v>0</v>
      </c>
      <c r="EG60" s="59">
        <v>0</v>
      </c>
      <c r="EH60" s="59">
        <v>0</v>
      </c>
      <c r="EI60" s="59">
        <v>0</v>
      </c>
      <c r="EJ60" s="59">
        <v>0</v>
      </c>
      <c r="EK60" s="59">
        <v>0</v>
      </c>
      <c r="EL60" s="59">
        <v>0</v>
      </c>
      <c r="EM60" s="59">
        <v>0</v>
      </c>
      <c r="EN60" s="59">
        <v>0</v>
      </c>
      <c r="EO60" s="59">
        <v>0</v>
      </c>
      <c r="EP60" s="59">
        <v>0</v>
      </c>
      <c r="EQ60" s="59">
        <v>0</v>
      </c>
      <c r="ER60" s="59">
        <v>0</v>
      </c>
      <c r="ES60" s="59">
        <v>0</v>
      </c>
      <c r="ET60" s="59">
        <v>0</v>
      </c>
      <c r="EU60" s="59">
        <v>0</v>
      </c>
      <c r="EV60" s="59">
        <v>0</v>
      </c>
      <c r="EW60" s="59">
        <v>0</v>
      </c>
      <c r="EX60" s="59">
        <v>0</v>
      </c>
      <c r="EY60" s="59">
        <v>0</v>
      </c>
      <c r="EZ60" s="59">
        <v>0</v>
      </c>
      <c r="FA60" s="59">
        <v>0</v>
      </c>
      <c r="FB60" s="59">
        <v>0</v>
      </c>
      <c r="FC60" s="59">
        <v>0</v>
      </c>
      <c r="FD60" s="59">
        <v>0</v>
      </c>
      <c r="FE60" s="59">
        <v>0</v>
      </c>
      <c r="FF60" s="59">
        <v>0</v>
      </c>
      <c r="FG60" s="59">
        <v>0</v>
      </c>
      <c r="FH60" s="59">
        <v>0</v>
      </c>
      <c r="FI60" s="59">
        <v>0</v>
      </c>
      <c r="FJ60" s="59">
        <v>0</v>
      </c>
      <c r="FK60" s="59">
        <v>0</v>
      </c>
      <c r="FL60" s="59">
        <v>0</v>
      </c>
      <c r="FM60" s="59">
        <v>0</v>
      </c>
      <c r="FN60" s="59">
        <v>0</v>
      </c>
      <c r="FO60" s="59">
        <v>0</v>
      </c>
      <c r="FP60" s="59">
        <v>0</v>
      </c>
      <c r="FQ60" s="59">
        <v>0</v>
      </c>
      <c r="FR60" s="59">
        <v>0</v>
      </c>
      <c r="FS60" s="59">
        <v>0</v>
      </c>
      <c r="FT60" s="59">
        <v>0</v>
      </c>
      <c r="FU60" s="59">
        <v>0</v>
      </c>
      <c r="FV60" s="59">
        <v>0</v>
      </c>
      <c r="FW60" s="59">
        <v>0</v>
      </c>
      <c r="FX60" s="59">
        <v>0</v>
      </c>
      <c r="FY60" s="59">
        <v>0</v>
      </c>
      <c r="FZ60" s="59">
        <v>0</v>
      </c>
      <c r="GA60" s="59">
        <v>0</v>
      </c>
      <c r="GB60" s="59">
        <v>0</v>
      </c>
      <c r="GC60" s="59">
        <v>0</v>
      </c>
      <c r="GD60" s="59">
        <v>0</v>
      </c>
      <c r="GE60" s="59">
        <v>0</v>
      </c>
      <c r="GF60" s="59">
        <v>0</v>
      </c>
      <c r="GG60" s="59">
        <v>0</v>
      </c>
      <c r="GH60" s="59">
        <v>0</v>
      </c>
      <c r="GI60" s="59">
        <v>0</v>
      </c>
      <c r="GJ60" s="59">
        <v>0</v>
      </c>
      <c r="GK60" s="59">
        <v>0</v>
      </c>
      <c r="GL60" s="59">
        <v>0</v>
      </c>
      <c r="GM60" s="59">
        <v>0</v>
      </c>
      <c r="GN60" s="59">
        <v>0</v>
      </c>
      <c r="GO60" s="59">
        <v>0</v>
      </c>
      <c r="GP60" s="59">
        <v>0</v>
      </c>
      <c r="GQ60" s="59">
        <v>0</v>
      </c>
      <c r="GR60" s="59">
        <v>0</v>
      </c>
      <c r="GS60" s="59">
        <v>0</v>
      </c>
      <c r="GT60" s="59">
        <v>0</v>
      </c>
      <c r="GU60" s="59">
        <v>0</v>
      </c>
      <c r="GV60" s="59">
        <v>0</v>
      </c>
      <c r="GW60" s="59">
        <v>0</v>
      </c>
      <c r="GX60" s="59">
        <v>0</v>
      </c>
      <c r="GY60" s="59">
        <v>0</v>
      </c>
      <c r="GZ60" s="59">
        <v>0</v>
      </c>
      <c r="HA60" s="59">
        <v>0</v>
      </c>
      <c r="HB60" s="59">
        <v>0</v>
      </c>
      <c r="HC60" s="59">
        <v>0</v>
      </c>
      <c r="HD60" s="59">
        <v>0</v>
      </c>
      <c r="HE60" s="59">
        <v>0</v>
      </c>
      <c r="HF60" s="59">
        <v>0</v>
      </c>
      <c r="HG60" s="59">
        <v>0</v>
      </c>
      <c r="HH60" s="59">
        <v>0</v>
      </c>
      <c r="HI60" s="59">
        <v>0</v>
      </c>
      <c r="HJ60" s="59">
        <v>0</v>
      </c>
      <c r="HK60" s="59">
        <v>0</v>
      </c>
      <c r="HL60" s="59">
        <v>0</v>
      </c>
      <c r="HM60" s="59">
        <v>0</v>
      </c>
      <c r="HN60" s="59">
        <v>0</v>
      </c>
      <c r="HO60" s="59">
        <v>0</v>
      </c>
      <c r="HP60" s="59">
        <v>0</v>
      </c>
      <c r="HQ60" s="59">
        <v>0</v>
      </c>
      <c r="HR60" s="59">
        <v>0</v>
      </c>
      <c r="HS60" s="59">
        <v>0</v>
      </c>
      <c r="HT60" s="59">
        <v>0</v>
      </c>
      <c r="HU60" s="59">
        <v>0</v>
      </c>
      <c r="HV60" s="59">
        <v>0</v>
      </c>
      <c r="HW60" s="59">
        <v>0</v>
      </c>
      <c r="HX60" s="59">
        <v>0</v>
      </c>
      <c r="HY60" s="59">
        <v>0</v>
      </c>
      <c r="HZ60" s="59">
        <v>0</v>
      </c>
      <c r="IA60" s="59">
        <v>0</v>
      </c>
      <c r="IB60" s="59">
        <v>0</v>
      </c>
      <c r="IC60" s="59">
        <v>0</v>
      </c>
      <c r="ID60" s="59">
        <v>0</v>
      </c>
      <c r="IE60" s="59">
        <v>0</v>
      </c>
      <c r="IF60" s="59">
        <v>0</v>
      </c>
      <c r="IG60" s="59">
        <v>0</v>
      </c>
      <c r="IH60" s="59">
        <v>0</v>
      </c>
      <c r="II60" s="59">
        <v>0</v>
      </c>
      <c r="IJ60" s="59">
        <v>0</v>
      </c>
      <c r="IK60" s="59">
        <v>0</v>
      </c>
      <c r="IL60" s="59">
        <v>0</v>
      </c>
      <c r="IM60" s="59">
        <v>0</v>
      </c>
      <c r="IN60" s="59">
        <v>0</v>
      </c>
      <c r="IO60" s="59">
        <v>0</v>
      </c>
      <c r="IP60" s="59">
        <v>0</v>
      </c>
      <c r="IQ60" s="59">
        <v>0</v>
      </c>
      <c r="IR60" s="59">
        <v>0</v>
      </c>
      <c r="IS60" s="59">
        <v>0</v>
      </c>
      <c r="IT60" s="59">
        <v>0</v>
      </c>
    </row>
    <row r="61" spans="1:254" s="59" customFormat="1" x14ac:dyDescent="0.25">
      <c r="A61" s="58" t="s">
        <v>561</v>
      </c>
      <c r="B61" s="59">
        <v>0</v>
      </c>
      <c r="C61" s="59">
        <v>0</v>
      </c>
      <c r="D61" s="59">
        <v>0</v>
      </c>
      <c r="E61" s="59">
        <v>42404.97686994863</v>
      </c>
      <c r="F61" s="59">
        <v>40897.244359017124</v>
      </c>
      <c r="G61" s="59">
        <v>42593.44343381506</v>
      </c>
      <c r="H61" s="59">
        <v>56618.461506082196</v>
      </c>
      <c r="I61" s="59">
        <v>55101.895572883564</v>
      </c>
      <c r="J61" s="59">
        <v>57123.983483815064</v>
      </c>
      <c r="K61" s="59">
        <v>56871.222494948634</v>
      </c>
      <c r="L61" s="59">
        <v>0</v>
      </c>
      <c r="M61" s="59">
        <v>0</v>
      </c>
      <c r="N61" s="59">
        <v>0</v>
      </c>
      <c r="O61" s="59">
        <v>0</v>
      </c>
      <c r="P61" s="59">
        <v>0</v>
      </c>
      <c r="Q61" s="59">
        <v>0</v>
      </c>
      <c r="R61" s="59">
        <v>0</v>
      </c>
      <c r="S61" s="59">
        <v>0</v>
      </c>
      <c r="T61" s="59">
        <v>0</v>
      </c>
      <c r="U61" s="59">
        <v>0</v>
      </c>
      <c r="V61" s="59">
        <v>0</v>
      </c>
      <c r="W61" s="59">
        <v>0</v>
      </c>
      <c r="X61" s="59">
        <v>0</v>
      </c>
      <c r="Y61" s="59">
        <v>0</v>
      </c>
      <c r="Z61" s="59">
        <v>0</v>
      </c>
      <c r="AA61" s="59">
        <v>0</v>
      </c>
      <c r="AB61" s="59">
        <v>0</v>
      </c>
      <c r="AC61" s="59">
        <v>0</v>
      </c>
      <c r="AD61" s="59">
        <v>0</v>
      </c>
      <c r="AE61" s="59">
        <v>0</v>
      </c>
      <c r="AF61" s="59">
        <v>0</v>
      </c>
      <c r="AG61" s="59">
        <v>0</v>
      </c>
      <c r="AH61" s="59">
        <v>0</v>
      </c>
      <c r="AI61" s="59">
        <v>0</v>
      </c>
      <c r="AJ61" s="59">
        <v>0</v>
      </c>
      <c r="AK61" s="59">
        <v>0</v>
      </c>
      <c r="AL61" s="59">
        <v>0</v>
      </c>
      <c r="AM61" s="59">
        <v>0</v>
      </c>
      <c r="AN61" s="59">
        <v>0</v>
      </c>
      <c r="AO61" s="59">
        <v>0</v>
      </c>
      <c r="AP61" s="59">
        <v>0</v>
      </c>
      <c r="AQ61" s="59">
        <v>0</v>
      </c>
      <c r="AR61" s="59">
        <v>0</v>
      </c>
      <c r="AS61" s="59">
        <v>0</v>
      </c>
      <c r="AT61" s="59">
        <v>0</v>
      </c>
      <c r="AU61" s="59">
        <v>0</v>
      </c>
      <c r="AV61" s="59">
        <v>0</v>
      </c>
      <c r="AW61" s="59">
        <v>0</v>
      </c>
      <c r="AX61" s="59">
        <v>0</v>
      </c>
      <c r="AY61" s="59">
        <v>0</v>
      </c>
      <c r="AZ61" s="59">
        <v>0</v>
      </c>
      <c r="BA61" s="59">
        <v>0</v>
      </c>
      <c r="BB61" s="59">
        <v>0</v>
      </c>
      <c r="BC61" s="59">
        <v>0</v>
      </c>
      <c r="BD61" s="59">
        <v>0</v>
      </c>
      <c r="BE61" s="59">
        <v>0</v>
      </c>
      <c r="BF61" s="59">
        <v>0</v>
      </c>
      <c r="BG61" s="59">
        <v>0</v>
      </c>
      <c r="BH61" s="59">
        <v>0</v>
      </c>
      <c r="BI61" s="59">
        <v>0</v>
      </c>
      <c r="BJ61" s="59">
        <v>0</v>
      </c>
      <c r="BK61" s="59">
        <v>0</v>
      </c>
      <c r="BL61" s="59">
        <v>0</v>
      </c>
      <c r="BM61" s="59">
        <v>0</v>
      </c>
      <c r="BN61" s="59">
        <v>0</v>
      </c>
      <c r="BO61" s="59">
        <v>0</v>
      </c>
      <c r="BP61" s="59">
        <v>0</v>
      </c>
      <c r="BQ61" s="59">
        <v>0</v>
      </c>
      <c r="BR61" s="59">
        <v>0</v>
      </c>
      <c r="BS61" s="59">
        <v>0</v>
      </c>
      <c r="BT61" s="59">
        <v>0</v>
      </c>
      <c r="BU61" s="59">
        <v>0</v>
      </c>
      <c r="BV61" s="59">
        <v>0</v>
      </c>
      <c r="BW61" s="59">
        <v>0</v>
      </c>
      <c r="BX61" s="59">
        <v>0</v>
      </c>
      <c r="BY61" s="59">
        <v>0</v>
      </c>
      <c r="BZ61" s="59">
        <v>0</v>
      </c>
      <c r="CA61" s="59">
        <v>0</v>
      </c>
      <c r="CB61" s="59">
        <v>0</v>
      </c>
      <c r="CC61" s="59">
        <v>0</v>
      </c>
      <c r="CD61" s="59">
        <v>0</v>
      </c>
      <c r="CE61" s="59">
        <v>0</v>
      </c>
      <c r="CF61" s="59">
        <v>0</v>
      </c>
      <c r="CG61" s="59">
        <v>0</v>
      </c>
      <c r="CH61" s="59">
        <v>0</v>
      </c>
      <c r="CI61" s="59">
        <v>0</v>
      </c>
      <c r="CJ61" s="59">
        <v>0</v>
      </c>
      <c r="CK61" s="59">
        <v>0</v>
      </c>
      <c r="CL61" s="59">
        <v>0</v>
      </c>
      <c r="CM61" s="59">
        <v>0</v>
      </c>
      <c r="CN61" s="59">
        <v>0</v>
      </c>
      <c r="CO61" s="59">
        <v>0</v>
      </c>
      <c r="CP61" s="59">
        <v>0</v>
      </c>
      <c r="CQ61" s="59">
        <v>0</v>
      </c>
      <c r="CR61" s="59">
        <v>0</v>
      </c>
      <c r="CS61" s="59">
        <v>0</v>
      </c>
      <c r="CT61" s="59">
        <v>0</v>
      </c>
      <c r="CU61" s="59">
        <v>0</v>
      </c>
      <c r="CV61" s="59">
        <v>0</v>
      </c>
      <c r="CW61" s="59">
        <v>0</v>
      </c>
      <c r="CX61" s="59">
        <v>0</v>
      </c>
      <c r="CY61" s="59">
        <v>0</v>
      </c>
      <c r="CZ61" s="59">
        <v>0</v>
      </c>
      <c r="DA61" s="59">
        <v>0</v>
      </c>
      <c r="DB61" s="59">
        <v>0</v>
      </c>
      <c r="DC61" s="59">
        <v>0</v>
      </c>
      <c r="DD61" s="59">
        <v>0</v>
      </c>
      <c r="DE61" s="59">
        <v>0</v>
      </c>
      <c r="DF61" s="59">
        <v>0</v>
      </c>
      <c r="DG61" s="59">
        <v>0</v>
      </c>
      <c r="DH61" s="59">
        <v>0</v>
      </c>
      <c r="DI61" s="59">
        <v>0</v>
      </c>
      <c r="DJ61" s="59">
        <v>0</v>
      </c>
      <c r="DK61" s="59">
        <v>0</v>
      </c>
      <c r="DL61" s="59">
        <v>0</v>
      </c>
      <c r="DM61" s="59">
        <v>0</v>
      </c>
      <c r="DN61" s="59">
        <v>0</v>
      </c>
      <c r="DO61" s="59">
        <v>0</v>
      </c>
      <c r="DP61" s="59">
        <v>0</v>
      </c>
      <c r="DQ61" s="59">
        <v>0</v>
      </c>
      <c r="DR61" s="59">
        <v>0</v>
      </c>
      <c r="DS61" s="59">
        <v>0</v>
      </c>
      <c r="DT61" s="59">
        <v>0</v>
      </c>
      <c r="DU61" s="59">
        <v>0</v>
      </c>
      <c r="DV61" s="59">
        <v>0</v>
      </c>
      <c r="DW61" s="59">
        <v>0</v>
      </c>
      <c r="DX61" s="59">
        <v>0</v>
      </c>
      <c r="DY61" s="59">
        <v>0</v>
      </c>
      <c r="DZ61" s="59">
        <v>0</v>
      </c>
      <c r="EA61" s="59">
        <v>0</v>
      </c>
      <c r="EB61" s="59">
        <v>0</v>
      </c>
      <c r="EC61" s="59">
        <v>0</v>
      </c>
      <c r="ED61" s="59">
        <v>0</v>
      </c>
      <c r="EE61" s="59">
        <v>0</v>
      </c>
      <c r="EF61" s="59">
        <v>0</v>
      </c>
      <c r="EG61" s="59">
        <v>0</v>
      </c>
      <c r="EH61" s="59">
        <v>0</v>
      </c>
      <c r="EI61" s="59">
        <v>0</v>
      </c>
      <c r="EJ61" s="59">
        <v>0</v>
      </c>
      <c r="EK61" s="59">
        <v>0</v>
      </c>
      <c r="EL61" s="59">
        <v>0</v>
      </c>
      <c r="EM61" s="59">
        <v>0</v>
      </c>
      <c r="EN61" s="59">
        <v>0</v>
      </c>
      <c r="EO61" s="59">
        <v>0</v>
      </c>
      <c r="EP61" s="59">
        <v>0</v>
      </c>
      <c r="EQ61" s="59">
        <v>0</v>
      </c>
      <c r="ER61" s="59">
        <v>0</v>
      </c>
      <c r="ES61" s="59">
        <v>0</v>
      </c>
      <c r="ET61" s="59">
        <v>0</v>
      </c>
      <c r="EU61" s="59">
        <v>0</v>
      </c>
      <c r="EV61" s="59">
        <v>0</v>
      </c>
      <c r="EW61" s="59">
        <v>0</v>
      </c>
      <c r="EX61" s="59">
        <v>0</v>
      </c>
      <c r="EY61" s="59">
        <v>0</v>
      </c>
      <c r="EZ61" s="59">
        <v>0</v>
      </c>
      <c r="FA61" s="59">
        <v>0</v>
      </c>
      <c r="FB61" s="59">
        <v>0</v>
      </c>
      <c r="FC61" s="59">
        <v>0</v>
      </c>
      <c r="FD61" s="59">
        <v>0</v>
      </c>
      <c r="FE61" s="59">
        <v>0</v>
      </c>
      <c r="FF61" s="59">
        <v>0</v>
      </c>
      <c r="FG61" s="59">
        <v>0</v>
      </c>
      <c r="FH61" s="59">
        <v>0</v>
      </c>
      <c r="FI61" s="59">
        <v>0</v>
      </c>
      <c r="FJ61" s="59">
        <v>0</v>
      </c>
      <c r="FK61" s="59">
        <v>0</v>
      </c>
      <c r="FL61" s="59">
        <v>0</v>
      </c>
      <c r="FM61" s="59">
        <v>0</v>
      </c>
      <c r="FN61" s="59">
        <v>0</v>
      </c>
      <c r="FO61" s="59">
        <v>0</v>
      </c>
      <c r="FP61" s="59">
        <v>0</v>
      </c>
      <c r="FQ61" s="59">
        <v>0</v>
      </c>
      <c r="FR61" s="59">
        <v>0</v>
      </c>
      <c r="FS61" s="59">
        <v>0</v>
      </c>
      <c r="FT61" s="59">
        <v>0</v>
      </c>
      <c r="FU61" s="59">
        <v>0</v>
      </c>
      <c r="FV61" s="59">
        <v>0</v>
      </c>
      <c r="FW61" s="59">
        <v>0</v>
      </c>
      <c r="FX61" s="59">
        <v>0</v>
      </c>
      <c r="FY61" s="59">
        <v>0</v>
      </c>
      <c r="FZ61" s="59">
        <v>0</v>
      </c>
      <c r="GA61" s="59">
        <v>0</v>
      </c>
      <c r="GB61" s="59">
        <v>0</v>
      </c>
      <c r="GC61" s="59">
        <v>0</v>
      </c>
      <c r="GD61" s="59">
        <v>0</v>
      </c>
      <c r="GE61" s="59">
        <v>0</v>
      </c>
      <c r="GF61" s="59">
        <v>0</v>
      </c>
      <c r="GG61" s="59">
        <v>0</v>
      </c>
      <c r="GH61" s="59">
        <v>0</v>
      </c>
      <c r="GI61" s="59">
        <v>0</v>
      </c>
      <c r="GJ61" s="59">
        <v>0</v>
      </c>
      <c r="GK61" s="59">
        <v>0</v>
      </c>
      <c r="GL61" s="59">
        <v>0</v>
      </c>
      <c r="GM61" s="59">
        <v>0</v>
      </c>
      <c r="GN61" s="59">
        <v>0</v>
      </c>
      <c r="GO61" s="59">
        <v>0</v>
      </c>
      <c r="GP61" s="59">
        <v>0</v>
      </c>
      <c r="GQ61" s="59">
        <v>0</v>
      </c>
      <c r="GR61" s="59">
        <v>0</v>
      </c>
      <c r="GS61" s="59">
        <v>0</v>
      </c>
      <c r="GT61" s="59">
        <v>0</v>
      </c>
      <c r="GU61" s="59">
        <v>0</v>
      </c>
      <c r="GV61" s="59">
        <v>0</v>
      </c>
      <c r="GW61" s="59">
        <v>0</v>
      </c>
      <c r="GX61" s="59">
        <v>0</v>
      </c>
      <c r="GY61" s="59">
        <v>0</v>
      </c>
      <c r="GZ61" s="59">
        <v>0</v>
      </c>
      <c r="HA61" s="59">
        <v>0</v>
      </c>
      <c r="HB61" s="59">
        <v>0</v>
      </c>
      <c r="HC61" s="59">
        <v>0</v>
      </c>
      <c r="HD61" s="59">
        <v>0</v>
      </c>
      <c r="HE61" s="59">
        <v>0</v>
      </c>
      <c r="HF61" s="59">
        <v>0</v>
      </c>
      <c r="HG61" s="59">
        <v>0</v>
      </c>
      <c r="HH61" s="59">
        <v>0</v>
      </c>
      <c r="HI61" s="59">
        <v>0</v>
      </c>
      <c r="HJ61" s="59">
        <v>0</v>
      </c>
      <c r="HK61" s="59">
        <v>0</v>
      </c>
      <c r="HL61" s="59">
        <v>0</v>
      </c>
      <c r="HM61" s="59">
        <v>0</v>
      </c>
      <c r="HN61" s="59">
        <v>0</v>
      </c>
      <c r="HO61" s="59">
        <v>0</v>
      </c>
      <c r="HP61" s="59">
        <v>0</v>
      </c>
      <c r="HQ61" s="59">
        <v>0</v>
      </c>
      <c r="HR61" s="59">
        <v>0</v>
      </c>
      <c r="HS61" s="59">
        <v>0</v>
      </c>
      <c r="HT61" s="59">
        <v>0</v>
      </c>
      <c r="HU61" s="59">
        <v>0</v>
      </c>
      <c r="HV61" s="59">
        <v>0</v>
      </c>
      <c r="HW61" s="59">
        <v>0</v>
      </c>
      <c r="HX61" s="59">
        <v>0</v>
      </c>
      <c r="HY61" s="59">
        <v>0</v>
      </c>
      <c r="HZ61" s="59">
        <v>0</v>
      </c>
      <c r="IA61" s="59">
        <v>0</v>
      </c>
      <c r="IB61" s="59">
        <v>0</v>
      </c>
      <c r="IC61" s="59">
        <v>0</v>
      </c>
      <c r="ID61" s="59">
        <v>0</v>
      </c>
      <c r="IE61" s="59">
        <v>0</v>
      </c>
      <c r="IF61" s="59">
        <v>0</v>
      </c>
      <c r="IG61" s="59">
        <v>0</v>
      </c>
      <c r="IH61" s="59">
        <v>0</v>
      </c>
      <c r="II61" s="59">
        <v>0</v>
      </c>
      <c r="IJ61" s="59">
        <v>0</v>
      </c>
      <c r="IK61" s="59">
        <v>0</v>
      </c>
      <c r="IL61" s="59">
        <v>0</v>
      </c>
      <c r="IM61" s="59">
        <v>0</v>
      </c>
      <c r="IN61" s="59">
        <v>0</v>
      </c>
      <c r="IO61" s="59">
        <v>0</v>
      </c>
      <c r="IP61" s="59">
        <v>0</v>
      </c>
      <c r="IQ61" s="59">
        <v>0</v>
      </c>
      <c r="IR61" s="59">
        <v>0</v>
      </c>
      <c r="IS61" s="59">
        <v>0</v>
      </c>
      <c r="IT61" s="59">
        <v>0</v>
      </c>
    </row>
    <row r="62" spans="1:254" s="59" customFormat="1" x14ac:dyDescent="0.25">
      <c r="A62" s="58" t="s">
        <v>562</v>
      </c>
      <c r="B62" s="59">
        <f ca="1">XNPV(Outputs!$J$2,B60:IT60,$B$5:$IT$5)</f>
        <v>33774.475389062267</v>
      </c>
    </row>
    <row r="63" spans="1:254" s="59" customFormat="1" x14ac:dyDescent="0.25">
      <c r="A63" s="58" t="s">
        <v>563</v>
      </c>
      <c r="B63" s="59">
        <f ca="1">XNPV(Outputs!$J$2,B61:IT61,$B$5:$IT$5)</f>
        <v>331498.83626982418</v>
      </c>
    </row>
    <row r="65" spans="1:256" x14ac:dyDescent="0.25">
      <c r="E65" s="403"/>
    </row>
    <row r="67" spans="1:256" s="403" customFormat="1" x14ac:dyDescent="0.25">
      <c r="A67" s="402" t="s">
        <v>63</v>
      </c>
      <c r="B67" s="402">
        <v>1.0106689791337815</v>
      </c>
      <c r="C67" s="403">
        <v>1.0118614255245493</v>
      </c>
      <c r="D67" s="403">
        <v>1.0118614255245493</v>
      </c>
      <c r="E67" s="403">
        <v>1.0118614255245493</v>
      </c>
      <c r="F67" s="403">
        <v>1.0118614255245493</v>
      </c>
      <c r="G67" s="403">
        <v>1.0118614255245493</v>
      </c>
      <c r="H67" s="403">
        <v>1.0118614255245493</v>
      </c>
      <c r="I67" s="403">
        <v>1.0118614255245493</v>
      </c>
      <c r="J67" s="403">
        <v>1.0118614255245493</v>
      </c>
      <c r="K67" s="403">
        <v>1.0118614255245493</v>
      </c>
      <c r="L67" s="403">
        <v>1.0118614255245493</v>
      </c>
      <c r="M67" s="403">
        <v>1.0092857694261086</v>
      </c>
      <c r="N67" s="403">
        <v>1.0092857694261086</v>
      </c>
      <c r="O67" s="403">
        <v>1.0092857694261086</v>
      </c>
      <c r="P67" s="403">
        <v>1.0092857694261086</v>
      </c>
      <c r="Q67" s="403">
        <v>1.0092857694261086</v>
      </c>
      <c r="R67" s="403">
        <v>1.0092857694261086</v>
      </c>
      <c r="S67" s="403">
        <v>1.0092857694261086</v>
      </c>
      <c r="T67" s="403">
        <v>1.0092857694261086</v>
      </c>
      <c r="U67" s="403">
        <v>1.0092857694261086</v>
      </c>
      <c r="V67" s="403">
        <v>1.0092857694261086</v>
      </c>
      <c r="W67" s="403">
        <v>1.0092857694261086</v>
      </c>
      <c r="X67" s="403">
        <v>1.0092857694261086</v>
      </c>
      <c r="Y67" s="403">
        <v>1.0079741404289038</v>
      </c>
      <c r="Z67" s="403">
        <v>1.0079741404289038</v>
      </c>
      <c r="AA67" s="403">
        <v>1.0079741404289038</v>
      </c>
      <c r="AB67" s="403">
        <v>1.0079741404289038</v>
      </c>
      <c r="AC67" s="403">
        <v>1.0079741404289038</v>
      </c>
      <c r="AD67" s="403">
        <v>1.0079741404289038</v>
      </c>
      <c r="AE67" s="403">
        <v>1.0079741404289038</v>
      </c>
      <c r="AF67" s="403">
        <v>1.0079741404289038</v>
      </c>
      <c r="AG67" s="403">
        <v>1.0079741404289038</v>
      </c>
      <c r="AH67" s="403">
        <v>1.0079741404289038</v>
      </c>
      <c r="AI67" s="403">
        <v>1.0079741404289038</v>
      </c>
      <c r="AJ67" s="403">
        <v>1.0079741404289038</v>
      </c>
      <c r="AK67" s="403">
        <v>1.0075550950550247</v>
      </c>
      <c r="AL67" s="403">
        <v>1.0075550950550247</v>
      </c>
      <c r="AM67" s="403">
        <v>1.0075550950550247</v>
      </c>
      <c r="AN67" s="403">
        <v>1.0075550950550247</v>
      </c>
      <c r="AO67" s="403">
        <v>1.0075550950550247</v>
      </c>
      <c r="AP67" s="403">
        <v>1.0075550950550247</v>
      </c>
      <c r="AQ67" s="403">
        <v>1.0075550950550247</v>
      </c>
      <c r="AR67" s="403">
        <v>1.0075550950550247</v>
      </c>
      <c r="AS67" s="403">
        <v>1.0075550950550247</v>
      </c>
      <c r="AT67" s="403">
        <v>1.0075550950550247</v>
      </c>
      <c r="AU67" s="403">
        <v>1.0075550950550247</v>
      </c>
      <c r="AV67" s="403">
        <v>1.0075550950550247</v>
      </c>
      <c r="AW67" s="403">
        <v>1.0071707308533382</v>
      </c>
      <c r="AX67" s="403">
        <v>1.0071707308533382</v>
      </c>
      <c r="AY67" s="403">
        <v>1.0071707308533382</v>
      </c>
      <c r="AZ67" s="403">
        <v>1.0071707308533382</v>
      </c>
      <c r="BA67" s="403">
        <v>1.0071707308533382</v>
      </c>
      <c r="BB67" s="403">
        <v>1.0071707308533382</v>
      </c>
      <c r="BC67" s="403">
        <v>1.0071707308533382</v>
      </c>
      <c r="BD67" s="403">
        <v>1.0071707308533382</v>
      </c>
      <c r="BE67" s="403">
        <v>1.0071707308533382</v>
      </c>
      <c r="BF67" s="403">
        <v>1.0071707308533382</v>
      </c>
      <c r="BG67" s="403">
        <v>1.0071707308533382</v>
      </c>
      <c r="BH67" s="403">
        <v>1.0071707308533382</v>
      </c>
      <c r="BI67" s="403">
        <v>1.0067847463224964</v>
      </c>
      <c r="BJ67" s="403">
        <v>1.0067847463224964</v>
      </c>
      <c r="BK67" s="403">
        <v>1.0067847463224964</v>
      </c>
      <c r="BL67" s="403">
        <v>1.0067847463224964</v>
      </c>
      <c r="BM67" s="403">
        <v>1.0067847463224964</v>
      </c>
      <c r="BN67" s="403">
        <v>1.0067847463224964</v>
      </c>
    </row>
    <row r="69" spans="1:256" x14ac:dyDescent="0.25"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f>Q65*Q64</f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</row>
    <row r="70" spans="1:256" x14ac:dyDescent="0.25"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f>Q69</f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</row>
    <row r="71" spans="1:256" x14ac:dyDescent="0.25"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</row>
    <row r="74" spans="1:256" x14ac:dyDescent="0.25">
      <c r="C74">
        <v>90</v>
      </c>
      <c r="D74">
        <v>90</v>
      </c>
      <c r="E74">
        <v>90</v>
      </c>
      <c r="F74">
        <v>90</v>
      </c>
      <c r="G74">
        <v>90</v>
      </c>
      <c r="H74">
        <v>90</v>
      </c>
      <c r="I74">
        <v>90</v>
      </c>
      <c r="J74">
        <v>90</v>
      </c>
      <c r="K74">
        <v>90</v>
      </c>
      <c r="L74">
        <v>90</v>
      </c>
      <c r="M74">
        <v>90</v>
      </c>
      <c r="N74">
        <v>90</v>
      </c>
      <c r="O74">
        <v>90</v>
      </c>
      <c r="P74">
        <v>90</v>
      </c>
      <c r="Q74">
        <v>90</v>
      </c>
      <c r="R74">
        <v>90</v>
      </c>
      <c r="S74">
        <v>90</v>
      </c>
      <c r="T74">
        <v>90</v>
      </c>
      <c r="U74">
        <v>90</v>
      </c>
      <c r="V74">
        <v>90</v>
      </c>
      <c r="W74">
        <v>90</v>
      </c>
      <c r="X74">
        <v>90</v>
      </c>
      <c r="Y74">
        <v>90</v>
      </c>
      <c r="Z74">
        <v>90</v>
      </c>
      <c r="AA74">
        <v>90</v>
      </c>
      <c r="AB74">
        <v>90</v>
      </c>
      <c r="AC74">
        <v>90</v>
      </c>
      <c r="AD74">
        <v>90</v>
      </c>
      <c r="AE74">
        <v>90</v>
      </c>
      <c r="AF74">
        <v>90</v>
      </c>
      <c r="AG74">
        <v>90</v>
      </c>
      <c r="AH74">
        <v>90</v>
      </c>
      <c r="AI74">
        <v>90</v>
      </c>
      <c r="AJ74">
        <v>90</v>
      </c>
      <c r="AK74">
        <v>90</v>
      </c>
      <c r="AL74">
        <v>90</v>
      </c>
      <c r="AM74">
        <v>90</v>
      </c>
      <c r="AN74">
        <v>90</v>
      </c>
      <c r="AO74">
        <v>90</v>
      </c>
      <c r="AP74">
        <v>90</v>
      </c>
      <c r="AQ74">
        <v>90</v>
      </c>
      <c r="AR74">
        <v>90</v>
      </c>
      <c r="AS74">
        <v>90</v>
      </c>
      <c r="AT74">
        <v>90</v>
      </c>
      <c r="AU74">
        <v>90</v>
      </c>
      <c r="AV74">
        <v>90</v>
      </c>
      <c r="AW74">
        <v>90</v>
      </c>
      <c r="AX74">
        <v>90</v>
      </c>
      <c r="AY74">
        <v>90</v>
      </c>
      <c r="AZ74">
        <v>90</v>
      </c>
      <c r="BA74">
        <v>90</v>
      </c>
      <c r="BB74">
        <v>90</v>
      </c>
      <c r="BC74">
        <v>90</v>
      </c>
      <c r="BD74">
        <v>90</v>
      </c>
      <c r="BE74">
        <v>90</v>
      </c>
      <c r="BF74">
        <v>90</v>
      </c>
      <c r="BG74">
        <v>90</v>
      </c>
      <c r="BH74">
        <v>90</v>
      </c>
      <c r="BI74">
        <v>90</v>
      </c>
      <c r="BJ74">
        <v>90</v>
      </c>
      <c r="BK74">
        <v>90</v>
      </c>
      <c r="BL74">
        <v>90</v>
      </c>
      <c r="BM74">
        <v>90</v>
      </c>
      <c r="BN74">
        <v>90</v>
      </c>
      <c r="BO74">
        <v>90</v>
      </c>
    </row>
    <row r="76" spans="1:256" x14ac:dyDescent="0.25">
      <c r="B76">
        <f t="shared" ref="B76:BM76" si="36">(B74-B69)*B42</f>
        <v>0</v>
      </c>
      <c r="C76">
        <f t="shared" si="36"/>
        <v>0</v>
      </c>
      <c r="D76">
        <f t="shared" si="36"/>
        <v>0</v>
      </c>
      <c r="E76">
        <f t="shared" si="36"/>
        <v>0</v>
      </c>
      <c r="F76">
        <f t="shared" si="36"/>
        <v>0</v>
      </c>
      <c r="G76">
        <f t="shared" si="36"/>
        <v>0</v>
      </c>
      <c r="H76">
        <f t="shared" si="36"/>
        <v>0</v>
      </c>
      <c r="I76">
        <f t="shared" si="36"/>
        <v>0</v>
      </c>
      <c r="J76">
        <f t="shared" si="36"/>
        <v>0</v>
      </c>
      <c r="K76">
        <f>(K74-Q64)*K42</f>
        <v>0</v>
      </c>
      <c r="L76">
        <f t="shared" si="36"/>
        <v>0</v>
      </c>
      <c r="M76">
        <f t="shared" si="36"/>
        <v>0</v>
      </c>
      <c r="N76">
        <f t="shared" si="36"/>
        <v>0</v>
      </c>
      <c r="O76">
        <f t="shared" si="36"/>
        <v>0</v>
      </c>
      <c r="P76">
        <f t="shared" si="36"/>
        <v>0</v>
      </c>
      <c r="Q76">
        <f t="shared" si="36"/>
        <v>0</v>
      </c>
      <c r="R76">
        <f t="shared" si="36"/>
        <v>0</v>
      </c>
      <c r="S76">
        <f t="shared" si="36"/>
        <v>0</v>
      </c>
      <c r="T76">
        <f t="shared" si="36"/>
        <v>0</v>
      </c>
      <c r="U76">
        <f t="shared" si="36"/>
        <v>0</v>
      </c>
      <c r="V76">
        <f t="shared" si="36"/>
        <v>0</v>
      </c>
      <c r="W76">
        <f t="shared" si="36"/>
        <v>0</v>
      </c>
      <c r="X76">
        <f t="shared" si="36"/>
        <v>0</v>
      </c>
      <c r="Y76">
        <f t="shared" si="36"/>
        <v>0</v>
      </c>
      <c r="Z76">
        <f t="shared" si="36"/>
        <v>0</v>
      </c>
      <c r="AA76">
        <f t="shared" si="36"/>
        <v>0</v>
      </c>
      <c r="AB76">
        <f t="shared" si="36"/>
        <v>0</v>
      </c>
      <c r="AC76">
        <f t="shared" si="36"/>
        <v>0</v>
      </c>
      <c r="AD76">
        <f t="shared" si="36"/>
        <v>0</v>
      </c>
      <c r="AE76">
        <f t="shared" si="36"/>
        <v>0</v>
      </c>
      <c r="AF76">
        <f t="shared" si="36"/>
        <v>0</v>
      </c>
      <c r="AG76">
        <f t="shared" si="36"/>
        <v>0</v>
      </c>
      <c r="AH76">
        <f t="shared" si="36"/>
        <v>0</v>
      </c>
      <c r="AI76">
        <f t="shared" si="36"/>
        <v>0</v>
      </c>
      <c r="AJ76">
        <f t="shared" si="36"/>
        <v>0</v>
      </c>
      <c r="AK76">
        <f t="shared" si="36"/>
        <v>0</v>
      </c>
      <c r="AL76">
        <f t="shared" si="36"/>
        <v>0</v>
      </c>
      <c r="AM76">
        <f t="shared" si="36"/>
        <v>0</v>
      </c>
      <c r="AN76">
        <f t="shared" si="36"/>
        <v>0</v>
      </c>
      <c r="AO76">
        <f t="shared" si="36"/>
        <v>0</v>
      </c>
      <c r="AP76">
        <f t="shared" si="36"/>
        <v>0</v>
      </c>
      <c r="AQ76">
        <f t="shared" si="36"/>
        <v>0</v>
      </c>
      <c r="AR76">
        <f t="shared" si="36"/>
        <v>0</v>
      </c>
      <c r="AS76">
        <f t="shared" si="36"/>
        <v>0</v>
      </c>
      <c r="AT76">
        <f t="shared" si="36"/>
        <v>0</v>
      </c>
      <c r="AU76">
        <f t="shared" si="36"/>
        <v>0</v>
      </c>
      <c r="AV76">
        <f t="shared" si="36"/>
        <v>0</v>
      </c>
      <c r="AW76">
        <f t="shared" si="36"/>
        <v>0</v>
      </c>
      <c r="AX76">
        <f t="shared" si="36"/>
        <v>0</v>
      </c>
      <c r="AY76">
        <f t="shared" si="36"/>
        <v>0</v>
      </c>
      <c r="AZ76">
        <f t="shared" si="36"/>
        <v>0</v>
      </c>
      <c r="BA76">
        <f t="shared" si="36"/>
        <v>0</v>
      </c>
      <c r="BB76">
        <f t="shared" si="36"/>
        <v>0</v>
      </c>
      <c r="BC76">
        <f t="shared" si="36"/>
        <v>0</v>
      </c>
      <c r="BD76">
        <f t="shared" si="36"/>
        <v>0</v>
      </c>
      <c r="BE76">
        <f t="shared" si="36"/>
        <v>0</v>
      </c>
      <c r="BF76">
        <f t="shared" si="36"/>
        <v>0</v>
      </c>
      <c r="BG76">
        <f t="shared" si="36"/>
        <v>0</v>
      </c>
      <c r="BH76">
        <f t="shared" si="36"/>
        <v>0</v>
      </c>
      <c r="BI76">
        <f t="shared" si="36"/>
        <v>0</v>
      </c>
      <c r="BJ76">
        <f t="shared" si="36"/>
        <v>0</v>
      </c>
      <c r="BK76">
        <f t="shared" si="36"/>
        <v>0</v>
      </c>
      <c r="BL76">
        <f t="shared" si="36"/>
        <v>0</v>
      </c>
      <c r="BM76">
        <f t="shared" si="36"/>
        <v>0</v>
      </c>
      <c r="BN76">
        <f>(BN74-BN69)*BN42</f>
        <v>0</v>
      </c>
      <c r="BO76">
        <f>(BO74-BO69)*BO42</f>
        <v>0</v>
      </c>
      <c r="BP76">
        <f>(BP74-BP69)*BP42</f>
        <v>0</v>
      </c>
      <c r="BQ76">
        <f>(BQ74-BQ69)*BQ42</f>
        <v>0</v>
      </c>
      <c r="BR76">
        <f t="shared" ref="BR76:EC76" si="37">(BR74-BR69)*BR42</f>
        <v>0</v>
      </c>
      <c r="BS76">
        <f t="shared" si="37"/>
        <v>0</v>
      </c>
      <c r="BT76">
        <f t="shared" si="37"/>
        <v>0</v>
      </c>
      <c r="BU76">
        <f t="shared" si="37"/>
        <v>0</v>
      </c>
      <c r="BV76">
        <f t="shared" si="37"/>
        <v>0</v>
      </c>
      <c r="BW76">
        <f t="shared" si="37"/>
        <v>0</v>
      </c>
      <c r="BX76">
        <f t="shared" si="37"/>
        <v>0</v>
      </c>
      <c r="BY76">
        <f t="shared" si="37"/>
        <v>0</v>
      </c>
      <c r="BZ76">
        <f t="shared" si="37"/>
        <v>0</v>
      </c>
      <c r="CA76">
        <f t="shared" si="37"/>
        <v>0</v>
      </c>
      <c r="CB76">
        <f t="shared" si="37"/>
        <v>0</v>
      </c>
      <c r="CC76">
        <f t="shared" si="37"/>
        <v>0</v>
      </c>
      <c r="CD76">
        <f t="shared" si="37"/>
        <v>0</v>
      </c>
      <c r="CE76">
        <f t="shared" si="37"/>
        <v>0</v>
      </c>
      <c r="CF76">
        <f t="shared" si="37"/>
        <v>0</v>
      </c>
      <c r="CG76">
        <f t="shared" si="37"/>
        <v>0</v>
      </c>
      <c r="CH76">
        <f t="shared" si="37"/>
        <v>0</v>
      </c>
      <c r="CI76">
        <f t="shared" si="37"/>
        <v>0</v>
      </c>
      <c r="CJ76">
        <f t="shared" si="37"/>
        <v>0</v>
      </c>
      <c r="CK76">
        <f t="shared" si="37"/>
        <v>0</v>
      </c>
      <c r="CL76">
        <f t="shared" si="37"/>
        <v>0</v>
      </c>
      <c r="CM76">
        <f t="shared" si="37"/>
        <v>0</v>
      </c>
      <c r="CN76">
        <f t="shared" si="37"/>
        <v>0</v>
      </c>
      <c r="CO76">
        <f t="shared" si="37"/>
        <v>0</v>
      </c>
      <c r="CP76">
        <f t="shared" si="37"/>
        <v>0</v>
      </c>
      <c r="CQ76">
        <f t="shared" si="37"/>
        <v>0</v>
      </c>
      <c r="CR76">
        <f t="shared" si="37"/>
        <v>0</v>
      </c>
      <c r="CS76">
        <f t="shared" si="37"/>
        <v>0</v>
      </c>
      <c r="CT76">
        <f t="shared" si="37"/>
        <v>0</v>
      </c>
      <c r="CU76">
        <f t="shared" si="37"/>
        <v>0</v>
      </c>
      <c r="CV76">
        <f t="shared" si="37"/>
        <v>0</v>
      </c>
      <c r="CW76">
        <f t="shared" si="37"/>
        <v>0</v>
      </c>
      <c r="CX76">
        <f t="shared" si="37"/>
        <v>0</v>
      </c>
      <c r="CY76">
        <f t="shared" si="37"/>
        <v>0</v>
      </c>
      <c r="CZ76">
        <f t="shared" si="37"/>
        <v>0</v>
      </c>
      <c r="DA76">
        <f t="shared" si="37"/>
        <v>0</v>
      </c>
      <c r="DB76">
        <f t="shared" si="37"/>
        <v>0</v>
      </c>
      <c r="DC76">
        <f t="shared" si="37"/>
        <v>0</v>
      </c>
      <c r="DD76">
        <f t="shared" si="37"/>
        <v>0</v>
      </c>
      <c r="DE76">
        <f t="shared" si="37"/>
        <v>0</v>
      </c>
      <c r="DF76">
        <f t="shared" si="37"/>
        <v>0</v>
      </c>
      <c r="DG76">
        <f t="shared" si="37"/>
        <v>0</v>
      </c>
      <c r="DH76">
        <f t="shared" si="37"/>
        <v>0</v>
      </c>
      <c r="DI76">
        <f t="shared" si="37"/>
        <v>0</v>
      </c>
      <c r="DJ76">
        <f t="shared" si="37"/>
        <v>0</v>
      </c>
      <c r="DK76">
        <f t="shared" si="37"/>
        <v>0</v>
      </c>
      <c r="DL76">
        <f t="shared" si="37"/>
        <v>0</v>
      </c>
      <c r="DM76">
        <f t="shared" si="37"/>
        <v>0</v>
      </c>
      <c r="DN76">
        <f t="shared" si="37"/>
        <v>0</v>
      </c>
      <c r="DO76">
        <f t="shared" si="37"/>
        <v>0</v>
      </c>
      <c r="DP76">
        <f t="shared" si="37"/>
        <v>0</v>
      </c>
      <c r="DQ76">
        <f t="shared" si="37"/>
        <v>0</v>
      </c>
      <c r="DR76">
        <f t="shared" si="37"/>
        <v>0</v>
      </c>
      <c r="DS76">
        <f t="shared" si="37"/>
        <v>0</v>
      </c>
      <c r="DT76">
        <f t="shared" si="37"/>
        <v>0</v>
      </c>
      <c r="DU76">
        <f t="shared" si="37"/>
        <v>0</v>
      </c>
      <c r="DV76">
        <f t="shared" si="37"/>
        <v>0</v>
      </c>
      <c r="DW76">
        <f t="shared" si="37"/>
        <v>0</v>
      </c>
      <c r="DX76">
        <f t="shared" si="37"/>
        <v>0</v>
      </c>
      <c r="DY76">
        <f t="shared" si="37"/>
        <v>0</v>
      </c>
      <c r="DZ76">
        <f t="shared" si="37"/>
        <v>0</v>
      </c>
      <c r="EA76">
        <f t="shared" si="37"/>
        <v>0</v>
      </c>
      <c r="EB76">
        <f t="shared" si="37"/>
        <v>0</v>
      </c>
      <c r="EC76">
        <f t="shared" si="37"/>
        <v>0</v>
      </c>
      <c r="ED76">
        <f t="shared" ref="ED76:GO76" si="38">(ED74-ED69)*ED42</f>
        <v>0</v>
      </c>
      <c r="EE76">
        <f t="shared" si="38"/>
        <v>0</v>
      </c>
      <c r="EF76">
        <f t="shared" si="38"/>
        <v>0</v>
      </c>
      <c r="EG76">
        <f t="shared" si="38"/>
        <v>0</v>
      </c>
      <c r="EH76">
        <f t="shared" si="38"/>
        <v>0</v>
      </c>
      <c r="EI76">
        <f t="shared" si="38"/>
        <v>0</v>
      </c>
      <c r="EJ76">
        <f t="shared" si="38"/>
        <v>0</v>
      </c>
      <c r="EK76">
        <f t="shared" si="38"/>
        <v>0</v>
      </c>
      <c r="EL76">
        <f t="shared" si="38"/>
        <v>0</v>
      </c>
      <c r="EM76">
        <f t="shared" si="38"/>
        <v>0</v>
      </c>
      <c r="EN76">
        <f t="shared" si="38"/>
        <v>0</v>
      </c>
      <c r="EO76">
        <f t="shared" si="38"/>
        <v>0</v>
      </c>
      <c r="EP76">
        <f t="shared" si="38"/>
        <v>0</v>
      </c>
      <c r="EQ76">
        <f t="shared" si="38"/>
        <v>0</v>
      </c>
      <c r="ER76">
        <f t="shared" si="38"/>
        <v>0</v>
      </c>
      <c r="ES76">
        <f t="shared" si="38"/>
        <v>0</v>
      </c>
      <c r="ET76">
        <f t="shared" si="38"/>
        <v>0</v>
      </c>
      <c r="EU76">
        <f t="shared" si="38"/>
        <v>0</v>
      </c>
      <c r="EV76">
        <f t="shared" si="38"/>
        <v>0</v>
      </c>
      <c r="EW76">
        <f t="shared" si="38"/>
        <v>0</v>
      </c>
      <c r="EX76">
        <f t="shared" si="38"/>
        <v>0</v>
      </c>
      <c r="EY76">
        <f t="shared" si="38"/>
        <v>0</v>
      </c>
      <c r="EZ76">
        <f t="shared" si="38"/>
        <v>0</v>
      </c>
      <c r="FA76">
        <f t="shared" si="38"/>
        <v>0</v>
      </c>
      <c r="FB76">
        <f t="shared" si="38"/>
        <v>0</v>
      </c>
      <c r="FC76">
        <f t="shared" si="38"/>
        <v>0</v>
      </c>
      <c r="FD76">
        <f t="shared" si="38"/>
        <v>0</v>
      </c>
      <c r="FE76">
        <f t="shared" si="38"/>
        <v>0</v>
      </c>
      <c r="FF76">
        <f t="shared" si="38"/>
        <v>0</v>
      </c>
      <c r="FG76">
        <f t="shared" si="38"/>
        <v>0</v>
      </c>
      <c r="FH76">
        <f t="shared" si="38"/>
        <v>0</v>
      </c>
      <c r="FI76">
        <f t="shared" si="38"/>
        <v>0</v>
      </c>
      <c r="FJ76">
        <f t="shared" si="38"/>
        <v>0</v>
      </c>
      <c r="FK76">
        <f t="shared" si="38"/>
        <v>0</v>
      </c>
      <c r="FL76">
        <f t="shared" si="38"/>
        <v>0</v>
      </c>
      <c r="FM76">
        <f t="shared" si="38"/>
        <v>0</v>
      </c>
      <c r="FN76">
        <f t="shared" si="38"/>
        <v>0</v>
      </c>
      <c r="FO76">
        <f t="shared" si="38"/>
        <v>0</v>
      </c>
      <c r="FP76">
        <f t="shared" si="38"/>
        <v>0</v>
      </c>
      <c r="FQ76">
        <f t="shared" si="38"/>
        <v>0</v>
      </c>
      <c r="FR76">
        <f t="shared" si="38"/>
        <v>0</v>
      </c>
      <c r="FS76">
        <f t="shared" si="38"/>
        <v>0</v>
      </c>
      <c r="FT76">
        <f t="shared" si="38"/>
        <v>0</v>
      </c>
      <c r="FU76">
        <f t="shared" si="38"/>
        <v>0</v>
      </c>
      <c r="FV76">
        <f t="shared" si="38"/>
        <v>0</v>
      </c>
      <c r="FW76">
        <f t="shared" si="38"/>
        <v>0</v>
      </c>
      <c r="FX76">
        <f t="shared" si="38"/>
        <v>0</v>
      </c>
      <c r="FY76">
        <f t="shared" si="38"/>
        <v>0</v>
      </c>
      <c r="FZ76">
        <f t="shared" si="38"/>
        <v>0</v>
      </c>
      <c r="GA76">
        <f t="shared" si="38"/>
        <v>0</v>
      </c>
      <c r="GB76">
        <f t="shared" si="38"/>
        <v>0</v>
      </c>
      <c r="GC76">
        <f t="shared" si="38"/>
        <v>0</v>
      </c>
      <c r="GD76">
        <f t="shared" si="38"/>
        <v>0</v>
      </c>
      <c r="GE76">
        <f t="shared" si="38"/>
        <v>0</v>
      </c>
      <c r="GF76">
        <f t="shared" si="38"/>
        <v>0</v>
      </c>
      <c r="GG76">
        <f t="shared" si="38"/>
        <v>0</v>
      </c>
      <c r="GH76">
        <f t="shared" si="38"/>
        <v>0</v>
      </c>
      <c r="GI76">
        <f t="shared" si="38"/>
        <v>0</v>
      </c>
      <c r="GJ76">
        <f t="shared" si="38"/>
        <v>0</v>
      </c>
      <c r="GK76">
        <f t="shared" si="38"/>
        <v>0</v>
      </c>
      <c r="GL76">
        <f t="shared" si="38"/>
        <v>0</v>
      </c>
      <c r="GM76">
        <f t="shared" si="38"/>
        <v>0</v>
      </c>
      <c r="GN76">
        <f t="shared" si="38"/>
        <v>0</v>
      </c>
      <c r="GO76">
        <f t="shared" si="38"/>
        <v>0</v>
      </c>
      <c r="GP76">
        <f t="shared" ref="GP76:IV76" si="39">(GP74-GP69)*GP42</f>
        <v>0</v>
      </c>
      <c r="GQ76">
        <f t="shared" si="39"/>
        <v>0</v>
      </c>
      <c r="GR76">
        <f t="shared" si="39"/>
        <v>0</v>
      </c>
      <c r="GS76">
        <f t="shared" si="39"/>
        <v>0</v>
      </c>
      <c r="GT76">
        <f t="shared" si="39"/>
        <v>0</v>
      </c>
      <c r="GU76">
        <f t="shared" si="39"/>
        <v>0</v>
      </c>
      <c r="GV76">
        <f t="shared" si="39"/>
        <v>0</v>
      </c>
      <c r="GW76">
        <f t="shared" si="39"/>
        <v>0</v>
      </c>
      <c r="GX76">
        <f t="shared" si="39"/>
        <v>0</v>
      </c>
      <c r="GY76">
        <f t="shared" si="39"/>
        <v>0</v>
      </c>
      <c r="GZ76">
        <f t="shared" si="39"/>
        <v>0</v>
      </c>
      <c r="HA76">
        <f t="shared" si="39"/>
        <v>0</v>
      </c>
      <c r="HB76">
        <f t="shared" si="39"/>
        <v>0</v>
      </c>
      <c r="HC76">
        <f t="shared" si="39"/>
        <v>0</v>
      </c>
      <c r="HD76">
        <f t="shared" si="39"/>
        <v>0</v>
      </c>
      <c r="HE76">
        <f t="shared" si="39"/>
        <v>0</v>
      </c>
      <c r="HF76">
        <f t="shared" si="39"/>
        <v>0</v>
      </c>
      <c r="HG76">
        <f t="shared" si="39"/>
        <v>0</v>
      </c>
      <c r="HH76">
        <f t="shared" si="39"/>
        <v>0</v>
      </c>
      <c r="HI76">
        <f t="shared" si="39"/>
        <v>0</v>
      </c>
      <c r="HJ76">
        <f t="shared" si="39"/>
        <v>0</v>
      </c>
      <c r="HK76">
        <f t="shared" si="39"/>
        <v>0</v>
      </c>
      <c r="HL76">
        <f t="shared" si="39"/>
        <v>0</v>
      </c>
      <c r="HM76">
        <f t="shared" si="39"/>
        <v>0</v>
      </c>
      <c r="HN76">
        <f t="shared" si="39"/>
        <v>0</v>
      </c>
      <c r="HO76">
        <f t="shared" si="39"/>
        <v>0</v>
      </c>
      <c r="HP76">
        <f t="shared" si="39"/>
        <v>0</v>
      </c>
      <c r="HQ76">
        <f t="shared" si="39"/>
        <v>0</v>
      </c>
      <c r="HR76">
        <f t="shared" si="39"/>
        <v>0</v>
      </c>
      <c r="HS76">
        <f t="shared" si="39"/>
        <v>0</v>
      </c>
      <c r="HT76">
        <f t="shared" si="39"/>
        <v>0</v>
      </c>
      <c r="HU76">
        <f t="shared" si="39"/>
        <v>0</v>
      </c>
      <c r="HV76">
        <f t="shared" si="39"/>
        <v>0</v>
      </c>
      <c r="HW76">
        <f t="shared" si="39"/>
        <v>0</v>
      </c>
      <c r="HX76">
        <f t="shared" si="39"/>
        <v>0</v>
      </c>
      <c r="HY76">
        <f t="shared" si="39"/>
        <v>0</v>
      </c>
      <c r="HZ76">
        <f t="shared" si="39"/>
        <v>0</v>
      </c>
      <c r="IA76">
        <f t="shared" si="39"/>
        <v>0</v>
      </c>
      <c r="IB76">
        <f t="shared" si="39"/>
        <v>0</v>
      </c>
      <c r="IC76">
        <f t="shared" si="39"/>
        <v>0</v>
      </c>
      <c r="ID76">
        <f t="shared" si="39"/>
        <v>0</v>
      </c>
      <c r="IE76">
        <f t="shared" si="39"/>
        <v>0</v>
      </c>
      <c r="IF76">
        <f t="shared" si="39"/>
        <v>0</v>
      </c>
      <c r="IG76">
        <f t="shared" si="39"/>
        <v>0</v>
      </c>
      <c r="IH76">
        <f t="shared" si="39"/>
        <v>0</v>
      </c>
      <c r="II76">
        <f t="shared" si="39"/>
        <v>0</v>
      </c>
      <c r="IJ76">
        <f t="shared" si="39"/>
        <v>0</v>
      </c>
      <c r="IK76">
        <f t="shared" si="39"/>
        <v>0</v>
      </c>
      <c r="IL76">
        <f t="shared" si="39"/>
        <v>0</v>
      </c>
      <c r="IM76">
        <f t="shared" si="39"/>
        <v>0</v>
      </c>
      <c r="IN76">
        <f t="shared" si="39"/>
        <v>0</v>
      </c>
      <c r="IO76">
        <f t="shared" si="39"/>
        <v>0</v>
      </c>
      <c r="IP76">
        <f t="shared" si="39"/>
        <v>0</v>
      </c>
      <c r="IQ76">
        <f t="shared" si="39"/>
        <v>0</v>
      </c>
      <c r="IR76">
        <f t="shared" si="39"/>
        <v>0</v>
      </c>
      <c r="IS76">
        <f t="shared" si="39"/>
        <v>0</v>
      </c>
      <c r="IT76">
        <f t="shared" si="39"/>
        <v>0</v>
      </c>
      <c r="IU76">
        <f t="shared" si="39"/>
        <v>0</v>
      </c>
      <c r="IV76">
        <f t="shared" si="39"/>
        <v>0</v>
      </c>
    </row>
    <row r="77" spans="1:256" x14ac:dyDescent="0.25">
      <c r="B77">
        <f t="shared" ref="B77:BM77" si="40">(B74-B70)*B43</f>
        <v>0</v>
      </c>
      <c r="C77">
        <f t="shared" si="40"/>
        <v>0</v>
      </c>
      <c r="D77">
        <f t="shared" si="40"/>
        <v>0</v>
      </c>
      <c r="E77">
        <f t="shared" si="40"/>
        <v>0</v>
      </c>
      <c r="F77">
        <f t="shared" si="40"/>
        <v>0</v>
      </c>
      <c r="G77">
        <f t="shared" si="40"/>
        <v>0</v>
      </c>
      <c r="H77">
        <f t="shared" si="40"/>
        <v>0</v>
      </c>
      <c r="I77">
        <f t="shared" si="40"/>
        <v>0</v>
      </c>
      <c r="J77">
        <f t="shared" si="40"/>
        <v>0</v>
      </c>
      <c r="K77">
        <f t="shared" si="40"/>
        <v>0</v>
      </c>
      <c r="L77">
        <f t="shared" si="40"/>
        <v>0</v>
      </c>
      <c r="M77">
        <f t="shared" si="40"/>
        <v>0</v>
      </c>
      <c r="N77">
        <f t="shared" si="40"/>
        <v>0</v>
      </c>
      <c r="O77">
        <f t="shared" si="40"/>
        <v>0</v>
      </c>
      <c r="P77">
        <f t="shared" si="40"/>
        <v>0</v>
      </c>
      <c r="Q77">
        <f t="shared" si="40"/>
        <v>0</v>
      </c>
      <c r="R77">
        <f t="shared" si="40"/>
        <v>0</v>
      </c>
      <c r="S77">
        <f t="shared" si="40"/>
        <v>0</v>
      </c>
      <c r="T77">
        <f t="shared" si="40"/>
        <v>0</v>
      </c>
      <c r="U77">
        <f t="shared" si="40"/>
        <v>0</v>
      </c>
      <c r="V77">
        <f t="shared" si="40"/>
        <v>0</v>
      </c>
      <c r="W77">
        <f t="shared" si="40"/>
        <v>0</v>
      </c>
      <c r="X77">
        <f t="shared" si="40"/>
        <v>0</v>
      </c>
      <c r="Y77">
        <f t="shared" si="40"/>
        <v>0</v>
      </c>
      <c r="Z77">
        <f t="shared" si="40"/>
        <v>0</v>
      </c>
      <c r="AA77">
        <f t="shared" si="40"/>
        <v>0</v>
      </c>
      <c r="AB77">
        <f t="shared" si="40"/>
        <v>0</v>
      </c>
      <c r="AC77">
        <f t="shared" si="40"/>
        <v>0</v>
      </c>
      <c r="AD77">
        <f t="shared" si="40"/>
        <v>0</v>
      </c>
      <c r="AE77">
        <f t="shared" si="40"/>
        <v>0</v>
      </c>
      <c r="AF77">
        <f t="shared" si="40"/>
        <v>0</v>
      </c>
      <c r="AG77">
        <f t="shared" si="40"/>
        <v>0</v>
      </c>
      <c r="AH77">
        <f t="shared" si="40"/>
        <v>0</v>
      </c>
      <c r="AI77">
        <f t="shared" si="40"/>
        <v>0</v>
      </c>
      <c r="AJ77">
        <f t="shared" si="40"/>
        <v>0</v>
      </c>
      <c r="AK77">
        <f t="shared" si="40"/>
        <v>0</v>
      </c>
      <c r="AL77">
        <f t="shared" si="40"/>
        <v>0</v>
      </c>
      <c r="AM77">
        <f t="shared" si="40"/>
        <v>0</v>
      </c>
      <c r="AN77">
        <f t="shared" si="40"/>
        <v>0</v>
      </c>
      <c r="AO77">
        <f t="shared" si="40"/>
        <v>0</v>
      </c>
      <c r="AP77">
        <f t="shared" si="40"/>
        <v>0</v>
      </c>
      <c r="AQ77">
        <f t="shared" si="40"/>
        <v>0</v>
      </c>
      <c r="AR77">
        <f t="shared" si="40"/>
        <v>0</v>
      </c>
      <c r="AS77">
        <f t="shared" si="40"/>
        <v>0</v>
      </c>
      <c r="AT77">
        <f t="shared" si="40"/>
        <v>0</v>
      </c>
      <c r="AU77">
        <f t="shared" si="40"/>
        <v>0</v>
      </c>
      <c r="AV77">
        <f t="shared" si="40"/>
        <v>0</v>
      </c>
      <c r="AW77">
        <f t="shared" si="40"/>
        <v>0</v>
      </c>
      <c r="AX77">
        <f t="shared" si="40"/>
        <v>0</v>
      </c>
      <c r="AY77">
        <f t="shared" si="40"/>
        <v>0</v>
      </c>
      <c r="AZ77">
        <f t="shared" si="40"/>
        <v>0</v>
      </c>
      <c r="BA77">
        <f t="shared" si="40"/>
        <v>0</v>
      </c>
      <c r="BB77">
        <f t="shared" si="40"/>
        <v>0</v>
      </c>
      <c r="BC77">
        <f t="shared" si="40"/>
        <v>0</v>
      </c>
      <c r="BD77">
        <f t="shared" si="40"/>
        <v>0</v>
      </c>
      <c r="BE77">
        <f t="shared" si="40"/>
        <v>0</v>
      </c>
      <c r="BF77">
        <f t="shared" si="40"/>
        <v>0</v>
      </c>
      <c r="BG77">
        <f t="shared" si="40"/>
        <v>0</v>
      </c>
      <c r="BH77">
        <f t="shared" si="40"/>
        <v>0</v>
      </c>
      <c r="BI77">
        <f t="shared" si="40"/>
        <v>0</v>
      </c>
      <c r="BJ77">
        <f t="shared" si="40"/>
        <v>0</v>
      </c>
      <c r="BK77">
        <f t="shared" si="40"/>
        <v>0</v>
      </c>
      <c r="BL77">
        <f t="shared" si="40"/>
        <v>0</v>
      </c>
      <c r="BM77">
        <f t="shared" si="40"/>
        <v>0</v>
      </c>
      <c r="BN77">
        <f>(BN74-BN70)*BN43</f>
        <v>0</v>
      </c>
      <c r="BO77">
        <f>(BO74-BO70)*BO43</f>
        <v>0</v>
      </c>
      <c r="BP77">
        <f>(BP74-BP70)*BP43</f>
        <v>0</v>
      </c>
      <c r="BQ77">
        <f>(BQ74-BQ70)*BQ43</f>
        <v>0</v>
      </c>
      <c r="BR77">
        <f t="shared" ref="BR77:EC77" si="41">(BR74-BR70)*BR43</f>
        <v>0</v>
      </c>
      <c r="BS77">
        <f t="shared" si="41"/>
        <v>0</v>
      </c>
      <c r="BT77">
        <f t="shared" si="41"/>
        <v>0</v>
      </c>
      <c r="BU77">
        <f t="shared" si="41"/>
        <v>0</v>
      </c>
      <c r="BV77">
        <f t="shared" si="41"/>
        <v>0</v>
      </c>
      <c r="BW77">
        <f t="shared" si="41"/>
        <v>0</v>
      </c>
      <c r="BX77">
        <f t="shared" si="41"/>
        <v>0</v>
      </c>
      <c r="BY77">
        <f t="shared" si="41"/>
        <v>0</v>
      </c>
      <c r="BZ77">
        <f t="shared" si="41"/>
        <v>0</v>
      </c>
      <c r="CA77">
        <f t="shared" si="41"/>
        <v>0</v>
      </c>
      <c r="CB77">
        <f t="shared" si="41"/>
        <v>0</v>
      </c>
      <c r="CC77">
        <f t="shared" si="41"/>
        <v>0</v>
      </c>
      <c r="CD77">
        <f t="shared" si="41"/>
        <v>0</v>
      </c>
      <c r="CE77">
        <f t="shared" si="41"/>
        <v>0</v>
      </c>
      <c r="CF77">
        <f t="shared" si="41"/>
        <v>0</v>
      </c>
      <c r="CG77">
        <f t="shared" si="41"/>
        <v>0</v>
      </c>
      <c r="CH77">
        <f t="shared" si="41"/>
        <v>0</v>
      </c>
      <c r="CI77">
        <f t="shared" si="41"/>
        <v>0</v>
      </c>
      <c r="CJ77">
        <f t="shared" si="41"/>
        <v>0</v>
      </c>
      <c r="CK77">
        <f t="shared" si="41"/>
        <v>0</v>
      </c>
      <c r="CL77">
        <f t="shared" si="41"/>
        <v>0</v>
      </c>
      <c r="CM77">
        <f t="shared" si="41"/>
        <v>0</v>
      </c>
      <c r="CN77">
        <f t="shared" si="41"/>
        <v>0</v>
      </c>
      <c r="CO77">
        <f t="shared" si="41"/>
        <v>0</v>
      </c>
      <c r="CP77">
        <f t="shared" si="41"/>
        <v>0</v>
      </c>
      <c r="CQ77">
        <f t="shared" si="41"/>
        <v>0</v>
      </c>
      <c r="CR77">
        <f t="shared" si="41"/>
        <v>0</v>
      </c>
      <c r="CS77">
        <f t="shared" si="41"/>
        <v>0</v>
      </c>
      <c r="CT77">
        <f t="shared" si="41"/>
        <v>0</v>
      </c>
      <c r="CU77">
        <f t="shared" si="41"/>
        <v>0</v>
      </c>
      <c r="CV77">
        <f t="shared" si="41"/>
        <v>0</v>
      </c>
      <c r="CW77">
        <f t="shared" si="41"/>
        <v>0</v>
      </c>
      <c r="CX77">
        <f t="shared" si="41"/>
        <v>0</v>
      </c>
      <c r="CY77">
        <f t="shared" si="41"/>
        <v>0</v>
      </c>
      <c r="CZ77">
        <f t="shared" si="41"/>
        <v>0</v>
      </c>
      <c r="DA77">
        <f t="shared" si="41"/>
        <v>0</v>
      </c>
      <c r="DB77">
        <f t="shared" si="41"/>
        <v>0</v>
      </c>
      <c r="DC77">
        <f t="shared" si="41"/>
        <v>0</v>
      </c>
      <c r="DD77">
        <f t="shared" si="41"/>
        <v>0</v>
      </c>
      <c r="DE77">
        <f t="shared" si="41"/>
        <v>0</v>
      </c>
      <c r="DF77">
        <f t="shared" si="41"/>
        <v>0</v>
      </c>
      <c r="DG77">
        <f t="shared" si="41"/>
        <v>0</v>
      </c>
      <c r="DH77">
        <f t="shared" si="41"/>
        <v>0</v>
      </c>
      <c r="DI77">
        <f t="shared" si="41"/>
        <v>0</v>
      </c>
      <c r="DJ77">
        <f t="shared" si="41"/>
        <v>0</v>
      </c>
      <c r="DK77">
        <f t="shared" si="41"/>
        <v>0</v>
      </c>
      <c r="DL77">
        <f t="shared" si="41"/>
        <v>0</v>
      </c>
      <c r="DM77">
        <f t="shared" si="41"/>
        <v>0</v>
      </c>
      <c r="DN77">
        <f t="shared" si="41"/>
        <v>0</v>
      </c>
      <c r="DO77">
        <f t="shared" si="41"/>
        <v>0</v>
      </c>
      <c r="DP77">
        <f t="shared" si="41"/>
        <v>0</v>
      </c>
      <c r="DQ77">
        <f t="shared" si="41"/>
        <v>0</v>
      </c>
      <c r="DR77">
        <f t="shared" si="41"/>
        <v>0</v>
      </c>
      <c r="DS77">
        <f t="shared" si="41"/>
        <v>0</v>
      </c>
      <c r="DT77">
        <f t="shared" si="41"/>
        <v>0</v>
      </c>
      <c r="DU77">
        <f t="shared" si="41"/>
        <v>0</v>
      </c>
      <c r="DV77">
        <f t="shared" si="41"/>
        <v>0</v>
      </c>
      <c r="DW77">
        <f t="shared" si="41"/>
        <v>0</v>
      </c>
      <c r="DX77">
        <f t="shared" si="41"/>
        <v>0</v>
      </c>
      <c r="DY77">
        <f t="shared" si="41"/>
        <v>0</v>
      </c>
      <c r="DZ77">
        <f t="shared" si="41"/>
        <v>0</v>
      </c>
      <c r="EA77">
        <f t="shared" si="41"/>
        <v>0</v>
      </c>
      <c r="EB77">
        <f t="shared" si="41"/>
        <v>0</v>
      </c>
      <c r="EC77">
        <f t="shared" si="41"/>
        <v>0</v>
      </c>
      <c r="ED77">
        <f t="shared" ref="ED77:GO77" si="42">(ED74-ED70)*ED43</f>
        <v>0</v>
      </c>
      <c r="EE77">
        <f t="shared" si="42"/>
        <v>0</v>
      </c>
      <c r="EF77">
        <f t="shared" si="42"/>
        <v>0</v>
      </c>
      <c r="EG77">
        <f t="shared" si="42"/>
        <v>0</v>
      </c>
      <c r="EH77">
        <f t="shared" si="42"/>
        <v>0</v>
      </c>
      <c r="EI77">
        <f t="shared" si="42"/>
        <v>0</v>
      </c>
      <c r="EJ77">
        <f t="shared" si="42"/>
        <v>0</v>
      </c>
      <c r="EK77">
        <f t="shared" si="42"/>
        <v>0</v>
      </c>
      <c r="EL77">
        <f t="shared" si="42"/>
        <v>0</v>
      </c>
      <c r="EM77">
        <f t="shared" si="42"/>
        <v>0</v>
      </c>
      <c r="EN77">
        <f t="shared" si="42"/>
        <v>0</v>
      </c>
      <c r="EO77">
        <f t="shared" si="42"/>
        <v>0</v>
      </c>
      <c r="EP77">
        <f t="shared" si="42"/>
        <v>0</v>
      </c>
      <c r="EQ77">
        <f t="shared" si="42"/>
        <v>0</v>
      </c>
      <c r="ER77">
        <f t="shared" si="42"/>
        <v>0</v>
      </c>
      <c r="ES77">
        <f t="shared" si="42"/>
        <v>0</v>
      </c>
      <c r="ET77">
        <f t="shared" si="42"/>
        <v>0</v>
      </c>
      <c r="EU77">
        <f t="shared" si="42"/>
        <v>0</v>
      </c>
      <c r="EV77">
        <f t="shared" si="42"/>
        <v>0</v>
      </c>
      <c r="EW77">
        <f t="shared" si="42"/>
        <v>0</v>
      </c>
      <c r="EX77">
        <f t="shared" si="42"/>
        <v>0</v>
      </c>
      <c r="EY77">
        <f t="shared" si="42"/>
        <v>0</v>
      </c>
      <c r="EZ77">
        <f t="shared" si="42"/>
        <v>0</v>
      </c>
      <c r="FA77">
        <f t="shared" si="42"/>
        <v>0</v>
      </c>
      <c r="FB77">
        <f t="shared" si="42"/>
        <v>0</v>
      </c>
      <c r="FC77">
        <f t="shared" si="42"/>
        <v>0</v>
      </c>
      <c r="FD77">
        <f t="shared" si="42"/>
        <v>0</v>
      </c>
      <c r="FE77">
        <f t="shared" si="42"/>
        <v>0</v>
      </c>
      <c r="FF77">
        <f t="shared" si="42"/>
        <v>0</v>
      </c>
      <c r="FG77">
        <f t="shared" si="42"/>
        <v>0</v>
      </c>
      <c r="FH77">
        <f t="shared" si="42"/>
        <v>0</v>
      </c>
      <c r="FI77">
        <f t="shared" si="42"/>
        <v>0</v>
      </c>
      <c r="FJ77">
        <f t="shared" si="42"/>
        <v>0</v>
      </c>
      <c r="FK77">
        <f t="shared" si="42"/>
        <v>0</v>
      </c>
      <c r="FL77">
        <f t="shared" si="42"/>
        <v>0</v>
      </c>
      <c r="FM77">
        <f t="shared" si="42"/>
        <v>0</v>
      </c>
      <c r="FN77">
        <f t="shared" si="42"/>
        <v>0</v>
      </c>
      <c r="FO77">
        <f t="shared" si="42"/>
        <v>0</v>
      </c>
      <c r="FP77">
        <f t="shared" si="42"/>
        <v>0</v>
      </c>
      <c r="FQ77">
        <f t="shared" si="42"/>
        <v>0</v>
      </c>
      <c r="FR77">
        <f t="shared" si="42"/>
        <v>0</v>
      </c>
      <c r="FS77">
        <f t="shared" si="42"/>
        <v>0</v>
      </c>
      <c r="FT77">
        <f t="shared" si="42"/>
        <v>0</v>
      </c>
      <c r="FU77">
        <f t="shared" si="42"/>
        <v>0</v>
      </c>
      <c r="FV77">
        <f t="shared" si="42"/>
        <v>0</v>
      </c>
      <c r="FW77">
        <f t="shared" si="42"/>
        <v>0</v>
      </c>
      <c r="FX77">
        <f t="shared" si="42"/>
        <v>0</v>
      </c>
      <c r="FY77">
        <f t="shared" si="42"/>
        <v>0</v>
      </c>
      <c r="FZ77">
        <f t="shared" si="42"/>
        <v>0</v>
      </c>
      <c r="GA77">
        <f t="shared" si="42"/>
        <v>0</v>
      </c>
      <c r="GB77">
        <f t="shared" si="42"/>
        <v>0</v>
      </c>
      <c r="GC77">
        <f t="shared" si="42"/>
        <v>0</v>
      </c>
      <c r="GD77">
        <f t="shared" si="42"/>
        <v>0</v>
      </c>
      <c r="GE77">
        <f t="shared" si="42"/>
        <v>0</v>
      </c>
      <c r="GF77">
        <f t="shared" si="42"/>
        <v>0</v>
      </c>
      <c r="GG77">
        <f t="shared" si="42"/>
        <v>0</v>
      </c>
      <c r="GH77">
        <f t="shared" si="42"/>
        <v>0</v>
      </c>
      <c r="GI77">
        <f t="shared" si="42"/>
        <v>0</v>
      </c>
      <c r="GJ77">
        <f t="shared" si="42"/>
        <v>0</v>
      </c>
      <c r="GK77">
        <f t="shared" si="42"/>
        <v>0</v>
      </c>
      <c r="GL77">
        <f t="shared" si="42"/>
        <v>0</v>
      </c>
      <c r="GM77">
        <f t="shared" si="42"/>
        <v>0</v>
      </c>
      <c r="GN77">
        <f t="shared" si="42"/>
        <v>0</v>
      </c>
      <c r="GO77">
        <f t="shared" si="42"/>
        <v>0</v>
      </c>
      <c r="GP77">
        <f t="shared" ref="GP77:IV77" si="43">(GP74-GP70)*GP43</f>
        <v>0</v>
      </c>
      <c r="GQ77">
        <f t="shared" si="43"/>
        <v>0</v>
      </c>
      <c r="GR77">
        <f t="shared" si="43"/>
        <v>0</v>
      </c>
      <c r="GS77">
        <f t="shared" si="43"/>
        <v>0</v>
      </c>
      <c r="GT77">
        <f t="shared" si="43"/>
        <v>0</v>
      </c>
      <c r="GU77">
        <f t="shared" si="43"/>
        <v>0</v>
      </c>
      <c r="GV77">
        <f t="shared" si="43"/>
        <v>0</v>
      </c>
      <c r="GW77">
        <f t="shared" si="43"/>
        <v>0</v>
      </c>
      <c r="GX77">
        <f t="shared" si="43"/>
        <v>0</v>
      </c>
      <c r="GY77">
        <f t="shared" si="43"/>
        <v>0</v>
      </c>
      <c r="GZ77">
        <f t="shared" si="43"/>
        <v>0</v>
      </c>
      <c r="HA77">
        <f t="shared" si="43"/>
        <v>0</v>
      </c>
      <c r="HB77">
        <f t="shared" si="43"/>
        <v>0</v>
      </c>
      <c r="HC77">
        <f t="shared" si="43"/>
        <v>0</v>
      </c>
      <c r="HD77">
        <f t="shared" si="43"/>
        <v>0</v>
      </c>
      <c r="HE77">
        <f t="shared" si="43"/>
        <v>0</v>
      </c>
      <c r="HF77">
        <f t="shared" si="43"/>
        <v>0</v>
      </c>
      <c r="HG77">
        <f t="shared" si="43"/>
        <v>0</v>
      </c>
      <c r="HH77">
        <f t="shared" si="43"/>
        <v>0</v>
      </c>
      <c r="HI77">
        <f t="shared" si="43"/>
        <v>0</v>
      </c>
      <c r="HJ77">
        <f t="shared" si="43"/>
        <v>0</v>
      </c>
      <c r="HK77">
        <f t="shared" si="43"/>
        <v>0</v>
      </c>
      <c r="HL77">
        <f t="shared" si="43"/>
        <v>0</v>
      </c>
      <c r="HM77">
        <f t="shared" si="43"/>
        <v>0</v>
      </c>
      <c r="HN77">
        <f t="shared" si="43"/>
        <v>0</v>
      </c>
      <c r="HO77">
        <f t="shared" si="43"/>
        <v>0</v>
      </c>
      <c r="HP77">
        <f t="shared" si="43"/>
        <v>0</v>
      </c>
      <c r="HQ77">
        <f t="shared" si="43"/>
        <v>0</v>
      </c>
      <c r="HR77">
        <f t="shared" si="43"/>
        <v>0</v>
      </c>
      <c r="HS77">
        <f t="shared" si="43"/>
        <v>0</v>
      </c>
      <c r="HT77">
        <f t="shared" si="43"/>
        <v>0</v>
      </c>
      <c r="HU77">
        <f t="shared" si="43"/>
        <v>0</v>
      </c>
      <c r="HV77">
        <f t="shared" si="43"/>
        <v>0</v>
      </c>
      <c r="HW77">
        <f t="shared" si="43"/>
        <v>0</v>
      </c>
      <c r="HX77">
        <f t="shared" si="43"/>
        <v>0</v>
      </c>
      <c r="HY77">
        <f t="shared" si="43"/>
        <v>0</v>
      </c>
      <c r="HZ77">
        <f t="shared" si="43"/>
        <v>0</v>
      </c>
      <c r="IA77">
        <f t="shared" si="43"/>
        <v>0</v>
      </c>
      <c r="IB77">
        <f t="shared" si="43"/>
        <v>0</v>
      </c>
      <c r="IC77">
        <f t="shared" si="43"/>
        <v>0</v>
      </c>
      <c r="ID77">
        <f t="shared" si="43"/>
        <v>0</v>
      </c>
      <c r="IE77">
        <f t="shared" si="43"/>
        <v>0</v>
      </c>
      <c r="IF77">
        <f t="shared" si="43"/>
        <v>0</v>
      </c>
      <c r="IG77">
        <f t="shared" si="43"/>
        <v>0</v>
      </c>
      <c r="IH77">
        <f t="shared" si="43"/>
        <v>0</v>
      </c>
      <c r="II77">
        <f t="shared" si="43"/>
        <v>0</v>
      </c>
      <c r="IJ77">
        <f t="shared" si="43"/>
        <v>0</v>
      </c>
      <c r="IK77">
        <f t="shared" si="43"/>
        <v>0</v>
      </c>
      <c r="IL77">
        <f t="shared" si="43"/>
        <v>0</v>
      </c>
      <c r="IM77">
        <f t="shared" si="43"/>
        <v>0</v>
      </c>
      <c r="IN77">
        <f t="shared" si="43"/>
        <v>0</v>
      </c>
      <c r="IO77">
        <f t="shared" si="43"/>
        <v>0</v>
      </c>
      <c r="IP77">
        <f t="shared" si="43"/>
        <v>0</v>
      </c>
      <c r="IQ77">
        <f t="shared" si="43"/>
        <v>0</v>
      </c>
      <c r="IR77">
        <f t="shared" si="43"/>
        <v>0</v>
      </c>
      <c r="IS77">
        <f t="shared" si="43"/>
        <v>0</v>
      </c>
      <c r="IT77">
        <f t="shared" si="43"/>
        <v>0</v>
      </c>
      <c r="IU77">
        <f t="shared" si="43"/>
        <v>0</v>
      </c>
      <c r="IV77">
        <f t="shared" si="43"/>
        <v>0</v>
      </c>
    </row>
    <row r="78" spans="1:256" x14ac:dyDescent="0.25">
      <c r="B78" s="4">
        <f ca="1">XNPV(Outputs!$J$2,CashFlow!B76:IT76,CashFlow!$B$5:$IT$5)</f>
        <v>0</v>
      </c>
    </row>
    <row r="79" spans="1:256" x14ac:dyDescent="0.25">
      <c r="B79" s="4">
        <f ca="1">XNPV(Outputs!$J$2,CashFlow!B77:IT77,CashFlow!$B$5:$IT$5)</f>
        <v>0</v>
      </c>
    </row>
    <row r="82" spans="1:256" x14ac:dyDescent="0.25">
      <c r="A82" s="4" t="s">
        <v>63</v>
      </c>
      <c r="B82" s="402">
        <v>1.0106689791337815</v>
      </c>
      <c r="C82" s="403">
        <v>1.0118614255245493</v>
      </c>
      <c r="D82" s="403">
        <v>1.0118614255245493</v>
      </c>
      <c r="E82" s="403">
        <v>1.0118614255245493</v>
      </c>
      <c r="F82" s="403">
        <v>1.0118614255245493</v>
      </c>
      <c r="G82" s="403">
        <v>1.0118614255245493</v>
      </c>
      <c r="H82" s="403">
        <v>1.0118614255245493</v>
      </c>
      <c r="I82" s="403">
        <v>1.0118614255245493</v>
      </c>
      <c r="J82" s="403">
        <v>1.0118614255245493</v>
      </c>
      <c r="K82" s="403">
        <v>1.0118614255245493</v>
      </c>
      <c r="L82" s="403">
        <v>1.0118614255245493</v>
      </c>
      <c r="M82" s="403">
        <v>1.0092857694261086</v>
      </c>
      <c r="N82" s="403">
        <v>1.0092857694261086</v>
      </c>
      <c r="O82" s="403">
        <v>1.0092857694261086</v>
      </c>
      <c r="P82" s="403">
        <v>1.0092857694261086</v>
      </c>
      <c r="Q82" s="403">
        <v>1.0092857694261086</v>
      </c>
      <c r="R82" s="403">
        <v>1.0092857694261086</v>
      </c>
      <c r="S82" s="403">
        <v>1.0092857694261086</v>
      </c>
      <c r="T82" s="403">
        <v>1.0092857694261086</v>
      </c>
      <c r="U82" s="403">
        <v>1.0092857694261086</v>
      </c>
      <c r="V82" s="403">
        <v>1.0092857694261086</v>
      </c>
      <c r="W82" s="403">
        <v>1.0092857694261086</v>
      </c>
      <c r="X82" s="403">
        <v>1.0092857694261086</v>
      </c>
      <c r="Y82" s="403">
        <v>1.0079741404289038</v>
      </c>
      <c r="Z82" s="403">
        <v>1.0079741404289038</v>
      </c>
      <c r="AA82" s="403">
        <v>1.0079741404289038</v>
      </c>
      <c r="AB82" s="403">
        <v>1.0079741404289038</v>
      </c>
      <c r="AC82" s="403">
        <v>1.0079741404289038</v>
      </c>
      <c r="AD82" s="403">
        <v>1.0079741404289038</v>
      </c>
      <c r="AE82" s="403">
        <v>1.0079741404289038</v>
      </c>
      <c r="AF82" s="403">
        <v>1.0079741404289038</v>
      </c>
      <c r="AG82" s="403">
        <v>1.0079741404289038</v>
      </c>
      <c r="AH82" s="403">
        <v>1.0079741404289038</v>
      </c>
      <c r="AI82" s="403">
        <v>1.0079741404289038</v>
      </c>
      <c r="AJ82" s="403">
        <v>1.0079741404289038</v>
      </c>
      <c r="AK82" s="403">
        <v>1.0075550950550247</v>
      </c>
      <c r="AL82" s="403">
        <v>1.0075550950550247</v>
      </c>
      <c r="AM82" s="403">
        <v>1.0075550950550247</v>
      </c>
      <c r="AN82" s="403">
        <v>1.0075550950550247</v>
      </c>
      <c r="AO82" s="403">
        <v>1.0075550950550247</v>
      </c>
      <c r="AP82" s="403">
        <v>1.0075550950550247</v>
      </c>
      <c r="AQ82" s="403">
        <v>1.0075550950550247</v>
      </c>
      <c r="AR82" s="403">
        <v>1.0075550950550247</v>
      </c>
      <c r="AS82" s="403">
        <v>1.0075550950550247</v>
      </c>
      <c r="AT82" s="403">
        <v>1.0075550950550247</v>
      </c>
      <c r="AU82" s="403">
        <v>1.0075550950550247</v>
      </c>
      <c r="AV82" s="403">
        <v>1.0075550950550247</v>
      </c>
      <c r="AW82" s="403">
        <v>1.0071707308533382</v>
      </c>
      <c r="AX82" s="403">
        <v>1.0071707308533382</v>
      </c>
      <c r="AY82" s="403">
        <v>1.0071707308533382</v>
      </c>
      <c r="AZ82" s="403">
        <v>1.0071707308533382</v>
      </c>
      <c r="BA82" s="403">
        <v>1.0071707308533382</v>
      </c>
      <c r="BB82" s="403">
        <v>1.0071707308533382</v>
      </c>
      <c r="BC82" s="403">
        <v>1.0071707308533382</v>
      </c>
      <c r="BD82" s="403">
        <v>1.0071707308533382</v>
      </c>
      <c r="BE82" s="403">
        <v>1.0071707308533382</v>
      </c>
      <c r="BF82" s="403">
        <v>1.0071707308533382</v>
      </c>
      <c r="BG82" s="403">
        <v>1.0071707308533382</v>
      </c>
      <c r="BH82" s="403">
        <v>1.0071707308533382</v>
      </c>
      <c r="BI82" s="403">
        <v>1.0067847463224964</v>
      </c>
      <c r="BJ82" s="403">
        <v>1.0067847463224964</v>
      </c>
      <c r="BK82" s="403">
        <v>1.0067847463224964</v>
      </c>
      <c r="BL82" s="403">
        <v>1.0067847463224964</v>
      </c>
      <c r="BM82" s="403">
        <v>1.0067847463224964</v>
      </c>
      <c r="BN82" s="403">
        <v>1.0067847463224964</v>
      </c>
      <c r="BO82" s="403"/>
      <c r="BP82" s="403"/>
      <c r="BQ82" s="403"/>
      <c r="BR82" s="403"/>
    </row>
    <row r="84" spans="1:256" x14ac:dyDescent="0.25"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42.476069879651718</v>
      </c>
      <c r="T84">
        <v>42.476069879651718</v>
      </c>
      <c r="U84">
        <v>42.476069879651718</v>
      </c>
      <c r="V84">
        <v>42.476069879651718</v>
      </c>
      <c r="W84">
        <v>42.476069879651718</v>
      </c>
      <c r="X84">
        <v>42.476069879651718</v>
      </c>
      <c r="Y84">
        <v>42.476069879651718</v>
      </c>
      <c r="Z84">
        <v>42.476069879651718</v>
      </c>
      <c r="AA84">
        <v>42.476069879651718</v>
      </c>
      <c r="AB84">
        <v>42.476069879651718</v>
      </c>
      <c r="AC84">
        <v>42.476069879651718</v>
      </c>
      <c r="AD84">
        <v>42.476069879651718</v>
      </c>
      <c r="AE84">
        <v>56.07711038805995</v>
      </c>
      <c r="AF84">
        <v>56.07711038805995</v>
      </c>
      <c r="AG84">
        <v>56.07711038805995</v>
      </c>
      <c r="AH84">
        <v>56.07711038805995</v>
      </c>
      <c r="AI84">
        <v>56.07711038805995</v>
      </c>
      <c r="AJ84">
        <v>56.07711038805995</v>
      </c>
      <c r="AK84">
        <v>56.07711038805995</v>
      </c>
      <c r="AL84">
        <v>56.07711038805995</v>
      </c>
      <c r="AM84">
        <v>56.07711038805995</v>
      </c>
      <c r="AN84">
        <v>56.07711038805995</v>
      </c>
      <c r="AO84">
        <v>56.07711038805995</v>
      </c>
      <c r="AP84">
        <v>61.556706752354401</v>
      </c>
      <c r="AQ84">
        <v>61.556706752354401</v>
      </c>
      <c r="AR84">
        <v>61.556706752354401</v>
      </c>
      <c r="AS84">
        <v>61.556706752354401</v>
      </c>
      <c r="AT84">
        <v>61.556706752354401</v>
      </c>
      <c r="AU84">
        <v>61.556706752354401</v>
      </c>
      <c r="AV84">
        <v>61.556706752354401</v>
      </c>
      <c r="AW84">
        <v>61.556706752354401</v>
      </c>
      <c r="AX84">
        <v>61.556706752354401</v>
      </c>
      <c r="AY84">
        <v>61.556706752354401</v>
      </c>
      <c r="AZ84">
        <v>61.556706752354401</v>
      </c>
      <c r="BA84">
        <v>61.556706752354401</v>
      </c>
      <c r="BB84">
        <v>67.246933294497993</v>
      </c>
      <c r="BC84">
        <v>67.246933294497993</v>
      </c>
      <c r="BD84">
        <v>67.246933294497993</v>
      </c>
      <c r="BE84">
        <v>67.246933294497993</v>
      </c>
      <c r="BF84">
        <v>67.246933294497993</v>
      </c>
      <c r="BG84">
        <v>67.246933294497993</v>
      </c>
      <c r="BH84">
        <v>67.246933294497993</v>
      </c>
      <c r="BI84">
        <v>67.246933294497993</v>
      </c>
      <c r="BJ84">
        <v>67.246933294497993</v>
      </c>
      <c r="BK84">
        <v>67.246933294497993</v>
      </c>
      <c r="BL84">
        <v>67.246933294497993</v>
      </c>
      <c r="BM84">
        <v>67.246933294497993</v>
      </c>
      <c r="BN84">
        <v>73.126921878271474</v>
      </c>
      <c r="BO84">
        <v>73.126921878271474</v>
      </c>
    </row>
    <row r="85" spans="1:256" x14ac:dyDescent="0.25"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42.476069879651718</v>
      </c>
      <c r="T85">
        <v>42.476069879651718</v>
      </c>
      <c r="U85">
        <v>42.476069879651718</v>
      </c>
      <c r="V85">
        <v>42.476069879651718</v>
      </c>
      <c r="W85">
        <v>42.476069879651718</v>
      </c>
      <c r="X85">
        <v>42.476069879651718</v>
      </c>
      <c r="Y85">
        <v>42.476069879651718</v>
      </c>
      <c r="Z85">
        <v>42.476069879651718</v>
      </c>
      <c r="AA85">
        <v>42.476069879651718</v>
      </c>
      <c r="AB85">
        <v>42.476069879651718</v>
      </c>
      <c r="AC85">
        <v>42.476069879651718</v>
      </c>
      <c r="AD85">
        <v>42.476069879651718</v>
      </c>
      <c r="AE85">
        <v>56.07711038805995</v>
      </c>
      <c r="AF85">
        <v>56.07711038805995</v>
      </c>
      <c r="AG85">
        <v>56.07711038805995</v>
      </c>
      <c r="AH85">
        <v>56.07711038805995</v>
      </c>
      <c r="AI85">
        <v>56.07711038805995</v>
      </c>
      <c r="AJ85">
        <v>56.07711038805995</v>
      </c>
      <c r="AK85">
        <v>56.07711038805995</v>
      </c>
      <c r="AL85">
        <v>56.07711038805995</v>
      </c>
      <c r="AM85">
        <v>56.07711038805995</v>
      </c>
      <c r="AN85">
        <v>56.07711038805995</v>
      </c>
      <c r="AO85">
        <v>56.07711038805995</v>
      </c>
      <c r="AP85">
        <v>61.556706752354401</v>
      </c>
      <c r="AQ85">
        <v>61.556706752354401</v>
      </c>
      <c r="AR85">
        <v>61.556706752354401</v>
      </c>
      <c r="AS85">
        <v>61.556706752354401</v>
      </c>
      <c r="AT85">
        <v>61.556706752354401</v>
      </c>
      <c r="AU85">
        <v>61.556706752354401</v>
      </c>
      <c r="AV85">
        <v>61.556706752354401</v>
      </c>
      <c r="AW85">
        <v>61.556706752354401</v>
      </c>
      <c r="AX85">
        <v>61.556706752354401</v>
      </c>
      <c r="AY85">
        <v>61.556706752354401</v>
      </c>
      <c r="AZ85">
        <v>61.556706752354401</v>
      </c>
      <c r="BA85">
        <v>61.556706752354401</v>
      </c>
      <c r="BB85">
        <v>67.246933294497993</v>
      </c>
      <c r="BC85">
        <v>67.246933294497993</v>
      </c>
      <c r="BD85">
        <v>67.246933294497993</v>
      </c>
      <c r="BE85">
        <v>67.246933294497993</v>
      </c>
      <c r="BF85">
        <v>67.246933294497993</v>
      </c>
      <c r="BG85">
        <v>67.246933294497993</v>
      </c>
      <c r="BH85">
        <v>67.246933294497993</v>
      </c>
      <c r="BI85">
        <v>67.246933294497993</v>
      </c>
      <c r="BJ85">
        <v>67.246933294497993</v>
      </c>
      <c r="BK85">
        <v>67.246933294497993</v>
      </c>
      <c r="BL85">
        <v>67.246933294497993</v>
      </c>
      <c r="BM85">
        <v>67.246933294497993</v>
      </c>
      <c r="BN85">
        <v>73.126921878271474</v>
      </c>
      <c r="BO85">
        <v>73.126921878271474</v>
      </c>
    </row>
    <row r="86" spans="1:256" x14ac:dyDescent="0.25"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</row>
    <row r="88" spans="1:256" x14ac:dyDescent="0.25">
      <c r="A88" s="4" t="s">
        <v>565</v>
      </c>
      <c r="B88" s="4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-250.64324999999994</v>
      </c>
      <c r="T88">
        <v>-273.42899999999997</v>
      </c>
      <c r="U88">
        <v>-239.25037499999993</v>
      </c>
      <c r="V88">
        <v>-262.03612499999991</v>
      </c>
      <c r="W88">
        <v>-262.03612499999991</v>
      </c>
      <c r="X88">
        <v>-250.64324999999994</v>
      </c>
      <c r="Y88">
        <v>-273.42899999999997</v>
      </c>
      <c r="Z88">
        <v>-239.25037499999993</v>
      </c>
      <c r="AA88">
        <v>-250.64324999999994</v>
      </c>
      <c r="AB88">
        <v>-250.64324999999994</v>
      </c>
      <c r="AC88">
        <v>-273.42899999999997</v>
      </c>
      <c r="AD88">
        <v>-239.25037499999993</v>
      </c>
      <c r="AE88">
        <v>-262.03612499999991</v>
      </c>
      <c r="AF88">
        <v>-262.03612499999991</v>
      </c>
      <c r="AG88">
        <v>-239.25037499999993</v>
      </c>
      <c r="AH88">
        <v>-273.42899999999997</v>
      </c>
      <c r="AI88">
        <v>-250.64324999999994</v>
      </c>
      <c r="AJ88">
        <v>-250.64324999999994</v>
      </c>
      <c r="AK88">
        <v>-273.42899999999997</v>
      </c>
      <c r="AL88">
        <v>-239.25037499999993</v>
      </c>
      <c r="AM88">
        <v>-250.64324999999994</v>
      </c>
      <c r="AN88">
        <v>-262.03612499999991</v>
      </c>
      <c r="AO88">
        <v>-262.03612499999991</v>
      </c>
      <c r="AP88">
        <v>-239.25037499999993</v>
      </c>
      <c r="AQ88">
        <v>-273.42899999999997</v>
      </c>
      <c r="AR88">
        <v>-250.64324999999994</v>
      </c>
      <c r="AS88">
        <v>-250.64324999999994</v>
      </c>
      <c r="AT88">
        <v>-273.42899999999997</v>
      </c>
      <c r="AU88">
        <v>-239.25037499999993</v>
      </c>
      <c r="AV88">
        <v>-262.03612499999991</v>
      </c>
      <c r="AW88">
        <v>-262.03612499999991</v>
      </c>
      <c r="AX88">
        <v>-227.85749999999999</v>
      </c>
      <c r="AY88">
        <v>-262.03612499999991</v>
      </c>
      <c r="AZ88">
        <v>-262.03612499999991</v>
      </c>
      <c r="BA88">
        <v>-250.64324999999994</v>
      </c>
      <c r="BB88">
        <v>-262.03612499999991</v>
      </c>
      <c r="BC88">
        <v>-262.03612499999991</v>
      </c>
      <c r="BD88">
        <v>-250.64324999999994</v>
      </c>
      <c r="BE88">
        <v>-262.03612499999991</v>
      </c>
      <c r="BF88">
        <v>-250.64324999999994</v>
      </c>
      <c r="BG88">
        <v>-250.64324999999994</v>
      </c>
      <c r="BH88">
        <v>-273.42899999999997</v>
      </c>
      <c r="BI88">
        <v>-250.64324999999994</v>
      </c>
      <c r="BJ88">
        <v>-239.25037499999993</v>
      </c>
      <c r="BK88">
        <v>-273.42899999999997</v>
      </c>
      <c r="BL88">
        <v>-250.64324999999994</v>
      </c>
      <c r="BM88">
        <v>-250.64324999999994</v>
      </c>
      <c r="BN88">
        <v>-262.03612499999991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</row>
    <row r="89" spans="1:256" x14ac:dyDescent="0.25">
      <c r="A89" s="4" t="s">
        <v>566</v>
      </c>
      <c r="B89" s="4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-2574.7897499999995</v>
      </c>
      <c r="T89">
        <v>-2552.0039999999995</v>
      </c>
      <c r="U89">
        <v>-2495.0396249999999</v>
      </c>
      <c r="V89">
        <v>-2563.3968749999995</v>
      </c>
      <c r="W89">
        <v>-2472.2538749999999</v>
      </c>
      <c r="X89">
        <v>-2574.7897499999995</v>
      </c>
      <c r="Y89">
        <v>-2552.0039999999995</v>
      </c>
      <c r="Z89">
        <v>-2312.7536249999994</v>
      </c>
      <c r="AA89">
        <v>-2574.7897499999995</v>
      </c>
      <c r="AB89">
        <v>-2483.6467499999994</v>
      </c>
      <c r="AC89">
        <v>-2552.0039999999995</v>
      </c>
      <c r="AD89">
        <v>-2495.0396249999999</v>
      </c>
      <c r="AE89">
        <v>-2563.3968749999995</v>
      </c>
      <c r="AF89">
        <v>-2563.3968749999995</v>
      </c>
      <c r="AG89">
        <v>-2495.0396249999999</v>
      </c>
      <c r="AH89">
        <v>-2552.0039999999995</v>
      </c>
      <c r="AI89">
        <v>-2483.6467499999994</v>
      </c>
      <c r="AJ89">
        <v>-2574.7897499999995</v>
      </c>
      <c r="AK89">
        <v>-2552.0039999999995</v>
      </c>
      <c r="AL89">
        <v>-2312.7536249999994</v>
      </c>
      <c r="AM89">
        <v>-2574.7897499999995</v>
      </c>
      <c r="AN89">
        <v>-2472.2538749999999</v>
      </c>
      <c r="AO89">
        <v>-2563.3968749999995</v>
      </c>
      <c r="AP89">
        <v>-2495.0396249999999</v>
      </c>
      <c r="AQ89">
        <v>-2552.0039999999995</v>
      </c>
      <c r="AR89">
        <v>-2574.7897499999995</v>
      </c>
      <c r="AS89">
        <v>-2483.6467499999994</v>
      </c>
      <c r="AT89">
        <v>-2552.0039999999995</v>
      </c>
      <c r="AU89">
        <v>-2495.0396249999999</v>
      </c>
      <c r="AV89">
        <v>-2563.3968749999995</v>
      </c>
      <c r="AW89">
        <v>-2563.3968749999995</v>
      </c>
      <c r="AX89">
        <v>-2415.2894999999999</v>
      </c>
      <c r="AY89">
        <v>-2563.3968749999995</v>
      </c>
      <c r="AZ89">
        <v>-2472.2538749999999</v>
      </c>
      <c r="BA89">
        <v>-2574.7897499999995</v>
      </c>
      <c r="BB89">
        <v>-2472.2538749999999</v>
      </c>
      <c r="BC89">
        <v>-2563.3968749999995</v>
      </c>
      <c r="BD89">
        <v>-2574.7897499999995</v>
      </c>
      <c r="BE89">
        <v>-2472.2538749999999</v>
      </c>
      <c r="BF89">
        <v>-2574.7897499999995</v>
      </c>
      <c r="BG89">
        <v>-2483.6467499999994</v>
      </c>
      <c r="BH89">
        <v>-2552.0039999999995</v>
      </c>
      <c r="BI89">
        <v>-2574.7897499999995</v>
      </c>
      <c r="BJ89">
        <v>-2312.7536249999994</v>
      </c>
      <c r="BK89">
        <v>-2552.0039999999995</v>
      </c>
      <c r="BL89">
        <v>-2483.6467499999994</v>
      </c>
      <c r="BM89">
        <v>-2574.7897499999995</v>
      </c>
      <c r="BN89">
        <v>-2563.3968749999999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</row>
    <row r="90" spans="1:256" x14ac:dyDescent="0.25">
      <c r="A90" s="4" t="s">
        <v>567</v>
      </c>
      <c r="B90" s="4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-13.19175000000001</v>
      </c>
      <c r="T90">
        <v>-14.391000000000012</v>
      </c>
      <c r="U90">
        <v>-12.59212500000001</v>
      </c>
      <c r="V90">
        <v>-13.791375000000011</v>
      </c>
      <c r="W90">
        <v>-13.791375000000011</v>
      </c>
      <c r="X90">
        <v>-13.19175000000001</v>
      </c>
      <c r="Y90">
        <v>-14.391000000000012</v>
      </c>
      <c r="Z90">
        <v>-12.59212500000001</v>
      </c>
      <c r="AA90">
        <v>-13.19175000000001</v>
      </c>
      <c r="AB90">
        <v>-13.19175000000001</v>
      </c>
      <c r="AC90">
        <v>-14.391000000000012</v>
      </c>
      <c r="AD90">
        <v>-12.59212500000001</v>
      </c>
      <c r="AE90">
        <v>-13.791375000000011</v>
      </c>
      <c r="AF90">
        <v>-13.791375000000011</v>
      </c>
      <c r="AG90">
        <v>-12.59212500000001</v>
      </c>
      <c r="AH90">
        <v>-14.391000000000012</v>
      </c>
      <c r="AI90">
        <v>-13.19175000000001</v>
      </c>
      <c r="AJ90">
        <v>-13.19175000000001</v>
      </c>
      <c r="AK90">
        <v>-14.391000000000012</v>
      </c>
      <c r="AL90">
        <v>-12.59212500000001</v>
      </c>
      <c r="AM90">
        <v>-13.19175000000001</v>
      </c>
      <c r="AN90">
        <v>-13.791375000000011</v>
      </c>
      <c r="AO90">
        <v>-13.791375000000011</v>
      </c>
      <c r="AP90">
        <v>-12.59212500000001</v>
      </c>
      <c r="AQ90">
        <v>-14.391000000000012</v>
      </c>
      <c r="AR90">
        <v>-13.19175000000001</v>
      </c>
      <c r="AS90">
        <v>-13.19175000000001</v>
      </c>
      <c r="AT90">
        <v>-14.391000000000012</v>
      </c>
      <c r="AU90">
        <v>-12.59212500000001</v>
      </c>
      <c r="AV90">
        <v>-13.791375000000011</v>
      </c>
      <c r="AW90">
        <v>-13.791375000000011</v>
      </c>
      <c r="AX90">
        <v>-11.9925</v>
      </c>
      <c r="AY90">
        <v>-13.791375000000011</v>
      </c>
      <c r="AZ90">
        <v>-13.791375000000011</v>
      </c>
      <c r="BA90">
        <v>-13.19175000000001</v>
      </c>
      <c r="BB90">
        <v>-13.791375000000011</v>
      </c>
      <c r="BC90">
        <v>-13.791375000000011</v>
      </c>
      <c r="BD90">
        <v>-13.19175000000001</v>
      </c>
      <c r="BE90">
        <v>-13.791375000000011</v>
      </c>
      <c r="BF90">
        <v>-13.19175000000001</v>
      </c>
      <c r="BG90">
        <v>-13.19175000000001</v>
      </c>
      <c r="BH90">
        <v>-14.391000000000012</v>
      </c>
      <c r="BI90">
        <v>-13.19175000000001</v>
      </c>
      <c r="BJ90">
        <v>-12.59212500000001</v>
      </c>
      <c r="BK90">
        <v>-14.391000000000012</v>
      </c>
      <c r="BL90">
        <v>-13.19175000000001</v>
      </c>
      <c r="BM90">
        <v>-13.19175000000001</v>
      </c>
      <c r="BN90">
        <v>-13.791375000000011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</row>
    <row r="91" spans="1:256" x14ac:dyDescent="0.25">
      <c r="A91" s="4" t="s">
        <v>568</v>
      </c>
      <c r="B91" s="4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-135.51525000000012</v>
      </c>
      <c r="T91">
        <v>-134.31600000000009</v>
      </c>
      <c r="U91">
        <v>-131.3178750000001</v>
      </c>
      <c r="V91">
        <v>-134.91562500000001</v>
      </c>
      <c r="W91">
        <v>-130.11862500000012</v>
      </c>
      <c r="X91">
        <v>-135.51525000000012</v>
      </c>
      <c r="Y91">
        <v>-134.31600000000009</v>
      </c>
      <c r="Z91">
        <v>-121.72387500000009</v>
      </c>
      <c r="AA91">
        <v>-135.51525000000012</v>
      </c>
      <c r="AB91">
        <v>-130.7182500000001</v>
      </c>
      <c r="AC91">
        <v>-134.31600000000009</v>
      </c>
      <c r="AD91">
        <v>-131.3178750000001</v>
      </c>
      <c r="AE91">
        <v>-134.91562500000001</v>
      </c>
      <c r="AF91">
        <v>-134.91562500000001</v>
      </c>
      <c r="AG91">
        <v>-131.3178750000001</v>
      </c>
      <c r="AH91">
        <v>-134.31600000000009</v>
      </c>
      <c r="AI91">
        <v>-130.7182500000001</v>
      </c>
      <c r="AJ91">
        <v>-135.51525000000012</v>
      </c>
      <c r="AK91">
        <v>-134.31600000000009</v>
      </c>
      <c r="AL91">
        <v>-121.72387500000009</v>
      </c>
      <c r="AM91">
        <v>-135.51525000000012</v>
      </c>
      <c r="AN91">
        <v>-130.11862500000012</v>
      </c>
      <c r="AO91">
        <v>-134.91562500000001</v>
      </c>
      <c r="AP91">
        <v>-131.3178750000001</v>
      </c>
      <c r="AQ91">
        <v>-134.31600000000009</v>
      </c>
      <c r="AR91">
        <v>-135.51525000000012</v>
      </c>
      <c r="AS91">
        <v>-130.7182500000001</v>
      </c>
      <c r="AT91">
        <v>-134.31600000000009</v>
      </c>
      <c r="AU91">
        <v>-131.3178750000001</v>
      </c>
      <c r="AV91">
        <v>-134.91562500000001</v>
      </c>
      <c r="AW91">
        <v>-134.91562500000001</v>
      </c>
      <c r="AX91">
        <v>-127.12050000000011</v>
      </c>
      <c r="AY91">
        <v>-134.91562500000001</v>
      </c>
      <c r="AZ91">
        <v>-130.11862500000012</v>
      </c>
      <c r="BA91">
        <v>-135.51525000000012</v>
      </c>
      <c r="BB91">
        <v>-130.11862500000012</v>
      </c>
      <c r="BC91">
        <v>-134.91562500000001</v>
      </c>
      <c r="BD91">
        <v>-135.51525000000012</v>
      </c>
      <c r="BE91">
        <v>-130.11862500000012</v>
      </c>
      <c r="BF91">
        <v>-135.51525000000012</v>
      </c>
      <c r="BG91">
        <v>-130.7182500000001</v>
      </c>
      <c r="BH91">
        <v>-134.31600000000009</v>
      </c>
      <c r="BI91">
        <v>-135.51525000000012</v>
      </c>
      <c r="BJ91">
        <v>-121.72387500000009</v>
      </c>
      <c r="BK91">
        <v>-134.31600000000009</v>
      </c>
      <c r="BL91">
        <v>-130.7182500000001</v>
      </c>
      <c r="BM91">
        <v>-135.51525000000012</v>
      </c>
      <c r="BN91">
        <v>-134.91562500000001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</row>
  </sheetData>
  <pageMargins left="0.75" right="0.75" top="1" bottom="1" header="0.5" footer="0.5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K896"/>
  <sheetViews>
    <sheetView workbookViewId="0"/>
  </sheetViews>
  <sheetFormatPr defaultRowHeight="13.2" x14ac:dyDescent="0.25"/>
  <cols>
    <col min="2" max="2" width="14.109375" bestFit="1" customWidth="1"/>
    <col min="5" max="5" width="14.5546875" bestFit="1" customWidth="1"/>
    <col min="6" max="6" width="15" bestFit="1" customWidth="1"/>
    <col min="9" max="9" width="17.88671875" bestFit="1" customWidth="1"/>
    <col min="10" max="10" width="12.33203125" customWidth="1"/>
    <col min="13" max="13" width="28.6640625" bestFit="1" customWidth="1"/>
    <col min="18" max="18" width="16.6640625" customWidth="1"/>
    <col min="22" max="22" width="16.6640625" bestFit="1" customWidth="1"/>
    <col min="33" max="33" width="11" bestFit="1" customWidth="1"/>
    <col min="34" max="34" width="12.109375" style="4" bestFit="1" customWidth="1"/>
    <col min="37" max="37" width="19.88671875" bestFit="1" customWidth="1"/>
  </cols>
  <sheetData>
    <row r="1" spans="1:37" x14ac:dyDescent="0.25">
      <c r="D1" t="str">
        <f>VLOOKUP(RetrieveTension,D5:E9,2)</f>
        <v>A4 - 25 / 2,3 kV</v>
      </c>
      <c r="I1" t="str">
        <f>VLOOKUP(RetrieveTrans1,H5:I27,2)</f>
        <v>Mato Grosso do Sul</v>
      </c>
      <c r="M1" t="str">
        <f>VLOOKUP(RetrieveTrans2,L5:M303,2)</f>
        <v>Below 30 MW</v>
      </c>
    </row>
    <row r="2" spans="1:37" x14ac:dyDescent="0.25">
      <c r="B2" t="str">
        <f>VLOOKUP(B3,A5:B304,2)</f>
        <v>Moema - 1</v>
      </c>
      <c r="D2" t="s">
        <v>2</v>
      </c>
      <c r="E2" t="s">
        <v>3</v>
      </c>
      <c r="F2" t="s">
        <v>4</v>
      </c>
      <c r="O2" s="7"/>
    </row>
    <row r="3" spans="1:37" x14ac:dyDescent="0.25">
      <c r="B3" s="8">
        <v>4</v>
      </c>
      <c r="D3" s="8">
        <v>5</v>
      </c>
      <c r="E3" s="8">
        <f>VLOOKUP(D3,$D$13:$F$17,2)</f>
        <v>9</v>
      </c>
      <c r="F3" s="8">
        <f>VLOOKUP(D3,$D$13:$F$17,3)</f>
        <v>10</v>
      </c>
      <c r="I3" s="8">
        <v>10</v>
      </c>
      <c r="M3" s="8">
        <v>2</v>
      </c>
      <c r="O3" s="7"/>
      <c r="R3" s="3">
        <v>1</v>
      </c>
      <c r="V3" s="8">
        <v>12</v>
      </c>
    </row>
    <row r="4" spans="1:37" x14ac:dyDescent="0.25">
      <c r="B4" s="1" t="s">
        <v>0</v>
      </c>
      <c r="D4" s="6" t="s">
        <v>1</v>
      </c>
      <c r="H4" s="6" t="s">
        <v>56</v>
      </c>
      <c r="L4" s="6" t="s">
        <v>57</v>
      </c>
      <c r="O4" s="7"/>
      <c r="Q4" s="443" t="s">
        <v>485</v>
      </c>
      <c r="R4" s="443"/>
      <c r="S4" s="443"/>
      <c r="U4" s="6" t="s">
        <v>184</v>
      </c>
    </row>
    <row r="5" spans="1:37" x14ac:dyDescent="0.25">
      <c r="A5">
        <v>1</v>
      </c>
      <c r="B5" t="s">
        <v>379</v>
      </c>
      <c r="C5" s="5">
        <v>1</v>
      </c>
      <c r="D5">
        <v>1</v>
      </c>
      <c r="E5" s="5" t="s">
        <v>12</v>
      </c>
      <c r="F5" s="5">
        <v>1</v>
      </c>
      <c r="H5">
        <v>1</v>
      </c>
      <c r="I5" t="s">
        <v>17</v>
      </c>
      <c r="J5" s="9">
        <v>0</v>
      </c>
      <c r="K5" s="5">
        <v>1</v>
      </c>
      <c r="L5">
        <v>1</v>
      </c>
      <c r="M5" t="s">
        <v>17</v>
      </c>
      <c r="N5" s="9">
        <v>0</v>
      </c>
      <c r="O5" s="7"/>
      <c r="P5" s="5">
        <v>1</v>
      </c>
      <c r="Q5">
        <v>1</v>
      </c>
      <c r="R5" t="s">
        <v>492</v>
      </c>
      <c r="S5" s="5">
        <v>1</v>
      </c>
      <c r="V5" s="6"/>
      <c r="W5" s="36" t="s">
        <v>5</v>
      </c>
      <c r="X5" s="37"/>
      <c r="Y5" s="36" t="s">
        <v>6</v>
      </c>
      <c r="Z5" s="37"/>
      <c r="AA5" s="441" t="s">
        <v>7</v>
      </c>
      <c r="AB5" s="442"/>
      <c r="AC5" s="441" t="s">
        <v>8</v>
      </c>
      <c r="AD5" s="442"/>
      <c r="AE5" s="441" t="s">
        <v>105</v>
      </c>
      <c r="AF5" s="442"/>
      <c r="AG5" s="38" t="s">
        <v>106</v>
      </c>
      <c r="AH5" s="4" t="s">
        <v>107</v>
      </c>
      <c r="AK5" s="6" t="s">
        <v>354</v>
      </c>
    </row>
    <row r="6" spans="1:37" x14ac:dyDescent="0.25">
      <c r="A6">
        <v>2</v>
      </c>
      <c r="B6" t="s">
        <v>603</v>
      </c>
      <c r="C6" s="5">
        <v>2</v>
      </c>
      <c r="D6">
        <v>2</v>
      </c>
      <c r="E6" s="5" t="s">
        <v>13</v>
      </c>
      <c r="F6" s="5">
        <v>2</v>
      </c>
      <c r="H6">
        <f>H5+1</f>
        <v>2</v>
      </c>
      <c r="I6" t="s">
        <v>18</v>
      </c>
      <c r="J6" s="7">
        <v>1.2010000000000001</v>
      </c>
      <c r="K6" s="5">
        <v>2</v>
      </c>
      <c r="L6">
        <v>2</v>
      </c>
      <c r="M6" t="s">
        <v>600</v>
      </c>
      <c r="N6" s="9">
        <v>0</v>
      </c>
      <c r="O6" s="7"/>
      <c r="P6" s="5">
        <v>2</v>
      </c>
      <c r="Q6">
        <v>2</v>
      </c>
      <c r="R6" t="s">
        <v>486</v>
      </c>
      <c r="S6" s="5">
        <v>2</v>
      </c>
      <c r="W6" s="39" t="s">
        <v>108</v>
      </c>
      <c r="X6" s="40" t="s">
        <v>109</v>
      </c>
      <c r="Y6" s="39" t="s">
        <v>108</v>
      </c>
      <c r="Z6" s="40" t="s">
        <v>109</v>
      </c>
      <c r="AA6" s="39" t="s">
        <v>108</v>
      </c>
      <c r="AB6" s="40" t="s">
        <v>109</v>
      </c>
      <c r="AC6" s="39" t="s">
        <v>108</v>
      </c>
      <c r="AD6" s="40" t="s">
        <v>109</v>
      </c>
      <c r="AE6" s="39" t="s">
        <v>108</v>
      </c>
      <c r="AF6" s="40" t="s">
        <v>109</v>
      </c>
      <c r="AG6" s="41"/>
      <c r="AH6" s="76"/>
      <c r="AK6" s="75">
        <v>10</v>
      </c>
    </row>
    <row r="7" spans="1:37" x14ac:dyDescent="0.25">
      <c r="A7">
        <v>3</v>
      </c>
      <c r="B7" t="s">
        <v>94</v>
      </c>
      <c r="C7" s="5">
        <v>3</v>
      </c>
      <c r="D7">
        <v>3</v>
      </c>
      <c r="E7" s="5" t="s">
        <v>14</v>
      </c>
      <c r="F7" s="5">
        <v>3</v>
      </c>
      <c r="G7" s="2"/>
      <c r="H7">
        <f t="shared" ref="H7:H27" si="0">H6+1</f>
        <v>3</v>
      </c>
      <c r="I7" t="s">
        <v>19</v>
      </c>
      <c r="J7" s="7">
        <v>1.27</v>
      </c>
      <c r="K7" s="5">
        <v>3</v>
      </c>
      <c r="L7">
        <v>3</v>
      </c>
      <c r="M7" t="s">
        <v>196</v>
      </c>
      <c r="N7" s="9">
        <v>1.0589999999999999</v>
      </c>
      <c r="O7" s="7" t="s">
        <v>20</v>
      </c>
      <c r="P7" s="5">
        <v>3</v>
      </c>
      <c r="Q7">
        <v>3</v>
      </c>
      <c r="R7" t="s">
        <v>487</v>
      </c>
      <c r="S7" s="5">
        <v>3</v>
      </c>
      <c r="U7">
        <v>1</v>
      </c>
      <c r="V7" t="s">
        <v>110</v>
      </c>
      <c r="W7" s="39">
        <v>0</v>
      </c>
      <c r="X7" s="40">
        <v>0</v>
      </c>
      <c r="Y7" s="39">
        <v>0</v>
      </c>
      <c r="Z7" s="40">
        <v>0</v>
      </c>
      <c r="AA7" s="39">
        <v>0</v>
      </c>
      <c r="AB7" s="40">
        <v>0</v>
      </c>
      <c r="AC7" s="39">
        <v>0</v>
      </c>
      <c r="AD7" s="40">
        <v>0</v>
      </c>
      <c r="AE7" s="39">
        <v>0</v>
      </c>
      <c r="AF7" s="40">
        <v>0</v>
      </c>
      <c r="AG7" s="41">
        <v>0</v>
      </c>
      <c r="AH7" s="76"/>
      <c r="AI7" s="5">
        <v>1</v>
      </c>
    </row>
    <row r="8" spans="1:37" x14ac:dyDescent="0.25">
      <c r="A8">
        <v>4</v>
      </c>
      <c r="B8" s="5" t="s">
        <v>590</v>
      </c>
      <c r="C8" s="5">
        <v>4</v>
      </c>
      <c r="D8">
        <v>4</v>
      </c>
      <c r="E8" s="5" t="s">
        <v>15</v>
      </c>
      <c r="F8" s="5">
        <v>4</v>
      </c>
      <c r="H8">
        <f t="shared" si="0"/>
        <v>4</v>
      </c>
      <c r="I8" t="s">
        <v>21</v>
      </c>
      <c r="J8" s="7">
        <v>1.8220000000000001</v>
      </c>
      <c r="K8" s="5">
        <v>4</v>
      </c>
      <c r="L8">
        <v>4</v>
      </c>
      <c r="M8" t="s">
        <v>197</v>
      </c>
      <c r="N8" s="9">
        <v>1.248</v>
      </c>
      <c r="O8" s="7" t="s">
        <v>22</v>
      </c>
      <c r="P8" s="5">
        <v>4</v>
      </c>
      <c r="U8">
        <v>2</v>
      </c>
      <c r="V8" t="s">
        <v>111</v>
      </c>
      <c r="W8" s="42">
        <v>4.93</v>
      </c>
      <c r="X8" s="43">
        <v>0.89</v>
      </c>
      <c r="Y8" s="42">
        <v>7.64</v>
      </c>
      <c r="Z8" s="43">
        <v>1.79</v>
      </c>
      <c r="AA8" s="42">
        <v>0</v>
      </c>
      <c r="AB8" s="43">
        <v>0</v>
      </c>
      <c r="AC8" s="42">
        <v>12.64</v>
      </c>
      <c r="AD8" s="43">
        <v>3.85</v>
      </c>
      <c r="AE8" s="42">
        <v>0</v>
      </c>
      <c r="AF8" s="43">
        <v>0</v>
      </c>
      <c r="AG8" s="44">
        <v>0.89</v>
      </c>
      <c r="AH8" s="14"/>
      <c r="AI8" s="5">
        <v>2</v>
      </c>
    </row>
    <row r="9" spans="1:37" x14ac:dyDescent="0.25">
      <c r="A9">
        <v>5</v>
      </c>
      <c r="C9" s="5">
        <v>5</v>
      </c>
      <c r="D9">
        <v>5</v>
      </c>
      <c r="E9" s="5" t="s">
        <v>16</v>
      </c>
      <c r="F9" s="5">
        <v>5</v>
      </c>
      <c r="H9">
        <f t="shared" si="0"/>
        <v>5</v>
      </c>
      <c r="I9" t="s">
        <v>23</v>
      </c>
      <c r="J9" s="7">
        <v>1.548</v>
      </c>
      <c r="K9" s="5">
        <v>5</v>
      </c>
      <c r="L9">
        <v>5</v>
      </c>
      <c r="M9" t="s">
        <v>198</v>
      </c>
      <c r="N9" s="9">
        <v>0.48</v>
      </c>
      <c r="O9" s="7" t="s">
        <v>24</v>
      </c>
      <c r="P9" s="5">
        <v>5</v>
      </c>
      <c r="U9">
        <v>3</v>
      </c>
      <c r="V9" t="s">
        <v>112</v>
      </c>
      <c r="W9" s="42">
        <v>0</v>
      </c>
      <c r="X9" s="43">
        <v>0</v>
      </c>
      <c r="Y9" s="42">
        <v>0</v>
      </c>
      <c r="Z9" s="43">
        <v>0</v>
      </c>
      <c r="AA9" s="42">
        <v>0</v>
      </c>
      <c r="AB9" s="43">
        <v>0</v>
      </c>
      <c r="AC9" s="42">
        <v>12.29</v>
      </c>
      <c r="AD9" s="43">
        <v>4.09</v>
      </c>
      <c r="AE9" s="42">
        <v>0</v>
      </c>
      <c r="AF9" s="43">
        <v>0</v>
      </c>
      <c r="AG9" s="44">
        <v>2.86</v>
      </c>
      <c r="AH9" s="14"/>
      <c r="AI9" s="5">
        <v>3</v>
      </c>
    </row>
    <row r="10" spans="1:37" x14ac:dyDescent="0.25">
      <c r="A10">
        <v>6</v>
      </c>
      <c r="C10" s="5">
        <v>6</v>
      </c>
      <c r="H10">
        <f t="shared" si="0"/>
        <v>6</v>
      </c>
      <c r="I10" t="s">
        <v>25</v>
      </c>
      <c r="J10" s="7">
        <v>1.784</v>
      </c>
      <c r="K10" s="5">
        <v>6</v>
      </c>
      <c r="L10">
        <v>6</v>
      </c>
      <c r="M10" t="s">
        <v>199</v>
      </c>
      <c r="N10" s="9">
        <v>0.60199999999999998</v>
      </c>
      <c r="O10" s="7" t="s">
        <v>26</v>
      </c>
      <c r="P10" s="5">
        <v>6</v>
      </c>
      <c r="U10">
        <v>4</v>
      </c>
      <c r="V10" t="s">
        <v>113</v>
      </c>
      <c r="W10" s="42">
        <v>3.88</v>
      </c>
      <c r="X10" s="43">
        <v>0.56999999999999995</v>
      </c>
      <c r="Y10" s="42">
        <v>0</v>
      </c>
      <c r="Z10" s="43">
        <v>4</v>
      </c>
      <c r="AA10" s="42">
        <v>12.61</v>
      </c>
      <c r="AB10" s="43">
        <v>3.75</v>
      </c>
      <c r="AC10" s="42">
        <v>11.35</v>
      </c>
      <c r="AD10" s="43">
        <v>3.32</v>
      </c>
      <c r="AE10" s="42">
        <v>0</v>
      </c>
      <c r="AF10" s="43">
        <v>0</v>
      </c>
      <c r="AG10" s="45">
        <v>0.56999999999999995</v>
      </c>
      <c r="AH10" s="14" t="s">
        <v>24</v>
      </c>
      <c r="AI10" s="5">
        <v>4</v>
      </c>
    </row>
    <row r="11" spans="1:37" x14ac:dyDescent="0.25">
      <c r="A11">
        <v>7</v>
      </c>
      <c r="C11" s="5">
        <v>7</v>
      </c>
      <c r="D11" s="5" t="s">
        <v>9</v>
      </c>
      <c r="E11" s="4"/>
      <c r="F11" s="4"/>
      <c r="H11">
        <f t="shared" si="0"/>
        <v>7</v>
      </c>
      <c r="I11" t="s">
        <v>27</v>
      </c>
      <c r="J11" s="7">
        <v>1.5269999999999999</v>
      </c>
      <c r="K11" s="5">
        <v>7</v>
      </c>
      <c r="L11">
        <v>7</v>
      </c>
      <c r="M11" t="s">
        <v>200</v>
      </c>
      <c r="N11" s="9">
        <v>0.60199999999999998</v>
      </c>
      <c r="O11" s="7" t="s">
        <v>26</v>
      </c>
      <c r="P11" s="5">
        <v>7</v>
      </c>
      <c r="U11">
        <v>5</v>
      </c>
      <c r="V11" t="s">
        <v>114</v>
      </c>
      <c r="W11" s="42">
        <v>0</v>
      </c>
      <c r="X11" s="43">
        <v>0</v>
      </c>
      <c r="Y11" s="42">
        <v>0</v>
      </c>
      <c r="Z11" s="43">
        <v>0</v>
      </c>
      <c r="AA11" s="42">
        <v>0</v>
      </c>
      <c r="AB11" s="43">
        <v>0</v>
      </c>
      <c r="AC11" s="42">
        <v>8.9499999999999993</v>
      </c>
      <c r="AD11" s="43">
        <v>2.52</v>
      </c>
      <c r="AE11" s="42">
        <v>0</v>
      </c>
      <c r="AF11" s="43">
        <v>0</v>
      </c>
      <c r="AG11" s="44">
        <v>2.52</v>
      </c>
      <c r="AH11" s="14" t="s">
        <v>24</v>
      </c>
      <c r="AI11" s="5">
        <v>5</v>
      </c>
    </row>
    <row r="12" spans="1:37" x14ac:dyDescent="0.25">
      <c r="A12">
        <v>8</v>
      </c>
      <c r="C12" s="5">
        <v>8</v>
      </c>
      <c r="D12" s="5" t="s">
        <v>2</v>
      </c>
      <c r="E12" s="4" t="s">
        <v>10</v>
      </c>
      <c r="F12" s="4" t="s">
        <v>11</v>
      </c>
      <c r="H12">
        <f t="shared" si="0"/>
        <v>8</v>
      </c>
      <c r="I12" t="s">
        <v>28</v>
      </c>
      <c r="J12" s="7">
        <v>1.3959999999999999</v>
      </c>
      <c r="K12" s="5">
        <v>8</v>
      </c>
      <c r="L12">
        <v>8</v>
      </c>
      <c r="M12" t="s">
        <v>201</v>
      </c>
      <c r="N12" s="9">
        <v>0.50600000000000001</v>
      </c>
      <c r="O12" s="7" t="s">
        <v>20</v>
      </c>
      <c r="P12" s="5">
        <v>8</v>
      </c>
      <c r="U12">
        <v>6</v>
      </c>
      <c r="V12" t="s">
        <v>115</v>
      </c>
      <c r="W12" s="42">
        <v>0</v>
      </c>
      <c r="X12" s="43">
        <v>0</v>
      </c>
      <c r="Y12" s="42">
        <v>6.63</v>
      </c>
      <c r="Z12" s="43">
        <v>1.42</v>
      </c>
      <c r="AA12" s="42">
        <v>0</v>
      </c>
      <c r="AB12" s="43">
        <v>0</v>
      </c>
      <c r="AC12" s="42">
        <v>9.2799999999999994</v>
      </c>
      <c r="AD12" s="43">
        <v>2.62</v>
      </c>
      <c r="AE12" s="42">
        <v>0</v>
      </c>
      <c r="AF12" s="43">
        <v>0</v>
      </c>
      <c r="AG12" s="44">
        <v>1.42</v>
      </c>
      <c r="AH12" s="14" t="s">
        <v>20</v>
      </c>
      <c r="AI12" s="5">
        <v>6</v>
      </c>
    </row>
    <row r="13" spans="1:37" x14ac:dyDescent="0.25">
      <c r="A13">
        <v>9</v>
      </c>
      <c r="C13" s="5">
        <v>9</v>
      </c>
      <c r="D13" s="4">
        <v>1</v>
      </c>
      <c r="E13" s="4"/>
      <c r="F13" s="4"/>
      <c r="H13">
        <f t="shared" si="0"/>
        <v>9</v>
      </c>
      <c r="I13" t="s">
        <v>29</v>
      </c>
      <c r="J13" s="7">
        <v>1.617</v>
      </c>
      <c r="K13" s="5">
        <v>9</v>
      </c>
      <c r="L13">
        <v>9</v>
      </c>
      <c r="M13" t="s">
        <v>202</v>
      </c>
      <c r="N13" s="9">
        <v>5.8000000000000003E-2</v>
      </c>
      <c r="O13" s="7" t="s">
        <v>26</v>
      </c>
      <c r="P13" s="5">
        <v>9</v>
      </c>
      <c r="U13">
        <v>7</v>
      </c>
      <c r="V13" t="s">
        <v>116</v>
      </c>
      <c r="W13" s="42">
        <v>0</v>
      </c>
      <c r="X13" s="43">
        <v>0</v>
      </c>
      <c r="Y13" s="42">
        <v>0</v>
      </c>
      <c r="Z13" s="43">
        <v>0</v>
      </c>
      <c r="AA13" s="42">
        <v>0</v>
      </c>
      <c r="AB13" s="43">
        <v>0</v>
      </c>
      <c r="AC13" s="42">
        <v>13.04</v>
      </c>
      <c r="AD13" s="43">
        <v>4.34</v>
      </c>
      <c r="AE13" s="42">
        <v>0</v>
      </c>
      <c r="AF13" s="43">
        <v>0</v>
      </c>
      <c r="AG13" s="44">
        <v>2.86</v>
      </c>
      <c r="AH13" s="14" t="s">
        <v>117</v>
      </c>
      <c r="AI13" s="5">
        <v>7</v>
      </c>
    </row>
    <row r="14" spans="1:37" x14ac:dyDescent="0.25">
      <c r="A14">
        <v>10</v>
      </c>
      <c r="C14" s="5">
        <v>10</v>
      </c>
      <c r="D14" s="4">
        <v>2</v>
      </c>
      <c r="E14" s="4">
        <v>3</v>
      </c>
      <c r="F14" s="4">
        <f>E14+1</f>
        <v>4</v>
      </c>
      <c r="H14">
        <f t="shared" si="0"/>
        <v>10</v>
      </c>
      <c r="I14" t="s">
        <v>30</v>
      </c>
      <c r="J14" s="7">
        <v>1.3380000000000001</v>
      </c>
      <c r="K14" s="5">
        <v>10</v>
      </c>
      <c r="L14">
        <v>10</v>
      </c>
      <c r="M14" t="s">
        <v>203</v>
      </c>
      <c r="N14" s="9">
        <v>0.36399999999999999</v>
      </c>
      <c r="O14" s="7" t="s">
        <v>24</v>
      </c>
      <c r="P14" s="5">
        <v>10</v>
      </c>
      <c r="U14">
        <v>8</v>
      </c>
      <c r="V14" t="s">
        <v>118</v>
      </c>
      <c r="W14" s="42">
        <v>0</v>
      </c>
      <c r="X14" s="43">
        <v>0</v>
      </c>
      <c r="Y14" s="42">
        <v>9.94</v>
      </c>
      <c r="Z14" s="43">
        <v>2.39</v>
      </c>
      <c r="AA14" s="42">
        <v>0</v>
      </c>
      <c r="AB14" s="43">
        <v>0</v>
      </c>
      <c r="AC14" s="42">
        <v>12.99</v>
      </c>
      <c r="AD14" s="43">
        <v>3.93</v>
      </c>
      <c r="AE14" s="42">
        <v>0</v>
      </c>
      <c r="AF14" s="43">
        <v>0</v>
      </c>
      <c r="AG14" s="44">
        <v>2.39</v>
      </c>
      <c r="AH14" s="14" t="s">
        <v>52</v>
      </c>
      <c r="AI14" s="5">
        <v>8</v>
      </c>
    </row>
    <row r="15" spans="1:37" x14ac:dyDescent="0.25">
      <c r="A15">
        <v>11</v>
      </c>
      <c r="C15" s="5">
        <v>11</v>
      </c>
      <c r="D15" s="4">
        <v>3</v>
      </c>
      <c r="E15" s="4">
        <v>5</v>
      </c>
      <c r="F15" s="4">
        <f>E15+1</f>
        <v>6</v>
      </c>
      <c r="H15">
        <f t="shared" si="0"/>
        <v>11</v>
      </c>
      <c r="I15" t="s">
        <v>31</v>
      </c>
      <c r="J15" s="7">
        <v>1.4219999999999999</v>
      </c>
      <c r="K15" s="5">
        <v>11</v>
      </c>
      <c r="L15">
        <v>11</v>
      </c>
      <c r="M15" t="s">
        <v>204</v>
      </c>
      <c r="N15" s="9">
        <v>0.35799999999999998</v>
      </c>
      <c r="O15" s="7" t="s">
        <v>24</v>
      </c>
      <c r="P15" s="5">
        <v>11</v>
      </c>
      <c r="U15">
        <v>9</v>
      </c>
      <c r="V15" t="s">
        <v>119</v>
      </c>
      <c r="W15" s="42">
        <v>0</v>
      </c>
      <c r="X15" s="43">
        <v>0</v>
      </c>
      <c r="Y15" s="42">
        <v>0</v>
      </c>
      <c r="Z15" s="43">
        <v>0</v>
      </c>
      <c r="AA15" s="42">
        <v>0</v>
      </c>
      <c r="AB15" s="43">
        <v>0</v>
      </c>
      <c r="AC15" s="42">
        <v>13.55</v>
      </c>
      <c r="AD15" s="43">
        <v>4.51</v>
      </c>
      <c r="AE15" s="42">
        <v>0</v>
      </c>
      <c r="AF15" s="43">
        <v>0</v>
      </c>
      <c r="AG15" s="44">
        <v>2.86</v>
      </c>
      <c r="AH15" s="14" t="s">
        <v>120</v>
      </c>
      <c r="AI15" s="5">
        <v>9</v>
      </c>
    </row>
    <row r="16" spans="1:37" x14ac:dyDescent="0.25">
      <c r="A16">
        <v>12</v>
      </c>
      <c r="C16" s="5">
        <v>12</v>
      </c>
      <c r="D16" s="4">
        <v>4</v>
      </c>
      <c r="E16" s="4">
        <v>7</v>
      </c>
      <c r="F16" s="4">
        <f>E16+1</f>
        <v>8</v>
      </c>
      <c r="H16">
        <f t="shared" si="0"/>
        <v>12</v>
      </c>
      <c r="I16" t="s">
        <v>32</v>
      </c>
      <c r="J16" s="7">
        <v>1.714</v>
      </c>
      <c r="K16" s="5">
        <v>12</v>
      </c>
      <c r="L16">
        <v>12</v>
      </c>
      <c r="M16" t="s">
        <v>205</v>
      </c>
      <c r="N16" s="9">
        <v>0.84699999999999998</v>
      </c>
      <c r="O16" s="7" t="s">
        <v>33</v>
      </c>
      <c r="P16" s="5">
        <v>12</v>
      </c>
      <c r="U16">
        <v>10</v>
      </c>
      <c r="V16" t="s">
        <v>121</v>
      </c>
      <c r="W16" s="42">
        <v>2.61</v>
      </c>
      <c r="X16" s="43">
        <v>0.24</v>
      </c>
      <c r="Y16" s="42">
        <v>0</v>
      </c>
      <c r="Z16" s="43">
        <v>0</v>
      </c>
      <c r="AA16" s="42">
        <v>8.75</v>
      </c>
      <c r="AB16" s="43">
        <v>2.4</v>
      </c>
      <c r="AC16" s="42">
        <v>9.8000000000000007</v>
      </c>
      <c r="AD16" s="43">
        <v>2.75</v>
      </c>
      <c r="AE16" s="42">
        <v>11.94</v>
      </c>
      <c r="AF16" s="43">
        <v>5.08</v>
      </c>
      <c r="AG16" s="44">
        <v>0.24</v>
      </c>
      <c r="AH16" s="14" t="s">
        <v>53</v>
      </c>
      <c r="AI16" s="5">
        <v>10</v>
      </c>
    </row>
    <row r="17" spans="1:35" x14ac:dyDescent="0.25">
      <c r="A17">
        <v>13</v>
      </c>
      <c r="C17" s="5">
        <v>13</v>
      </c>
      <c r="D17" s="4">
        <v>5</v>
      </c>
      <c r="E17" s="4">
        <v>9</v>
      </c>
      <c r="F17" s="4">
        <f>E17+1</f>
        <v>10</v>
      </c>
      <c r="H17">
        <f t="shared" si="0"/>
        <v>13</v>
      </c>
      <c r="I17" t="s">
        <v>34</v>
      </c>
      <c r="J17" s="7">
        <v>1.641</v>
      </c>
      <c r="K17" s="5">
        <v>13</v>
      </c>
      <c r="L17">
        <v>13</v>
      </c>
      <c r="M17" t="s">
        <v>206</v>
      </c>
      <c r="N17" s="9">
        <v>0.84499999999999997</v>
      </c>
      <c r="O17" s="7" t="s">
        <v>22</v>
      </c>
      <c r="P17" s="5">
        <v>13</v>
      </c>
      <c r="U17">
        <v>11</v>
      </c>
      <c r="V17" t="s">
        <v>122</v>
      </c>
      <c r="W17" s="42">
        <v>0</v>
      </c>
      <c r="X17" s="43">
        <v>0</v>
      </c>
      <c r="Y17" s="42">
        <v>11.06</v>
      </c>
      <c r="Z17" s="43">
        <v>2.73</v>
      </c>
      <c r="AA17" s="42">
        <v>0</v>
      </c>
      <c r="AB17" s="43">
        <v>0</v>
      </c>
      <c r="AC17" s="42">
        <v>11.51</v>
      </c>
      <c r="AD17" s="43">
        <v>3.47</v>
      </c>
      <c r="AE17" s="42">
        <v>13.74</v>
      </c>
      <c r="AF17" s="43">
        <v>6.19</v>
      </c>
      <c r="AG17" s="44">
        <v>2.73</v>
      </c>
      <c r="AH17" s="14" t="s">
        <v>22</v>
      </c>
      <c r="AI17" s="5">
        <v>11</v>
      </c>
    </row>
    <row r="18" spans="1:35" x14ac:dyDescent="0.25">
      <c r="A18">
        <v>14</v>
      </c>
      <c r="C18" s="5">
        <v>14</v>
      </c>
      <c r="H18">
        <f t="shared" si="0"/>
        <v>14</v>
      </c>
      <c r="I18" t="s">
        <v>35</v>
      </c>
      <c r="J18" s="7">
        <v>1.19</v>
      </c>
      <c r="K18" s="5">
        <v>14</v>
      </c>
      <c r="L18">
        <v>14</v>
      </c>
      <c r="M18" t="s">
        <v>207</v>
      </c>
      <c r="N18" s="9">
        <v>0.83699999999999997</v>
      </c>
      <c r="O18" s="7" t="s">
        <v>36</v>
      </c>
      <c r="P18" s="5">
        <v>14</v>
      </c>
      <c r="U18">
        <v>12</v>
      </c>
      <c r="V18" t="s">
        <v>123</v>
      </c>
      <c r="W18" s="42">
        <v>0</v>
      </c>
      <c r="X18" s="43">
        <v>0</v>
      </c>
      <c r="Y18" s="42">
        <v>8.77</v>
      </c>
      <c r="Z18" s="43">
        <v>1.95</v>
      </c>
      <c r="AA18" s="42">
        <v>0</v>
      </c>
      <c r="AB18" s="43">
        <v>0</v>
      </c>
      <c r="AC18" s="42">
        <v>11.33</v>
      </c>
      <c r="AD18" s="43">
        <v>3.23</v>
      </c>
      <c r="AE18" s="42">
        <v>0</v>
      </c>
      <c r="AF18" s="43">
        <v>0</v>
      </c>
      <c r="AG18" s="44">
        <v>1.95</v>
      </c>
      <c r="AH18" s="14" t="s">
        <v>124</v>
      </c>
      <c r="AI18" s="5">
        <v>12</v>
      </c>
    </row>
    <row r="19" spans="1:35" x14ac:dyDescent="0.25">
      <c r="A19">
        <v>15</v>
      </c>
      <c r="C19" s="5">
        <v>15</v>
      </c>
      <c r="H19">
        <f t="shared" si="0"/>
        <v>15</v>
      </c>
      <c r="I19" t="s">
        <v>37</v>
      </c>
      <c r="J19" s="7">
        <v>1.335</v>
      </c>
      <c r="K19" s="5">
        <v>15</v>
      </c>
      <c r="L19">
        <v>15</v>
      </c>
      <c r="M19" t="s">
        <v>208</v>
      </c>
      <c r="N19" s="9">
        <v>0.505</v>
      </c>
      <c r="O19" s="7" t="s">
        <v>24</v>
      </c>
      <c r="P19" s="5">
        <v>15</v>
      </c>
      <c r="U19">
        <v>13</v>
      </c>
      <c r="V19" t="s">
        <v>125</v>
      </c>
      <c r="W19" s="42">
        <v>4.97</v>
      </c>
      <c r="X19" s="43">
        <v>0.86</v>
      </c>
      <c r="Y19" s="42">
        <v>6.88</v>
      </c>
      <c r="Z19" s="43">
        <v>1.54</v>
      </c>
      <c r="AA19" s="42">
        <v>9.33</v>
      </c>
      <c r="AB19" s="43">
        <v>2.7</v>
      </c>
      <c r="AC19" s="42">
        <v>10.29</v>
      </c>
      <c r="AD19" s="43">
        <v>3.02</v>
      </c>
      <c r="AE19" s="42">
        <v>0</v>
      </c>
      <c r="AF19" s="43">
        <v>0</v>
      </c>
      <c r="AG19" s="44">
        <v>0.86</v>
      </c>
      <c r="AH19" s="14" t="s">
        <v>50</v>
      </c>
      <c r="AI19" s="5">
        <v>13</v>
      </c>
    </row>
    <row r="20" spans="1:35" x14ac:dyDescent="0.25">
      <c r="A20">
        <v>16</v>
      </c>
      <c r="C20" s="5">
        <v>16</v>
      </c>
      <c r="H20">
        <f t="shared" si="0"/>
        <v>16</v>
      </c>
      <c r="I20" t="s">
        <v>38</v>
      </c>
      <c r="J20" s="7">
        <v>1.577</v>
      </c>
      <c r="K20" s="5">
        <v>16</v>
      </c>
      <c r="L20">
        <v>16</v>
      </c>
      <c r="M20" t="s">
        <v>209</v>
      </c>
      <c r="N20" s="9">
        <v>1.27</v>
      </c>
      <c r="O20" s="7" t="s">
        <v>39</v>
      </c>
      <c r="P20" s="5">
        <v>16</v>
      </c>
      <c r="U20">
        <v>14</v>
      </c>
      <c r="V20" t="s">
        <v>126</v>
      </c>
      <c r="W20" s="42">
        <v>4.0199999999999996</v>
      </c>
      <c r="X20" s="43">
        <v>0.56999999999999995</v>
      </c>
      <c r="Y20" s="42">
        <v>8.82</v>
      </c>
      <c r="Z20" s="43">
        <v>1.99</v>
      </c>
      <c r="AA20" s="42">
        <v>10.53</v>
      </c>
      <c r="AB20" s="43">
        <v>3.01</v>
      </c>
      <c r="AC20" s="42">
        <v>11.15</v>
      </c>
      <c r="AD20" s="43">
        <v>3.21</v>
      </c>
      <c r="AE20" s="42">
        <v>0</v>
      </c>
      <c r="AF20" s="43">
        <v>0</v>
      </c>
      <c r="AG20" s="44">
        <v>0.56999999999999995</v>
      </c>
      <c r="AH20" s="14" t="s">
        <v>36</v>
      </c>
      <c r="AI20" s="5">
        <v>14</v>
      </c>
    </row>
    <row r="21" spans="1:35" x14ac:dyDescent="0.25">
      <c r="A21">
        <v>17</v>
      </c>
      <c r="C21" s="5">
        <v>17</v>
      </c>
      <c r="H21">
        <f t="shared" si="0"/>
        <v>17</v>
      </c>
      <c r="I21" t="s">
        <v>40</v>
      </c>
      <c r="J21" s="7">
        <v>1.617</v>
      </c>
      <c r="K21" s="5">
        <v>17</v>
      </c>
      <c r="L21">
        <v>17</v>
      </c>
      <c r="M21" t="s">
        <v>210</v>
      </c>
      <c r="N21" s="9">
        <v>0.35599999999999998</v>
      </c>
      <c r="O21" s="7" t="s">
        <v>20</v>
      </c>
      <c r="P21" s="5">
        <v>17</v>
      </c>
      <c r="U21">
        <v>15</v>
      </c>
      <c r="V21" t="s">
        <v>127</v>
      </c>
      <c r="W21" s="42">
        <v>8.84</v>
      </c>
      <c r="X21" s="43">
        <v>1.64</v>
      </c>
      <c r="Y21" s="42">
        <v>12.74</v>
      </c>
      <c r="Z21" s="43">
        <v>3.01</v>
      </c>
      <c r="AA21" s="42">
        <v>0</v>
      </c>
      <c r="AB21" s="43">
        <v>0</v>
      </c>
      <c r="AC21" s="42">
        <v>14.34</v>
      </c>
      <c r="AD21" s="43">
        <v>4.21</v>
      </c>
      <c r="AE21" s="42">
        <v>0</v>
      </c>
      <c r="AF21" s="43">
        <v>0</v>
      </c>
      <c r="AG21" s="44">
        <v>1.64</v>
      </c>
      <c r="AH21" s="14" t="s">
        <v>54</v>
      </c>
      <c r="AI21" s="5">
        <v>15</v>
      </c>
    </row>
    <row r="22" spans="1:35" x14ac:dyDescent="0.25">
      <c r="A22">
        <v>18</v>
      </c>
      <c r="C22" s="5">
        <v>18</v>
      </c>
      <c r="H22">
        <f t="shared" si="0"/>
        <v>18</v>
      </c>
      <c r="I22" t="s">
        <v>41</v>
      </c>
      <c r="J22" s="7">
        <v>1.903</v>
      </c>
      <c r="K22" s="5">
        <v>18</v>
      </c>
      <c r="L22">
        <v>18</v>
      </c>
      <c r="M22" t="s">
        <v>211</v>
      </c>
      <c r="N22" s="9">
        <v>0.70799999999999996</v>
      </c>
      <c r="O22" s="7" t="s">
        <v>42</v>
      </c>
      <c r="P22" s="5">
        <v>18</v>
      </c>
      <c r="U22">
        <v>16</v>
      </c>
      <c r="V22" t="s">
        <v>128</v>
      </c>
      <c r="W22" s="42">
        <v>0</v>
      </c>
      <c r="X22" s="43">
        <v>0</v>
      </c>
      <c r="Y22" s="42">
        <v>8.81</v>
      </c>
      <c r="Z22" s="43">
        <v>2.04</v>
      </c>
      <c r="AA22" s="42">
        <v>0</v>
      </c>
      <c r="AB22" s="43">
        <v>0</v>
      </c>
      <c r="AC22" s="42">
        <v>11.39</v>
      </c>
      <c r="AD22" s="43">
        <v>3.35</v>
      </c>
      <c r="AE22" s="42">
        <v>0</v>
      </c>
      <c r="AF22" s="43">
        <v>0</v>
      </c>
      <c r="AG22" s="44">
        <v>2.04</v>
      </c>
      <c r="AH22" s="14" t="s">
        <v>129</v>
      </c>
      <c r="AI22" s="5">
        <v>16</v>
      </c>
    </row>
    <row r="23" spans="1:35" x14ac:dyDescent="0.25">
      <c r="A23">
        <v>19</v>
      </c>
      <c r="C23" s="5">
        <v>19</v>
      </c>
      <c r="H23">
        <f t="shared" si="0"/>
        <v>19</v>
      </c>
      <c r="I23" t="s">
        <v>43</v>
      </c>
      <c r="J23" s="7">
        <v>1.079</v>
      </c>
      <c r="K23" s="5">
        <v>19</v>
      </c>
      <c r="L23">
        <v>19</v>
      </c>
      <c r="M23" t="s">
        <v>212</v>
      </c>
      <c r="N23" s="9">
        <v>-8.9999999999999993E-3</v>
      </c>
      <c r="O23" s="7" t="s">
        <v>26</v>
      </c>
      <c r="P23" s="5">
        <v>19</v>
      </c>
      <c r="U23">
        <v>17</v>
      </c>
      <c r="V23" t="s">
        <v>130</v>
      </c>
      <c r="W23" s="42">
        <v>0</v>
      </c>
      <c r="X23" s="43">
        <v>0</v>
      </c>
      <c r="Y23" s="42">
        <v>0</v>
      </c>
      <c r="Z23" s="43">
        <v>0</v>
      </c>
      <c r="AA23" s="42">
        <v>13.23</v>
      </c>
      <c r="AB23" s="43">
        <v>4.01</v>
      </c>
      <c r="AC23" s="42">
        <v>11.73</v>
      </c>
      <c r="AD23" s="43">
        <v>3.5</v>
      </c>
      <c r="AE23" s="42">
        <v>0</v>
      </c>
      <c r="AF23" s="43">
        <v>0</v>
      </c>
      <c r="AG23" s="44">
        <v>2.86</v>
      </c>
      <c r="AH23" s="14" t="s">
        <v>131</v>
      </c>
      <c r="AI23" s="5">
        <v>17</v>
      </c>
    </row>
    <row r="24" spans="1:35" x14ac:dyDescent="0.25">
      <c r="A24">
        <v>20</v>
      </c>
      <c r="C24" s="5">
        <v>20</v>
      </c>
      <c r="H24">
        <f t="shared" si="0"/>
        <v>20</v>
      </c>
      <c r="I24" t="s">
        <v>44</v>
      </c>
      <c r="J24" s="7">
        <v>1.238</v>
      </c>
      <c r="K24" s="5">
        <v>20</v>
      </c>
      <c r="L24">
        <v>20</v>
      </c>
      <c r="M24" t="s">
        <v>213</v>
      </c>
      <c r="N24" s="9">
        <v>0.84499999999999997</v>
      </c>
      <c r="O24" s="7" t="s">
        <v>22</v>
      </c>
      <c r="P24" s="5">
        <v>20</v>
      </c>
      <c r="U24">
        <v>18</v>
      </c>
      <c r="V24" t="s">
        <v>132</v>
      </c>
      <c r="W24" s="42">
        <v>0</v>
      </c>
      <c r="X24" s="43">
        <v>0</v>
      </c>
      <c r="Y24" s="42">
        <v>7.72</v>
      </c>
      <c r="Z24" s="43">
        <v>1.73</v>
      </c>
      <c r="AA24" s="42">
        <v>10.4</v>
      </c>
      <c r="AB24" s="43">
        <v>3.01</v>
      </c>
      <c r="AC24" s="42">
        <v>12.17</v>
      </c>
      <c r="AD24" s="43">
        <v>3.59</v>
      </c>
      <c r="AE24" s="42">
        <v>0</v>
      </c>
      <c r="AF24" s="43">
        <v>0</v>
      </c>
      <c r="AG24" s="44">
        <v>1.73</v>
      </c>
      <c r="AH24" s="14" t="s">
        <v>33</v>
      </c>
      <c r="AI24" s="5">
        <v>18</v>
      </c>
    </row>
    <row r="25" spans="1:35" x14ac:dyDescent="0.25">
      <c r="A25">
        <v>21</v>
      </c>
      <c r="C25" s="5">
        <v>21</v>
      </c>
      <c r="H25">
        <f t="shared" si="0"/>
        <v>21</v>
      </c>
      <c r="I25" t="s">
        <v>45</v>
      </c>
      <c r="J25" s="7">
        <v>1.385</v>
      </c>
      <c r="K25" s="5">
        <v>21</v>
      </c>
      <c r="L25">
        <v>21</v>
      </c>
      <c r="M25" t="s">
        <v>214</v>
      </c>
      <c r="N25" s="9">
        <v>0.97899999999999998</v>
      </c>
      <c r="O25" s="7" t="s">
        <v>24</v>
      </c>
      <c r="P25" s="5">
        <v>21</v>
      </c>
      <c r="U25">
        <v>19</v>
      </c>
      <c r="V25" t="s">
        <v>133</v>
      </c>
      <c r="W25" s="42">
        <v>6.57</v>
      </c>
      <c r="X25" s="43">
        <v>1.1399999999999999</v>
      </c>
      <c r="Y25" s="42">
        <v>0</v>
      </c>
      <c r="Z25" s="43">
        <v>0</v>
      </c>
      <c r="AA25" s="42">
        <v>13.26</v>
      </c>
      <c r="AB25" s="43">
        <v>3.89</v>
      </c>
      <c r="AC25" s="42">
        <v>13.25</v>
      </c>
      <c r="AD25" s="43">
        <v>3.87</v>
      </c>
      <c r="AE25" s="42">
        <v>0</v>
      </c>
      <c r="AF25" s="43">
        <v>0</v>
      </c>
      <c r="AG25" s="44">
        <v>1.1399999999999999</v>
      </c>
      <c r="AH25" s="14" t="s">
        <v>49</v>
      </c>
      <c r="AI25" s="5">
        <v>19</v>
      </c>
    </row>
    <row r="26" spans="1:35" x14ac:dyDescent="0.25">
      <c r="A26">
        <v>22</v>
      </c>
      <c r="C26" s="5">
        <v>22</v>
      </c>
      <c r="H26">
        <f t="shared" si="0"/>
        <v>22</v>
      </c>
      <c r="I26" t="s">
        <v>46</v>
      </c>
      <c r="J26" s="7">
        <v>1.3260000000000001</v>
      </c>
      <c r="K26" s="5">
        <v>22</v>
      </c>
      <c r="L26">
        <v>22</v>
      </c>
      <c r="M26" t="s">
        <v>215</v>
      </c>
      <c r="N26" s="9">
        <v>0.89900000000000002</v>
      </c>
      <c r="O26" s="7" t="s">
        <v>24</v>
      </c>
      <c r="P26" s="5">
        <v>22</v>
      </c>
      <c r="U26">
        <v>20</v>
      </c>
      <c r="V26" t="s">
        <v>134</v>
      </c>
      <c r="W26" s="42">
        <v>3</v>
      </c>
      <c r="X26" s="43">
        <v>0.36</v>
      </c>
      <c r="Y26" s="42">
        <v>7.03</v>
      </c>
      <c r="Z26" s="43">
        <v>1.53</v>
      </c>
      <c r="AA26" s="42">
        <v>10.08</v>
      </c>
      <c r="AB26" s="43">
        <v>2.89</v>
      </c>
      <c r="AC26" s="42">
        <v>10.54</v>
      </c>
      <c r="AD26" s="43">
        <v>3.04</v>
      </c>
      <c r="AE26" s="42">
        <v>13.78</v>
      </c>
      <c r="AF26" s="43">
        <v>6.04</v>
      </c>
      <c r="AG26" s="44">
        <v>0.36</v>
      </c>
      <c r="AH26" s="14" t="s">
        <v>20</v>
      </c>
      <c r="AI26" s="5">
        <v>20</v>
      </c>
    </row>
    <row r="27" spans="1:35" x14ac:dyDescent="0.25">
      <c r="A27">
        <v>23</v>
      </c>
      <c r="C27" s="5">
        <v>23</v>
      </c>
      <c r="H27">
        <f t="shared" si="0"/>
        <v>23</v>
      </c>
      <c r="I27" t="s">
        <v>47</v>
      </c>
      <c r="J27" s="7">
        <v>1.22</v>
      </c>
      <c r="K27" s="5">
        <v>23</v>
      </c>
      <c r="L27">
        <v>23</v>
      </c>
      <c r="M27" t="s">
        <v>216</v>
      </c>
      <c r="N27" s="9">
        <v>1.1850000000000001</v>
      </c>
      <c r="O27" s="7" t="s">
        <v>24</v>
      </c>
      <c r="P27" s="5">
        <v>23</v>
      </c>
      <c r="U27">
        <v>21</v>
      </c>
      <c r="V27" t="s">
        <v>135</v>
      </c>
      <c r="W27" s="42">
        <v>0</v>
      </c>
      <c r="X27" s="43">
        <v>0</v>
      </c>
      <c r="Y27" s="42">
        <v>0</v>
      </c>
      <c r="Z27" s="43">
        <v>0</v>
      </c>
      <c r="AA27" s="42">
        <v>7.5</v>
      </c>
      <c r="AB27" s="43">
        <v>1.97</v>
      </c>
      <c r="AC27" s="42">
        <v>7.88</v>
      </c>
      <c r="AD27" s="43">
        <v>2.09</v>
      </c>
      <c r="AE27" s="42">
        <v>0</v>
      </c>
      <c r="AF27" s="43">
        <v>0</v>
      </c>
      <c r="AG27" s="44">
        <v>1.97</v>
      </c>
      <c r="AH27" s="14" t="s">
        <v>26</v>
      </c>
      <c r="AI27" s="5">
        <v>21</v>
      </c>
    </row>
    <row r="28" spans="1:35" x14ac:dyDescent="0.25">
      <c r="A28">
        <v>24</v>
      </c>
      <c r="C28" s="5">
        <v>24</v>
      </c>
      <c r="L28">
        <v>24</v>
      </c>
      <c r="M28" t="s">
        <v>217</v>
      </c>
      <c r="N28" s="9">
        <v>1.0780000000000001</v>
      </c>
      <c r="O28" s="7" t="s">
        <v>48</v>
      </c>
      <c r="P28" s="5">
        <v>24</v>
      </c>
      <c r="U28">
        <v>22</v>
      </c>
      <c r="V28" t="s">
        <v>136</v>
      </c>
      <c r="W28" s="42">
        <v>0</v>
      </c>
      <c r="X28" s="43">
        <v>0</v>
      </c>
      <c r="Y28" s="42">
        <v>9.6</v>
      </c>
      <c r="Z28" s="43">
        <v>2.19</v>
      </c>
      <c r="AA28" s="42">
        <v>8.69</v>
      </c>
      <c r="AB28" s="43">
        <v>2.38</v>
      </c>
      <c r="AC28" s="42">
        <v>11.18</v>
      </c>
      <c r="AD28" s="43">
        <v>3.2</v>
      </c>
      <c r="AE28" s="42">
        <v>0</v>
      </c>
      <c r="AF28" s="43">
        <v>0</v>
      </c>
      <c r="AG28" s="44">
        <v>2.19</v>
      </c>
      <c r="AH28" s="14" t="s">
        <v>137</v>
      </c>
      <c r="AI28" s="5">
        <v>22</v>
      </c>
    </row>
    <row r="29" spans="1:35" x14ac:dyDescent="0.25">
      <c r="A29">
        <v>25</v>
      </c>
      <c r="C29" s="5">
        <v>25</v>
      </c>
      <c r="L29">
        <v>25</v>
      </c>
      <c r="M29" t="s">
        <v>218</v>
      </c>
      <c r="N29" s="9">
        <v>0.48099999999999998</v>
      </c>
      <c r="O29" s="7" t="s">
        <v>24</v>
      </c>
      <c r="P29" s="5">
        <v>25</v>
      </c>
      <c r="U29">
        <v>23</v>
      </c>
      <c r="V29" t="s">
        <v>138</v>
      </c>
      <c r="W29" s="42">
        <v>0</v>
      </c>
      <c r="X29" s="43">
        <v>0</v>
      </c>
      <c r="Y29" s="42">
        <v>0</v>
      </c>
      <c r="Z29" s="43">
        <v>0</v>
      </c>
      <c r="AA29" s="42">
        <v>0</v>
      </c>
      <c r="AB29" s="43">
        <v>0</v>
      </c>
      <c r="AC29" s="42">
        <v>11.04</v>
      </c>
      <c r="AD29" s="43">
        <v>3.68</v>
      </c>
      <c r="AE29" s="42">
        <v>0</v>
      </c>
      <c r="AF29" s="43">
        <v>0</v>
      </c>
      <c r="AG29" s="44">
        <v>2.86</v>
      </c>
      <c r="AH29" s="14" t="s">
        <v>139</v>
      </c>
      <c r="AI29" s="5">
        <v>23</v>
      </c>
    </row>
    <row r="30" spans="1:35" x14ac:dyDescent="0.25">
      <c r="A30">
        <v>26</v>
      </c>
      <c r="C30" s="5">
        <v>26</v>
      </c>
      <c r="L30">
        <v>26</v>
      </c>
      <c r="M30" t="s">
        <v>219</v>
      </c>
      <c r="N30" s="9">
        <v>-7.4999999999999997E-2</v>
      </c>
      <c r="O30" s="7" t="s">
        <v>49</v>
      </c>
      <c r="P30" s="5">
        <v>26</v>
      </c>
      <c r="U30">
        <v>24</v>
      </c>
      <c r="V30" t="s">
        <v>140</v>
      </c>
      <c r="W30" s="42">
        <v>4.54</v>
      </c>
      <c r="X30" s="43">
        <v>0.67</v>
      </c>
      <c r="Y30" s="42">
        <v>8.2200000000000006</v>
      </c>
      <c r="Z30" s="43">
        <v>1.8</v>
      </c>
      <c r="AA30" s="42">
        <v>11.11</v>
      </c>
      <c r="AB30" s="43">
        <v>3.17</v>
      </c>
      <c r="AC30" s="42">
        <v>11.21</v>
      </c>
      <c r="AD30" s="43">
        <v>3.2</v>
      </c>
      <c r="AE30" s="42">
        <v>0</v>
      </c>
      <c r="AF30" s="43">
        <v>0</v>
      </c>
      <c r="AG30" s="44">
        <v>0.67</v>
      </c>
      <c r="AH30" s="14" t="s">
        <v>26</v>
      </c>
      <c r="AI30" s="5">
        <v>24</v>
      </c>
    </row>
    <row r="31" spans="1:35" x14ac:dyDescent="0.25">
      <c r="A31">
        <v>27</v>
      </c>
      <c r="C31" s="5">
        <v>27</v>
      </c>
      <c r="L31">
        <v>27</v>
      </c>
      <c r="M31" t="s">
        <v>220</v>
      </c>
      <c r="N31" s="9">
        <v>-7.4999999999999997E-2</v>
      </c>
      <c r="O31" s="7" t="s">
        <v>49</v>
      </c>
      <c r="P31" s="5">
        <v>27</v>
      </c>
      <c r="U31">
        <v>25</v>
      </c>
      <c r="V31" t="s">
        <v>141</v>
      </c>
      <c r="W31" s="42">
        <v>0</v>
      </c>
      <c r="X31" s="43">
        <v>0</v>
      </c>
      <c r="Y31" s="42">
        <v>0</v>
      </c>
      <c r="Z31" s="43">
        <v>0</v>
      </c>
      <c r="AA31" s="42">
        <v>0</v>
      </c>
      <c r="AB31" s="43">
        <v>0</v>
      </c>
      <c r="AC31" s="42">
        <v>11.7</v>
      </c>
      <c r="AD31" s="43">
        <v>3.9</v>
      </c>
      <c r="AE31" s="42">
        <v>0</v>
      </c>
      <c r="AF31" s="43">
        <v>0</v>
      </c>
      <c r="AG31" s="44">
        <v>2.86</v>
      </c>
      <c r="AH31" s="14" t="s">
        <v>142</v>
      </c>
      <c r="AI31" s="5">
        <v>25</v>
      </c>
    </row>
    <row r="32" spans="1:35" x14ac:dyDescent="0.25">
      <c r="A32">
        <v>28</v>
      </c>
      <c r="C32" s="5">
        <v>28</v>
      </c>
      <c r="L32">
        <v>28</v>
      </c>
      <c r="M32" t="s">
        <v>221</v>
      </c>
      <c r="N32" s="9">
        <v>0.71899999999999997</v>
      </c>
      <c r="O32" s="7" t="s">
        <v>50</v>
      </c>
      <c r="P32" s="5">
        <v>28</v>
      </c>
      <c r="U32">
        <v>26</v>
      </c>
      <c r="V32" t="s">
        <v>143</v>
      </c>
      <c r="W32" s="42">
        <v>1.73</v>
      </c>
      <c r="X32" s="43">
        <v>0.08</v>
      </c>
      <c r="Y32" s="42">
        <v>0</v>
      </c>
      <c r="Z32" s="43">
        <v>0</v>
      </c>
      <c r="AA32" s="42">
        <v>11.24</v>
      </c>
      <c r="AB32" s="43">
        <v>3.29</v>
      </c>
      <c r="AC32" s="42">
        <v>9.64</v>
      </c>
      <c r="AD32" s="43">
        <v>2.75</v>
      </c>
      <c r="AE32" s="42">
        <v>0</v>
      </c>
      <c r="AF32" s="43">
        <v>0</v>
      </c>
      <c r="AG32" s="44">
        <v>0.08</v>
      </c>
      <c r="AH32" s="14" t="s">
        <v>24</v>
      </c>
      <c r="AI32" s="5">
        <v>26</v>
      </c>
    </row>
    <row r="33" spans="1:35" x14ac:dyDescent="0.25">
      <c r="A33">
        <v>29</v>
      </c>
      <c r="C33" s="5">
        <v>29</v>
      </c>
      <c r="L33">
        <v>29</v>
      </c>
      <c r="M33" t="s">
        <v>222</v>
      </c>
      <c r="N33" s="9">
        <v>0.749</v>
      </c>
      <c r="O33" s="7" t="s">
        <v>48</v>
      </c>
      <c r="P33" s="5">
        <v>29</v>
      </c>
      <c r="U33">
        <v>27</v>
      </c>
      <c r="V33" t="s">
        <v>144</v>
      </c>
      <c r="W33" s="42">
        <v>0</v>
      </c>
      <c r="X33" s="43">
        <v>0</v>
      </c>
      <c r="Y33" s="42">
        <v>0</v>
      </c>
      <c r="Z33" s="43">
        <v>0</v>
      </c>
      <c r="AA33" s="42">
        <v>0</v>
      </c>
      <c r="AB33" s="43">
        <v>0</v>
      </c>
      <c r="AC33" s="42">
        <v>11.36</v>
      </c>
      <c r="AD33" s="43">
        <v>3.28</v>
      </c>
      <c r="AE33" s="42">
        <v>0</v>
      </c>
      <c r="AF33" s="43">
        <v>0</v>
      </c>
      <c r="AG33" s="44">
        <v>2.86</v>
      </c>
      <c r="AH33" s="14" t="s">
        <v>36</v>
      </c>
      <c r="AI33" s="5">
        <v>27</v>
      </c>
    </row>
    <row r="34" spans="1:35" x14ac:dyDescent="0.25">
      <c r="A34">
        <v>30</v>
      </c>
      <c r="C34" s="5">
        <v>30</v>
      </c>
      <c r="L34">
        <v>30</v>
      </c>
      <c r="M34" t="s">
        <v>223</v>
      </c>
      <c r="N34" s="9">
        <v>1.087</v>
      </c>
      <c r="O34" s="7" t="s">
        <v>22</v>
      </c>
      <c r="P34" s="5">
        <v>30</v>
      </c>
      <c r="U34">
        <v>28</v>
      </c>
      <c r="V34" t="s">
        <v>145</v>
      </c>
      <c r="W34" s="42">
        <v>0</v>
      </c>
      <c r="X34" s="43">
        <v>0</v>
      </c>
      <c r="Y34" s="42">
        <v>0</v>
      </c>
      <c r="Z34" s="43">
        <v>0</v>
      </c>
      <c r="AA34" s="42">
        <v>12.43</v>
      </c>
      <c r="AB34" s="43">
        <v>3.76</v>
      </c>
      <c r="AC34" s="42">
        <v>7.47</v>
      </c>
      <c r="AD34" s="43">
        <v>2.09</v>
      </c>
      <c r="AE34" s="42">
        <v>0</v>
      </c>
      <c r="AF34" s="43">
        <v>0</v>
      </c>
      <c r="AG34" s="44">
        <v>2.09</v>
      </c>
      <c r="AH34" s="14" t="s">
        <v>48</v>
      </c>
      <c r="AI34" s="5">
        <v>28</v>
      </c>
    </row>
    <row r="35" spans="1:35" x14ac:dyDescent="0.25">
      <c r="A35">
        <v>31</v>
      </c>
      <c r="C35" s="5">
        <v>31</v>
      </c>
      <c r="L35">
        <v>31</v>
      </c>
      <c r="M35" t="s">
        <v>224</v>
      </c>
      <c r="N35" s="9">
        <v>0.92800000000000005</v>
      </c>
      <c r="O35" s="7" t="s">
        <v>24</v>
      </c>
      <c r="P35" s="5">
        <v>31</v>
      </c>
      <c r="U35">
        <v>29</v>
      </c>
      <c r="V35" t="s">
        <v>146</v>
      </c>
      <c r="W35" s="42">
        <v>7.55</v>
      </c>
      <c r="X35" s="43">
        <v>1.45</v>
      </c>
      <c r="Y35" s="42">
        <v>10.43</v>
      </c>
      <c r="Z35" s="43">
        <v>2.5</v>
      </c>
      <c r="AA35" s="42">
        <v>11.99</v>
      </c>
      <c r="AB35" s="43">
        <v>3.58</v>
      </c>
      <c r="AC35" s="42">
        <v>11.45</v>
      </c>
      <c r="AD35" s="43">
        <v>3.39</v>
      </c>
      <c r="AE35" s="42">
        <v>0</v>
      </c>
      <c r="AF35" s="43">
        <v>0</v>
      </c>
      <c r="AG35" s="44">
        <v>2.86</v>
      </c>
      <c r="AH35" s="14" t="s">
        <v>39</v>
      </c>
      <c r="AI35" s="5">
        <v>29</v>
      </c>
    </row>
    <row r="36" spans="1:35" x14ac:dyDescent="0.25">
      <c r="A36">
        <v>32</v>
      </c>
      <c r="C36" s="5">
        <v>32</v>
      </c>
      <c r="L36">
        <v>32</v>
      </c>
      <c r="M36" t="s">
        <v>225</v>
      </c>
      <c r="N36" s="9">
        <v>0.96399999999999997</v>
      </c>
      <c r="O36" s="7" t="s">
        <v>36</v>
      </c>
      <c r="P36" s="5">
        <v>32</v>
      </c>
      <c r="U36">
        <v>30</v>
      </c>
      <c r="V36" t="s">
        <v>147</v>
      </c>
      <c r="W36" s="42">
        <v>0</v>
      </c>
      <c r="X36" s="43">
        <v>0</v>
      </c>
      <c r="Y36" s="42">
        <v>10.1</v>
      </c>
      <c r="Z36" s="43">
        <v>2.2599999999999998</v>
      </c>
      <c r="AA36" s="42">
        <v>0</v>
      </c>
      <c r="AB36" s="43">
        <v>0</v>
      </c>
      <c r="AC36" s="42">
        <v>11.87</v>
      </c>
      <c r="AD36" s="43">
        <v>3.35</v>
      </c>
      <c r="AE36" s="42">
        <v>0</v>
      </c>
      <c r="AF36" s="43">
        <v>0</v>
      </c>
      <c r="AG36" s="44">
        <v>2.2599999999999998</v>
      </c>
      <c r="AH36" s="14" t="s">
        <v>148</v>
      </c>
      <c r="AI36" s="5">
        <v>30</v>
      </c>
    </row>
    <row r="37" spans="1:35" x14ac:dyDescent="0.25">
      <c r="A37">
        <v>33</v>
      </c>
      <c r="C37" s="5">
        <v>33</v>
      </c>
      <c r="L37">
        <v>33</v>
      </c>
      <c r="M37" t="s">
        <v>226</v>
      </c>
      <c r="N37" s="9">
        <v>-0.128</v>
      </c>
      <c r="O37" s="7" t="s">
        <v>51</v>
      </c>
      <c r="P37" s="5">
        <v>33</v>
      </c>
      <c r="U37">
        <v>31</v>
      </c>
      <c r="V37" t="s">
        <v>149</v>
      </c>
      <c r="W37" s="42">
        <v>8.0299999999999994</v>
      </c>
      <c r="X37" s="43">
        <v>1.58</v>
      </c>
      <c r="Y37" s="42">
        <v>8.2100000000000009</v>
      </c>
      <c r="Z37" s="43">
        <v>1.92</v>
      </c>
      <c r="AA37" s="42">
        <v>11.17</v>
      </c>
      <c r="AB37" s="43">
        <v>3.33</v>
      </c>
      <c r="AC37" s="42">
        <v>10.79</v>
      </c>
      <c r="AD37" s="43">
        <v>3.2</v>
      </c>
      <c r="AE37" s="42">
        <v>11.09</v>
      </c>
      <c r="AF37" s="43">
        <v>4.84</v>
      </c>
      <c r="AG37" s="44">
        <v>1.58</v>
      </c>
      <c r="AH37" s="14" t="s">
        <v>48</v>
      </c>
      <c r="AI37" s="5">
        <v>31</v>
      </c>
    </row>
    <row r="38" spans="1:35" x14ac:dyDescent="0.25">
      <c r="A38">
        <v>34</v>
      </c>
      <c r="C38" s="5">
        <v>34</v>
      </c>
      <c r="L38">
        <v>34</v>
      </c>
      <c r="M38" t="s">
        <v>227</v>
      </c>
      <c r="N38" s="9">
        <v>-7.4999999999999997E-2</v>
      </c>
      <c r="O38" s="7" t="s">
        <v>49</v>
      </c>
      <c r="P38" s="5">
        <v>34</v>
      </c>
      <c r="U38">
        <v>32</v>
      </c>
      <c r="V38" t="s">
        <v>150</v>
      </c>
      <c r="W38" s="42">
        <v>0</v>
      </c>
      <c r="X38" s="43">
        <v>0</v>
      </c>
      <c r="Y38" s="42">
        <v>12.18</v>
      </c>
      <c r="Z38" s="43">
        <v>2.81</v>
      </c>
      <c r="AA38" s="42">
        <v>0</v>
      </c>
      <c r="AB38" s="43">
        <v>0</v>
      </c>
      <c r="AC38" s="42">
        <v>13.83</v>
      </c>
      <c r="AD38" s="43">
        <v>3.97</v>
      </c>
      <c r="AE38" s="42">
        <v>0</v>
      </c>
      <c r="AF38" s="43">
        <v>0</v>
      </c>
      <c r="AG38" s="44">
        <v>2.81</v>
      </c>
      <c r="AH38" s="14" t="s">
        <v>151</v>
      </c>
      <c r="AI38" s="5">
        <v>32</v>
      </c>
    </row>
    <row r="39" spans="1:35" x14ac:dyDescent="0.25">
      <c r="A39">
        <v>35</v>
      </c>
      <c r="C39" s="5">
        <v>35</v>
      </c>
      <c r="L39">
        <v>35</v>
      </c>
      <c r="M39" t="s">
        <v>228</v>
      </c>
      <c r="N39" s="9">
        <v>0.54500000000000004</v>
      </c>
      <c r="O39" s="7" t="s">
        <v>24</v>
      </c>
      <c r="P39" s="5">
        <v>35</v>
      </c>
      <c r="U39">
        <v>33</v>
      </c>
      <c r="V39" t="s">
        <v>152</v>
      </c>
      <c r="W39" s="42">
        <v>0</v>
      </c>
      <c r="X39" s="43">
        <v>0</v>
      </c>
      <c r="Y39" s="42">
        <v>0</v>
      </c>
      <c r="Z39" s="43">
        <v>0</v>
      </c>
      <c r="AA39" s="42">
        <v>0</v>
      </c>
      <c r="AB39" s="43">
        <v>0</v>
      </c>
      <c r="AC39" s="42">
        <v>10.98</v>
      </c>
      <c r="AD39" s="43">
        <v>3.2</v>
      </c>
      <c r="AE39" s="42">
        <v>0</v>
      </c>
      <c r="AF39" s="43">
        <v>0</v>
      </c>
      <c r="AG39" s="44">
        <v>2.86</v>
      </c>
      <c r="AH39" s="14" t="s">
        <v>24</v>
      </c>
      <c r="AI39" s="5">
        <v>33</v>
      </c>
    </row>
    <row r="40" spans="1:35" x14ac:dyDescent="0.25">
      <c r="A40">
        <v>36</v>
      </c>
      <c r="C40" s="5">
        <v>36</v>
      </c>
      <c r="L40">
        <v>36</v>
      </c>
      <c r="M40" t="s">
        <v>229</v>
      </c>
      <c r="N40" s="9">
        <v>0.502</v>
      </c>
      <c r="O40" s="7" t="s">
        <v>24</v>
      </c>
      <c r="P40" s="5">
        <v>36</v>
      </c>
      <c r="U40">
        <v>34</v>
      </c>
      <c r="V40" t="s">
        <v>95</v>
      </c>
      <c r="W40" s="42">
        <v>2.67</v>
      </c>
      <c r="X40" s="43">
        <v>0.28999999999999998</v>
      </c>
      <c r="Y40" s="42">
        <v>8.27</v>
      </c>
      <c r="Z40" s="43">
        <v>1.88</v>
      </c>
      <c r="AA40" s="42">
        <v>0</v>
      </c>
      <c r="AB40" s="43">
        <v>0</v>
      </c>
      <c r="AC40" s="42">
        <v>10.72</v>
      </c>
      <c r="AD40" s="43">
        <v>3.11</v>
      </c>
      <c r="AE40" s="42">
        <v>0</v>
      </c>
      <c r="AF40" s="43">
        <v>0</v>
      </c>
      <c r="AG40" s="44">
        <v>0.28999999999999998</v>
      </c>
      <c r="AH40" s="14" t="s">
        <v>24</v>
      </c>
      <c r="AI40" s="5">
        <v>34</v>
      </c>
    </row>
    <row r="41" spans="1:35" x14ac:dyDescent="0.25">
      <c r="A41">
        <v>37</v>
      </c>
      <c r="C41" s="5">
        <v>37</v>
      </c>
      <c r="L41">
        <v>37</v>
      </c>
      <c r="M41" t="s">
        <v>230</v>
      </c>
      <c r="N41" s="9">
        <v>0.95799999999999996</v>
      </c>
      <c r="O41" s="7" t="s">
        <v>20</v>
      </c>
      <c r="P41" s="5">
        <v>37</v>
      </c>
      <c r="U41">
        <v>35</v>
      </c>
      <c r="V41" t="s">
        <v>153</v>
      </c>
      <c r="W41" s="42">
        <v>0</v>
      </c>
      <c r="X41" s="43">
        <v>0</v>
      </c>
      <c r="Y41" s="42">
        <v>0</v>
      </c>
      <c r="Z41" s="43">
        <v>0</v>
      </c>
      <c r="AA41" s="42">
        <v>9.77</v>
      </c>
      <c r="AB41" s="43">
        <v>2.8</v>
      </c>
      <c r="AC41" s="42">
        <v>11.66</v>
      </c>
      <c r="AD41" s="43">
        <v>3.42</v>
      </c>
      <c r="AE41" s="42">
        <v>0</v>
      </c>
      <c r="AF41" s="43">
        <v>0</v>
      </c>
      <c r="AG41" s="44">
        <v>2.8</v>
      </c>
      <c r="AH41" s="14" t="s">
        <v>24</v>
      </c>
      <c r="AI41" s="5">
        <v>35</v>
      </c>
    </row>
    <row r="42" spans="1:35" x14ac:dyDescent="0.25">
      <c r="A42">
        <v>38</v>
      </c>
      <c r="C42" s="5">
        <v>38</v>
      </c>
      <c r="L42">
        <v>38</v>
      </c>
      <c r="M42" t="s">
        <v>231</v>
      </c>
      <c r="N42" s="9">
        <v>0.85099999999999998</v>
      </c>
      <c r="O42" s="7" t="s">
        <v>20</v>
      </c>
      <c r="P42" s="5">
        <v>38</v>
      </c>
      <c r="U42">
        <v>36</v>
      </c>
      <c r="V42" t="s">
        <v>154</v>
      </c>
      <c r="W42" s="42">
        <v>0</v>
      </c>
      <c r="X42" s="43">
        <v>0</v>
      </c>
      <c r="Y42" s="42">
        <v>0</v>
      </c>
      <c r="Z42" s="43">
        <v>0</v>
      </c>
      <c r="AA42" s="42">
        <v>0</v>
      </c>
      <c r="AB42" s="43">
        <v>0</v>
      </c>
      <c r="AC42" s="42">
        <v>7.33</v>
      </c>
      <c r="AD42" s="43">
        <v>2.08</v>
      </c>
      <c r="AE42" s="42">
        <v>0</v>
      </c>
      <c r="AF42" s="43">
        <v>0</v>
      </c>
      <c r="AG42" s="44">
        <v>2.08</v>
      </c>
      <c r="AH42" s="14" t="s">
        <v>22</v>
      </c>
      <c r="AI42" s="5">
        <v>36</v>
      </c>
    </row>
    <row r="43" spans="1:35" x14ac:dyDescent="0.25">
      <c r="A43">
        <v>39</v>
      </c>
      <c r="C43" s="5">
        <v>39</v>
      </c>
      <c r="L43">
        <v>39</v>
      </c>
      <c r="M43" t="s">
        <v>232</v>
      </c>
      <c r="N43" s="9">
        <v>0.505</v>
      </c>
      <c r="O43" s="7" t="s">
        <v>24</v>
      </c>
      <c r="P43" s="5">
        <v>39</v>
      </c>
      <c r="U43">
        <v>37</v>
      </c>
      <c r="V43" t="s">
        <v>155</v>
      </c>
      <c r="W43" s="42">
        <v>0</v>
      </c>
      <c r="X43" s="43">
        <v>0</v>
      </c>
      <c r="Y43" s="42">
        <v>0</v>
      </c>
      <c r="Z43" s="43">
        <v>0</v>
      </c>
      <c r="AA43" s="42">
        <v>0</v>
      </c>
      <c r="AB43" s="43">
        <v>0</v>
      </c>
      <c r="AC43" s="42">
        <v>8.86</v>
      </c>
      <c r="AD43" s="43">
        <v>2.48</v>
      </c>
      <c r="AE43" s="42">
        <v>0</v>
      </c>
      <c r="AF43" s="43">
        <v>0</v>
      </c>
      <c r="AG43" s="44">
        <v>2.48</v>
      </c>
      <c r="AH43" s="14" t="s">
        <v>20</v>
      </c>
      <c r="AI43" s="5">
        <v>37</v>
      </c>
    </row>
    <row r="44" spans="1:35" x14ac:dyDescent="0.25">
      <c r="A44">
        <v>40</v>
      </c>
      <c r="C44" s="5">
        <v>40</v>
      </c>
      <c r="L44">
        <v>40</v>
      </c>
      <c r="M44" t="s">
        <v>233</v>
      </c>
      <c r="N44" s="9">
        <v>5.8000000000000003E-2</v>
      </c>
      <c r="O44" s="7" t="s">
        <v>26</v>
      </c>
      <c r="P44" s="5">
        <v>40</v>
      </c>
      <c r="U44">
        <v>38</v>
      </c>
      <c r="V44" t="s">
        <v>156</v>
      </c>
      <c r="W44" s="42">
        <v>1.63</v>
      </c>
      <c r="X44" s="43">
        <v>0.06</v>
      </c>
      <c r="Y44" s="42">
        <v>0</v>
      </c>
      <c r="Z44" s="43">
        <v>0</v>
      </c>
      <c r="AA44" s="42">
        <v>9.89</v>
      </c>
      <c r="AB44" s="43">
        <v>2.84</v>
      </c>
      <c r="AC44" s="42">
        <v>10.11</v>
      </c>
      <c r="AD44" s="43">
        <v>2.91</v>
      </c>
      <c r="AE44" s="42">
        <v>0</v>
      </c>
      <c r="AF44" s="43">
        <v>0</v>
      </c>
      <c r="AG44" s="44">
        <v>0.06</v>
      </c>
      <c r="AH44" s="14"/>
      <c r="AI44" s="5">
        <v>38</v>
      </c>
    </row>
    <row r="45" spans="1:35" x14ac:dyDescent="0.25">
      <c r="A45">
        <v>41</v>
      </c>
      <c r="C45" s="5">
        <v>41</v>
      </c>
      <c r="L45">
        <v>41</v>
      </c>
      <c r="M45" t="s">
        <v>234</v>
      </c>
      <c r="N45" s="9">
        <v>1.042</v>
      </c>
      <c r="O45" s="7" t="s">
        <v>48</v>
      </c>
      <c r="P45" s="5">
        <v>41</v>
      </c>
      <c r="U45">
        <v>39</v>
      </c>
      <c r="V45" t="s">
        <v>157</v>
      </c>
      <c r="W45" s="42">
        <v>2.6</v>
      </c>
      <c r="X45" s="43">
        <v>0.28000000000000003</v>
      </c>
      <c r="Y45" s="42">
        <v>0</v>
      </c>
      <c r="Z45" s="43">
        <v>0</v>
      </c>
      <c r="AA45" s="42">
        <v>13.07</v>
      </c>
      <c r="AB45" s="43">
        <v>3.9</v>
      </c>
      <c r="AC45" s="42">
        <v>10.63</v>
      </c>
      <c r="AD45" s="43">
        <v>3.08</v>
      </c>
      <c r="AE45" s="42">
        <v>0</v>
      </c>
      <c r="AF45" s="43">
        <v>0</v>
      </c>
      <c r="AG45" s="44">
        <v>0.28000000000000003</v>
      </c>
      <c r="AH45" s="14" t="s">
        <v>24</v>
      </c>
      <c r="AI45" s="5">
        <v>39</v>
      </c>
    </row>
    <row r="46" spans="1:35" x14ac:dyDescent="0.25">
      <c r="A46">
        <v>42</v>
      </c>
      <c r="C46" s="5">
        <v>42</v>
      </c>
      <c r="L46">
        <v>42</v>
      </c>
      <c r="M46" t="s">
        <v>235</v>
      </c>
      <c r="N46" s="9">
        <v>0.20699999999999999</v>
      </c>
      <c r="O46" s="7" t="s">
        <v>26</v>
      </c>
      <c r="P46" s="5">
        <v>42</v>
      </c>
      <c r="U46">
        <v>40</v>
      </c>
      <c r="V46" t="s">
        <v>158</v>
      </c>
      <c r="W46" s="42">
        <v>0</v>
      </c>
      <c r="X46" s="43">
        <v>0</v>
      </c>
      <c r="Y46" s="42">
        <v>0</v>
      </c>
      <c r="Z46" s="43">
        <v>0</v>
      </c>
      <c r="AA46" s="42">
        <v>0</v>
      </c>
      <c r="AB46" s="43">
        <v>0</v>
      </c>
      <c r="AC46" s="42">
        <v>11.42</v>
      </c>
      <c r="AD46" s="43">
        <v>3.81</v>
      </c>
      <c r="AE46" s="42">
        <v>0</v>
      </c>
      <c r="AF46" s="43">
        <v>0</v>
      </c>
      <c r="AG46" s="44">
        <v>2.86</v>
      </c>
      <c r="AH46" s="14" t="s">
        <v>159</v>
      </c>
      <c r="AI46" s="5">
        <v>40</v>
      </c>
    </row>
    <row r="47" spans="1:35" x14ac:dyDescent="0.25">
      <c r="A47">
        <v>43</v>
      </c>
      <c r="C47" s="5">
        <v>43</v>
      </c>
      <c r="L47">
        <v>43</v>
      </c>
      <c r="M47" t="s">
        <v>236</v>
      </c>
      <c r="N47" s="9">
        <v>1.5669999999999999</v>
      </c>
      <c r="O47" s="7" t="s">
        <v>48</v>
      </c>
      <c r="P47" s="5">
        <v>43</v>
      </c>
      <c r="U47">
        <v>41</v>
      </c>
      <c r="V47" t="s">
        <v>160</v>
      </c>
      <c r="W47" s="42">
        <v>0</v>
      </c>
      <c r="X47" s="43">
        <v>0</v>
      </c>
      <c r="Y47" s="42">
        <v>0</v>
      </c>
      <c r="Z47" s="43">
        <v>0</v>
      </c>
      <c r="AA47" s="42">
        <v>0</v>
      </c>
      <c r="AB47" s="43">
        <v>0</v>
      </c>
      <c r="AC47" s="42">
        <v>7.8</v>
      </c>
      <c r="AD47" s="43">
        <v>2.2400000000000002</v>
      </c>
      <c r="AE47" s="42">
        <v>0</v>
      </c>
      <c r="AF47" s="43">
        <v>0</v>
      </c>
      <c r="AG47" s="44">
        <v>2.2400000000000002</v>
      </c>
      <c r="AH47" s="14" t="s">
        <v>22</v>
      </c>
      <c r="AI47" s="5">
        <v>41</v>
      </c>
    </row>
    <row r="48" spans="1:35" x14ac:dyDescent="0.25">
      <c r="A48">
        <v>44</v>
      </c>
      <c r="C48" s="5">
        <v>44</v>
      </c>
      <c r="L48">
        <v>44</v>
      </c>
      <c r="M48" t="s">
        <v>237</v>
      </c>
      <c r="N48" s="9">
        <v>5.5E-2</v>
      </c>
      <c r="O48" s="7" t="s">
        <v>39</v>
      </c>
      <c r="P48" s="5">
        <v>44</v>
      </c>
      <c r="U48">
        <v>42</v>
      </c>
      <c r="V48" t="s">
        <v>161</v>
      </c>
      <c r="W48" s="42">
        <v>1.76</v>
      </c>
      <c r="X48" s="43">
        <v>0.09</v>
      </c>
      <c r="Y48" s="42">
        <v>0</v>
      </c>
      <c r="Z48" s="43">
        <v>0</v>
      </c>
      <c r="AA48" s="42">
        <v>10.130000000000001</v>
      </c>
      <c r="AB48" s="43">
        <v>2.92</v>
      </c>
      <c r="AC48" s="42">
        <v>10.75</v>
      </c>
      <c r="AD48" s="43">
        <v>3.12</v>
      </c>
      <c r="AE48" s="42">
        <v>13.83</v>
      </c>
      <c r="AF48" s="43">
        <v>6.09</v>
      </c>
      <c r="AG48" s="44">
        <v>0.09</v>
      </c>
      <c r="AH48" s="14" t="s">
        <v>24</v>
      </c>
      <c r="AI48" s="5">
        <v>42</v>
      </c>
    </row>
    <row r="49" spans="1:35" x14ac:dyDescent="0.25">
      <c r="A49">
        <v>45</v>
      </c>
      <c r="C49" s="5">
        <v>45</v>
      </c>
      <c r="L49">
        <v>45</v>
      </c>
      <c r="M49" t="s">
        <v>237</v>
      </c>
      <c r="N49" s="9">
        <v>0.27600000000000002</v>
      </c>
      <c r="O49" s="7" t="s">
        <v>26</v>
      </c>
      <c r="P49" s="5">
        <v>45</v>
      </c>
      <c r="U49">
        <v>43</v>
      </c>
      <c r="V49" t="s">
        <v>162</v>
      </c>
      <c r="W49" s="42">
        <v>0</v>
      </c>
      <c r="X49" s="43">
        <v>0</v>
      </c>
      <c r="Y49" s="42">
        <v>9.77</v>
      </c>
      <c r="Z49" s="43">
        <v>2.31</v>
      </c>
      <c r="AA49" s="42">
        <v>0</v>
      </c>
      <c r="AB49" s="43">
        <v>0</v>
      </c>
      <c r="AC49" s="42">
        <v>11.84</v>
      </c>
      <c r="AD49" s="43">
        <v>3.5</v>
      </c>
      <c r="AE49" s="42">
        <v>0</v>
      </c>
      <c r="AF49" s="43">
        <v>0</v>
      </c>
      <c r="AG49" s="44">
        <v>2.31</v>
      </c>
      <c r="AH49" s="14" t="s">
        <v>55</v>
      </c>
      <c r="AI49" s="5">
        <v>43</v>
      </c>
    </row>
    <row r="50" spans="1:35" x14ac:dyDescent="0.25">
      <c r="A50">
        <v>46</v>
      </c>
      <c r="C50" s="5">
        <v>46</v>
      </c>
      <c r="L50">
        <v>46</v>
      </c>
      <c r="M50" t="s">
        <v>238</v>
      </c>
      <c r="N50" s="9">
        <v>0.81</v>
      </c>
      <c r="O50" s="7" t="s">
        <v>20</v>
      </c>
      <c r="P50" s="5">
        <v>46</v>
      </c>
      <c r="U50">
        <v>44</v>
      </c>
      <c r="V50" t="s">
        <v>163</v>
      </c>
      <c r="W50" s="42">
        <v>7.92</v>
      </c>
      <c r="X50" s="43">
        <v>1.51</v>
      </c>
      <c r="Y50" s="42">
        <v>11.52</v>
      </c>
      <c r="Z50" s="43">
        <v>2.78</v>
      </c>
      <c r="AA50" s="42">
        <v>13.67</v>
      </c>
      <c r="AB50" s="43">
        <v>4.12</v>
      </c>
      <c r="AC50" s="42">
        <v>12.63</v>
      </c>
      <c r="AD50" s="43">
        <v>3.76</v>
      </c>
      <c r="AE50" s="42">
        <v>0</v>
      </c>
      <c r="AF50" s="43">
        <v>0</v>
      </c>
      <c r="AG50" s="44">
        <v>1.51</v>
      </c>
      <c r="AH50" s="14" t="s">
        <v>42</v>
      </c>
      <c r="AI50" s="5">
        <v>44</v>
      </c>
    </row>
    <row r="51" spans="1:35" x14ac:dyDescent="0.25">
      <c r="A51">
        <v>47</v>
      </c>
      <c r="C51" s="5">
        <v>47</v>
      </c>
      <c r="L51">
        <v>47</v>
      </c>
      <c r="M51" t="s">
        <v>239</v>
      </c>
      <c r="N51" s="9">
        <v>0.49299999999999999</v>
      </c>
      <c r="O51" s="7" t="s">
        <v>20</v>
      </c>
      <c r="P51" s="5">
        <v>47</v>
      </c>
      <c r="U51">
        <v>45</v>
      </c>
      <c r="V51" t="s">
        <v>164</v>
      </c>
      <c r="W51" s="42">
        <v>4.18</v>
      </c>
      <c r="X51" s="43">
        <v>0.55000000000000004</v>
      </c>
      <c r="Y51" s="42">
        <v>7.1</v>
      </c>
      <c r="Z51" s="43">
        <v>1.45</v>
      </c>
      <c r="AA51" s="42">
        <v>10.36</v>
      </c>
      <c r="AB51" s="43">
        <v>2.86</v>
      </c>
      <c r="AC51" s="42">
        <v>9.52</v>
      </c>
      <c r="AD51" s="43">
        <v>2.58</v>
      </c>
      <c r="AE51" s="42">
        <v>0</v>
      </c>
      <c r="AF51" s="43">
        <v>0</v>
      </c>
      <c r="AG51" s="44">
        <v>0.55000000000000004</v>
      </c>
      <c r="AH51" s="14" t="s">
        <v>51</v>
      </c>
      <c r="AI51" s="5">
        <v>45</v>
      </c>
    </row>
    <row r="52" spans="1:35" x14ac:dyDescent="0.25">
      <c r="A52">
        <v>48</v>
      </c>
      <c r="C52" s="5">
        <v>48</v>
      </c>
      <c r="L52">
        <v>48</v>
      </c>
      <c r="M52" t="s">
        <v>240</v>
      </c>
      <c r="N52" s="9">
        <v>0.77500000000000002</v>
      </c>
      <c r="O52" s="7" t="s">
        <v>50</v>
      </c>
      <c r="P52" s="5">
        <v>48</v>
      </c>
      <c r="U52">
        <v>46</v>
      </c>
      <c r="V52" t="s">
        <v>165</v>
      </c>
      <c r="W52" s="42">
        <v>0</v>
      </c>
      <c r="X52" s="43">
        <v>0</v>
      </c>
      <c r="Y52" s="42">
        <v>0</v>
      </c>
      <c r="Z52" s="43">
        <v>0</v>
      </c>
      <c r="AA52" s="42">
        <v>0</v>
      </c>
      <c r="AB52" s="43">
        <v>0</v>
      </c>
      <c r="AC52" s="42">
        <v>14.2</v>
      </c>
      <c r="AD52" s="43">
        <v>4.34</v>
      </c>
      <c r="AE52" s="42">
        <v>0</v>
      </c>
      <c r="AF52" s="43">
        <v>0</v>
      </c>
      <c r="AG52" s="44">
        <v>2.86</v>
      </c>
      <c r="AH52" s="14" t="s">
        <v>48</v>
      </c>
      <c r="AI52" s="5">
        <v>46</v>
      </c>
    </row>
    <row r="53" spans="1:35" x14ac:dyDescent="0.25">
      <c r="A53">
        <v>49</v>
      </c>
      <c r="C53" s="5">
        <v>49</v>
      </c>
      <c r="L53">
        <v>49</v>
      </c>
      <c r="M53" t="s">
        <v>241</v>
      </c>
      <c r="N53" s="9">
        <v>0.53200000000000003</v>
      </c>
      <c r="O53" s="7" t="s">
        <v>24</v>
      </c>
      <c r="P53" s="5">
        <v>49</v>
      </c>
      <c r="U53">
        <v>47</v>
      </c>
      <c r="V53" t="s">
        <v>166</v>
      </c>
      <c r="W53" s="42">
        <v>4.62</v>
      </c>
      <c r="X53" s="43">
        <v>0.74</v>
      </c>
      <c r="Y53" s="42">
        <v>0</v>
      </c>
      <c r="Z53" s="43">
        <v>0</v>
      </c>
      <c r="AA53" s="42">
        <v>10.91</v>
      </c>
      <c r="AB53" s="43">
        <v>3.18</v>
      </c>
      <c r="AC53" s="42">
        <v>12.6</v>
      </c>
      <c r="AD53" s="43">
        <v>3.74</v>
      </c>
      <c r="AE53" s="42">
        <v>0</v>
      </c>
      <c r="AF53" s="43">
        <v>0</v>
      </c>
      <c r="AG53" s="44">
        <v>0.74</v>
      </c>
      <c r="AH53" s="14" t="s">
        <v>24</v>
      </c>
      <c r="AI53" s="5">
        <v>47</v>
      </c>
    </row>
    <row r="54" spans="1:35" x14ac:dyDescent="0.25">
      <c r="A54">
        <v>50</v>
      </c>
      <c r="C54" s="5">
        <v>50</v>
      </c>
      <c r="L54">
        <v>50</v>
      </c>
      <c r="M54" t="s">
        <v>242</v>
      </c>
      <c r="N54" s="9">
        <v>0.749</v>
      </c>
      <c r="O54" s="7" t="s">
        <v>48</v>
      </c>
      <c r="P54" s="5">
        <v>50</v>
      </c>
      <c r="U54">
        <v>48</v>
      </c>
      <c r="V54" t="s">
        <v>167</v>
      </c>
      <c r="W54" s="42">
        <v>0</v>
      </c>
      <c r="X54" s="43">
        <v>0</v>
      </c>
      <c r="Y54" s="42">
        <v>0</v>
      </c>
      <c r="Z54" s="43">
        <v>0</v>
      </c>
      <c r="AA54" s="42">
        <v>0</v>
      </c>
      <c r="AB54" s="43">
        <v>0</v>
      </c>
      <c r="AC54" s="42">
        <v>6.64</v>
      </c>
      <c r="AD54" s="43">
        <v>1.8</v>
      </c>
      <c r="AE54" s="42">
        <v>0</v>
      </c>
      <c r="AF54" s="43">
        <v>0</v>
      </c>
      <c r="AG54" s="44">
        <v>1.8</v>
      </c>
      <c r="AH54" s="14" t="s">
        <v>50</v>
      </c>
      <c r="AI54" s="5">
        <v>48</v>
      </c>
    </row>
    <row r="55" spans="1:35" x14ac:dyDescent="0.25">
      <c r="A55">
        <v>51</v>
      </c>
      <c r="C55" s="5">
        <v>51</v>
      </c>
      <c r="L55">
        <v>51</v>
      </c>
      <c r="M55" t="s">
        <v>243</v>
      </c>
      <c r="N55" s="9">
        <v>0.86199999999999999</v>
      </c>
      <c r="O55" s="7" t="s">
        <v>22</v>
      </c>
      <c r="P55" s="5">
        <v>51</v>
      </c>
      <c r="U55">
        <v>49</v>
      </c>
      <c r="V55" t="s">
        <v>168</v>
      </c>
      <c r="W55" s="42">
        <v>2.6</v>
      </c>
      <c r="X55" s="43">
        <v>0.23</v>
      </c>
      <c r="Y55" s="42">
        <v>0</v>
      </c>
      <c r="Z55" s="43">
        <v>0</v>
      </c>
      <c r="AA55" s="42">
        <v>10.54</v>
      </c>
      <c r="AB55" s="43">
        <v>2.98</v>
      </c>
      <c r="AC55" s="42">
        <v>10.8</v>
      </c>
      <c r="AD55" s="43">
        <v>3.06</v>
      </c>
      <c r="AE55" s="42">
        <v>14.07</v>
      </c>
      <c r="AF55" s="43">
        <v>6.09</v>
      </c>
      <c r="AG55" s="44">
        <v>0.23</v>
      </c>
      <c r="AH55" s="14" t="s">
        <v>26</v>
      </c>
      <c r="AI55" s="5">
        <v>49</v>
      </c>
    </row>
    <row r="56" spans="1:35" x14ac:dyDescent="0.25">
      <c r="A56">
        <v>52</v>
      </c>
      <c r="C56" s="5">
        <v>52</v>
      </c>
      <c r="L56">
        <v>52</v>
      </c>
      <c r="M56" t="s">
        <v>244</v>
      </c>
      <c r="N56" s="9">
        <v>0.48199999999999998</v>
      </c>
      <c r="O56" s="7" t="s">
        <v>20</v>
      </c>
      <c r="P56" s="5">
        <v>52</v>
      </c>
      <c r="U56">
        <v>50</v>
      </c>
      <c r="V56" t="s">
        <v>169</v>
      </c>
      <c r="W56" s="42">
        <v>0</v>
      </c>
      <c r="X56" s="43">
        <v>0</v>
      </c>
      <c r="Y56" s="42">
        <v>11.86</v>
      </c>
      <c r="Z56" s="43">
        <v>3.24</v>
      </c>
      <c r="AA56" s="42">
        <v>0</v>
      </c>
      <c r="AB56" s="43">
        <v>0</v>
      </c>
      <c r="AC56" s="42">
        <v>13.58</v>
      </c>
      <c r="AD56" s="43">
        <v>4.5199999999999996</v>
      </c>
      <c r="AE56" s="42">
        <v>0</v>
      </c>
      <c r="AF56" s="43">
        <v>0</v>
      </c>
      <c r="AG56" s="44">
        <v>2.86</v>
      </c>
      <c r="AH56" s="14" t="s">
        <v>120</v>
      </c>
      <c r="AI56" s="5">
        <v>50</v>
      </c>
    </row>
    <row r="57" spans="1:35" x14ac:dyDescent="0.25">
      <c r="A57">
        <v>53</v>
      </c>
      <c r="C57" s="5">
        <v>53</v>
      </c>
      <c r="L57">
        <v>53</v>
      </c>
      <c r="M57" t="s">
        <v>245</v>
      </c>
      <c r="N57" s="9">
        <v>0.74099999999999999</v>
      </c>
      <c r="O57" s="7" t="s">
        <v>24</v>
      </c>
      <c r="P57" s="5">
        <v>53</v>
      </c>
      <c r="U57">
        <v>51</v>
      </c>
      <c r="V57" t="s">
        <v>170</v>
      </c>
      <c r="W57" s="42">
        <v>0</v>
      </c>
      <c r="X57" s="43">
        <v>0</v>
      </c>
      <c r="Y57" s="42">
        <v>0</v>
      </c>
      <c r="Z57" s="43">
        <v>0</v>
      </c>
      <c r="AA57" s="42">
        <v>9.0500000000000007</v>
      </c>
      <c r="AB57" s="43">
        <v>2.56</v>
      </c>
      <c r="AC57" s="42">
        <v>9.4700000000000006</v>
      </c>
      <c r="AD57" s="43">
        <v>2.7</v>
      </c>
      <c r="AE57" s="42">
        <v>0</v>
      </c>
      <c r="AF57" s="43">
        <v>0</v>
      </c>
      <c r="AG57" s="44">
        <v>2.56</v>
      </c>
      <c r="AH57" s="14" t="s">
        <v>24</v>
      </c>
      <c r="AI57" s="5">
        <v>51</v>
      </c>
    </row>
    <row r="58" spans="1:35" x14ac:dyDescent="0.25">
      <c r="A58">
        <v>54</v>
      </c>
      <c r="C58" s="5">
        <v>54</v>
      </c>
      <c r="L58">
        <v>54</v>
      </c>
      <c r="M58" t="s">
        <v>246</v>
      </c>
      <c r="N58" s="9">
        <v>0.70499999999999996</v>
      </c>
      <c r="O58" s="7" t="s">
        <v>24</v>
      </c>
      <c r="P58" s="5">
        <v>54</v>
      </c>
      <c r="U58">
        <v>52</v>
      </c>
      <c r="V58" t="s">
        <v>171</v>
      </c>
      <c r="W58" s="42">
        <v>0</v>
      </c>
      <c r="X58" s="43">
        <v>0</v>
      </c>
      <c r="Y58" s="42">
        <v>0</v>
      </c>
      <c r="Z58" s="43">
        <v>0</v>
      </c>
      <c r="AA58" s="42">
        <v>0</v>
      </c>
      <c r="AB58" s="43">
        <v>0</v>
      </c>
      <c r="AC58" s="42">
        <v>7.88</v>
      </c>
      <c r="AD58" s="43">
        <v>2.27</v>
      </c>
      <c r="AE58" s="42">
        <v>0</v>
      </c>
      <c r="AF58" s="43">
        <v>0</v>
      </c>
      <c r="AG58" s="44">
        <v>2.27</v>
      </c>
      <c r="AH58" s="14" t="s">
        <v>22</v>
      </c>
      <c r="AI58" s="5">
        <v>52</v>
      </c>
    </row>
    <row r="59" spans="1:35" x14ac:dyDescent="0.25">
      <c r="A59">
        <v>55</v>
      </c>
      <c r="C59" s="5">
        <v>55</v>
      </c>
      <c r="L59">
        <v>55</v>
      </c>
      <c r="M59" t="s">
        <v>247</v>
      </c>
      <c r="N59" s="9">
        <v>0.754</v>
      </c>
      <c r="O59" s="7" t="s">
        <v>20</v>
      </c>
      <c r="P59" s="5">
        <v>55</v>
      </c>
      <c r="U59">
        <v>53</v>
      </c>
      <c r="V59" t="s">
        <v>172</v>
      </c>
      <c r="W59" s="42">
        <v>0</v>
      </c>
      <c r="X59" s="43">
        <v>0</v>
      </c>
      <c r="Y59" s="42">
        <v>0</v>
      </c>
      <c r="Z59" s="43">
        <v>0</v>
      </c>
      <c r="AA59" s="42">
        <v>16.07</v>
      </c>
      <c r="AB59" s="43">
        <v>4.91</v>
      </c>
      <c r="AC59" s="42">
        <v>10.19</v>
      </c>
      <c r="AD59" s="43">
        <v>2.93</v>
      </c>
      <c r="AE59" s="42">
        <v>0</v>
      </c>
      <c r="AF59" s="43">
        <v>0</v>
      </c>
      <c r="AG59" s="44">
        <v>2.86</v>
      </c>
      <c r="AH59" s="14" t="s">
        <v>24</v>
      </c>
      <c r="AI59" s="5">
        <v>53</v>
      </c>
    </row>
    <row r="60" spans="1:35" x14ac:dyDescent="0.25">
      <c r="A60">
        <v>56</v>
      </c>
      <c r="C60" s="5">
        <v>56</v>
      </c>
      <c r="L60">
        <v>56</v>
      </c>
      <c r="M60" t="s">
        <v>248</v>
      </c>
      <c r="N60" s="9">
        <v>0.40799999999999997</v>
      </c>
      <c r="O60" s="7" t="s">
        <v>20</v>
      </c>
      <c r="P60" s="5">
        <v>56</v>
      </c>
      <c r="U60">
        <v>54</v>
      </c>
      <c r="V60" t="s">
        <v>173</v>
      </c>
      <c r="W60" s="42">
        <v>0</v>
      </c>
      <c r="X60" s="43">
        <v>0</v>
      </c>
      <c r="Y60" s="42">
        <v>0</v>
      </c>
      <c r="Z60" s="43">
        <v>0</v>
      </c>
      <c r="AA60" s="42">
        <v>7.08</v>
      </c>
      <c r="AB60" s="43">
        <v>1.97</v>
      </c>
      <c r="AC60" s="42">
        <v>7.39</v>
      </c>
      <c r="AD60" s="43">
        <v>2.0699999999999998</v>
      </c>
      <c r="AE60" s="42">
        <v>0</v>
      </c>
      <c r="AF60" s="43">
        <v>0</v>
      </c>
      <c r="AG60" s="44">
        <v>1.97</v>
      </c>
      <c r="AH60" s="14" t="s">
        <v>48</v>
      </c>
      <c r="AI60" s="5">
        <v>54</v>
      </c>
    </row>
    <row r="61" spans="1:35" x14ac:dyDescent="0.25">
      <c r="A61">
        <v>57</v>
      </c>
      <c r="C61" s="5">
        <v>57</v>
      </c>
      <c r="L61">
        <v>57</v>
      </c>
      <c r="M61" t="s">
        <v>249</v>
      </c>
      <c r="N61" s="9">
        <v>7.0000000000000007E-2</v>
      </c>
      <c r="O61" s="7" t="s">
        <v>26</v>
      </c>
      <c r="P61" s="5">
        <v>57</v>
      </c>
      <c r="U61">
        <v>55</v>
      </c>
      <c r="V61" t="s">
        <v>174</v>
      </c>
      <c r="W61" s="42">
        <v>0</v>
      </c>
      <c r="X61" s="43">
        <v>0</v>
      </c>
      <c r="Y61" s="42">
        <v>0</v>
      </c>
      <c r="Z61" s="43">
        <v>0</v>
      </c>
      <c r="AA61" s="42">
        <v>0</v>
      </c>
      <c r="AB61" s="43">
        <v>0</v>
      </c>
      <c r="AC61" s="42">
        <v>7.61</v>
      </c>
      <c r="AD61" s="43">
        <v>2.17</v>
      </c>
      <c r="AE61" s="42">
        <v>0</v>
      </c>
      <c r="AF61" s="43">
        <v>0</v>
      </c>
      <c r="AG61" s="44">
        <v>2.17</v>
      </c>
      <c r="AH61" s="14" t="s">
        <v>22</v>
      </c>
      <c r="AI61" s="5">
        <v>55</v>
      </c>
    </row>
    <row r="62" spans="1:35" x14ac:dyDescent="0.25">
      <c r="A62">
        <v>58</v>
      </c>
      <c r="C62" s="5">
        <v>58</v>
      </c>
      <c r="L62">
        <v>58</v>
      </c>
      <c r="M62" t="s">
        <v>250</v>
      </c>
      <c r="N62" s="9">
        <v>1.087</v>
      </c>
      <c r="O62" s="7" t="s">
        <v>24</v>
      </c>
      <c r="P62" s="5">
        <v>58</v>
      </c>
      <c r="U62">
        <v>56</v>
      </c>
      <c r="V62" t="s">
        <v>175</v>
      </c>
      <c r="W62" s="42">
        <v>0</v>
      </c>
      <c r="X62" s="43">
        <v>0</v>
      </c>
      <c r="Y62" s="42">
        <v>0</v>
      </c>
      <c r="Z62" s="43">
        <v>0</v>
      </c>
      <c r="AA62" s="42">
        <v>7.35</v>
      </c>
      <c r="AB62" s="43">
        <v>1.99</v>
      </c>
      <c r="AC62" s="42">
        <v>10.42</v>
      </c>
      <c r="AD62" s="43">
        <v>3.01</v>
      </c>
      <c r="AE62" s="42">
        <v>0</v>
      </c>
      <c r="AF62" s="43">
        <v>0</v>
      </c>
      <c r="AG62" s="44">
        <v>1.99</v>
      </c>
      <c r="AH62" s="14" t="s">
        <v>24</v>
      </c>
      <c r="AI62" s="5">
        <v>56</v>
      </c>
    </row>
    <row r="63" spans="1:35" x14ac:dyDescent="0.25">
      <c r="A63">
        <v>59</v>
      </c>
      <c r="C63" s="5">
        <v>59</v>
      </c>
      <c r="L63">
        <v>59</v>
      </c>
      <c r="M63" t="s">
        <v>251</v>
      </c>
      <c r="N63" s="9">
        <v>1.0169999999999999</v>
      </c>
      <c r="O63" s="7" t="s">
        <v>48</v>
      </c>
      <c r="P63" s="5">
        <v>59</v>
      </c>
      <c r="U63">
        <v>57</v>
      </c>
      <c r="V63" t="s">
        <v>176</v>
      </c>
      <c r="W63" s="42">
        <v>0</v>
      </c>
      <c r="X63" s="43">
        <v>0</v>
      </c>
      <c r="Y63" s="42">
        <v>11.57</v>
      </c>
      <c r="Z63" s="43">
        <v>2.87</v>
      </c>
      <c r="AA63" s="42">
        <v>13.28</v>
      </c>
      <c r="AB63" s="43">
        <v>4.08</v>
      </c>
      <c r="AC63" s="42">
        <v>13.09</v>
      </c>
      <c r="AD63" s="43">
        <v>4</v>
      </c>
      <c r="AE63" s="42">
        <v>0</v>
      </c>
      <c r="AF63" s="43">
        <v>0</v>
      </c>
      <c r="AG63" s="44">
        <v>2.86</v>
      </c>
      <c r="AH63" s="14"/>
      <c r="AI63" s="5">
        <v>57</v>
      </c>
    </row>
    <row r="64" spans="1:35" x14ac:dyDescent="0.25">
      <c r="A64">
        <v>60</v>
      </c>
      <c r="C64" s="5">
        <v>60</v>
      </c>
      <c r="L64">
        <v>60</v>
      </c>
      <c r="M64" t="s">
        <v>252</v>
      </c>
      <c r="N64" s="9">
        <v>1.5860000000000001</v>
      </c>
      <c r="O64" s="7" t="s">
        <v>48</v>
      </c>
      <c r="P64" s="5">
        <v>60</v>
      </c>
      <c r="U64">
        <v>58</v>
      </c>
      <c r="V64" t="s">
        <v>177</v>
      </c>
      <c r="W64" s="42">
        <v>0</v>
      </c>
      <c r="X64" s="43">
        <v>0</v>
      </c>
      <c r="Y64" s="42">
        <v>10.130000000000001</v>
      </c>
      <c r="Z64" s="43">
        <v>2.3199999999999998</v>
      </c>
      <c r="AA64" s="42">
        <v>0</v>
      </c>
      <c r="AB64" s="43">
        <v>0</v>
      </c>
      <c r="AC64" s="42">
        <v>11.45</v>
      </c>
      <c r="AD64" s="43">
        <v>3.27</v>
      </c>
      <c r="AE64" s="42">
        <v>0</v>
      </c>
      <c r="AF64" s="43">
        <v>0</v>
      </c>
      <c r="AG64" s="44">
        <v>2.3199999999999998</v>
      </c>
      <c r="AH64" s="14" t="s">
        <v>124</v>
      </c>
      <c r="AI64" s="5">
        <v>58</v>
      </c>
    </row>
    <row r="65" spans="1:35" x14ac:dyDescent="0.25">
      <c r="A65">
        <v>61</v>
      </c>
      <c r="C65" s="5">
        <v>61</v>
      </c>
      <c r="L65">
        <v>61</v>
      </c>
      <c r="M65" t="s">
        <v>253</v>
      </c>
      <c r="N65" s="9">
        <v>1.4970000000000001</v>
      </c>
      <c r="O65" s="7" t="s">
        <v>39</v>
      </c>
      <c r="P65" s="5">
        <v>61</v>
      </c>
      <c r="U65">
        <v>59</v>
      </c>
      <c r="V65" t="s">
        <v>178</v>
      </c>
      <c r="W65" s="42">
        <v>0</v>
      </c>
      <c r="X65" s="43">
        <v>0</v>
      </c>
      <c r="Y65" s="42">
        <v>6.61</v>
      </c>
      <c r="Z65" s="43">
        <v>1.43</v>
      </c>
      <c r="AA65" s="42">
        <v>10.4</v>
      </c>
      <c r="AB65" s="43">
        <v>3.01</v>
      </c>
      <c r="AC65" s="42">
        <v>8.65</v>
      </c>
      <c r="AD65" s="43">
        <v>2.42</v>
      </c>
      <c r="AE65" s="42">
        <v>0</v>
      </c>
      <c r="AF65" s="43">
        <v>0</v>
      </c>
      <c r="AG65" s="44">
        <v>1.43</v>
      </c>
      <c r="AH65" s="14" t="s">
        <v>24</v>
      </c>
      <c r="AI65" s="5">
        <v>59</v>
      </c>
    </row>
    <row r="66" spans="1:35" x14ac:dyDescent="0.25">
      <c r="A66">
        <v>62</v>
      </c>
      <c r="C66" s="5">
        <v>62</v>
      </c>
      <c r="L66">
        <v>62</v>
      </c>
      <c r="M66" t="s">
        <v>254</v>
      </c>
      <c r="N66" s="9">
        <v>1.2529999999999999</v>
      </c>
      <c r="O66" s="7" t="s">
        <v>22</v>
      </c>
      <c r="P66" s="5">
        <v>62</v>
      </c>
      <c r="U66">
        <v>60</v>
      </c>
      <c r="V66" t="s">
        <v>179</v>
      </c>
      <c r="W66" s="42">
        <v>0</v>
      </c>
      <c r="X66" s="43">
        <v>0</v>
      </c>
      <c r="Y66" s="42">
        <v>0</v>
      </c>
      <c r="Z66" s="43">
        <v>0</v>
      </c>
      <c r="AA66" s="42">
        <v>0</v>
      </c>
      <c r="AB66" s="43">
        <v>0</v>
      </c>
      <c r="AC66" s="42">
        <v>8.2799999999999994</v>
      </c>
      <c r="AD66" s="43">
        <v>2.16</v>
      </c>
      <c r="AE66" s="42">
        <v>0</v>
      </c>
      <c r="AF66" s="43">
        <v>0</v>
      </c>
      <c r="AG66" s="44">
        <v>2.16</v>
      </c>
      <c r="AH66" s="14" t="s">
        <v>51</v>
      </c>
      <c r="AI66" s="5">
        <v>60</v>
      </c>
    </row>
    <row r="67" spans="1:35" x14ac:dyDescent="0.25">
      <c r="A67">
        <v>63</v>
      </c>
      <c r="C67" s="5">
        <v>63</v>
      </c>
      <c r="L67">
        <v>63</v>
      </c>
      <c r="M67" t="s">
        <v>255</v>
      </c>
      <c r="N67" s="9">
        <v>1.093</v>
      </c>
      <c r="O67" s="7" t="s">
        <v>20</v>
      </c>
      <c r="P67" s="5">
        <v>63</v>
      </c>
      <c r="U67">
        <v>61</v>
      </c>
      <c r="V67" t="s">
        <v>180</v>
      </c>
      <c r="W67" s="42">
        <v>0</v>
      </c>
      <c r="X67" s="43">
        <v>0</v>
      </c>
      <c r="Y67" s="42">
        <v>6.89</v>
      </c>
      <c r="Z67" s="43">
        <v>1.52</v>
      </c>
      <c r="AA67" s="42">
        <v>0</v>
      </c>
      <c r="AB67" s="43">
        <v>0</v>
      </c>
      <c r="AC67" s="42">
        <v>11.41</v>
      </c>
      <c r="AD67" s="43">
        <v>3.36</v>
      </c>
      <c r="AE67" s="42">
        <v>0</v>
      </c>
      <c r="AF67" s="43">
        <v>0</v>
      </c>
      <c r="AG67" s="44">
        <v>1.52</v>
      </c>
      <c r="AH67" s="14" t="s">
        <v>55</v>
      </c>
      <c r="AI67" s="5">
        <v>61</v>
      </c>
    </row>
    <row r="68" spans="1:35" x14ac:dyDescent="0.25">
      <c r="A68">
        <v>64</v>
      </c>
      <c r="C68" s="5">
        <v>64</v>
      </c>
      <c r="L68">
        <v>64</v>
      </c>
      <c r="M68" t="s">
        <v>256</v>
      </c>
      <c r="N68" s="9">
        <v>0.35599999999999998</v>
      </c>
      <c r="O68" s="7" t="s">
        <v>20</v>
      </c>
      <c r="P68" s="5">
        <v>64</v>
      </c>
      <c r="U68">
        <v>62</v>
      </c>
      <c r="V68" t="s">
        <v>181</v>
      </c>
      <c r="W68" s="42">
        <v>0</v>
      </c>
      <c r="X68" s="43">
        <v>0</v>
      </c>
      <c r="Y68" s="42">
        <v>0</v>
      </c>
      <c r="Z68" s="43">
        <v>0</v>
      </c>
      <c r="AA68" s="42">
        <v>0</v>
      </c>
      <c r="AB68" s="43">
        <v>0</v>
      </c>
      <c r="AC68" s="42">
        <v>7.05</v>
      </c>
      <c r="AD68" s="43">
        <v>1.99</v>
      </c>
      <c r="AE68" s="42">
        <v>0</v>
      </c>
      <c r="AF68" s="43">
        <v>0</v>
      </c>
      <c r="AG68" s="44">
        <v>1.99</v>
      </c>
      <c r="AH68" s="14" t="s">
        <v>22</v>
      </c>
      <c r="AI68" s="5">
        <v>62</v>
      </c>
    </row>
    <row r="69" spans="1:35" x14ac:dyDescent="0.25">
      <c r="A69">
        <v>65</v>
      </c>
      <c r="C69" s="5">
        <v>65</v>
      </c>
      <c r="L69">
        <v>65</v>
      </c>
      <c r="M69" t="s">
        <v>257</v>
      </c>
      <c r="N69" s="9">
        <v>1.321</v>
      </c>
      <c r="O69" s="7" t="s">
        <v>22</v>
      </c>
      <c r="P69" s="5">
        <v>65</v>
      </c>
      <c r="U69">
        <v>63</v>
      </c>
      <c r="V69" t="s">
        <v>182</v>
      </c>
      <c r="W69" s="42">
        <v>0</v>
      </c>
      <c r="X69" s="43">
        <v>0</v>
      </c>
      <c r="Y69" s="42" t="s">
        <v>24</v>
      </c>
      <c r="Z69" s="43">
        <v>0</v>
      </c>
      <c r="AA69" s="42">
        <v>0</v>
      </c>
      <c r="AB69" s="43">
        <v>0</v>
      </c>
      <c r="AC69" s="42">
        <v>10.7</v>
      </c>
      <c r="AD69" s="43">
        <v>3.15</v>
      </c>
      <c r="AE69" s="42">
        <v>0</v>
      </c>
      <c r="AF69" s="43">
        <v>0</v>
      </c>
      <c r="AG69" s="44">
        <v>2.86</v>
      </c>
      <c r="AH69" s="14" t="s">
        <v>50</v>
      </c>
      <c r="AI69" s="5">
        <v>63</v>
      </c>
    </row>
    <row r="70" spans="1:35" x14ac:dyDescent="0.25">
      <c r="A70">
        <v>66</v>
      </c>
      <c r="C70" s="5">
        <v>66</v>
      </c>
      <c r="L70">
        <v>66</v>
      </c>
      <c r="M70" t="s">
        <v>258</v>
      </c>
      <c r="N70" s="9">
        <v>0.84399999999999997</v>
      </c>
      <c r="O70" s="7" t="s">
        <v>20</v>
      </c>
      <c r="P70" s="5">
        <v>66</v>
      </c>
      <c r="U70">
        <v>64</v>
      </c>
      <c r="V70" t="s">
        <v>183</v>
      </c>
      <c r="W70" s="42">
        <v>0</v>
      </c>
      <c r="X70" s="43">
        <v>0</v>
      </c>
      <c r="Y70" s="42">
        <v>0</v>
      </c>
      <c r="Z70" s="43">
        <v>0</v>
      </c>
      <c r="AA70" s="42">
        <v>0</v>
      </c>
      <c r="AB70" s="43">
        <v>0</v>
      </c>
      <c r="AC70" s="42">
        <v>8.4600000000000009</v>
      </c>
      <c r="AD70" s="43">
        <v>2.41</v>
      </c>
      <c r="AE70" s="42">
        <v>0</v>
      </c>
      <c r="AF70" s="43">
        <v>0</v>
      </c>
      <c r="AG70" s="44">
        <v>2.41</v>
      </c>
      <c r="AH70" s="14" t="s">
        <v>50</v>
      </c>
      <c r="AI70" s="5">
        <v>64</v>
      </c>
    </row>
    <row r="71" spans="1:35" x14ac:dyDescent="0.25">
      <c r="A71">
        <v>67</v>
      </c>
      <c r="C71" s="5">
        <v>67</v>
      </c>
      <c r="L71">
        <v>67</v>
      </c>
      <c r="M71" t="s">
        <v>259</v>
      </c>
      <c r="N71" s="9">
        <v>0.316</v>
      </c>
      <c r="O71" s="7" t="s">
        <v>24</v>
      </c>
      <c r="P71" s="5">
        <v>67</v>
      </c>
      <c r="U71">
        <v>66</v>
      </c>
      <c r="W71" s="42"/>
      <c r="X71" s="43"/>
      <c r="Y71" s="42"/>
      <c r="Z71" s="43"/>
      <c r="AA71" s="42"/>
      <c r="AB71" s="43"/>
      <c r="AC71" s="42"/>
      <c r="AD71" s="43"/>
      <c r="AE71" s="42"/>
      <c r="AF71" s="43"/>
      <c r="AG71" s="44"/>
      <c r="AH71" s="14"/>
      <c r="AI71" s="5">
        <v>65</v>
      </c>
    </row>
    <row r="72" spans="1:35" x14ac:dyDescent="0.25">
      <c r="A72">
        <v>68</v>
      </c>
      <c r="C72" s="5">
        <v>68</v>
      </c>
      <c r="L72">
        <v>68</v>
      </c>
      <c r="M72" t="s">
        <v>260</v>
      </c>
      <c r="N72" s="9">
        <v>0.52800000000000002</v>
      </c>
      <c r="O72" s="7" t="s">
        <v>20</v>
      </c>
      <c r="P72" s="5">
        <v>68</v>
      </c>
      <c r="U72">
        <v>65</v>
      </c>
      <c r="W72" s="42"/>
      <c r="X72" s="43"/>
      <c r="Y72" s="42"/>
      <c r="Z72" s="43"/>
      <c r="AA72" s="42"/>
      <c r="AB72" s="43"/>
      <c r="AC72" s="42"/>
      <c r="AD72" s="43"/>
      <c r="AE72" s="42"/>
      <c r="AF72" s="43"/>
      <c r="AG72" s="44"/>
      <c r="AH72" s="14"/>
      <c r="AI72" s="5">
        <v>66</v>
      </c>
    </row>
    <row r="73" spans="1:35" x14ac:dyDescent="0.25">
      <c r="A73">
        <v>69</v>
      </c>
      <c r="C73" s="5">
        <v>69</v>
      </c>
      <c r="L73">
        <v>69</v>
      </c>
      <c r="M73" t="s">
        <v>261</v>
      </c>
      <c r="N73" s="9">
        <v>1.262</v>
      </c>
      <c r="O73" s="7" t="s">
        <v>50</v>
      </c>
      <c r="P73" s="5">
        <v>69</v>
      </c>
      <c r="U73">
        <v>67</v>
      </c>
      <c r="W73" s="42"/>
      <c r="X73" s="43"/>
      <c r="Y73" s="42"/>
      <c r="Z73" s="43"/>
      <c r="AA73" s="42"/>
      <c r="AB73" s="43"/>
      <c r="AC73" s="42"/>
      <c r="AD73" s="43"/>
      <c r="AE73" s="42"/>
      <c r="AF73" s="43"/>
      <c r="AG73" s="44"/>
      <c r="AH73" s="14"/>
      <c r="AI73" s="5">
        <v>67</v>
      </c>
    </row>
    <row r="74" spans="1:35" x14ac:dyDescent="0.25">
      <c r="A74">
        <v>70</v>
      </c>
      <c r="C74" s="5">
        <v>70</v>
      </c>
      <c r="L74">
        <v>70</v>
      </c>
      <c r="M74" t="s">
        <v>262</v>
      </c>
      <c r="N74" s="9">
        <v>1.262</v>
      </c>
      <c r="O74" s="7" t="s">
        <v>50</v>
      </c>
      <c r="P74" s="5">
        <v>70</v>
      </c>
      <c r="U74">
        <v>68</v>
      </c>
      <c r="W74" s="42"/>
      <c r="X74" s="43"/>
      <c r="Y74" s="42"/>
      <c r="Z74" s="43"/>
      <c r="AA74" s="42"/>
      <c r="AB74" s="43"/>
      <c r="AC74" s="42"/>
      <c r="AD74" s="43"/>
      <c r="AE74" s="42"/>
      <c r="AF74" s="43"/>
      <c r="AG74" s="44"/>
      <c r="AH74" s="14"/>
      <c r="AI74" s="5">
        <v>68</v>
      </c>
    </row>
    <row r="75" spans="1:35" x14ac:dyDescent="0.25">
      <c r="A75">
        <v>71</v>
      </c>
      <c r="C75" s="5">
        <v>71</v>
      </c>
      <c r="L75">
        <v>71</v>
      </c>
      <c r="M75" t="s">
        <v>263</v>
      </c>
      <c r="N75" s="9">
        <v>1.262</v>
      </c>
      <c r="O75" s="7" t="s">
        <v>50</v>
      </c>
      <c r="P75" s="5">
        <v>71</v>
      </c>
      <c r="U75">
        <v>69</v>
      </c>
      <c r="W75" s="42"/>
      <c r="X75" s="43"/>
      <c r="Y75" s="42"/>
      <c r="Z75" s="43"/>
      <c r="AA75" s="42"/>
      <c r="AB75" s="43"/>
      <c r="AC75" s="42"/>
      <c r="AD75" s="43"/>
      <c r="AE75" s="42"/>
      <c r="AF75" s="43"/>
      <c r="AG75" s="44"/>
      <c r="AH75" s="14"/>
      <c r="AI75" s="5">
        <v>69</v>
      </c>
    </row>
    <row r="76" spans="1:35" x14ac:dyDescent="0.25">
      <c r="A76">
        <v>72</v>
      </c>
      <c r="C76" s="5">
        <v>72</v>
      </c>
      <c r="L76">
        <v>72</v>
      </c>
      <c r="M76" t="s">
        <v>264</v>
      </c>
      <c r="N76" s="9">
        <v>-7.4999999999999997E-2</v>
      </c>
      <c r="O76" s="7" t="s">
        <v>49</v>
      </c>
      <c r="P76" s="5">
        <v>72</v>
      </c>
      <c r="U76">
        <v>70</v>
      </c>
      <c r="W76" s="42"/>
      <c r="X76" s="43"/>
      <c r="Y76" s="42"/>
      <c r="Z76" s="43"/>
      <c r="AA76" s="42"/>
      <c r="AB76" s="43"/>
      <c r="AC76" s="42"/>
      <c r="AD76" s="43"/>
      <c r="AE76" s="42"/>
      <c r="AF76" s="43"/>
      <c r="AG76" s="44"/>
      <c r="AH76" s="14"/>
      <c r="AI76" s="5">
        <v>70</v>
      </c>
    </row>
    <row r="77" spans="1:35" x14ac:dyDescent="0.25">
      <c r="A77">
        <v>73</v>
      </c>
      <c r="C77" s="5">
        <v>73</v>
      </c>
      <c r="L77">
        <v>73</v>
      </c>
      <c r="M77" t="s">
        <v>265</v>
      </c>
      <c r="N77" s="9">
        <v>-7.4999999999999997E-2</v>
      </c>
      <c r="O77" s="7" t="s">
        <v>49</v>
      </c>
      <c r="P77" s="5">
        <v>73</v>
      </c>
      <c r="U77">
        <v>71</v>
      </c>
      <c r="W77" s="42"/>
      <c r="X77" s="43"/>
      <c r="Y77" s="42"/>
      <c r="Z77" s="43"/>
      <c r="AA77" s="42"/>
      <c r="AB77" s="43"/>
      <c r="AC77" s="42"/>
      <c r="AD77" s="43"/>
      <c r="AE77" s="42"/>
      <c r="AF77" s="43"/>
      <c r="AG77" s="44"/>
      <c r="AH77" s="14"/>
      <c r="AI77" s="5">
        <v>71</v>
      </c>
    </row>
    <row r="78" spans="1:35" x14ac:dyDescent="0.25">
      <c r="A78">
        <v>74</v>
      </c>
      <c r="C78" s="5">
        <v>74</v>
      </c>
      <c r="L78">
        <v>74</v>
      </c>
      <c r="M78" t="s">
        <v>266</v>
      </c>
      <c r="N78" s="9">
        <v>1.0620000000000001</v>
      </c>
      <c r="O78" s="7" t="s">
        <v>24</v>
      </c>
      <c r="P78" s="5">
        <v>74</v>
      </c>
      <c r="U78">
        <v>72</v>
      </c>
      <c r="W78" s="42"/>
      <c r="X78" s="43"/>
      <c r="Y78" s="42"/>
      <c r="Z78" s="43"/>
      <c r="AA78" s="42"/>
      <c r="AB78" s="43"/>
      <c r="AC78" s="42"/>
      <c r="AD78" s="43"/>
      <c r="AE78" s="42"/>
      <c r="AF78" s="43"/>
      <c r="AG78" s="44"/>
      <c r="AH78" s="14"/>
      <c r="AI78" s="5">
        <v>72</v>
      </c>
    </row>
    <row r="79" spans="1:35" x14ac:dyDescent="0.25">
      <c r="A79">
        <v>75</v>
      </c>
      <c r="C79" s="5">
        <v>75</v>
      </c>
      <c r="L79">
        <v>75</v>
      </c>
      <c r="M79" t="s">
        <v>267</v>
      </c>
      <c r="N79" s="9">
        <v>0.73</v>
      </c>
      <c r="O79" s="7" t="s">
        <v>24</v>
      </c>
      <c r="P79" s="5">
        <v>75</v>
      </c>
      <c r="U79">
        <v>73</v>
      </c>
      <c r="W79" s="42"/>
      <c r="X79" s="43"/>
      <c r="Y79" s="42"/>
      <c r="Z79" s="43"/>
      <c r="AA79" s="42"/>
      <c r="AB79" s="43"/>
      <c r="AC79" s="42"/>
      <c r="AD79" s="43"/>
      <c r="AE79" s="42"/>
      <c r="AF79" s="43"/>
      <c r="AG79" s="44"/>
      <c r="AH79" s="14"/>
      <c r="AI79" s="5">
        <v>73</v>
      </c>
    </row>
    <row r="80" spans="1:35" x14ac:dyDescent="0.25">
      <c r="A80">
        <v>76</v>
      </c>
      <c r="C80" s="5">
        <v>76</v>
      </c>
      <c r="L80">
        <v>76</v>
      </c>
      <c r="M80" t="s">
        <v>268</v>
      </c>
      <c r="N80" s="9">
        <v>1.1850000000000001</v>
      </c>
      <c r="O80" s="7" t="s">
        <v>22</v>
      </c>
      <c r="P80" s="5">
        <v>76</v>
      </c>
      <c r="U80">
        <v>74</v>
      </c>
      <c r="W80" s="42"/>
      <c r="X80" s="43"/>
      <c r="Y80" s="42"/>
      <c r="Z80" s="43"/>
      <c r="AA80" s="42"/>
      <c r="AB80" s="43"/>
      <c r="AC80" s="42"/>
      <c r="AD80" s="43"/>
      <c r="AE80" s="42"/>
      <c r="AF80" s="43"/>
      <c r="AG80" s="44"/>
      <c r="AH80" s="14"/>
      <c r="AI80" s="5">
        <v>74</v>
      </c>
    </row>
    <row r="81" spans="1:35" x14ac:dyDescent="0.25">
      <c r="A81">
        <v>77</v>
      </c>
      <c r="C81" s="5">
        <v>77</v>
      </c>
      <c r="L81">
        <v>77</v>
      </c>
      <c r="M81" t="s">
        <v>269</v>
      </c>
      <c r="N81" s="9">
        <v>0.504</v>
      </c>
      <c r="O81" s="7" t="s">
        <v>24</v>
      </c>
      <c r="P81" s="5">
        <v>77</v>
      </c>
      <c r="U81">
        <v>75</v>
      </c>
      <c r="W81" s="42"/>
      <c r="X81" s="43"/>
      <c r="Y81" s="42"/>
      <c r="Z81" s="43"/>
      <c r="AA81" s="42"/>
      <c r="AB81" s="43"/>
      <c r="AC81" s="42"/>
      <c r="AD81" s="43"/>
      <c r="AE81" s="42"/>
      <c r="AF81" s="43"/>
      <c r="AG81" s="44"/>
      <c r="AH81" s="14"/>
      <c r="AI81" s="5">
        <v>75</v>
      </c>
    </row>
    <row r="82" spans="1:35" x14ac:dyDescent="0.25">
      <c r="A82">
        <v>78</v>
      </c>
      <c r="C82" s="5">
        <v>78</v>
      </c>
      <c r="L82">
        <v>78</v>
      </c>
      <c r="M82" t="s">
        <v>270</v>
      </c>
      <c r="N82" s="9">
        <v>8.0000000000000002E-3</v>
      </c>
      <c r="O82" s="7" t="s">
        <v>26</v>
      </c>
      <c r="P82" s="5">
        <v>78</v>
      </c>
      <c r="U82">
        <v>76</v>
      </c>
      <c r="W82" s="42"/>
      <c r="X82" s="43"/>
      <c r="Y82" s="42"/>
      <c r="Z82" s="43"/>
      <c r="AA82" s="42"/>
      <c r="AB82" s="43"/>
      <c r="AC82" s="42"/>
      <c r="AD82" s="43"/>
      <c r="AE82" s="42"/>
      <c r="AF82" s="43"/>
      <c r="AG82" s="44"/>
      <c r="AH82" s="14"/>
      <c r="AI82" s="5">
        <v>76</v>
      </c>
    </row>
    <row r="83" spans="1:35" x14ac:dyDescent="0.25">
      <c r="A83">
        <v>79</v>
      </c>
      <c r="C83" s="5">
        <v>79</v>
      </c>
      <c r="L83">
        <v>79</v>
      </c>
      <c r="M83" t="s">
        <v>271</v>
      </c>
      <c r="N83" s="9">
        <v>1.0169999999999999</v>
      </c>
      <c r="O83" s="7" t="s">
        <v>20</v>
      </c>
      <c r="P83" s="5">
        <v>79</v>
      </c>
      <c r="U83">
        <v>77</v>
      </c>
      <c r="W83" s="42"/>
      <c r="X83" s="43"/>
      <c r="Y83" s="42"/>
      <c r="Z83" s="43"/>
      <c r="AA83" s="42"/>
      <c r="AB83" s="43"/>
      <c r="AC83" s="42"/>
      <c r="AD83" s="43"/>
      <c r="AE83" s="42"/>
      <c r="AF83" s="43"/>
      <c r="AG83" s="44"/>
      <c r="AH83" s="14"/>
      <c r="AI83" s="5">
        <v>77</v>
      </c>
    </row>
    <row r="84" spans="1:35" x14ac:dyDescent="0.25">
      <c r="A84">
        <v>80</v>
      </c>
      <c r="C84" s="5">
        <v>80</v>
      </c>
      <c r="L84">
        <v>80</v>
      </c>
      <c r="M84" t="s">
        <v>272</v>
      </c>
      <c r="N84" s="9">
        <v>-0.112</v>
      </c>
      <c r="O84" s="7" t="s">
        <v>51</v>
      </c>
      <c r="P84" s="5">
        <v>80</v>
      </c>
      <c r="U84">
        <v>78</v>
      </c>
      <c r="W84" s="42"/>
      <c r="X84" s="43"/>
      <c r="Y84" s="42"/>
      <c r="Z84" s="43"/>
      <c r="AA84" s="42"/>
      <c r="AB84" s="43"/>
      <c r="AC84" s="42"/>
      <c r="AD84" s="43"/>
      <c r="AE84" s="42"/>
      <c r="AF84" s="43"/>
      <c r="AG84" s="44"/>
      <c r="AH84" s="14"/>
      <c r="AI84" s="5">
        <v>78</v>
      </c>
    </row>
    <row r="85" spans="1:35" x14ac:dyDescent="0.25">
      <c r="A85">
        <v>81</v>
      </c>
      <c r="C85" s="5">
        <v>81</v>
      </c>
      <c r="L85">
        <v>81</v>
      </c>
      <c r="M85" t="s">
        <v>273</v>
      </c>
      <c r="N85" s="9">
        <v>0.745</v>
      </c>
      <c r="O85" s="7" t="s">
        <v>20</v>
      </c>
      <c r="P85" s="5">
        <v>81</v>
      </c>
      <c r="U85">
        <v>79</v>
      </c>
      <c r="W85" s="42"/>
      <c r="X85" s="43"/>
      <c r="Y85" s="42"/>
      <c r="Z85" s="43"/>
      <c r="AA85" s="42"/>
      <c r="AB85" s="43"/>
      <c r="AC85" s="42"/>
      <c r="AD85" s="43"/>
      <c r="AE85" s="42"/>
      <c r="AF85" s="43"/>
      <c r="AG85" s="44"/>
      <c r="AH85" s="14"/>
      <c r="AI85" s="5">
        <v>79</v>
      </c>
    </row>
    <row r="86" spans="1:35" x14ac:dyDescent="0.25">
      <c r="A86">
        <v>82</v>
      </c>
      <c r="C86" s="5">
        <v>82</v>
      </c>
      <c r="L86">
        <v>82</v>
      </c>
      <c r="M86" t="s">
        <v>599</v>
      </c>
      <c r="N86" s="9">
        <v>0.70399999999999996</v>
      </c>
      <c r="O86" s="7" t="s">
        <v>24</v>
      </c>
      <c r="P86" s="5">
        <v>82</v>
      </c>
      <c r="U86">
        <v>80</v>
      </c>
      <c r="W86" s="42"/>
      <c r="X86" s="43"/>
      <c r="Y86" s="42"/>
      <c r="Z86" s="43"/>
      <c r="AA86" s="42"/>
      <c r="AB86" s="43"/>
      <c r="AC86" s="42"/>
      <c r="AD86" s="43"/>
      <c r="AE86" s="42"/>
      <c r="AF86" s="43"/>
      <c r="AG86" s="44"/>
      <c r="AH86" s="14"/>
      <c r="AI86" s="5">
        <v>80</v>
      </c>
    </row>
    <row r="87" spans="1:35" x14ac:dyDescent="0.25">
      <c r="A87">
        <v>83</v>
      </c>
      <c r="C87" s="5">
        <v>83</v>
      </c>
      <c r="L87">
        <v>83</v>
      </c>
      <c r="M87" t="s">
        <v>274</v>
      </c>
      <c r="N87" s="9">
        <v>0.747</v>
      </c>
      <c r="O87" s="7" t="s">
        <v>48</v>
      </c>
      <c r="P87" s="5">
        <v>83</v>
      </c>
      <c r="U87">
        <v>81</v>
      </c>
      <c r="W87" s="42"/>
      <c r="X87" s="43"/>
      <c r="Y87" s="42"/>
      <c r="Z87" s="43"/>
      <c r="AA87" s="42"/>
      <c r="AB87" s="43"/>
      <c r="AC87" s="42"/>
      <c r="AD87" s="43"/>
      <c r="AE87" s="42"/>
      <c r="AF87" s="43"/>
      <c r="AG87" s="44"/>
      <c r="AH87" s="14"/>
      <c r="AI87" s="5">
        <v>81</v>
      </c>
    </row>
    <row r="88" spans="1:35" x14ac:dyDescent="0.25">
      <c r="A88">
        <v>84</v>
      </c>
      <c r="C88" s="5">
        <v>84</v>
      </c>
      <c r="L88">
        <v>84</v>
      </c>
      <c r="M88" t="s">
        <v>275</v>
      </c>
      <c r="N88" s="9">
        <v>0.95799999999999996</v>
      </c>
      <c r="O88" s="7" t="s">
        <v>48</v>
      </c>
      <c r="P88" s="5">
        <v>84</v>
      </c>
      <c r="U88">
        <v>82</v>
      </c>
      <c r="W88" s="42"/>
      <c r="X88" s="43"/>
      <c r="Y88" s="42"/>
      <c r="Z88" s="43"/>
      <c r="AA88" s="42"/>
      <c r="AB88" s="43"/>
      <c r="AC88" s="42"/>
      <c r="AD88" s="43"/>
      <c r="AE88" s="42"/>
      <c r="AF88" s="43"/>
      <c r="AG88" s="44"/>
      <c r="AH88" s="14"/>
      <c r="AI88" s="5">
        <v>82</v>
      </c>
    </row>
    <row r="89" spans="1:35" x14ac:dyDescent="0.25">
      <c r="A89">
        <v>85</v>
      </c>
      <c r="C89" s="5">
        <v>85</v>
      </c>
      <c r="L89">
        <v>85</v>
      </c>
      <c r="M89" t="s">
        <v>276</v>
      </c>
      <c r="N89" s="9">
        <v>1.488</v>
      </c>
      <c r="O89" s="7" t="s">
        <v>52</v>
      </c>
      <c r="P89" s="5">
        <v>85</v>
      </c>
      <c r="U89">
        <v>83</v>
      </c>
      <c r="W89" s="42"/>
      <c r="X89" s="43"/>
      <c r="Y89" s="42"/>
      <c r="Z89" s="43"/>
      <c r="AA89" s="42"/>
      <c r="AB89" s="43"/>
      <c r="AC89" s="42"/>
      <c r="AD89" s="43"/>
      <c r="AE89" s="42"/>
      <c r="AF89" s="43"/>
      <c r="AG89" s="44"/>
      <c r="AH89" s="14"/>
      <c r="AI89" s="5">
        <v>83</v>
      </c>
    </row>
    <row r="90" spans="1:35" x14ac:dyDescent="0.25">
      <c r="A90">
        <v>86</v>
      </c>
      <c r="C90" s="5">
        <v>86</v>
      </c>
      <c r="L90">
        <v>86</v>
      </c>
      <c r="M90" t="s">
        <v>277</v>
      </c>
      <c r="N90" s="9">
        <v>0.20799999999999999</v>
      </c>
      <c r="O90" s="7" t="s">
        <v>26</v>
      </c>
      <c r="P90" s="5">
        <v>86</v>
      </c>
      <c r="U90">
        <v>84</v>
      </c>
      <c r="W90" s="42"/>
      <c r="X90" s="43"/>
      <c r="Y90" s="42"/>
      <c r="Z90" s="43"/>
      <c r="AA90" s="42"/>
      <c r="AB90" s="43"/>
      <c r="AC90" s="42"/>
      <c r="AD90" s="43"/>
      <c r="AE90" s="42"/>
      <c r="AF90" s="43"/>
      <c r="AG90" s="44"/>
      <c r="AH90" s="14"/>
      <c r="AI90" s="5">
        <v>84</v>
      </c>
    </row>
    <row r="91" spans="1:35" x14ac:dyDescent="0.25">
      <c r="A91">
        <v>87</v>
      </c>
      <c r="C91" s="5">
        <v>87</v>
      </c>
      <c r="L91">
        <v>87</v>
      </c>
      <c r="M91" t="s">
        <v>278</v>
      </c>
      <c r="N91" s="7">
        <v>0.746</v>
      </c>
      <c r="O91" s="7" t="s">
        <v>24</v>
      </c>
      <c r="P91" s="5">
        <v>87</v>
      </c>
      <c r="U91">
        <v>85</v>
      </c>
      <c r="W91" s="42"/>
      <c r="X91" s="43"/>
      <c r="Y91" s="42"/>
      <c r="Z91" s="43"/>
      <c r="AA91" s="42"/>
      <c r="AB91" s="43"/>
      <c r="AC91" s="42"/>
      <c r="AD91" s="43"/>
      <c r="AE91" s="42"/>
      <c r="AF91" s="43"/>
      <c r="AG91" s="44"/>
      <c r="AH91" s="14"/>
      <c r="AI91" s="5">
        <v>85</v>
      </c>
    </row>
    <row r="92" spans="1:35" x14ac:dyDescent="0.25">
      <c r="A92">
        <v>88</v>
      </c>
      <c r="C92" s="5">
        <v>88</v>
      </c>
      <c r="L92">
        <v>88</v>
      </c>
      <c r="M92" t="s">
        <v>279</v>
      </c>
      <c r="N92" s="7">
        <v>0.94699999999999995</v>
      </c>
      <c r="O92" s="7" t="s">
        <v>20</v>
      </c>
      <c r="P92" s="5">
        <v>88</v>
      </c>
      <c r="U92">
        <v>86</v>
      </c>
      <c r="W92" s="42"/>
      <c r="X92" s="43"/>
      <c r="Y92" s="42"/>
      <c r="Z92" s="43"/>
      <c r="AA92" s="42"/>
      <c r="AB92" s="43"/>
      <c r="AC92" s="42"/>
      <c r="AD92" s="43"/>
      <c r="AE92" s="42"/>
      <c r="AF92" s="43"/>
      <c r="AG92" s="44"/>
      <c r="AH92" s="14"/>
      <c r="AI92" s="5">
        <v>86</v>
      </c>
    </row>
    <row r="93" spans="1:35" x14ac:dyDescent="0.25">
      <c r="A93">
        <v>89</v>
      </c>
      <c r="C93" s="5">
        <v>89</v>
      </c>
      <c r="L93">
        <v>89</v>
      </c>
      <c r="M93" t="s">
        <v>280</v>
      </c>
      <c r="N93" s="7">
        <v>0.33200000000000002</v>
      </c>
      <c r="O93" s="7" t="s">
        <v>24</v>
      </c>
      <c r="P93" s="5">
        <v>89</v>
      </c>
      <c r="U93">
        <v>87</v>
      </c>
      <c r="W93" s="42"/>
      <c r="X93" s="43"/>
      <c r="Y93" s="42"/>
      <c r="Z93" s="43"/>
      <c r="AA93" s="42"/>
      <c r="AB93" s="43"/>
      <c r="AC93" s="42"/>
      <c r="AD93" s="43"/>
      <c r="AE93" s="42"/>
      <c r="AF93" s="43"/>
      <c r="AG93" s="44"/>
      <c r="AH93" s="14"/>
      <c r="AI93" s="5">
        <v>87</v>
      </c>
    </row>
    <row r="94" spans="1:35" x14ac:dyDescent="0.25">
      <c r="A94">
        <v>90</v>
      </c>
      <c r="C94" s="5">
        <v>90</v>
      </c>
      <c r="L94">
        <v>90</v>
      </c>
      <c r="M94" t="s">
        <v>281</v>
      </c>
      <c r="N94" s="7">
        <v>0.626</v>
      </c>
      <c r="O94" s="7" t="s">
        <v>53</v>
      </c>
      <c r="P94" s="5">
        <v>90</v>
      </c>
      <c r="U94">
        <v>88</v>
      </c>
      <c r="W94" s="42"/>
      <c r="X94" s="43"/>
      <c r="Y94" s="42"/>
      <c r="Z94" s="43"/>
      <c r="AA94" s="42"/>
      <c r="AB94" s="43"/>
      <c r="AC94" s="42"/>
      <c r="AD94" s="43"/>
      <c r="AE94" s="42"/>
      <c r="AF94" s="43"/>
      <c r="AG94" s="44"/>
      <c r="AH94" s="14"/>
      <c r="AI94" s="5">
        <v>88</v>
      </c>
    </row>
    <row r="95" spans="1:35" x14ac:dyDescent="0.25">
      <c r="A95">
        <v>91</v>
      </c>
      <c r="C95" s="5">
        <v>91</v>
      </c>
      <c r="L95">
        <v>91</v>
      </c>
      <c r="M95" t="s">
        <v>282</v>
      </c>
      <c r="N95" s="7">
        <v>1.0589999999999999</v>
      </c>
      <c r="O95" s="7" t="s">
        <v>22</v>
      </c>
      <c r="P95" s="5">
        <v>91</v>
      </c>
      <c r="U95">
        <v>89</v>
      </c>
      <c r="W95" s="42"/>
      <c r="X95" s="43"/>
      <c r="Y95" s="42"/>
      <c r="Z95" s="43"/>
      <c r="AA95" s="42"/>
      <c r="AB95" s="43"/>
      <c r="AC95" s="42"/>
      <c r="AD95" s="43"/>
      <c r="AE95" s="42"/>
      <c r="AF95" s="43"/>
      <c r="AG95" s="44"/>
      <c r="AH95" s="14"/>
      <c r="AI95" s="5">
        <v>89</v>
      </c>
    </row>
    <row r="96" spans="1:35" x14ac:dyDescent="0.25">
      <c r="A96">
        <v>92</v>
      </c>
      <c r="C96" s="5">
        <v>92</v>
      </c>
      <c r="L96">
        <v>92</v>
      </c>
      <c r="M96" t="s">
        <v>283</v>
      </c>
      <c r="N96" s="7">
        <v>1.2470000000000001</v>
      </c>
      <c r="O96" s="7" t="s">
        <v>22</v>
      </c>
      <c r="P96" s="5">
        <v>92</v>
      </c>
      <c r="U96">
        <v>90</v>
      </c>
      <c r="W96" s="42"/>
      <c r="X96" s="43"/>
      <c r="Y96" s="42"/>
      <c r="Z96" s="43"/>
      <c r="AA96" s="42"/>
      <c r="AB96" s="43"/>
      <c r="AC96" s="42"/>
      <c r="AD96" s="43"/>
      <c r="AE96" s="42"/>
      <c r="AF96" s="43"/>
      <c r="AG96" s="44"/>
      <c r="AH96" s="14"/>
      <c r="AI96" s="5">
        <v>90</v>
      </c>
    </row>
    <row r="97" spans="1:35" x14ac:dyDescent="0.25">
      <c r="A97">
        <v>93</v>
      </c>
      <c r="C97" s="5">
        <v>93</v>
      </c>
      <c r="L97">
        <v>93</v>
      </c>
      <c r="M97" t="s">
        <v>284</v>
      </c>
      <c r="N97" s="7">
        <v>1.4179999999999999</v>
      </c>
      <c r="O97" s="7" t="s">
        <v>39</v>
      </c>
      <c r="P97" s="5">
        <v>93</v>
      </c>
      <c r="U97">
        <v>91</v>
      </c>
      <c r="W97" s="42"/>
      <c r="X97" s="43"/>
      <c r="Y97" s="42"/>
      <c r="Z97" s="43"/>
      <c r="AA97" s="42"/>
      <c r="AB97" s="43"/>
      <c r="AC97" s="42"/>
      <c r="AD97" s="43"/>
      <c r="AE97" s="42"/>
      <c r="AF97" s="43"/>
      <c r="AG97" s="44"/>
      <c r="AH97" s="14"/>
      <c r="AI97" s="5">
        <v>91</v>
      </c>
    </row>
    <row r="98" spans="1:35" x14ac:dyDescent="0.25">
      <c r="A98">
        <v>94</v>
      </c>
      <c r="C98" s="5">
        <v>94</v>
      </c>
      <c r="L98">
        <v>94</v>
      </c>
      <c r="M98" t="s">
        <v>285</v>
      </c>
      <c r="N98" s="7">
        <v>1.532</v>
      </c>
      <c r="O98" s="7" t="s">
        <v>39</v>
      </c>
      <c r="P98" s="5">
        <v>94</v>
      </c>
      <c r="U98">
        <v>92</v>
      </c>
      <c r="W98" s="42"/>
      <c r="X98" s="43"/>
      <c r="Y98" s="42"/>
      <c r="Z98" s="43"/>
      <c r="AA98" s="42"/>
      <c r="AB98" s="43"/>
      <c r="AC98" s="42"/>
      <c r="AD98" s="43"/>
      <c r="AE98" s="42"/>
      <c r="AF98" s="43"/>
      <c r="AG98" s="44"/>
      <c r="AH98" s="14"/>
      <c r="AI98" s="5">
        <v>92</v>
      </c>
    </row>
    <row r="99" spans="1:35" x14ac:dyDescent="0.25">
      <c r="A99">
        <v>95</v>
      </c>
      <c r="C99" s="5">
        <v>95</v>
      </c>
      <c r="L99">
        <v>95</v>
      </c>
      <c r="M99" t="s">
        <v>286</v>
      </c>
      <c r="N99" s="7">
        <v>0.755</v>
      </c>
      <c r="O99" s="7" t="s">
        <v>20</v>
      </c>
      <c r="P99" s="5">
        <v>95</v>
      </c>
      <c r="U99">
        <v>93</v>
      </c>
      <c r="W99" s="42"/>
      <c r="X99" s="43"/>
      <c r="Y99" s="42"/>
      <c r="Z99" s="43"/>
      <c r="AA99" s="42"/>
      <c r="AB99" s="43"/>
      <c r="AC99" s="42"/>
      <c r="AD99" s="43"/>
      <c r="AE99" s="42"/>
      <c r="AF99" s="43"/>
      <c r="AG99" s="44"/>
      <c r="AH99" s="14"/>
      <c r="AI99" s="5">
        <v>93</v>
      </c>
    </row>
    <row r="100" spans="1:35" x14ac:dyDescent="0.25">
      <c r="A100">
        <v>96</v>
      </c>
      <c r="C100" s="5">
        <v>96</v>
      </c>
      <c r="L100">
        <v>96</v>
      </c>
      <c r="M100" t="s">
        <v>287</v>
      </c>
      <c r="N100" s="7">
        <v>0.20300000000000001</v>
      </c>
      <c r="O100" s="7" t="s">
        <v>26</v>
      </c>
      <c r="P100" s="5">
        <v>96</v>
      </c>
      <c r="U100">
        <v>94</v>
      </c>
      <c r="W100" s="42"/>
      <c r="X100" s="43"/>
      <c r="Y100" s="42"/>
      <c r="Z100" s="43"/>
      <c r="AA100" s="42"/>
      <c r="AB100" s="43"/>
      <c r="AC100" s="42"/>
      <c r="AD100" s="43"/>
      <c r="AE100" s="42"/>
      <c r="AF100" s="43"/>
      <c r="AG100" s="44"/>
      <c r="AH100" s="14"/>
      <c r="AI100" s="5">
        <v>94</v>
      </c>
    </row>
    <row r="101" spans="1:35" x14ac:dyDescent="0.25">
      <c r="A101">
        <v>97</v>
      </c>
      <c r="C101" s="5">
        <v>97</v>
      </c>
      <c r="L101">
        <v>97</v>
      </c>
      <c r="M101" t="s">
        <v>288</v>
      </c>
      <c r="N101" s="7">
        <v>5.8000000000000003E-2</v>
      </c>
      <c r="O101" s="7" t="s">
        <v>26</v>
      </c>
      <c r="P101" s="5">
        <v>97</v>
      </c>
      <c r="U101">
        <v>95</v>
      </c>
      <c r="W101" s="42"/>
      <c r="X101" s="43"/>
      <c r="Y101" s="42"/>
      <c r="Z101" s="43"/>
      <c r="AA101" s="42"/>
      <c r="AB101" s="43"/>
      <c r="AC101" s="42"/>
      <c r="AD101" s="43"/>
      <c r="AE101" s="42"/>
      <c r="AF101" s="43"/>
      <c r="AG101" s="44"/>
      <c r="AH101" s="14"/>
      <c r="AI101" s="5">
        <v>95</v>
      </c>
    </row>
    <row r="102" spans="1:35" x14ac:dyDescent="0.25">
      <c r="A102">
        <v>98</v>
      </c>
      <c r="C102" s="5">
        <v>98</v>
      </c>
      <c r="L102">
        <v>98</v>
      </c>
      <c r="M102" t="s">
        <v>289</v>
      </c>
      <c r="N102" s="7">
        <v>0.504</v>
      </c>
      <c r="O102" s="7" t="s">
        <v>20</v>
      </c>
      <c r="P102" s="5">
        <v>98</v>
      </c>
      <c r="U102">
        <v>96</v>
      </c>
      <c r="W102" s="42"/>
      <c r="X102" s="43"/>
      <c r="Y102" s="42"/>
      <c r="Z102" s="43"/>
      <c r="AA102" s="42"/>
      <c r="AB102" s="43"/>
      <c r="AC102" s="42"/>
      <c r="AD102" s="43"/>
      <c r="AE102" s="42"/>
      <c r="AF102" s="43"/>
      <c r="AG102" s="44"/>
      <c r="AH102" s="14"/>
      <c r="AI102" s="5">
        <v>96</v>
      </c>
    </row>
    <row r="103" spans="1:35" x14ac:dyDescent="0.25">
      <c r="A103">
        <v>99</v>
      </c>
      <c r="C103" s="5">
        <v>99</v>
      </c>
      <c r="L103">
        <v>99</v>
      </c>
      <c r="M103" t="s">
        <v>290</v>
      </c>
      <c r="N103" s="7">
        <v>0.72599999999999998</v>
      </c>
      <c r="O103" s="7" t="s">
        <v>24</v>
      </c>
      <c r="P103" s="5">
        <v>99</v>
      </c>
      <c r="U103">
        <v>97</v>
      </c>
      <c r="W103" s="42"/>
      <c r="X103" s="43"/>
      <c r="Y103" s="42"/>
      <c r="Z103" s="43"/>
      <c r="AA103" s="42"/>
      <c r="AB103" s="43"/>
      <c r="AC103" s="42"/>
      <c r="AD103" s="43"/>
      <c r="AE103" s="42"/>
      <c r="AF103" s="43"/>
      <c r="AG103" s="44"/>
      <c r="AH103" s="14"/>
      <c r="AI103" s="5">
        <v>97</v>
      </c>
    </row>
    <row r="104" spans="1:35" x14ac:dyDescent="0.25">
      <c r="A104">
        <v>100</v>
      </c>
      <c r="C104" s="5">
        <v>100</v>
      </c>
      <c r="L104">
        <v>100</v>
      </c>
      <c r="M104" t="s">
        <v>291</v>
      </c>
      <c r="N104" s="7">
        <v>0.55100000000000005</v>
      </c>
      <c r="O104" s="7" t="s">
        <v>24</v>
      </c>
      <c r="P104" s="5">
        <v>100</v>
      </c>
      <c r="U104">
        <v>98</v>
      </c>
      <c r="W104" s="42"/>
      <c r="X104" s="43"/>
      <c r="Y104" s="42"/>
      <c r="Z104" s="43"/>
      <c r="AA104" s="42"/>
      <c r="AB104" s="43"/>
      <c r="AC104" s="42"/>
      <c r="AD104" s="43"/>
      <c r="AE104" s="42"/>
      <c r="AF104" s="43"/>
      <c r="AG104" s="44"/>
      <c r="AH104" s="14"/>
      <c r="AI104" s="5">
        <v>98</v>
      </c>
    </row>
    <row r="105" spans="1:35" x14ac:dyDescent="0.25">
      <c r="A105">
        <v>101</v>
      </c>
      <c r="C105" s="5">
        <v>101</v>
      </c>
      <c r="L105">
        <v>101</v>
      </c>
      <c r="M105" t="s">
        <v>292</v>
      </c>
      <c r="N105" s="7">
        <v>1.1659999999999999</v>
      </c>
      <c r="O105" s="7" t="s">
        <v>24</v>
      </c>
      <c r="P105" s="5">
        <v>101</v>
      </c>
      <c r="U105">
        <v>99</v>
      </c>
      <c r="W105" s="42"/>
      <c r="X105" s="43"/>
      <c r="Y105" s="42"/>
      <c r="Z105" s="43"/>
      <c r="AA105" s="42"/>
      <c r="AB105" s="43"/>
      <c r="AC105" s="42"/>
      <c r="AD105" s="43"/>
      <c r="AE105" s="42"/>
      <c r="AF105" s="43"/>
      <c r="AG105" s="44"/>
      <c r="AH105" s="14"/>
      <c r="AI105" s="5">
        <v>99</v>
      </c>
    </row>
    <row r="106" spans="1:35" x14ac:dyDescent="0.25">
      <c r="A106">
        <v>102</v>
      </c>
      <c r="C106" s="5">
        <v>102</v>
      </c>
      <c r="L106">
        <v>102</v>
      </c>
      <c r="M106" t="s">
        <v>293</v>
      </c>
      <c r="N106" s="7">
        <v>1.244</v>
      </c>
      <c r="O106" s="7" t="s">
        <v>22</v>
      </c>
      <c r="P106" s="5">
        <v>102</v>
      </c>
      <c r="U106">
        <v>100</v>
      </c>
      <c r="W106" s="42"/>
      <c r="X106" s="43"/>
      <c r="Y106" s="42"/>
      <c r="Z106" s="43"/>
      <c r="AA106" s="42"/>
      <c r="AB106" s="43"/>
      <c r="AC106" s="42"/>
      <c r="AD106" s="43"/>
      <c r="AE106" s="42"/>
      <c r="AF106" s="43"/>
      <c r="AG106" s="44"/>
      <c r="AH106" s="14"/>
      <c r="AI106" s="5">
        <v>100</v>
      </c>
    </row>
    <row r="107" spans="1:35" x14ac:dyDescent="0.25">
      <c r="A107">
        <v>103</v>
      </c>
      <c r="C107" s="5">
        <v>103</v>
      </c>
      <c r="L107">
        <v>103</v>
      </c>
      <c r="M107" t="s">
        <v>294</v>
      </c>
      <c r="N107" s="7">
        <v>0.72799999999999998</v>
      </c>
      <c r="O107" s="7" t="s">
        <v>24</v>
      </c>
      <c r="P107" s="5">
        <v>103</v>
      </c>
      <c r="U107">
        <v>101</v>
      </c>
      <c r="W107" s="42"/>
      <c r="X107" s="43"/>
      <c r="Y107" s="42"/>
      <c r="Z107" s="43"/>
      <c r="AA107" s="42"/>
      <c r="AB107" s="43"/>
      <c r="AC107" s="42"/>
      <c r="AD107" s="43"/>
      <c r="AE107" s="42"/>
      <c r="AF107" s="43"/>
      <c r="AG107" s="44"/>
      <c r="AH107" s="14"/>
      <c r="AI107" s="5">
        <v>101</v>
      </c>
    </row>
    <row r="108" spans="1:35" x14ac:dyDescent="0.25">
      <c r="A108">
        <v>104</v>
      </c>
      <c r="C108" s="5">
        <v>104</v>
      </c>
      <c r="L108">
        <v>104</v>
      </c>
      <c r="M108" t="s">
        <v>295</v>
      </c>
      <c r="N108" s="7">
        <v>-0.111</v>
      </c>
      <c r="O108" s="7" t="s">
        <v>51</v>
      </c>
      <c r="P108" s="5">
        <v>104</v>
      </c>
      <c r="U108">
        <v>102</v>
      </c>
      <c r="W108" s="42"/>
      <c r="X108" s="43"/>
      <c r="Y108" s="42"/>
      <c r="Z108" s="43"/>
      <c r="AA108" s="42"/>
      <c r="AB108" s="43"/>
      <c r="AC108" s="42"/>
      <c r="AD108" s="43"/>
      <c r="AE108" s="42"/>
      <c r="AF108" s="43"/>
      <c r="AG108" s="44"/>
      <c r="AH108" s="14"/>
      <c r="AI108" s="5">
        <v>102</v>
      </c>
    </row>
    <row r="109" spans="1:35" x14ac:dyDescent="0.25">
      <c r="A109">
        <v>105</v>
      </c>
      <c r="C109" s="5">
        <v>105</v>
      </c>
      <c r="L109">
        <v>105</v>
      </c>
      <c r="M109" t="s">
        <v>296</v>
      </c>
      <c r="N109" s="7">
        <v>0.83799999999999997</v>
      </c>
      <c r="O109" s="7" t="s">
        <v>24</v>
      </c>
      <c r="P109" s="5">
        <v>105</v>
      </c>
      <c r="U109">
        <v>103</v>
      </c>
      <c r="W109" s="42"/>
      <c r="X109" s="43"/>
      <c r="Y109" s="42"/>
      <c r="Z109" s="43"/>
      <c r="AA109" s="42"/>
      <c r="AB109" s="43"/>
      <c r="AC109" s="42"/>
      <c r="AD109" s="43"/>
      <c r="AE109" s="42"/>
      <c r="AF109" s="43"/>
      <c r="AG109" s="44"/>
      <c r="AH109" s="14"/>
      <c r="AI109" s="5">
        <v>103</v>
      </c>
    </row>
    <row r="110" spans="1:35" x14ac:dyDescent="0.25">
      <c r="A110">
        <v>106</v>
      </c>
      <c r="C110" s="5">
        <v>106</v>
      </c>
      <c r="L110">
        <v>106</v>
      </c>
      <c r="M110" t="s">
        <v>297</v>
      </c>
      <c r="N110" s="7">
        <v>0.873</v>
      </c>
      <c r="O110" s="7" t="s">
        <v>20</v>
      </c>
      <c r="P110" s="5">
        <v>106</v>
      </c>
      <c r="U110">
        <v>104</v>
      </c>
      <c r="W110" s="42"/>
      <c r="X110" s="43"/>
      <c r="Y110" s="42"/>
      <c r="Z110" s="43"/>
      <c r="AA110" s="42"/>
      <c r="AB110" s="43"/>
      <c r="AC110" s="42"/>
      <c r="AD110" s="43"/>
      <c r="AE110" s="42"/>
      <c r="AF110" s="43"/>
      <c r="AG110" s="44"/>
      <c r="AH110" s="14"/>
      <c r="AI110" s="5">
        <v>104</v>
      </c>
    </row>
    <row r="111" spans="1:35" x14ac:dyDescent="0.25">
      <c r="A111">
        <v>107</v>
      </c>
      <c r="C111" s="5">
        <v>107</v>
      </c>
      <c r="L111">
        <v>107</v>
      </c>
      <c r="M111" t="s">
        <v>298</v>
      </c>
      <c r="N111" s="7">
        <v>1.6870000000000001</v>
      </c>
      <c r="O111" s="7" t="s">
        <v>48</v>
      </c>
      <c r="P111" s="5">
        <v>107</v>
      </c>
      <c r="U111">
        <v>105</v>
      </c>
      <c r="W111" s="42"/>
      <c r="X111" s="43"/>
      <c r="Y111" s="42"/>
      <c r="Z111" s="43"/>
      <c r="AA111" s="42"/>
      <c r="AB111" s="43"/>
      <c r="AC111" s="42"/>
      <c r="AD111" s="43"/>
      <c r="AE111" s="42"/>
      <c r="AF111" s="43"/>
      <c r="AG111" s="44"/>
      <c r="AH111" s="14"/>
      <c r="AI111" s="5">
        <v>105</v>
      </c>
    </row>
    <row r="112" spans="1:35" x14ac:dyDescent="0.25">
      <c r="A112">
        <v>108</v>
      </c>
      <c r="C112" s="5">
        <v>108</v>
      </c>
      <c r="L112">
        <v>108</v>
      </c>
      <c r="M112" t="s">
        <v>299</v>
      </c>
      <c r="N112" s="7">
        <v>0.44500000000000001</v>
      </c>
      <c r="O112" s="7" t="s">
        <v>20</v>
      </c>
      <c r="P112" s="5">
        <v>108</v>
      </c>
      <c r="U112">
        <v>106</v>
      </c>
      <c r="W112" s="42"/>
      <c r="X112" s="43"/>
      <c r="Y112" s="42"/>
      <c r="Z112" s="43"/>
      <c r="AA112" s="42"/>
      <c r="AB112" s="43"/>
      <c r="AC112" s="42"/>
      <c r="AD112" s="43"/>
      <c r="AE112" s="42"/>
      <c r="AF112" s="43"/>
      <c r="AG112" s="44"/>
      <c r="AH112" s="14"/>
      <c r="AI112" s="5">
        <v>106</v>
      </c>
    </row>
    <row r="113" spans="1:35" x14ac:dyDescent="0.25">
      <c r="A113">
        <v>109</v>
      </c>
      <c r="C113" s="5">
        <v>109</v>
      </c>
      <c r="L113">
        <v>109</v>
      </c>
      <c r="M113" t="s">
        <v>300</v>
      </c>
      <c r="N113" s="7">
        <v>0.82099999999999995</v>
      </c>
      <c r="O113" s="7" t="s">
        <v>24</v>
      </c>
      <c r="P113" s="5">
        <v>109</v>
      </c>
      <c r="U113">
        <v>107</v>
      </c>
      <c r="W113" s="42"/>
      <c r="X113" s="43"/>
      <c r="Y113" s="42"/>
      <c r="Z113" s="43"/>
      <c r="AA113" s="42"/>
      <c r="AB113" s="43"/>
      <c r="AC113" s="42"/>
      <c r="AD113" s="43"/>
      <c r="AE113" s="42"/>
      <c r="AF113" s="43"/>
      <c r="AG113" s="44"/>
      <c r="AH113" s="14"/>
      <c r="AI113" s="5">
        <v>107</v>
      </c>
    </row>
    <row r="114" spans="1:35" x14ac:dyDescent="0.25">
      <c r="A114">
        <v>110</v>
      </c>
      <c r="C114" s="5">
        <v>110</v>
      </c>
      <c r="L114">
        <v>110</v>
      </c>
      <c r="M114" t="s">
        <v>301</v>
      </c>
      <c r="N114" s="7">
        <v>0.72199999999999998</v>
      </c>
      <c r="O114" s="7" t="s">
        <v>42</v>
      </c>
      <c r="P114" s="5">
        <v>110</v>
      </c>
      <c r="U114">
        <v>108</v>
      </c>
      <c r="W114" s="42"/>
      <c r="X114" s="43"/>
      <c r="Y114" s="42"/>
      <c r="Z114" s="43"/>
      <c r="AA114" s="42"/>
      <c r="AB114" s="43"/>
      <c r="AC114" s="42"/>
      <c r="AD114" s="43"/>
      <c r="AE114" s="42"/>
      <c r="AF114" s="43"/>
      <c r="AG114" s="44"/>
      <c r="AH114" s="14"/>
      <c r="AI114" s="5">
        <v>108</v>
      </c>
    </row>
    <row r="115" spans="1:35" x14ac:dyDescent="0.25">
      <c r="A115">
        <v>111</v>
      </c>
      <c r="C115" s="5">
        <v>111</v>
      </c>
      <c r="L115">
        <v>111</v>
      </c>
      <c r="M115" t="s">
        <v>302</v>
      </c>
      <c r="N115" s="7">
        <v>1.4710000000000001</v>
      </c>
      <c r="O115" s="7" t="s">
        <v>48</v>
      </c>
      <c r="P115" s="5">
        <v>111</v>
      </c>
      <c r="U115">
        <v>109</v>
      </c>
      <c r="W115" s="42"/>
      <c r="X115" s="43"/>
      <c r="Y115" s="42"/>
      <c r="Z115" s="43"/>
      <c r="AA115" s="42"/>
      <c r="AB115" s="43"/>
      <c r="AC115" s="42"/>
      <c r="AD115" s="43"/>
      <c r="AE115" s="42"/>
      <c r="AF115" s="43"/>
      <c r="AG115" s="44"/>
      <c r="AH115" s="14"/>
      <c r="AI115" s="5">
        <v>109</v>
      </c>
    </row>
    <row r="116" spans="1:35" x14ac:dyDescent="0.25">
      <c r="A116">
        <v>112</v>
      </c>
      <c r="C116" s="5">
        <v>112</v>
      </c>
      <c r="L116">
        <v>112</v>
      </c>
      <c r="M116" t="s">
        <v>303</v>
      </c>
      <c r="N116" s="7">
        <v>1.6870000000000001</v>
      </c>
      <c r="O116" s="7" t="s">
        <v>48</v>
      </c>
      <c r="P116" s="5">
        <v>112</v>
      </c>
      <c r="U116">
        <v>110</v>
      </c>
      <c r="W116" s="42"/>
      <c r="X116" s="43"/>
      <c r="Y116" s="42"/>
      <c r="Z116" s="43"/>
      <c r="AA116" s="42"/>
      <c r="AB116" s="43"/>
      <c r="AC116" s="42"/>
      <c r="AD116" s="43"/>
      <c r="AE116" s="42"/>
      <c r="AF116" s="43"/>
      <c r="AG116" s="44"/>
      <c r="AH116" s="14"/>
      <c r="AI116" s="5">
        <v>110</v>
      </c>
    </row>
    <row r="117" spans="1:35" x14ac:dyDescent="0.25">
      <c r="A117">
        <v>113</v>
      </c>
      <c r="C117" s="5">
        <v>113</v>
      </c>
      <c r="L117">
        <v>113</v>
      </c>
      <c r="M117" t="s">
        <v>304</v>
      </c>
      <c r="N117" s="7">
        <v>0.24299999999999999</v>
      </c>
      <c r="O117" s="7" t="s">
        <v>24</v>
      </c>
      <c r="P117" s="5">
        <v>113</v>
      </c>
      <c r="U117">
        <v>111</v>
      </c>
      <c r="W117" s="42"/>
      <c r="X117" s="43"/>
      <c r="Y117" s="42"/>
      <c r="Z117" s="43"/>
      <c r="AA117" s="42"/>
      <c r="AB117" s="43"/>
      <c r="AC117" s="42"/>
      <c r="AD117" s="43"/>
      <c r="AE117" s="42"/>
      <c r="AF117" s="43"/>
      <c r="AG117" s="44"/>
      <c r="AH117" s="14"/>
      <c r="AI117" s="5">
        <v>111</v>
      </c>
    </row>
    <row r="118" spans="1:35" x14ac:dyDescent="0.25">
      <c r="A118">
        <v>114</v>
      </c>
      <c r="C118" s="5">
        <v>114</v>
      </c>
      <c r="L118">
        <v>114</v>
      </c>
      <c r="M118" t="s">
        <v>305</v>
      </c>
      <c r="N118" s="7">
        <v>0.188</v>
      </c>
      <c r="O118" s="7" t="s">
        <v>26</v>
      </c>
      <c r="P118" s="5">
        <v>114</v>
      </c>
      <c r="U118">
        <v>112</v>
      </c>
      <c r="W118" s="42"/>
      <c r="X118" s="43"/>
      <c r="Y118" s="42"/>
      <c r="Z118" s="43"/>
      <c r="AA118" s="42"/>
      <c r="AB118" s="43"/>
      <c r="AC118" s="42"/>
      <c r="AD118" s="43"/>
      <c r="AE118" s="42"/>
      <c r="AF118" s="43"/>
      <c r="AG118" s="44"/>
      <c r="AH118" s="14"/>
      <c r="AI118" s="5">
        <v>112</v>
      </c>
    </row>
    <row r="119" spans="1:35" x14ac:dyDescent="0.25">
      <c r="A119">
        <v>115</v>
      </c>
      <c r="C119" s="5">
        <v>115</v>
      </c>
      <c r="L119">
        <v>115</v>
      </c>
      <c r="M119" t="s">
        <v>306</v>
      </c>
      <c r="N119" s="7">
        <v>0.92700000000000005</v>
      </c>
      <c r="O119" s="7" t="s">
        <v>20</v>
      </c>
      <c r="P119" s="5">
        <v>115</v>
      </c>
      <c r="U119">
        <v>113</v>
      </c>
      <c r="W119" s="42"/>
      <c r="X119" s="43"/>
      <c r="Y119" s="42"/>
      <c r="Z119" s="43"/>
      <c r="AA119" s="42"/>
      <c r="AB119" s="43"/>
      <c r="AC119" s="42"/>
      <c r="AD119" s="43"/>
      <c r="AE119" s="42"/>
      <c r="AF119" s="43"/>
      <c r="AG119" s="44"/>
      <c r="AH119" s="14"/>
      <c r="AI119" s="5">
        <v>113</v>
      </c>
    </row>
    <row r="120" spans="1:35" x14ac:dyDescent="0.25">
      <c r="A120">
        <v>116</v>
      </c>
      <c r="C120" s="5">
        <v>116</v>
      </c>
      <c r="L120">
        <v>116</v>
      </c>
      <c r="M120" t="s">
        <v>307</v>
      </c>
      <c r="N120" s="7">
        <v>0.95</v>
      </c>
      <c r="O120" s="7" t="s">
        <v>22</v>
      </c>
      <c r="P120" s="5">
        <v>116</v>
      </c>
      <c r="U120">
        <v>114</v>
      </c>
      <c r="W120" s="42"/>
      <c r="X120" s="43"/>
      <c r="Y120" s="42"/>
      <c r="Z120" s="43"/>
      <c r="AA120" s="42"/>
      <c r="AB120" s="43"/>
      <c r="AC120" s="42"/>
      <c r="AD120" s="43"/>
      <c r="AE120" s="42"/>
      <c r="AF120" s="43"/>
      <c r="AG120" s="44"/>
      <c r="AH120" s="14"/>
      <c r="AI120" s="5">
        <v>114</v>
      </c>
    </row>
    <row r="121" spans="1:35" x14ac:dyDescent="0.25">
      <c r="A121">
        <v>117</v>
      </c>
      <c r="C121" s="5">
        <v>117</v>
      </c>
      <c r="L121">
        <v>117</v>
      </c>
      <c r="M121" t="s">
        <v>308</v>
      </c>
      <c r="N121" s="7">
        <v>1.085</v>
      </c>
      <c r="O121" s="7" t="s">
        <v>20</v>
      </c>
      <c r="P121" s="5">
        <v>117</v>
      </c>
      <c r="U121">
        <v>115</v>
      </c>
      <c r="W121" s="42"/>
      <c r="X121" s="43"/>
      <c r="Y121" s="42"/>
      <c r="Z121" s="43"/>
      <c r="AA121" s="42"/>
      <c r="AB121" s="43"/>
      <c r="AC121" s="42"/>
      <c r="AD121" s="43"/>
      <c r="AE121" s="42"/>
      <c r="AF121" s="43"/>
      <c r="AG121" s="44"/>
      <c r="AH121" s="14"/>
      <c r="AI121" s="5">
        <v>115</v>
      </c>
    </row>
    <row r="122" spans="1:35" x14ac:dyDescent="0.25">
      <c r="A122">
        <v>118</v>
      </c>
      <c r="C122" s="5">
        <v>118</v>
      </c>
      <c r="L122">
        <v>118</v>
      </c>
      <c r="M122" t="s">
        <v>309</v>
      </c>
      <c r="N122" s="7">
        <v>1.68</v>
      </c>
      <c r="O122" s="7" t="s">
        <v>48</v>
      </c>
      <c r="P122" s="5">
        <v>118</v>
      </c>
      <c r="U122">
        <v>116</v>
      </c>
      <c r="W122" s="42"/>
      <c r="X122" s="43"/>
      <c r="Y122" s="42"/>
      <c r="Z122" s="43"/>
      <c r="AA122" s="42"/>
      <c r="AB122" s="43"/>
      <c r="AC122" s="42"/>
      <c r="AD122" s="43"/>
      <c r="AE122" s="42"/>
      <c r="AF122" s="43"/>
      <c r="AG122" s="44"/>
      <c r="AH122" s="14"/>
      <c r="AI122" s="5">
        <v>116</v>
      </c>
    </row>
    <row r="123" spans="1:35" x14ac:dyDescent="0.25">
      <c r="A123">
        <v>119</v>
      </c>
      <c r="C123" s="5">
        <v>119</v>
      </c>
      <c r="L123">
        <v>119</v>
      </c>
      <c r="M123" t="s">
        <v>310</v>
      </c>
      <c r="N123" s="7">
        <v>1.016</v>
      </c>
      <c r="O123" s="7" t="s">
        <v>36</v>
      </c>
      <c r="P123" s="5">
        <v>119</v>
      </c>
      <c r="U123">
        <v>117</v>
      </c>
      <c r="W123" s="42"/>
      <c r="X123" s="43"/>
      <c r="Y123" s="42"/>
      <c r="Z123" s="43"/>
      <c r="AA123" s="42"/>
      <c r="AB123" s="43"/>
      <c r="AC123" s="42"/>
      <c r="AD123" s="43"/>
      <c r="AE123" s="42"/>
      <c r="AF123" s="43"/>
      <c r="AG123" s="44"/>
      <c r="AH123" s="14"/>
      <c r="AI123" s="5">
        <v>117</v>
      </c>
    </row>
    <row r="124" spans="1:35" x14ac:dyDescent="0.25">
      <c r="A124">
        <v>120</v>
      </c>
      <c r="C124" s="5">
        <v>120</v>
      </c>
      <c r="L124">
        <v>120</v>
      </c>
      <c r="M124" t="s">
        <v>311</v>
      </c>
      <c r="N124" s="7">
        <v>1.393</v>
      </c>
      <c r="O124" s="7" t="s">
        <v>39</v>
      </c>
      <c r="P124" s="5">
        <v>120</v>
      </c>
      <c r="U124">
        <v>118</v>
      </c>
      <c r="W124" s="42"/>
      <c r="X124" s="43"/>
      <c r="Y124" s="42"/>
      <c r="Z124" s="43"/>
      <c r="AA124" s="42"/>
      <c r="AB124" s="43"/>
      <c r="AC124" s="42"/>
      <c r="AD124" s="43"/>
      <c r="AE124" s="42"/>
      <c r="AF124" s="43"/>
      <c r="AG124" s="44"/>
      <c r="AH124" s="14"/>
      <c r="AI124" s="5">
        <v>118</v>
      </c>
    </row>
    <row r="125" spans="1:35" x14ac:dyDescent="0.25">
      <c r="A125">
        <v>121</v>
      </c>
      <c r="C125" s="5">
        <v>121</v>
      </c>
      <c r="L125">
        <v>121</v>
      </c>
      <c r="M125" t="s">
        <v>312</v>
      </c>
      <c r="N125" s="7">
        <v>-0.109</v>
      </c>
      <c r="O125" s="7" t="s">
        <v>51</v>
      </c>
      <c r="P125" s="5">
        <v>121</v>
      </c>
      <c r="U125">
        <v>119</v>
      </c>
      <c r="W125" s="42"/>
      <c r="X125" s="43"/>
      <c r="Y125" s="42"/>
      <c r="Z125" s="43"/>
      <c r="AA125" s="42"/>
      <c r="AB125" s="43"/>
      <c r="AC125" s="42"/>
      <c r="AD125" s="43"/>
      <c r="AE125" s="42"/>
      <c r="AF125" s="43"/>
      <c r="AG125" s="44"/>
      <c r="AH125" s="14"/>
      <c r="AI125" s="5">
        <v>119</v>
      </c>
    </row>
    <row r="126" spans="1:35" x14ac:dyDescent="0.25">
      <c r="A126">
        <v>122</v>
      </c>
      <c r="C126" s="5">
        <v>122</v>
      </c>
      <c r="L126">
        <v>122</v>
      </c>
      <c r="M126" t="s">
        <v>313</v>
      </c>
      <c r="N126" s="7">
        <v>1.1659999999999999</v>
      </c>
      <c r="O126" s="7" t="s">
        <v>24</v>
      </c>
      <c r="P126" s="5">
        <v>122</v>
      </c>
      <c r="U126">
        <v>120</v>
      </c>
      <c r="W126" s="42"/>
      <c r="X126" s="43"/>
      <c r="Y126" s="42"/>
      <c r="Z126" s="43"/>
      <c r="AA126" s="42"/>
      <c r="AB126" s="43"/>
      <c r="AC126" s="42"/>
      <c r="AD126" s="43"/>
      <c r="AE126" s="42"/>
      <c r="AF126" s="43"/>
      <c r="AG126" s="44"/>
      <c r="AH126" s="14"/>
      <c r="AI126" s="5">
        <v>120</v>
      </c>
    </row>
    <row r="127" spans="1:35" x14ac:dyDescent="0.25">
      <c r="A127">
        <v>123</v>
      </c>
      <c r="C127" s="5">
        <v>123</v>
      </c>
      <c r="L127">
        <v>123</v>
      </c>
      <c r="M127" t="s">
        <v>314</v>
      </c>
      <c r="N127" s="7">
        <v>1.101</v>
      </c>
      <c r="O127" s="7" t="s">
        <v>24</v>
      </c>
      <c r="P127" s="5">
        <v>123</v>
      </c>
      <c r="U127">
        <v>121</v>
      </c>
      <c r="W127" s="42"/>
      <c r="X127" s="43"/>
      <c r="Y127" s="42"/>
      <c r="Z127" s="43"/>
      <c r="AA127" s="42"/>
      <c r="AB127" s="43"/>
      <c r="AC127" s="42"/>
      <c r="AD127" s="43"/>
      <c r="AE127" s="42"/>
      <c r="AF127" s="43"/>
      <c r="AG127" s="44"/>
      <c r="AH127" s="14"/>
      <c r="AI127" s="5">
        <v>121</v>
      </c>
    </row>
    <row r="128" spans="1:35" x14ac:dyDescent="0.25">
      <c r="A128">
        <v>124</v>
      </c>
      <c r="C128" s="5">
        <v>124</v>
      </c>
      <c r="L128">
        <v>124</v>
      </c>
      <c r="M128" t="s">
        <v>195</v>
      </c>
      <c r="N128" s="7">
        <v>0.66700000000000004</v>
      </c>
      <c r="O128" s="7" t="s">
        <v>20</v>
      </c>
      <c r="P128" s="5">
        <v>124</v>
      </c>
      <c r="U128">
        <v>122</v>
      </c>
      <c r="W128" s="42"/>
      <c r="X128" s="43"/>
      <c r="Y128" s="42"/>
      <c r="Z128" s="43"/>
      <c r="AA128" s="42"/>
      <c r="AB128" s="43"/>
      <c r="AC128" s="42"/>
      <c r="AD128" s="43"/>
      <c r="AE128" s="42"/>
      <c r="AF128" s="43"/>
      <c r="AG128" s="44"/>
      <c r="AH128" s="14"/>
      <c r="AI128" s="5">
        <v>122</v>
      </c>
    </row>
    <row r="129" spans="1:35" x14ac:dyDescent="0.25">
      <c r="A129">
        <v>125</v>
      </c>
      <c r="C129" s="5">
        <v>125</v>
      </c>
      <c r="L129">
        <v>125</v>
      </c>
      <c r="M129" t="s">
        <v>194</v>
      </c>
      <c r="N129" s="7">
        <v>1.3360000000000001</v>
      </c>
      <c r="O129" s="7" t="s">
        <v>54</v>
      </c>
      <c r="P129" s="5">
        <v>125</v>
      </c>
      <c r="U129">
        <v>123</v>
      </c>
      <c r="W129" s="42"/>
      <c r="X129" s="43"/>
      <c r="Y129" s="42"/>
      <c r="Z129" s="43"/>
      <c r="AA129" s="42"/>
      <c r="AB129" s="43"/>
      <c r="AC129" s="42"/>
      <c r="AD129" s="43"/>
      <c r="AE129" s="42"/>
      <c r="AF129" s="43"/>
      <c r="AG129" s="44"/>
      <c r="AH129" s="14"/>
      <c r="AI129" s="5">
        <v>123</v>
      </c>
    </row>
    <row r="130" spans="1:35" x14ac:dyDescent="0.25">
      <c r="A130">
        <v>126</v>
      </c>
      <c r="C130" s="5">
        <v>126</v>
      </c>
      <c r="L130">
        <v>126</v>
      </c>
      <c r="M130" t="s">
        <v>193</v>
      </c>
      <c r="N130">
        <v>0.90300000000000002</v>
      </c>
      <c r="O130" s="7" t="s">
        <v>20</v>
      </c>
      <c r="P130" s="5">
        <v>126</v>
      </c>
      <c r="U130">
        <v>124</v>
      </c>
      <c r="W130" s="42"/>
      <c r="X130" s="43"/>
      <c r="Y130" s="42"/>
      <c r="Z130" s="43"/>
      <c r="AA130" s="42"/>
      <c r="AB130" s="43"/>
      <c r="AC130" s="42"/>
      <c r="AD130" s="43"/>
      <c r="AE130" s="42"/>
      <c r="AF130" s="43"/>
      <c r="AG130" s="44"/>
      <c r="AH130" s="14"/>
      <c r="AI130" s="5">
        <v>124</v>
      </c>
    </row>
    <row r="131" spans="1:35" x14ac:dyDescent="0.25">
      <c r="A131">
        <v>127</v>
      </c>
      <c r="C131" s="5">
        <v>127</v>
      </c>
      <c r="L131">
        <v>128</v>
      </c>
      <c r="M131" t="s">
        <v>192</v>
      </c>
      <c r="N131">
        <v>1.6160000000000001</v>
      </c>
      <c r="O131" s="7" t="s">
        <v>55</v>
      </c>
      <c r="P131" s="5">
        <v>127</v>
      </c>
      <c r="U131">
        <v>125</v>
      </c>
      <c r="W131" s="42"/>
      <c r="X131" s="43"/>
      <c r="Y131" s="42"/>
      <c r="Z131" s="43"/>
      <c r="AA131" s="42"/>
      <c r="AB131" s="43"/>
      <c r="AC131" s="42"/>
      <c r="AD131" s="43"/>
      <c r="AE131" s="42"/>
      <c r="AF131" s="43"/>
      <c r="AG131" s="44"/>
      <c r="AH131" s="14"/>
      <c r="AI131" s="5">
        <v>125</v>
      </c>
    </row>
    <row r="132" spans="1:35" x14ac:dyDescent="0.25">
      <c r="A132">
        <v>128</v>
      </c>
      <c r="C132" s="5">
        <v>128</v>
      </c>
      <c r="L132">
        <v>129</v>
      </c>
      <c r="O132" s="7"/>
      <c r="P132" s="5">
        <v>128</v>
      </c>
      <c r="U132">
        <v>126</v>
      </c>
      <c r="W132" s="42"/>
      <c r="X132" s="43"/>
      <c r="Y132" s="42"/>
      <c r="Z132" s="43"/>
      <c r="AA132" s="42"/>
      <c r="AB132" s="43"/>
      <c r="AC132" s="42"/>
      <c r="AD132" s="43"/>
      <c r="AE132" s="42"/>
      <c r="AF132" s="43"/>
      <c r="AG132" s="44"/>
      <c r="AH132" s="14"/>
      <c r="AI132" s="5">
        <v>126</v>
      </c>
    </row>
    <row r="133" spans="1:35" x14ac:dyDescent="0.25">
      <c r="A133">
        <v>129</v>
      </c>
      <c r="C133" s="5">
        <v>129</v>
      </c>
      <c r="L133">
        <v>130</v>
      </c>
      <c r="O133" s="7"/>
      <c r="P133" s="5">
        <v>129</v>
      </c>
      <c r="U133">
        <v>127</v>
      </c>
      <c r="W133" s="42"/>
      <c r="X133" s="43"/>
      <c r="Y133" s="42"/>
      <c r="Z133" s="43"/>
      <c r="AA133" s="42"/>
      <c r="AB133" s="43"/>
      <c r="AC133" s="42"/>
      <c r="AD133" s="43"/>
      <c r="AE133" s="42"/>
      <c r="AF133" s="43"/>
      <c r="AG133" s="44"/>
      <c r="AH133" s="14"/>
      <c r="AI133" s="5">
        <v>127</v>
      </c>
    </row>
    <row r="134" spans="1:35" x14ac:dyDescent="0.25">
      <c r="A134">
        <v>130</v>
      </c>
      <c r="C134" s="5">
        <v>130</v>
      </c>
      <c r="L134">
        <v>131</v>
      </c>
      <c r="O134" s="7"/>
      <c r="P134" s="5">
        <v>130</v>
      </c>
      <c r="U134">
        <v>128</v>
      </c>
      <c r="W134" s="42"/>
      <c r="X134" s="43"/>
      <c r="Y134" s="42"/>
      <c r="Z134" s="43"/>
      <c r="AA134" s="42"/>
      <c r="AB134" s="43"/>
      <c r="AC134" s="42"/>
      <c r="AD134" s="43"/>
      <c r="AE134" s="42"/>
      <c r="AF134" s="43"/>
      <c r="AG134" s="44"/>
      <c r="AH134" s="14"/>
      <c r="AI134" s="5">
        <v>128</v>
      </c>
    </row>
    <row r="135" spans="1:35" x14ac:dyDescent="0.25">
      <c r="A135">
        <v>131</v>
      </c>
      <c r="C135" s="5">
        <v>131</v>
      </c>
      <c r="L135">
        <v>132</v>
      </c>
      <c r="O135" s="7"/>
      <c r="P135" s="5">
        <v>131</v>
      </c>
      <c r="U135">
        <v>129</v>
      </c>
      <c r="W135" s="42"/>
      <c r="X135" s="43"/>
      <c r="Y135" s="42"/>
      <c r="Z135" s="43"/>
      <c r="AA135" s="42"/>
      <c r="AB135" s="43"/>
      <c r="AC135" s="42"/>
      <c r="AD135" s="43"/>
      <c r="AE135" s="42"/>
      <c r="AF135" s="43"/>
      <c r="AG135" s="44"/>
      <c r="AH135" s="14"/>
      <c r="AI135" s="5">
        <v>129</v>
      </c>
    </row>
    <row r="136" spans="1:35" x14ac:dyDescent="0.25">
      <c r="A136">
        <v>132</v>
      </c>
      <c r="C136" s="5">
        <v>132</v>
      </c>
      <c r="L136">
        <v>133</v>
      </c>
      <c r="O136" s="7"/>
      <c r="P136" s="5">
        <v>132</v>
      </c>
      <c r="U136">
        <v>130</v>
      </c>
      <c r="W136" s="42"/>
      <c r="X136" s="43"/>
      <c r="Y136" s="42"/>
      <c r="Z136" s="43"/>
      <c r="AA136" s="42"/>
      <c r="AB136" s="43"/>
      <c r="AC136" s="42"/>
      <c r="AD136" s="43"/>
      <c r="AE136" s="42"/>
      <c r="AF136" s="43"/>
      <c r="AG136" s="44"/>
      <c r="AH136" s="14"/>
      <c r="AI136" s="5">
        <v>130</v>
      </c>
    </row>
    <row r="137" spans="1:35" x14ac:dyDescent="0.25">
      <c r="A137">
        <v>133</v>
      </c>
      <c r="C137" s="5">
        <v>133</v>
      </c>
      <c r="L137">
        <v>134</v>
      </c>
      <c r="O137" s="7"/>
      <c r="P137" s="5">
        <v>133</v>
      </c>
      <c r="U137">
        <v>131</v>
      </c>
      <c r="W137" s="42"/>
      <c r="X137" s="43"/>
      <c r="Y137" s="42"/>
      <c r="Z137" s="43"/>
      <c r="AA137" s="42"/>
      <c r="AB137" s="43"/>
      <c r="AC137" s="42"/>
      <c r="AD137" s="43"/>
      <c r="AE137" s="42"/>
      <c r="AF137" s="43"/>
      <c r="AG137" s="44"/>
      <c r="AH137" s="14"/>
      <c r="AI137" s="5">
        <v>131</v>
      </c>
    </row>
    <row r="138" spans="1:35" x14ac:dyDescent="0.25">
      <c r="A138">
        <v>134</v>
      </c>
      <c r="C138" s="5">
        <v>134</v>
      </c>
      <c r="L138">
        <v>135</v>
      </c>
      <c r="O138" s="7"/>
      <c r="P138" s="5">
        <v>134</v>
      </c>
      <c r="U138">
        <v>132</v>
      </c>
      <c r="W138" s="42"/>
      <c r="X138" s="43"/>
      <c r="Y138" s="42"/>
      <c r="Z138" s="43"/>
      <c r="AA138" s="42"/>
      <c r="AB138" s="43"/>
      <c r="AC138" s="42"/>
      <c r="AD138" s="43"/>
      <c r="AE138" s="42"/>
      <c r="AF138" s="43"/>
      <c r="AG138" s="44"/>
      <c r="AH138" s="14"/>
      <c r="AI138" s="5">
        <v>132</v>
      </c>
    </row>
    <row r="139" spans="1:35" x14ac:dyDescent="0.25">
      <c r="A139">
        <v>135</v>
      </c>
      <c r="C139" s="5">
        <v>135</v>
      </c>
      <c r="L139">
        <v>136</v>
      </c>
      <c r="O139" s="7"/>
      <c r="P139" s="5">
        <v>135</v>
      </c>
      <c r="U139">
        <v>133</v>
      </c>
      <c r="W139" s="42"/>
      <c r="X139" s="43"/>
      <c r="Y139" s="42"/>
      <c r="Z139" s="43"/>
      <c r="AA139" s="42"/>
      <c r="AB139" s="43"/>
      <c r="AC139" s="42"/>
      <c r="AD139" s="43"/>
      <c r="AE139" s="42"/>
      <c r="AF139" s="43"/>
      <c r="AG139" s="44"/>
      <c r="AH139" s="14"/>
      <c r="AI139" s="5">
        <v>133</v>
      </c>
    </row>
    <row r="140" spans="1:35" x14ac:dyDescent="0.25">
      <c r="A140">
        <v>136</v>
      </c>
      <c r="C140" s="5">
        <v>136</v>
      </c>
      <c r="L140">
        <v>137</v>
      </c>
      <c r="O140" s="7"/>
      <c r="P140" s="5">
        <v>136</v>
      </c>
      <c r="U140">
        <v>134</v>
      </c>
      <c r="W140" s="42"/>
      <c r="X140" s="43"/>
      <c r="Y140" s="42"/>
      <c r="Z140" s="43"/>
      <c r="AA140" s="42"/>
      <c r="AB140" s="43"/>
      <c r="AC140" s="42"/>
      <c r="AD140" s="43"/>
      <c r="AE140" s="42"/>
      <c r="AF140" s="43"/>
      <c r="AG140" s="44"/>
      <c r="AH140" s="14"/>
      <c r="AI140" s="5">
        <v>134</v>
      </c>
    </row>
    <row r="141" spans="1:35" x14ac:dyDescent="0.25">
      <c r="A141">
        <v>137</v>
      </c>
      <c r="C141" s="5">
        <v>137</v>
      </c>
      <c r="L141">
        <v>138</v>
      </c>
      <c r="O141" s="7"/>
      <c r="P141" s="5">
        <v>137</v>
      </c>
      <c r="U141">
        <v>135</v>
      </c>
      <c r="W141" s="42"/>
      <c r="X141" s="43"/>
      <c r="Y141" s="42"/>
      <c r="Z141" s="43"/>
      <c r="AA141" s="42"/>
      <c r="AB141" s="43"/>
      <c r="AC141" s="42"/>
      <c r="AD141" s="43"/>
      <c r="AE141" s="42"/>
      <c r="AF141" s="43"/>
      <c r="AG141" s="44"/>
      <c r="AH141" s="14"/>
      <c r="AI141" s="5">
        <v>135</v>
      </c>
    </row>
    <row r="142" spans="1:35" x14ac:dyDescent="0.25">
      <c r="A142">
        <v>138</v>
      </c>
      <c r="C142" s="5">
        <v>138</v>
      </c>
      <c r="L142">
        <v>139</v>
      </c>
      <c r="O142" s="7"/>
      <c r="P142" s="5">
        <v>138</v>
      </c>
      <c r="U142">
        <v>136</v>
      </c>
      <c r="W142" s="42"/>
      <c r="X142" s="43"/>
      <c r="Y142" s="42"/>
      <c r="Z142" s="43"/>
      <c r="AA142" s="42"/>
      <c r="AB142" s="43"/>
      <c r="AC142" s="42"/>
      <c r="AD142" s="43"/>
      <c r="AE142" s="42"/>
      <c r="AF142" s="43"/>
      <c r="AG142" s="44"/>
      <c r="AH142" s="14"/>
      <c r="AI142" s="5">
        <v>136</v>
      </c>
    </row>
    <row r="143" spans="1:35" x14ac:dyDescent="0.25">
      <c r="A143">
        <v>139</v>
      </c>
      <c r="C143" s="5">
        <v>139</v>
      </c>
      <c r="L143">
        <v>140</v>
      </c>
      <c r="P143" s="5">
        <v>139</v>
      </c>
      <c r="R143" s="7"/>
      <c r="S143" s="7"/>
      <c r="U143">
        <v>137</v>
      </c>
      <c r="W143" s="42"/>
      <c r="X143" s="43"/>
      <c r="Y143" s="42"/>
      <c r="Z143" s="43"/>
      <c r="AA143" s="42"/>
      <c r="AB143" s="43"/>
      <c r="AC143" s="42"/>
      <c r="AD143" s="43"/>
      <c r="AE143" s="42"/>
      <c r="AF143" s="43"/>
      <c r="AG143" s="44"/>
      <c r="AH143" s="14"/>
      <c r="AI143" s="5">
        <v>137</v>
      </c>
    </row>
    <row r="144" spans="1:35" x14ac:dyDescent="0.25">
      <c r="A144">
        <v>140</v>
      </c>
      <c r="C144" s="5">
        <v>140</v>
      </c>
      <c r="L144">
        <v>141</v>
      </c>
      <c r="P144" s="5">
        <v>140</v>
      </c>
      <c r="U144">
        <v>138</v>
      </c>
      <c r="W144" s="42"/>
      <c r="X144" s="43"/>
      <c r="Y144" s="42"/>
      <c r="Z144" s="43"/>
      <c r="AA144" s="42"/>
      <c r="AB144" s="43"/>
      <c r="AC144" s="42"/>
      <c r="AD144" s="43"/>
      <c r="AE144" s="42"/>
      <c r="AF144" s="43"/>
      <c r="AG144" s="44"/>
      <c r="AH144" s="14"/>
      <c r="AI144" s="5">
        <v>138</v>
      </c>
    </row>
    <row r="145" spans="1:35" x14ac:dyDescent="0.25">
      <c r="A145">
        <v>141</v>
      </c>
      <c r="C145" s="5">
        <v>141</v>
      </c>
      <c r="L145">
        <v>142</v>
      </c>
      <c r="P145" s="5">
        <v>141</v>
      </c>
      <c r="U145">
        <v>139</v>
      </c>
      <c r="W145" s="42"/>
      <c r="X145" s="43"/>
      <c r="Y145" s="42"/>
      <c r="Z145" s="43"/>
      <c r="AA145" s="42"/>
      <c r="AB145" s="43"/>
      <c r="AC145" s="42"/>
      <c r="AD145" s="43"/>
      <c r="AE145" s="42"/>
      <c r="AF145" s="43"/>
      <c r="AG145" s="44"/>
      <c r="AH145" s="14"/>
      <c r="AI145" s="5">
        <v>139</v>
      </c>
    </row>
    <row r="146" spans="1:35" x14ac:dyDescent="0.25">
      <c r="A146">
        <v>142</v>
      </c>
      <c r="C146" s="5">
        <v>142</v>
      </c>
      <c r="L146">
        <v>143</v>
      </c>
      <c r="P146" s="5">
        <v>142</v>
      </c>
      <c r="U146">
        <v>140</v>
      </c>
      <c r="W146" s="42"/>
      <c r="X146" s="43"/>
      <c r="Y146" s="42"/>
      <c r="Z146" s="43"/>
      <c r="AA146" s="42"/>
      <c r="AB146" s="43"/>
      <c r="AC146" s="42"/>
      <c r="AD146" s="43"/>
      <c r="AE146" s="42"/>
      <c r="AF146" s="43"/>
      <c r="AG146" s="44"/>
      <c r="AH146" s="14"/>
      <c r="AI146" s="5">
        <v>140</v>
      </c>
    </row>
    <row r="147" spans="1:35" x14ac:dyDescent="0.25">
      <c r="A147">
        <v>143</v>
      </c>
      <c r="C147" s="5">
        <v>143</v>
      </c>
      <c r="L147">
        <v>144</v>
      </c>
      <c r="P147" s="5">
        <v>143</v>
      </c>
      <c r="U147">
        <v>141</v>
      </c>
      <c r="W147" s="42"/>
      <c r="X147" s="43"/>
      <c r="Y147" s="42"/>
      <c r="Z147" s="43"/>
      <c r="AA147" s="42"/>
      <c r="AB147" s="43"/>
      <c r="AC147" s="42"/>
      <c r="AD147" s="43"/>
      <c r="AE147" s="42"/>
      <c r="AF147" s="43"/>
      <c r="AG147" s="44"/>
      <c r="AH147" s="14"/>
      <c r="AI147" s="5">
        <v>141</v>
      </c>
    </row>
    <row r="148" spans="1:35" x14ac:dyDescent="0.25">
      <c r="A148">
        <v>144</v>
      </c>
      <c r="C148" s="5">
        <v>144</v>
      </c>
      <c r="L148">
        <v>145</v>
      </c>
      <c r="P148" s="5">
        <v>144</v>
      </c>
      <c r="U148">
        <v>142</v>
      </c>
      <c r="W148" s="42"/>
      <c r="X148" s="43"/>
      <c r="Y148" s="42"/>
      <c r="Z148" s="43"/>
      <c r="AA148" s="42"/>
      <c r="AB148" s="43"/>
      <c r="AC148" s="42"/>
      <c r="AD148" s="43"/>
      <c r="AE148" s="42"/>
      <c r="AF148" s="43"/>
      <c r="AG148" s="44"/>
      <c r="AH148" s="14"/>
      <c r="AI148" s="5">
        <v>142</v>
      </c>
    </row>
    <row r="149" spans="1:35" x14ac:dyDescent="0.25">
      <c r="A149">
        <v>145</v>
      </c>
      <c r="C149" s="5">
        <v>145</v>
      </c>
      <c r="L149">
        <v>146</v>
      </c>
      <c r="P149" s="5">
        <v>145</v>
      </c>
      <c r="U149">
        <v>143</v>
      </c>
      <c r="W149" s="42"/>
      <c r="X149" s="43"/>
      <c r="Y149" s="42"/>
      <c r="Z149" s="43"/>
      <c r="AA149" s="42"/>
      <c r="AB149" s="43"/>
      <c r="AC149" s="42"/>
      <c r="AD149" s="43"/>
      <c r="AE149" s="42"/>
      <c r="AF149" s="43"/>
      <c r="AG149" s="44"/>
      <c r="AH149" s="14"/>
      <c r="AI149" s="5">
        <v>143</v>
      </c>
    </row>
    <row r="150" spans="1:35" x14ac:dyDescent="0.25">
      <c r="A150">
        <v>146</v>
      </c>
      <c r="C150" s="5">
        <v>146</v>
      </c>
      <c r="L150">
        <v>147</v>
      </c>
      <c r="P150" s="5">
        <v>146</v>
      </c>
      <c r="U150">
        <v>144</v>
      </c>
      <c r="W150" s="42"/>
      <c r="X150" s="43"/>
      <c r="Y150" s="42"/>
      <c r="Z150" s="43"/>
      <c r="AA150" s="42"/>
      <c r="AB150" s="43"/>
      <c r="AC150" s="42"/>
      <c r="AD150" s="43"/>
      <c r="AE150" s="42"/>
      <c r="AF150" s="43"/>
      <c r="AG150" s="44"/>
      <c r="AH150" s="14"/>
      <c r="AI150" s="5">
        <v>144</v>
      </c>
    </row>
    <row r="151" spans="1:35" x14ac:dyDescent="0.25">
      <c r="A151">
        <v>147</v>
      </c>
      <c r="C151" s="5">
        <v>147</v>
      </c>
      <c r="L151">
        <v>148</v>
      </c>
      <c r="P151" s="5">
        <v>147</v>
      </c>
      <c r="U151">
        <v>145</v>
      </c>
      <c r="W151" s="42"/>
      <c r="X151" s="43"/>
      <c r="Y151" s="42"/>
      <c r="Z151" s="43"/>
      <c r="AA151" s="42"/>
      <c r="AB151" s="43"/>
      <c r="AC151" s="42"/>
      <c r="AD151" s="43"/>
      <c r="AE151" s="42"/>
      <c r="AF151" s="43"/>
      <c r="AG151" s="44"/>
      <c r="AH151" s="14"/>
      <c r="AI151" s="5">
        <v>145</v>
      </c>
    </row>
    <row r="152" spans="1:35" x14ac:dyDescent="0.25">
      <c r="A152">
        <v>148</v>
      </c>
      <c r="C152" s="5">
        <v>148</v>
      </c>
      <c r="L152">
        <v>149</v>
      </c>
      <c r="P152" s="5">
        <v>148</v>
      </c>
      <c r="U152">
        <v>146</v>
      </c>
      <c r="W152" s="42"/>
      <c r="X152" s="43"/>
      <c r="Y152" s="42"/>
      <c r="Z152" s="43"/>
      <c r="AA152" s="42"/>
      <c r="AB152" s="43"/>
      <c r="AC152" s="42"/>
      <c r="AD152" s="43"/>
      <c r="AE152" s="42"/>
      <c r="AF152" s="43"/>
      <c r="AG152" s="44"/>
      <c r="AH152" s="14"/>
      <c r="AI152" s="5">
        <v>146</v>
      </c>
    </row>
    <row r="153" spans="1:35" x14ac:dyDescent="0.25">
      <c r="A153">
        <v>149</v>
      </c>
      <c r="C153" s="5">
        <v>149</v>
      </c>
      <c r="L153">
        <v>150</v>
      </c>
      <c r="P153" s="5">
        <v>149</v>
      </c>
      <c r="U153">
        <v>147</v>
      </c>
      <c r="W153" s="42"/>
      <c r="X153" s="43"/>
      <c r="Y153" s="42"/>
      <c r="Z153" s="43"/>
      <c r="AA153" s="42"/>
      <c r="AB153" s="43"/>
      <c r="AC153" s="42"/>
      <c r="AD153" s="43"/>
      <c r="AE153" s="42"/>
      <c r="AF153" s="43"/>
      <c r="AG153" s="44"/>
      <c r="AH153" s="14"/>
      <c r="AI153" s="5">
        <v>147</v>
      </c>
    </row>
    <row r="154" spans="1:35" x14ac:dyDescent="0.25">
      <c r="A154">
        <v>150</v>
      </c>
      <c r="C154" s="5">
        <v>150</v>
      </c>
      <c r="L154">
        <v>151</v>
      </c>
      <c r="P154" s="5">
        <v>150</v>
      </c>
      <c r="U154">
        <v>148</v>
      </c>
      <c r="W154" s="42"/>
      <c r="X154" s="43"/>
      <c r="Y154" s="42"/>
      <c r="Z154" s="43"/>
      <c r="AA154" s="42"/>
      <c r="AB154" s="43"/>
      <c r="AC154" s="42"/>
      <c r="AD154" s="43"/>
      <c r="AE154" s="42"/>
      <c r="AF154" s="43"/>
      <c r="AG154" s="44"/>
      <c r="AH154" s="14"/>
      <c r="AI154" s="5">
        <v>148</v>
      </c>
    </row>
    <row r="155" spans="1:35" x14ac:dyDescent="0.25">
      <c r="A155">
        <v>151</v>
      </c>
      <c r="C155" s="5">
        <v>151</v>
      </c>
      <c r="L155">
        <v>152</v>
      </c>
      <c r="P155" s="5">
        <v>151</v>
      </c>
      <c r="U155">
        <v>149</v>
      </c>
      <c r="W155" s="42"/>
      <c r="X155" s="43"/>
      <c r="Y155" s="42"/>
      <c r="Z155" s="43"/>
      <c r="AA155" s="42"/>
      <c r="AB155" s="43"/>
      <c r="AC155" s="42"/>
      <c r="AD155" s="43"/>
      <c r="AE155" s="42"/>
      <c r="AF155" s="43"/>
      <c r="AG155" s="44"/>
      <c r="AH155" s="14"/>
      <c r="AI155" s="5">
        <v>149</v>
      </c>
    </row>
    <row r="156" spans="1:35" x14ac:dyDescent="0.25">
      <c r="A156">
        <v>152</v>
      </c>
      <c r="C156" s="5">
        <v>152</v>
      </c>
      <c r="L156">
        <v>153</v>
      </c>
      <c r="P156" s="5">
        <v>152</v>
      </c>
      <c r="U156">
        <v>150</v>
      </c>
      <c r="W156" s="42"/>
      <c r="X156" s="43"/>
      <c r="Y156" s="42"/>
      <c r="Z156" s="43"/>
      <c r="AA156" s="42"/>
      <c r="AB156" s="43"/>
      <c r="AC156" s="42"/>
      <c r="AD156" s="43"/>
      <c r="AE156" s="42"/>
      <c r="AF156" s="43"/>
      <c r="AG156" s="44"/>
      <c r="AH156" s="14"/>
      <c r="AI156" s="5">
        <v>150</v>
      </c>
    </row>
    <row r="157" spans="1:35" x14ac:dyDescent="0.25">
      <c r="A157">
        <v>153</v>
      </c>
      <c r="C157" s="5">
        <v>153</v>
      </c>
      <c r="L157">
        <v>154</v>
      </c>
      <c r="P157" s="5">
        <v>153</v>
      </c>
      <c r="U157">
        <v>151</v>
      </c>
      <c r="W157" s="42"/>
      <c r="X157" s="43"/>
      <c r="Y157" s="42"/>
      <c r="Z157" s="43"/>
      <c r="AA157" s="42"/>
      <c r="AB157" s="43"/>
      <c r="AC157" s="42"/>
      <c r="AD157" s="43"/>
      <c r="AE157" s="42"/>
      <c r="AF157" s="43"/>
      <c r="AG157" s="44"/>
      <c r="AH157" s="14"/>
      <c r="AI157" s="5">
        <v>151</v>
      </c>
    </row>
    <row r="158" spans="1:35" x14ac:dyDescent="0.25">
      <c r="A158">
        <v>154</v>
      </c>
      <c r="C158" s="5">
        <v>154</v>
      </c>
      <c r="L158">
        <v>155</v>
      </c>
      <c r="P158" s="5">
        <v>154</v>
      </c>
      <c r="U158">
        <v>152</v>
      </c>
      <c r="W158" s="42"/>
      <c r="X158" s="43"/>
      <c r="Y158" s="42"/>
      <c r="Z158" s="43"/>
      <c r="AA158" s="42"/>
      <c r="AB158" s="43"/>
      <c r="AC158" s="42"/>
      <c r="AD158" s="43"/>
      <c r="AE158" s="42"/>
      <c r="AF158" s="43"/>
      <c r="AG158" s="44"/>
      <c r="AH158" s="14"/>
      <c r="AI158" s="5">
        <v>152</v>
      </c>
    </row>
    <row r="159" spans="1:35" x14ac:dyDescent="0.25">
      <c r="A159">
        <v>155</v>
      </c>
      <c r="C159" s="5">
        <v>155</v>
      </c>
      <c r="L159">
        <v>156</v>
      </c>
      <c r="P159" s="5">
        <v>155</v>
      </c>
      <c r="U159">
        <v>153</v>
      </c>
      <c r="W159" s="42"/>
      <c r="X159" s="43"/>
      <c r="Y159" s="42"/>
      <c r="Z159" s="43"/>
      <c r="AA159" s="42"/>
      <c r="AB159" s="43"/>
      <c r="AC159" s="42"/>
      <c r="AD159" s="43"/>
      <c r="AE159" s="42"/>
      <c r="AF159" s="43"/>
      <c r="AG159" s="44"/>
      <c r="AH159" s="14"/>
      <c r="AI159" s="5">
        <v>153</v>
      </c>
    </row>
    <row r="160" spans="1:35" x14ac:dyDescent="0.25">
      <c r="A160">
        <v>156</v>
      </c>
      <c r="C160" s="5">
        <v>156</v>
      </c>
      <c r="L160">
        <v>157</v>
      </c>
      <c r="P160" s="5">
        <v>156</v>
      </c>
      <c r="U160">
        <v>154</v>
      </c>
      <c r="W160" s="42"/>
      <c r="X160" s="43"/>
      <c r="Y160" s="42"/>
      <c r="Z160" s="43"/>
      <c r="AA160" s="42"/>
      <c r="AB160" s="43"/>
      <c r="AC160" s="42"/>
      <c r="AD160" s="43"/>
      <c r="AE160" s="42"/>
      <c r="AF160" s="43"/>
      <c r="AG160" s="44"/>
      <c r="AH160" s="14"/>
      <c r="AI160" s="5">
        <v>154</v>
      </c>
    </row>
    <row r="161" spans="1:35" x14ac:dyDescent="0.25">
      <c r="A161">
        <v>157</v>
      </c>
      <c r="C161" s="5">
        <v>157</v>
      </c>
      <c r="L161">
        <v>158</v>
      </c>
      <c r="P161" s="5">
        <v>157</v>
      </c>
      <c r="U161">
        <v>155</v>
      </c>
      <c r="W161" s="42"/>
      <c r="X161" s="43"/>
      <c r="Y161" s="42"/>
      <c r="Z161" s="43"/>
      <c r="AA161" s="42"/>
      <c r="AB161" s="43"/>
      <c r="AC161" s="42"/>
      <c r="AD161" s="43"/>
      <c r="AE161" s="42"/>
      <c r="AF161" s="43"/>
      <c r="AG161" s="44"/>
      <c r="AH161" s="14"/>
      <c r="AI161" s="5">
        <v>155</v>
      </c>
    </row>
    <row r="162" spans="1:35" x14ac:dyDescent="0.25">
      <c r="A162">
        <v>158</v>
      </c>
      <c r="C162" s="5">
        <v>158</v>
      </c>
      <c r="L162">
        <v>159</v>
      </c>
      <c r="P162" s="5">
        <v>158</v>
      </c>
      <c r="U162">
        <v>156</v>
      </c>
      <c r="W162" s="42"/>
      <c r="X162" s="43"/>
      <c r="Y162" s="42"/>
      <c r="Z162" s="43"/>
      <c r="AA162" s="42"/>
      <c r="AB162" s="43"/>
      <c r="AC162" s="42"/>
      <c r="AD162" s="43"/>
      <c r="AE162" s="42"/>
      <c r="AF162" s="43"/>
      <c r="AG162" s="44"/>
      <c r="AH162" s="14"/>
      <c r="AI162" s="5">
        <v>156</v>
      </c>
    </row>
    <row r="163" spans="1:35" x14ac:dyDescent="0.25">
      <c r="A163">
        <v>159</v>
      </c>
      <c r="C163" s="5">
        <v>159</v>
      </c>
      <c r="L163">
        <v>160</v>
      </c>
      <c r="P163" s="5">
        <v>159</v>
      </c>
      <c r="U163">
        <v>157</v>
      </c>
      <c r="W163" s="42"/>
      <c r="X163" s="43"/>
      <c r="Y163" s="42"/>
      <c r="Z163" s="43"/>
      <c r="AA163" s="42"/>
      <c r="AB163" s="43"/>
      <c r="AC163" s="42"/>
      <c r="AD163" s="43"/>
      <c r="AE163" s="42"/>
      <c r="AF163" s="43"/>
      <c r="AG163" s="44"/>
      <c r="AH163" s="14"/>
      <c r="AI163" s="5">
        <v>157</v>
      </c>
    </row>
    <row r="164" spans="1:35" x14ac:dyDescent="0.25">
      <c r="A164">
        <v>160</v>
      </c>
      <c r="C164" s="5">
        <v>160</v>
      </c>
      <c r="L164">
        <v>161</v>
      </c>
      <c r="P164" s="5">
        <v>160</v>
      </c>
      <c r="U164">
        <v>158</v>
      </c>
      <c r="W164" s="42"/>
      <c r="X164" s="43"/>
      <c r="Y164" s="42"/>
      <c r="Z164" s="43"/>
      <c r="AA164" s="42"/>
      <c r="AB164" s="43"/>
      <c r="AC164" s="42"/>
      <c r="AD164" s="43"/>
      <c r="AE164" s="42"/>
      <c r="AF164" s="43"/>
      <c r="AG164" s="44"/>
      <c r="AH164" s="14"/>
      <c r="AI164" s="5">
        <v>158</v>
      </c>
    </row>
    <row r="165" spans="1:35" x14ac:dyDescent="0.25">
      <c r="A165">
        <v>161</v>
      </c>
      <c r="C165" s="5">
        <v>161</v>
      </c>
      <c r="L165">
        <v>162</v>
      </c>
      <c r="P165" s="5">
        <v>161</v>
      </c>
      <c r="U165">
        <v>159</v>
      </c>
      <c r="W165" s="42"/>
      <c r="X165" s="43"/>
      <c r="Y165" s="42"/>
      <c r="Z165" s="43"/>
      <c r="AA165" s="42"/>
      <c r="AB165" s="43"/>
      <c r="AC165" s="42"/>
      <c r="AD165" s="43"/>
      <c r="AE165" s="42"/>
      <c r="AF165" s="43"/>
      <c r="AG165" s="44"/>
      <c r="AH165" s="14"/>
      <c r="AI165" s="5">
        <v>159</v>
      </c>
    </row>
    <row r="166" spans="1:35" x14ac:dyDescent="0.25">
      <c r="A166">
        <v>162</v>
      </c>
      <c r="C166" s="5">
        <v>162</v>
      </c>
      <c r="L166">
        <v>163</v>
      </c>
      <c r="P166" s="5">
        <v>162</v>
      </c>
      <c r="U166">
        <v>160</v>
      </c>
      <c r="W166" s="42"/>
      <c r="X166" s="43"/>
      <c r="Y166" s="42"/>
      <c r="Z166" s="43"/>
      <c r="AA166" s="42"/>
      <c r="AB166" s="43"/>
      <c r="AC166" s="42"/>
      <c r="AD166" s="43"/>
      <c r="AE166" s="42"/>
      <c r="AF166" s="43"/>
      <c r="AG166" s="44"/>
      <c r="AH166" s="14"/>
      <c r="AI166" s="5">
        <v>160</v>
      </c>
    </row>
    <row r="167" spans="1:35" x14ac:dyDescent="0.25">
      <c r="A167">
        <v>163</v>
      </c>
      <c r="C167" s="5">
        <v>163</v>
      </c>
      <c r="L167">
        <v>164</v>
      </c>
      <c r="P167" s="5">
        <v>163</v>
      </c>
      <c r="U167">
        <v>161</v>
      </c>
      <c r="W167" s="42"/>
      <c r="X167" s="43"/>
      <c r="Y167" s="42"/>
      <c r="Z167" s="43"/>
      <c r="AA167" s="42"/>
      <c r="AB167" s="43"/>
      <c r="AC167" s="42"/>
      <c r="AD167" s="43"/>
      <c r="AE167" s="42"/>
      <c r="AF167" s="43"/>
      <c r="AG167" s="44"/>
      <c r="AH167" s="14"/>
      <c r="AI167" s="5">
        <v>161</v>
      </c>
    </row>
    <row r="168" spans="1:35" x14ac:dyDescent="0.25">
      <c r="A168">
        <v>164</v>
      </c>
      <c r="C168" s="5">
        <v>164</v>
      </c>
      <c r="L168">
        <v>165</v>
      </c>
      <c r="P168" s="5">
        <v>164</v>
      </c>
      <c r="U168">
        <v>162</v>
      </c>
      <c r="W168" s="42"/>
      <c r="X168" s="43"/>
      <c r="Y168" s="42"/>
      <c r="Z168" s="43"/>
      <c r="AA168" s="42"/>
      <c r="AB168" s="43"/>
      <c r="AC168" s="42"/>
      <c r="AD168" s="43"/>
      <c r="AE168" s="42"/>
      <c r="AF168" s="43"/>
      <c r="AG168" s="44"/>
      <c r="AH168" s="14"/>
      <c r="AI168" s="5">
        <v>162</v>
      </c>
    </row>
    <row r="169" spans="1:35" x14ac:dyDescent="0.25">
      <c r="A169">
        <v>165</v>
      </c>
      <c r="C169" s="5">
        <v>165</v>
      </c>
      <c r="L169">
        <v>166</v>
      </c>
      <c r="P169" s="5">
        <v>165</v>
      </c>
      <c r="U169">
        <v>163</v>
      </c>
      <c r="W169" s="42"/>
      <c r="X169" s="43"/>
      <c r="Y169" s="42"/>
      <c r="Z169" s="43"/>
      <c r="AA169" s="42"/>
      <c r="AB169" s="43"/>
      <c r="AC169" s="42"/>
      <c r="AD169" s="43"/>
      <c r="AE169" s="42"/>
      <c r="AF169" s="43"/>
      <c r="AG169" s="44"/>
      <c r="AH169" s="14"/>
      <c r="AI169" s="5">
        <v>163</v>
      </c>
    </row>
    <row r="170" spans="1:35" x14ac:dyDescent="0.25">
      <c r="A170">
        <v>166</v>
      </c>
      <c r="C170" s="5">
        <v>166</v>
      </c>
      <c r="L170">
        <v>167</v>
      </c>
      <c r="P170" s="5">
        <v>166</v>
      </c>
      <c r="U170">
        <v>164</v>
      </c>
      <c r="W170" s="42"/>
      <c r="X170" s="43"/>
      <c r="Y170" s="42"/>
      <c r="Z170" s="43"/>
      <c r="AA170" s="42"/>
      <c r="AB170" s="43"/>
      <c r="AC170" s="42"/>
      <c r="AD170" s="43"/>
      <c r="AE170" s="42"/>
      <c r="AF170" s="43"/>
      <c r="AG170" s="44"/>
      <c r="AH170" s="14"/>
      <c r="AI170" s="5">
        <v>164</v>
      </c>
    </row>
    <row r="171" spans="1:35" x14ac:dyDescent="0.25">
      <c r="A171">
        <v>167</v>
      </c>
      <c r="C171" s="5">
        <v>167</v>
      </c>
      <c r="L171">
        <v>168</v>
      </c>
      <c r="P171" s="5">
        <v>167</v>
      </c>
      <c r="U171">
        <v>165</v>
      </c>
      <c r="W171" s="42"/>
      <c r="X171" s="43"/>
      <c r="Y171" s="42"/>
      <c r="Z171" s="43"/>
      <c r="AA171" s="42"/>
      <c r="AB171" s="43"/>
      <c r="AC171" s="42"/>
      <c r="AD171" s="43"/>
      <c r="AE171" s="42"/>
      <c r="AF171" s="43"/>
      <c r="AG171" s="44"/>
      <c r="AH171" s="14"/>
      <c r="AI171" s="5">
        <v>165</v>
      </c>
    </row>
    <row r="172" spans="1:35" x14ac:dyDescent="0.25">
      <c r="A172">
        <v>168</v>
      </c>
      <c r="C172" s="5">
        <v>168</v>
      </c>
      <c r="L172">
        <v>169</v>
      </c>
      <c r="P172" s="5">
        <v>168</v>
      </c>
      <c r="U172">
        <v>166</v>
      </c>
      <c r="W172" s="42"/>
      <c r="X172" s="43"/>
      <c r="Y172" s="42"/>
      <c r="Z172" s="43"/>
      <c r="AA172" s="42"/>
      <c r="AB172" s="43"/>
      <c r="AC172" s="42"/>
      <c r="AD172" s="43"/>
      <c r="AE172" s="42"/>
      <c r="AF172" s="43"/>
      <c r="AG172" s="44"/>
      <c r="AH172" s="14"/>
      <c r="AI172" s="5">
        <v>166</v>
      </c>
    </row>
    <row r="173" spans="1:35" x14ac:dyDescent="0.25">
      <c r="A173">
        <v>169</v>
      </c>
      <c r="C173" s="5">
        <v>169</v>
      </c>
      <c r="L173">
        <v>170</v>
      </c>
      <c r="P173" s="5">
        <v>169</v>
      </c>
      <c r="U173">
        <v>167</v>
      </c>
      <c r="W173" s="42"/>
      <c r="X173" s="43"/>
      <c r="Y173" s="42"/>
      <c r="Z173" s="43"/>
      <c r="AA173" s="42"/>
      <c r="AB173" s="43"/>
      <c r="AC173" s="42"/>
      <c r="AD173" s="43"/>
      <c r="AE173" s="42"/>
      <c r="AF173" s="43"/>
      <c r="AG173" s="44"/>
      <c r="AH173" s="14"/>
      <c r="AI173" s="5">
        <v>167</v>
      </c>
    </row>
    <row r="174" spans="1:35" x14ac:dyDescent="0.25">
      <c r="A174">
        <v>170</v>
      </c>
      <c r="C174" s="5">
        <v>170</v>
      </c>
      <c r="L174">
        <v>171</v>
      </c>
      <c r="P174" s="5">
        <v>170</v>
      </c>
      <c r="U174">
        <v>168</v>
      </c>
      <c r="W174" s="42"/>
      <c r="X174" s="43"/>
      <c r="Y174" s="42"/>
      <c r="Z174" s="43"/>
      <c r="AA174" s="42"/>
      <c r="AB174" s="43"/>
      <c r="AC174" s="42"/>
      <c r="AD174" s="43"/>
      <c r="AE174" s="42"/>
      <c r="AF174" s="43"/>
      <c r="AG174" s="44"/>
      <c r="AH174" s="14"/>
      <c r="AI174" s="5">
        <v>168</v>
      </c>
    </row>
    <row r="175" spans="1:35" x14ac:dyDescent="0.25">
      <c r="A175">
        <v>171</v>
      </c>
      <c r="C175" s="5">
        <v>171</v>
      </c>
      <c r="L175">
        <v>172</v>
      </c>
      <c r="P175" s="5">
        <v>171</v>
      </c>
      <c r="U175">
        <v>169</v>
      </c>
      <c r="W175" s="42"/>
      <c r="X175" s="43"/>
      <c r="Y175" s="42"/>
      <c r="Z175" s="43"/>
      <c r="AA175" s="42"/>
      <c r="AB175" s="43"/>
      <c r="AC175" s="42"/>
      <c r="AD175" s="43"/>
      <c r="AE175" s="42"/>
      <c r="AF175" s="43"/>
      <c r="AG175" s="44"/>
      <c r="AH175" s="14"/>
      <c r="AI175" s="5">
        <v>169</v>
      </c>
    </row>
    <row r="176" spans="1:35" x14ac:dyDescent="0.25">
      <c r="A176">
        <v>172</v>
      </c>
      <c r="C176" s="5">
        <v>172</v>
      </c>
      <c r="L176">
        <v>173</v>
      </c>
      <c r="P176" s="5">
        <v>172</v>
      </c>
      <c r="U176">
        <v>170</v>
      </c>
      <c r="W176" s="42"/>
      <c r="X176" s="43"/>
      <c r="Y176" s="42"/>
      <c r="Z176" s="43"/>
      <c r="AA176" s="42"/>
      <c r="AB176" s="43"/>
      <c r="AC176" s="42"/>
      <c r="AD176" s="43"/>
      <c r="AE176" s="42"/>
      <c r="AF176" s="43"/>
      <c r="AG176" s="44"/>
      <c r="AH176" s="14"/>
      <c r="AI176" s="5">
        <v>170</v>
      </c>
    </row>
    <row r="177" spans="1:35" x14ac:dyDescent="0.25">
      <c r="A177">
        <v>173</v>
      </c>
      <c r="C177" s="5">
        <v>173</v>
      </c>
      <c r="L177">
        <v>174</v>
      </c>
      <c r="P177" s="5">
        <v>173</v>
      </c>
      <c r="U177">
        <v>171</v>
      </c>
      <c r="W177" s="42"/>
      <c r="X177" s="43"/>
      <c r="Y177" s="42"/>
      <c r="Z177" s="43"/>
      <c r="AA177" s="42"/>
      <c r="AB177" s="43"/>
      <c r="AC177" s="42"/>
      <c r="AD177" s="43"/>
      <c r="AE177" s="42"/>
      <c r="AF177" s="43"/>
      <c r="AG177" s="44"/>
      <c r="AH177" s="14"/>
      <c r="AI177" s="5">
        <v>171</v>
      </c>
    </row>
    <row r="178" spans="1:35" x14ac:dyDescent="0.25">
      <c r="A178">
        <v>174</v>
      </c>
      <c r="C178" s="5">
        <v>174</v>
      </c>
      <c r="L178">
        <v>175</v>
      </c>
      <c r="P178" s="5">
        <v>174</v>
      </c>
      <c r="U178">
        <v>172</v>
      </c>
      <c r="W178" s="42"/>
      <c r="X178" s="43"/>
      <c r="Y178" s="42"/>
      <c r="Z178" s="43"/>
      <c r="AA178" s="42"/>
      <c r="AB178" s="43"/>
      <c r="AC178" s="42"/>
      <c r="AD178" s="43"/>
      <c r="AE178" s="42"/>
      <c r="AF178" s="43"/>
      <c r="AG178" s="44"/>
      <c r="AH178" s="14"/>
      <c r="AI178" s="5">
        <v>172</v>
      </c>
    </row>
    <row r="179" spans="1:35" x14ac:dyDescent="0.25">
      <c r="A179">
        <v>175</v>
      </c>
      <c r="C179" s="5">
        <v>175</v>
      </c>
      <c r="L179">
        <v>176</v>
      </c>
      <c r="P179" s="5">
        <v>175</v>
      </c>
      <c r="U179">
        <v>173</v>
      </c>
      <c r="W179" s="42"/>
      <c r="X179" s="43"/>
      <c r="Y179" s="42"/>
      <c r="Z179" s="43"/>
      <c r="AA179" s="42"/>
      <c r="AB179" s="43"/>
      <c r="AC179" s="42"/>
      <c r="AD179" s="43"/>
      <c r="AE179" s="42"/>
      <c r="AF179" s="43"/>
      <c r="AG179" s="44"/>
      <c r="AH179" s="14"/>
      <c r="AI179" s="5">
        <v>173</v>
      </c>
    </row>
    <row r="180" spans="1:35" x14ac:dyDescent="0.25">
      <c r="A180">
        <v>176</v>
      </c>
      <c r="C180" s="5">
        <v>176</v>
      </c>
      <c r="L180">
        <v>177</v>
      </c>
      <c r="P180" s="5">
        <v>176</v>
      </c>
      <c r="U180">
        <v>174</v>
      </c>
      <c r="W180" s="42"/>
      <c r="X180" s="43"/>
      <c r="Y180" s="42"/>
      <c r="Z180" s="43"/>
      <c r="AA180" s="42"/>
      <c r="AB180" s="43"/>
      <c r="AC180" s="42"/>
      <c r="AD180" s="43"/>
      <c r="AE180" s="42"/>
      <c r="AF180" s="43"/>
      <c r="AG180" s="44"/>
      <c r="AH180" s="14"/>
      <c r="AI180" s="5">
        <v>174</v>
      </c>
    </row>
    <row r="181" spans="1:35" x14ac:dyDescent="0.25">
      <c r="A181">
        <v>177</v>
      </c>
      <c r="C181" s="5">
        <v>177</v>
      </c>
      <c r="L181">
        <v>178</v>
      </c>
      <c r="P181" s="5">
        <v>177</v>
      </c>
      <c r="U181">
        <v>175</v>
      </c>
      <c r="W181" s="42"/>
      <c r="X181" s="43"/>
      <c r="Y181" s="42"/>
      <c r="Z181" s="43"/>
      <c r="AA181" s="42"/>
      <c r="AB181" s="43"/>
      <c r="AC181" s="42"/>
      <c r="AD181" s="43"/>
      <c r="AE181" s="42"/>
      <c r="AF181" s="43"/>
      <c r="AG181" s="44"/>
      <c r="AH181" s="14"/>
      <c r="AI181" s="5">
        <v>175</v>
      </c>
    </row>
    <row r="182" spans="1:35" x14ac:dyDescent="0.25">
      <c r="A182">
        <v>178</v>
      </c>
      <c r="C182" s="5">
        <v>178</v>
      </c>
      <c r="L182">
        <v>179</v>
      </c>
      <c r="P182" s="5">
        <v>178</v>
      </c>
      <c r="U182">
        <v>176</v>
      </c>
      <c r="W182" s="42"/>
      <c r="X182" s="43"/>
      <c r="Y182" s="42"/>
      <c r="Z182" s="43"/>
      <c r="AA182" s="42"/>
      <c r="AB182" s="43"/>
      <c r="AC182" s="42"/>
      <c r="AD182" s="43"/>
      <c r="AE182" s="42"/>
      <c r="AF182" s="43"/>
      <c r="AG182" s="44"/>
      <c r="AH182" s="14"/>
      <c r="AI182" s="5">
        <v>176</v>
      </c>
    </row>
    <row r="183" spans="1:35" x14ac:dyDescent="0.25">
      <c r="A183">
        <v>179</v>
      </c>
      <c r="C183" s="5">
        <v>179</v>
      </c>
      <c r="L183">
        <v>180</v>
      </c>
      <c r="P183" s="5">
        <v>179</v>
      </c>
      <c r="U183">
        <v>177</v>
      </c>
      <c r="W183" s="42"/>
      <c r="X183" s="43"/>
      <c r="Y183" s="42"/>
      <c r="Z183" s="43"/>
      <c r="AA183" s="42"/>
      <c r="AB183" s="43"/>
      <c r="AC183" s="42"/>
      <c r="AD183" s="43"/>
      <c r="AE183" s="42"/>
      <c r="AF183" s="43"/>
      <c r="AG183" s="44"/>
      <c r="AH183" s="14"/>
      <c r="AI183" s="5">
        <v>177</v>
      </c>
    </row>
    <row r="184" spans="1:35" x14ac:dyDescent="0.25">
      <c r="A184">
        <v>180</v>
      </c>
      <c r="C184" s="5">
        <v>180</v>
      </c>
      <c r="L184">
        <v>181</v>
      </c>
      <c r="P184" s="5">
        <v>180</v>
      </c>
      <c r="U184">
        <v>178</v>
      </c>
      <c r="W184" s="42"/>
      <c r="X184" s="43"/>
      <c r="Y184" s="42"/>
      <c r="Z184" s="43"/>
      <c r="AA184" s="42"/>
      <c r="AB184" s="43"/>
      <c r="AC184" s="42"/>
      <c r="AD184" s="43"/>
      <c r="AE184" s="42"/>
      <c r="AF184" s="43"/>
      <c r="AG184" s="44"/>
      <c r="AH184" s="14"/>
      <c r="AI184" s="5">
        <v>178</v>
      </c>
    </row>
    <row r="185" spans="1:35" x14ac:dyDescent="0.25">
      <c r="A185">
        <v>181</v>
      </c>
      <c r="C185" s="5">
        <v>181</v>
      </c>
      <c r="L185">
        <v>182</v>
      </c>
      <c r="P185" s="5">
        <v>181</v>
      </c>
      <c r="U185">
        <v>179</v>
      </c>
      <c r="W185" s="42"/>
      <c r="X185" s="43"/>
      <c r="Y185" s="42"/>
      <c r="Z185" s="43"/>
      <c r="AA185" s="42"/>
      <c r="AB185" s="43"/>
      <c r="AC185" s="42"/>
      <c r="AD185" s="43"/>
      <c r="AE185" s="42"/>
      <c r="AF185" s="43"/>
      <c r="AG185" s="44"/>
      <c r="AH185" s="14"/>
      <c r="AI185" s="5">
        <v>179</v>
      </c>
    </row>
    <row r="186" spans="1:35" x14ac:dyDescent="0.25">
      <c r="A186">
        <v>182</v>
      </c>
      <c r="C186" s="5">
        <v>182</v>
      </c>
      <c r="L186">
        <v>183</v>
      </c>
      <c r="P186" s="5">
        <v>182</v>
      </c>
      <c r="U186">
        <v>180</v>
      </c>
      <c r="W186" s="42"/>
      <c r="X186" s="43"/>
      <c r="Y186" s="42"/>
      <c r="Z186" s="43"/>
      <c r="AA186" s="42"/>
      <c r="AB186" s="43"/>
      <c r="AC186" s="42"/>
      <c r="AD186" s="43"/>
      <c r="AE186" s="42"/>
      <c r="AF186" s="43"/>
      <c r="AG186" s="44"/>
      <c r="AH186" s="14"/>
      <c r="AI186" s="5">
        <v>180</v>
      </c>
    </row>
    <row r="187" spans="1:35" x14ac:dyDescent="0.25">
      <c r="A187">
        <v>183</v>
      </c>
      <c r="C187" s="5">
        <v>183</v>
      </c>
      <c r="L187">
        <v>184</v>
      </c>
      <c r="P187" s="5">
        <v>183</v>
      </c>
      <c r="U187">
        <v>181</v>
      </c>
      <c r="W187" s="42"/>
      <c r="X187" s="43"/>
      <c r="Y187" s="42"/>
      <c r="Z187" s="43"/>
      <c r="AA187" s="42"/>
      <c r="AB187" s="43"/>
      <c r="AC187" s="42"/>
      <c r="AD187" s="43"/>
      <c r="AE187" s="42"/>
      <c r="AF187" s="43"/>
      <c r="AG187" s="44"/>
      <c r="AH187" s="14"/>
      <c r="AI187" s="5">
        <v>181</v>
      </c>
    </row>
    <row r="188" spans="1:35" x14ac:dyDescent="0.25">
      <c r="A188">
        <v>184</v>
      </c>
      <c r="C188" s="5">
        <v>184</v>
      </c>
      <c r="L188">
        <v>185</v>
      </c>
      <c r="P188" s="5">
        <v>184</v>
      </c>
      <c r="U188">
        <v>182</v>
      </c>
      <c r="W188" s="42"/>
      <c r="X188" s="43"/>
      <c r="Y188" s="42"/>
      <c r="Z188" s="43"/>
      <c r="AA188" s="42"/>
      <c r="AB188" s="43"/>
      <c r="AC188" s="42"/>
      <c r="AD188" s="43"/>
      <c r="AE188" s="42"/>
      <c r="AF188" s="43"/>
      <c r="AG188" s="44"/>
      <c r="AH188" s="14"/>
      <c r="AI188" s="5">
        <v>182</v>
      </c>
    </row>
    <row r="189" spans="1:35" x14ac:dyDescent="0.25">
      <c r="A189">
        <v>185</v>
      </c>
      <c r="C189" s="5">
        <v>185</v>
      </c>
      <c r="L189">
        <v>186</v>
      </c>
      <c r="P189" s="5">
        <v>185</v>
      </c>
      <c r="U189">
        <v>183</v>
      </c>
      <c r="W189" s="42"/>
      <c r="X189" s="43"/>
      <c r="Y189" s="42"/>
      <c r="Z189" s="43"/>
      <c r="AA189" s="42"/>
      <c r="AB189" s="43"/>
      <c r="AC189" s="42"/>
      <c r="AD189" s="43"/>
      <c r="AE189" s="42"/>
      <c r="AF189" s="43"/>
      <c r="AG189" s="44"/>
      <c r="AH189" s="14"/>
      <c r="AI189" s="5">
        <v>183</v>
      </c>
    </row>
    <row r="190" spans="1:35" x14ac:dyDescent="0.25">
      <c r="A190">
        <v>186</v>
      </c>
      <c r="C190" s="5">
        <v>186</v>
      </c>
      <c r="L190">
        <v>187</v>
      </c>
      <c r="P190" s="5">
        <v>186</v>
      </c>
      <c r="U190">
        <v>184</v>
      </c>
      <c r="W190" s="42"/>
      <c r="X190" s="43"/>
      <c r="Y190" s="42"/>
      <c r="Z190" s="43"/>
      <c r="AA190" s="42"/>
      <c r="AB190" s="43"/>
      <c r="AC190" s="42"/>
      <c r="AD190" s="43"/>
      <c r="AE190" s="42"/>
      <c r="AF190" s="43"/>
      <c r="AG190" s="44"/>
      <c r="AH190" s="14"/>
      <c r="AI190" s="5">
        <v>184</v>
      </c>
    </row>
    <row r="191" spans="1:35" x14ac:dyDescent="0.25">
      <c r="A191">
        <v>187</v>
      </c>
      <c r="C191" s="5">
        <v>187</v>
      </c>
      <c r="L191">
        <v>188</v>
      </c>
      <c r="P191" s="5">
        <v>187</v>
      </c>
      <c r="U191">
        <v>185</v>
      </c>
      <c r="W191" s="42"/>
      <c r="X191" s="43"/>
      <c r="Y191" s="42"/>
      <c r="Z191" s="43"/>
      <c r="AA191" s="42"/>
      <c r="AB191" s="43"/>
      <c r="AC191" s="42"/>
      <c r="AD191" s="43"/>
      <c r="AE191" s="42"/>
      <c r="AF191" s="43"/>
      <c r="AG191" s="44"/>
      <c r="AH191" s="14"/>
      <c r="AI191" s="5">
        <v>185</v>
      </c>
    </row>
    <row r="192" spans="1:35" x14ac:dyDescent="0.25">
      <c r="A192">
        <v>188</v>
      </c>
      <c r="C192" s="5">
        <v>188</v>
      </c>
      <c r="L192">
        <v>189</v>
      </c>
      <c r="P192" s="5">
        <v>188</v>
      </c>
      <c r="U192">
        <v>186</v>
      </c>
      <c r="W192" s="42"/>
      <c r="X192" s="43"/>
      <c r="Y192" s="42"/>
      <c r="Z192" s="43"/>
      <c r="AA192" s="42"/>
      <c r="AB192" s="43"/>
      <c r="AC192" s="42"/>
      <c r="AD192" s="43"/>
      <c r="AE192" s="42"/>
      <c r="AF192" s="43"/>
      <c r="AG192" s="44"/>
      <c r="AH192" s="14"/>
      <c r="AI192" s="5">
        <v>186</v>
      </c>
    </row>
    <row r="193" spans="1:35" x14ac:dyDescent="0.25">
      <c r="A193">
        <v>189</v>
      </c>
      <c r="C193" s="5">
        <v>189</v>
      </c>
      <c r="L193">
        <v>190</v>
      </c>
      <c r="P193" s="5">
        <v>189</v>
      </c>
      <c r="U193">
        <v>187</v>
      </c>
      <c r="W193" s="42"/>
      <c r="X193" s="43"/>
      <c r="Y193" s="42"/>
      <c r="Z193" s="43"/>
      <c r="AA193" s="42"/>
      <c r="AB193" s="43"/>
      <c r="AC193" s="42"/>
      <c r="AD193" s="43"/>
      <c r="AE193" s="42"/>
      <c r="AF193" s="43"/>
      <c r="AG193" s="44"/>
      <c r="AH193" s="14"/>
      <c r="AI193" s="5">
        <v>187</v>
      </c>
    </row>
    <row r="194" spans="1:35" x14ac:dyDescent="0.25">
      <c r="A194">
        <v>190</v>
      </c>
      <c r="C194" s="5">
        <v>190</v>
      </c>
      <c r="L194">
        <v>191</v>
      </c>
      <c r="P194" s="5">
        <v>190</v>
      </c>
      <c r="U194">
        <v>188</v>
      </c>
      <c r="W194" s="42"/>
      <c r="X194" s="43"/>
      <c r="Y194" s="42"/>
      <c r="Z194" s="43"/>
      <c r="AA194" s="42"/>
      <c r="AB194" s="43"/>
      <c r="AC194" s="42"/>
      <c r="AD194" s="43"/>
      <c r="AE194" s="42"/>
      <c r="AF194" s="43"/>
      <c r="AG194" s="44"/>
      <c r="AH194" s="14"/>
      <c r="AI194" s="5">
        <v>188</v>
      </c>
    </row>
    <row r="195" spans="1:35" x14ac:dyDescent="0.25">
      <c r="A195">
        <v>191</v>
      </c>
      <c r="C195" s="5">
        <v>191</v>
      </c>
      <c r="L195">
        <v>192</v>
      </c>
      <c r="P195" s="5">
        <v>191</v>
      </c>
      <c r="U195">
        <v>189</v>
      </c>
      <c r="W195" s="42"/>
      <c r="X195" s="43"/>
      <c r="Y195" s="42"/>
      <c r="Z195" s="43"/>
      <c r="AA195" s="42"/>
      <c r="AB195" s="43"/>
      <c r="AC195" s="42"/>
      <c r="AD195" s="43"/>
      <c r="AE195" s="42"/>
      <c r="AF195" s="43"/>
      <c r="AG195" s="44"/>
      <c r="AH195" s="14"/>
      <c r="AI195" s="5">
        <v>189</v>
      </c>
    </row>
    <row r="196" spans="1:35" x14ac:dyDescent="0.25">
      <c r="A196">
        <v>192</v>
      </c>
      <c r="C196" s="5">
        <v>192</v>
      </c>
      <c r="L196">
        <v>193</v>
      </c>
      <c r="P196" s="5">
        <v>192</v>
      </c>
      <c r="U196">
        <v>190</v>
      </c>
      <c r="W196" s="42"/>
      <c r="X196" s="43"/>
      <c r="Y196" s="42"/>
      <c r="Z196" s="43"/>
      <c r="AA196" s="42"/>
      <c r="AB196" s="43"/>
      <c r="AC196" s="42"/>
      <c r="AD196" s="43"/>
      <c r="AE196" s="42"/>
      <c r="AF196" s="43"/>
      <c r="AG196" s="44"/>
      <c r="AH196" s="14"/>
      <c r="AI196" s="5">
        <v>190</v>
      </c>
    </row>
    <row r="197" spans="1:35" x14ac:dyDescent="0.25">
      <c r="A197">
        <v>193</v>
      </c>
      <c r="C197" s="5">
        <v>193</v>
      </c>
      <c r="L197">
        <v>194</v>
      </c>
      <c r="P197" s="5">
        <v>193</v>
      </c>
      <c r="U197">
        <v>191</v>
      </c>
      <c r="W197" s="42"/>
      <c r="X197" s="43"/>
      <c r="Y197" s="42"/>
      <c r="Z197" s="43"/>
      <c r="AA197" s="42"/>
      <c r="AB197" s="43"/>
      <c r="AC197" s="42"/>
      <c r="AD197" s="43"/>
      <c r="AE197" s="42"/>
      <c r="AF197" s="43"/>
      <c r="AG197" s="44"/>
      <c r="AH197" s="14"/>
      <c r="AI197" s="5">
        <v>191</v>
      </c>
    </row>
    <row r="198" spans="1:35" x14ac:dyDescent="0.25">
      <c r="A198">
        <v>194</v>
      </c>
      <c r="C198" s="5">
        <v>194</v>
      </c>
      <c r="L198">
        <v>195</v>
      </c>
      <c r="P198" s="5">
        <v>194</v>
      </c>
      <c r="U198">
        <v>192</v>
      </c>
      <c r="W198" s="42"/>
      <c r="X198" s="43"/>
      <c r="Y198" s="42"/>
      <c r="Z198" s="43"/>
      <c r="AA198" s="42"/>
      <c r="AB198" s="43"/>
      <c r="AC198" s="42"/>
      <c r="AD198" s="43"/>
      <c r="AE198" s="42"/>
      <c r="AF198" s="43"/>
      <c r="AG198" s="44"/>
      <c r="AH198" s="14"/>
      <c r="AI198" s="5">
        <v>192</v>
      </c>
    </row>
    <row r="199" spans="1:35" x14ac:dyDescent="0.25">
      <c r="A199">
        <v>195</v>
      </c>
      <c r="C199" s="5">
        <v>195</v>
      </c>
      <c r="L199">
        <v>196</v>
      </c>
      <c r="P199" s="5">
        <v>195</v>
      </c>
      <c r="U199">
        <v>193</v>
      </c>
      <c r="W199" s="42"/>
      <c r="X199" s="43"/>
      <c r="Y199" s="42"/>
      <c r="Z199" s="43"/>
      <c r="AA199" s="42"/>
      <c r="AB199" s="43"/>
      <c r="AC199" s="42"/>
      <c r="AD199" s="43"/>
      <c r="AE199" s="42"/>
      <c r="AF199" s="43"/>
      <c r="AG199" s="44"/>
      <c r="AH199" s="14"/>
      <c r="AI199" s="5">
        <v>193</v>
      </c>
    </row>
    <row r="200" spans="1:35" x14ac:dyDescent="0.25">
      <c r="A200">
        <v>196</v>
      </c>
      <c r="C200" s="5">
        <v>196</v>
      </c>
      <c r="L200">
        <v>197</v>
      </c>
      <c r="P200" s="5">
        <v>196</v>
      </c>
      <c r="U200">
        <v>194</v>
      </c>
      <c r="W200" s="42"/>
      <c r="X200" s="43"/>
      <c r="Y200" s="42"/>
      <c r="Z200" s="43"/>
      <c r="AA200" s="42"/>
      <c r="AB200" s="43"/>
      <c r="AC200" s="42"/>
      <c r="AD200" s="43"/>
      <c r="AE200" s="42"/>
      <c r="AF200" s="43"/>
      <c r="AG200" s="44"/>
      <c r="AH200" s="14"/>
      <c r="AI200" s="5">
        <v>194</v>
      </c>
    </row>
    <row r="201" spans="1:35" x14ac:dyDescent="0.25">
      <c r="A201">
        <v>197</v>
      </c>
      <c r="C201" s="5">
        <v>197</v>
      </c>
      <c r="L201">
        <v>198</v>
      </c>
      <c r="P201" s="5">
        <v>197</v>
      </c>
      <c r="U201">
        <v>195</v>
      </c>
      <c r="W201" s="42"/>
      <c r="X201" s="43"/>
      <c r="Y201" s="42"/>
      <c r="Z201" s="43"/>
      <c r="AA201" s="42"/>
      <c r="AB201" s="43"/>
      <c r="AC201" s="42"/>
      <c r="AD201" s="43"/>
      <c r="AE201" s="42"/>
      <c r="AF201" s="43"/>
      <c r="AG201" s="44"/>
      <c r="AH201" s="14"/>
      <c r="AI201" s="5">
        <v>195</v>
      </c>
    </row>
    <row r="202" spans="1:35" x14ac:dyDescent="0.25">
      <c r="A202">
        <v>198</v>
      </c>
      <c r="C202" s="5">
        <v>198</v>
      </c>
      <c r="L202">
        <v>199</v>
      </c>
      <c r="P202" s="5">
        <v>198</v>
      </c>
      <c r="U202">
        <v>196</v>
      </c>
      <c r="W202" s="42"/>
      <c r="X202" s="43"/>
      <c r="Y202" s="42"/>
      <c r="Z202" s="43"/>
      <c r="AA202" s="42"/>
      <c r="AB202" s="43"/>
      <c r="AC202" s="42"/>
      <c r="AD202" s="43"/>
      <c r="AE202" s="42"/>
      <c r="AF202" s="43"/>
      <c r="AG202" s="44"/>
      <c r="AH202" s="14"/>
      <c r="AI202" s="5">
        <v>196</v>
      </c>
    </row>
    <row r="203" spans="1:35" x14ac:dyDescent="0.25">
      <c r="A203">
        <v>199</v>
      </c>
      <c r="C203" s="5">
        <v>199</v>
      </c>
      <c r="L203">
        <v>200</v>
      </c>
      <c r="P203" s="5">
        <v>199</v>
      </c>
      <c r="U203">
        <v>197</v>
      </c>
      <c r="W203" s="42"/>
      <c r="X203" s="43"/>
      <c r="Y203" s="42"/>
      <c r="Z203" s="43"/>
      <c r="AA203" s="42"/>
      <c r="AB203" s="43"/>
      <c r="AC203" s="42"/>
      <c r="AD203" s="43"/>
      <c r="AE203" s="42"/>
      <c r="AF203" s="43"/>
      <c r="AG203" s="44"/>
      <c r="AH203" s="14"/>
      <c r="AI203" s="5">
        <v>197</v>
      </c>
    </row>
    <row r="204" spans="1:35" x14ac:dyDescent="0.25">
      <c r="A204">
        <v>200</v>
      </c>
      <c r="C204" s="5">
        <v>200</v>
      </c>
      <c r="L204">
        <v>201</v>
      </c>
      <c r="P204" s="5">
        <v>200</v>
      </c>
      <c r="U204">
        <v>198</v>
      </c>
      <c r="W204" s="42"/>
      <c r="X204" s="43"/>
      <c r="Y204" s="42"/>
      <c r="Z204" s="43"/>
      <c r="AA204" s="42"/>
      <c r="AB204" s="43"/>
      <c r="AC204" s="42"/>
      <c r="AD204" s="43"/>
      <c r="AE204" s="42"/>
      <c r="AF204" s="43"/>
      <c r="AG204" s="44"/>
      <c r="AH204" s="14"/>
      <c r="AI204" s="5">
        <v>198</v>
      </c>
    </row>
    <row r="205" spans="1:35" x14ac:dyDescent="0.25">
      <c r="A205">
        <v>201</v>
      </c>
      <c r="C205" s="5">
        <v>201</v>
      </c>
      <c r="L205">
        <v>202</v>
      </c>
      <c r="P205" s="5">
        <v>201</v>
      </c>
      <c r="U205">
        <v>199</v>
      </c>
      <c r="W205" s="42"/>
      <c r="X205" s="43"/>
      <c r="Y205" s="42"/>
      <c r="Z205" s="43"/>
      <c r="AA205" s="42"/>
      <c r="AB205" s="43"/>
      <c r="AC205" s="42"/>
      <c r="AD205" s="43"/>
      <c r="AE205" s="42"/>
      <c r="AF205" s="43"/>
      <c r="AG205" s="44"/>
      <c r="AH205" s="14"/>
      <c r="AI205" s="5">
        <v>199</v>
      </c>
    </row>
    <row r="206" spans="1:35" x14ac:dyDescent="0.25">
      <c r="A206">
        <v>202</v>
      </c>
      <c r="C206" s="5">
        <v>202</v>
      </c>
      <c r="L206">
        <v>203</v>
      </c>
      <c r="P206" s="5">
        <v>202</v>
      </c>
      <c r="U206">
        <v>200</v>
      </c>
      <c r="W206" s="42"/>
      <c r="X206" s="43"/>
      <c r="Y206" s="42"/>
      <c r="Z206" s="43"/>
      <c r="AA206" s="42"/>
      <c r="AB206" s="43"/>
      <c r="AC206" s="42"/>
      <c r="AD206" s="43"/>
      <c r="AE206" s="42"/>
      <c r="AF206" s="43"/>
      <c r="AG206" s="44"/>
      <c r="AH206" s="14"/>
      <c r="AI206" s="5">
        <v>200</v>
      </c>
    </row>
    <row r="207" spans="1:35" x14ac:dyDescent="0.25">
      <c r="A207">
        <v>203</v>
      </c>
      <c r="C207" s="5">
        <v>203</v>
      </c>
      <c r="L207">
        <v>204</v>
      </c>
      <c r="P207" s="5">
        <v>203</v>
      </c>
      <c r="U207">
        <v>201</v>
      </c>
      <c r="W207" s="42"/>
      <c r="X207" s="43"/>
      <c r="Y207" s="42"/>
      <c r="Z207" s="43"/>
      <c r="AA207" s="42"/>
      <c r="AB207" s="43"/>
      <c r="AC207" s="42"/>
      <c r="AD207" s="43"/>
      <c r="AE207" s="42"/>
      <c r="AF207" s="43"/>
      <c r="AG207" s="44"/>
      <c r="AH207" s="14"/>
      <c r="AI207" s="5">
        <v>201</v>
      </c>
    </row>
    <row r="208" spans="1:35" x14ac:dyDescent="0.25">
      <c r="A208">
        <v>204</v>
      </c>
      <c r="C208" s="5">
        <v>204</v>
      </c>
      <c r="L208">
        <v>205</v>
      </c>
      <c r="P208" s="5">
        <v>204</v>
      </c>
      <c r="U208">
        <v>202</v>
      </c>
      <c r="W208" s="42"/>
      <c r="X208" s="43"/>
      <c r="Y208" s="42"/>
      <c r="Z208" s="43"/>
      <c r="AA208" s="42"/>
      <c r="AB208" s="43"/>
      <c r="AC208" s="42"/>
      <c r="AD208" s="43"/>
      <c r="AE208" s="42"/>
      <c r="AF208" s="43"/>
      <c r="AG208" s="44"/>
      <c r="AH208" s="14"/>
      <c r="AI208" s="5">
        <v>202</v>
      </c>
    </row>
    <row r="209" spans="1:35" x14ac:dyDescent="0.25">
      <c r="A209">
        <v>205</v>
      </c>
      <c r="C209" s="5">
        <v>205</v>
      </c>
      <c r="L209">
        <v>206</v>
      </c>
      <c r="P209" s="5">
        <v>205</v>
      </c>
      <c r="U209">
        <v>203</v>
      </c>
      <c r="W209" s="42"/>
      <c r="X209" s="43"/>
      <c r="Y209" s="42"/>
      <c r="Z209" s="43"/>
      <c r="AA209" s="42"/>
      <c r="AB209" s="43"/>
      <c r="AC209" s="42"/>
      <c r="AD209" s="43"/>
      <c r="AE209" s="42"/>
      <c r="AF209" s="43"/>
      <c r="AG209" s="44"/>
      <c r="AH209" s="14"/>
      <c r="AI209" s="5">
        <v>203</v>
      </c>
    </row>
    <row r="210" spans="1:35" x14ac:dyDescent="0.25">
      <c r="A210">
        <v>206</v>
      </c>
      <c r="C210" s="5">
        <v>206</v>
      </c>
      <c r="L210">
        <v>207</v>
      </c>
      <c r="P210" s="5">
        <v>206</v>
      </c>
      <c r="U210">
        <v>204</v>
      </c>
      <c r="W210" s="42"/>
      <c r="X210" s="43"/>
      <c r="Y210" s="42"/>
      <c r="Z210" s="43"/>
      <c r="AA210" s="42"/>
      <c r="AB210" s="43"/>
      <c r="AC210" s="42"/>
      <c r="AD210" s="43"/>
      <c r="AE210" s="42"/>
      <c r="AF210" s="43"/>
      <c r="AG210" s="44"/>
      <c r="AH210" s="14"/>
      <c r="AI210" s="5">
        <v>204</v>
      </c>
    </row>
    <row r="211" spans="1:35" x14ac:dyDescent="0.25">
      <c r="A211">
        <v>207</v>
      </c>
      <c r="C211" s="5">
        <v>207</v>
      </c>
      <c r="L211">
        <v>208</v>
      </c>
      <c r="P211" s="5">
        <v>207</v>
      </c>
      <c r="U211">
        <v>205</v>
      </c>
      <c r="W211" s="42"/>
      <c r="X211" s="43"/>
      <c r="Y211" s="42"/>
      <c r="Z211" s="43"/>
      <c r="AA211" s="42"/>
      <c r="AB211" s="43"/>
      <c r="AC211" s="42"/>
      <c r="AD211" s="43"/>
      <c r="AE211" s="42"/>
      <c r="AF211" s="43"/>
      <c r="AG211" s="44"/>
      <c r="AH211" s="14"/>
      <c r="AI211" s="5">
        <v>205</v>
      </c>
    </row>
    <row r="212" spans="1:35" x14ac:dyDescent="0.25">
      <c r="A212">
        <v>208</v>
      </c>
      <c r="C212" s="5">
        <v>208</v>
      </c>
      <c r="L212">
        <v>209</v>
      </c>
      <c r="P212" s="5">
        <v>208</v>
      </c>
      <c r="U212">
        <v>206</v>
      </c>
      <c r="W212" s="42"/>
      <c r="X212" s="43"/>
      <c r="Y212" s="42"/>
      <c r="Z212" s="43"/>
      <c r="AA212" s="42"/>
      <c r="AB212" s="43"/>
      <c r="AC212" s="42"/>
      <c r="AD212" s="43"/>
      <c r="AE212" s="42"/>
      <c r="AF212" s="43"/>
      <c r="AG212" s="44"/>
      <c r="AH212" s="14"/>
      <c r="AI212" s="5">
        <v>206</v>
      </c>
    </row>
    <row r="213" spans="1:35" x14ac:dyDescent="0.25">
      <c r="A213">
        <v>209</v>
      </c>
      <c r="C213" s="5">
        <v>209</v>
      </c>
      <c r="L213">
        <v>210</v>
      </c>
      <c r="P213" s="5">
        <v>209</v>
      </c>
      <c r="U213">
        <v>207</v>
      </c>
      <c r="W213" s="42"/>
      <c r="X213" s="43"/>
      <c r="Y213" s="42"/>
      <c r="Z213" s="43"/>
      <c r="AA213" s="42"/>
      <c r="AB213" s="43"/>
      <c r="AC213" s="42"/>
      <c r="AD213" s="43"/>
      <c r="AE213" s="42"/>
      <c r="AF213" s="43"/>
      <c r="AG213" s="44"/>
      <c r="AH213" s="14"/>
      <c r="AI213" s="5">
        <v>207</v>
      </c>
    </row>
    <row r="214" spans="1:35" x14ac:dyDescent="0.25">
      <c r="A214">
        <v>210</v>
      </c>
      <c r="C214" s="5">
        <v>210</v>
      </c>
      <c r="L214">
        <v>211</v>
      </c>
      <c r="P214" s="5">
        <v>210</v>
      </c>
      <c r="U214">
        <v>208</v>
      </c>
      <c r="W214" s="42"/>
      <c r="X214" s="43"/>
      <c r="Y214" s="42"/>
      <c r="Z214" s="43"/>
      <c r="AA214" s="42"/>
      <c r="AB214" s="43"/>
      <c r="AC214" s="42"/>
      <c r="AD214" s="43"/>
      <c r="AE214" s="42"/>
      <c r="AF214" s="43"/>
      <c r="AG214" s="44"/>
      <c r="AH214" s="14"/>
      <c r="AI214" s="5">
        <v>208</v>
      </c>
    </row>
    <row r="215" spans="1:35" x14ac:dyDescent="0.25">
      <c r="A215">
        <v>211</v>
      </c>
      <c r="C215" s="5">
        <v>211</v>
      </c>
      <c r="L215">
        <v>212</v>
      </c>
      <c r="P215" s="5">
        <v>211</v>
      </c>
      <c r="U215">
        <v>209</v>
      </c>
      <c r="W215" s="42"/>
      <c r="X215" s="43"/>
      <c r="Y215" s="42"/>
      <c r="Z215" s="43"/>
      <c r="AA215" s="42"/>
      <c r="AB215" s="43"/>
      <c r="AC215" s="42"/>
      <c r="AD215" s="43"/>
      <c r="AE215" s="42"/>
      <c r="AF215" s="43"/>
      <c r="AG215" s="44"/>
      <c r="AH215" s="14"/>
      <c r="AI215" s="5">
        <v>209</v>
      </c>
    </row>
    <row r="216" spans="1:35" x14ac:dyDescent="0.25">
      <c r="A216">
        <v>212</v>
      </c>
      <c r="C216" s="5">
        <v>212</v>
      </c>
      <c r="L216">
        <v>213</v>
      </c>
      <c r="P216" s="5">
        <v>212</v>
      </c>
      <c r="U216">
        <v>210</v>
      </c>
      <c r="W216" s="42"/>
      <c r="X216" s="43"/>
      <c r="Y216" s="42"/>
      <c r="Z216" s="43"/>
      <c r="AA216" s="42"/>
      <c r="AB216" s="43"/>
      <c r="AC216" s="42"/>
      <c r="AD216" s="43"/>
      <c r="AE216" s="42"/>
      <c r="AF216" s="43"/>
      <c r="AG216" s="44"/>
      <c r="AH216" s="14"/>
      <c r="AI216" s="5">
        <v>210</v>
      </c>
    </row>
    <row r="217" spans="1:35" x14ac:dyDescent="0.25">
      <c r="A217">
        <v>213</v>
      </c>
      <c r="C217" s="5">
        <v>213</v>
      </c>
      <c r="L217">
        <v>214</v>
      </c>
      <c r="P217" s="5">
        <v>213</v>
      </c>
      <c r="U217">
        <v>211</v>
      </c>
      <c r="W217" s="42"/>
      <c r="X217" s="43"/>
      <c r="Y217" s="42"/>
      <c r="Z217" s="43"/>
      <c r="AA217" s="42"/>
      <c r="AB217" s="43"/>
      <c r="AC217" s="42"/>
      <c r="AD217" s="43"/>
      <c r="AE217" s="42"/>
      <c r="AF217" s="43"/>
      <c r="AG217" s="44"/>
      <c r="AH217" s="14"/>
      <c r="AI217" s="5">
        <v>211</v>
      </c>
    </row>
    <row r="218" spans="1:35" x14ac:dyDescent="0.25">
      <c r="A218">
        <v>214</v>
      </c>
      <c r="C218" s="5">
        <v>214</v>
      </c>
      <c r="L218">
        <v>215</v>
      </c>
      <c r="P218" s="5">
        <v>214</v>
      </c>
      <c r="U218">
        <v>212</v>
      </c>
      <c r="W218" s="42"/>
      <c r="X218" s="43"/>
      <c r="Y218" s="42"/>
      <c r="Z218" s="43"/>
      <c r="AA218" s="42"/>
      <c r="AB218" s="43"/>
      <c r="AC218" s="42"/>
      <c r="AD218" s="43"/>
      <c r="AE218" s="42"/>
      <c r="AF218" s="43"/>
      <c r="AG218" s="44"/>
      <c r="AH218" s="14"/>
      <c r="AI218" s="5">
        <v>212</v>
      </c>
    </row>
    <row r="219" spans="1:35" x14ac:dyDescent="0.25">
      <c r="A219">
        <v>215</v>
      </c>
      <c r="C219" s="5">
        <v>215</v>
      </c>
      <c r="L219">
        <v>216</v>
      </c>
      <c r="P219" s="5">
        <v>215</v>
      </c>
      <c r="U219">
        <v>213</v>
      </c>
      <c r="W219" s="42"/>
      <c r="X219" s="43"/>
      <c r="Y219" s="42"/>
      <c r="Z219" s="43"/>
      <c r="AA219" s="42"/>
      <c r="AB219" s="43"/>
      <c r="AC219" s="42"/>
      <c r="AD219" s="43"/>
      <c r="AE219" s="42"/>
      <c r="AF219" s="43"/>
      <c r="AG219" s="44"/>
      <c r="AH219" s="14"/>
      <c r="AI219" s="5">
        <v>213</v>
      </c>
    </row>
    <row r="220" spans="1:35" x14ac:dyDescent="0.25">
      <c r="A220">
        <v>216</v>
      </c>
      <c r="C220" s="5">
        <v>216</v>
      </c>
      <c r="L220">
        <v>217</v>
      </c>
      <c r="P220" s="5">
        <v>216</v>
      </c>
      <c r="U220">
        <v>214</v>
      </c>
      <c r="W220" s="42"/>
      <c r="X220" s="43"/>
      <c r="Y220" s="42"/>
      <c r="Z220" s="43"/>
      <c r="AA220" s="42"/>
      <c r="AB220" s="43"/>
      <c r="AC220" s="42"/>
      <c r="AD220" s="43"/>
      <c r="AE220" s="42"/>
      <c r="AF220" s="43"/>
      <c r="AG220" s="44"/>
      <c r="AH220" s="14"/>
      <c r="AI220" s="5">
        <v>214</v>
      </c>
    </row>
    <row r="221" spans="1:35" x14ac:dyDescent="0.25">
      <c r="A221">
        <v>217</v>
      </c>
      <c r="C221" s="5">
        <v>217</v>
      </c>
      <c r="L221">
        <v>218</v>
      </c>
      <c r="P221" s="5">
        <v>217</v>
      </c>
      <c r="U221">
        <v>215</v>
      </c>
      <c r="W221" s="42"/>
      <c r="X221" s="43"/>
      <c r="Y221" s="42"/>
      <c r="Z221" s="43"/>
      <c r="AA221" s="42"/>
      <c r="AB221" s="43"/>
      <c r="AC221" s="42"/>
      <c r="AD221" s="43"/>
      <c r="AE221" s="42"/>
      <c r="AF221" s="43"/>
      <c r="AG221" s="44"/>
      <c r="AH221" s="14"/>
      <c r="AI221" s="5">
        <v>215</v>
      </c>
    </row>
    <row r="222" spans="1:35" x14ac:dyDescent="0.25">
      <c r="A222">
        <v>218</v>
      </c>
      <c r="C222" s="5">
        <v>218</v>
      </c>
      <c r="L222">
        <v>219</v>
      </c>
      <c r="P222" s="5">
        <v>218</v>
      </c>
      <c r="U222">
        <v>216</v>
      </c>
      <c r="W222" s="42"/>
      <c r="X222" s="43"/>
      <c r="Y222" s="42"/>
      <c r="Z222" s="43"/>
      <c r="AA222" s="42"/>
      <c r="AB222" s="43"/>
      <c r="AC222" s="42"/>
      <c r="AD222" s="43"/>
      <c r="AE222" s="42"/>
      <c r="AF222" s="43"/>
      <c r="AG222" s="44"/>
      <c r="AH222" s="14"/>
      <c r="AI222" s="5">
        <v>216</v>
      </c>
    </row>
    <row r="223" spans="1:35" x14ac:dyDescent="0.25">
      <c r="A223">
        <v>219</v>
      </c>
      <c r="C223" s="5">
        <v>219</v>
      </c>
      <c r="L223">
        <v>220</v>
      </c>
      <c r="P223" s="5">
        <v>219</v>
      </c>
      <c r="U223">
        <v>217</v>
      </c>
      <c r="W223" s="42"/>
      <c r="X223" s="43"/>
      <c r="Y223" s="42"/>
      <c r="Z223" s="43"/>
      <c r="AA223" s="42"/>
      <c r="AB223" s="43"/>
      <c r="AC223" s="42"/>
      <c r="AD223" s="43"/>
      <c r="AE223" s="42"/>
      <c r="AF223" s="43"/>
      <c r="AG223" s="44"/>
      <c r="AH223" s="14"/>
      <c r="AI223" s="5">
        <v>217</v>
      </c>
    </row>
    <row r="224" spans="1:35" x14ac:dyDescent="0.25">
      <c r="A224">
        <v>220</v>
      </c>
      <c r="C224" s="5">
        <v>220</v>
      </c>
      <c r="L224">
        <v>221</v>
      </c>
      <c r="P224" s="5">
        <v>220</v>
      </c>
      <c r="U224">
        <v>218</v>
      </c>
      <c r="W224" s="42"/>
      <c r="X224" s="43"/>
      <c r="Y224" s="42"/>
      <c r="Z224" s="43"/>
      <c r="AA224" s="42"/>
      <c r="AB224" s="43"/>
      <c r="AC224" s="42"/>
      <c r="AD224" s="43"/>
      <c r="AE224" s="42"/>
      <c r="AF224" s="43"/>
      <c r="AG224" s="44"/>
      <c r="AH224" s="14"/>
      <c r="AI224" s="5">
        <v>218</v>
      </c>
    </row>
    <row r="225" spans="1:35" x14ac:dyDescent="0.25">
      <c r="A225">
        <v>221</v>
      </c>
      <c r="C225" s="5">
        <v>221</v>
      </c>
      <c r="L225">
        <v>222</v>
      </c>
      <c r="P225" s="5">
        <v>221</v>
      </c>
      <c r="U225">
        <v>219</v>
      </c>
      <c r="W225" s="42"/>
      <c r="X225" s="43"/>
      <c r="Y225" s="42"/>
      <c r="Z225" s="43"/>
      <c r="AA225" s="42"/>
      <c r="AB225" s="43"/>
      <c r="AC225" s="42"/>
      <c r="AD225" s="43"/>
      <c r="AE225" s="42"/>
      <c r="AF225" s="43"/>
      <c r="AG225" s="44"/>
      <c r="AH225" s="14"/>
      <c r="AI225" s="5">
        <v>219</v>
      </c>
    </row>
    <row r="226" spans="1:35" x14ac:dyDescent="0.25">
      <c r="A226">
        <v>222</v>
      </c>
      <c r="C226" s="5">
        <v>222</v>
      </c>
      <c r="L226">
        <v>223</v>
      </c>
      <c r="P226" s="5">
        <v>222</v>
      </c>
      <c r="U226">
        <v>220</v>
      </c>
      <c r="W226" s="42"/>
      <c r="X226" s="43"/>
      <c r="Y226" s="42"/>
      <c r="Z226" s="43"/>
      <c r="AA226" s="42"/>
      <c r="AB226" s="43"/>
      <c r="AC226" s="42"/>
      <c r="AD226" s="43"/>
      <c r="AE226" s="42"/>
      <c r="AF226" s="43"/>
      <c r="AG226" s="44"/>
      <c r="AH226" s="14"/>
      <c r="AI226" s="5">
        <v>220</v>
      </c>
    </row>
    <row r="227" spans="1:35" x14ac:dyDescent="0.25">
      <c r="A227">
        <v>223</v>
      </c>
      <c r="C227" s="5">
        <v>223</v>
      </c>
      <c r="L227">
        <v>224</v>
      </c>
      <c r="P227" s="5">
        <v>223</v>
      </c>
      <c r="U227">
        <v>221</v>
      </c>
      <c r="W227" s="42"/>
      <c r="X227" s="43"/>
      <c r="Y227" s="42"/>
      <c r="Z227" s="43"/>
      <c r="AA227" s="42"/>
      <c r="AB227" s="43"/>
      <c r="AC227" s="42"/>
      <c r="AD227" s="43"/>
      <c r="AE227" s="42"/>
      <c r="AF227" s="43"/>
      <c r="AG227" s="44"/>
      <c r="AH227" s="14"/>
      <c r="AI227" s="5">
        <v>221</v>
      </c>
    </row>
    <row r="228" spans="1:35" x14ac:dyDescent="0.25">
      <c r="A228">
        <v>224</v>
      </c>
      <c r="C228" s="5">
        <v>224</v>
      </c>
      <c r="L228">
        <v>225</v>
      </c>
      <c r="P228" s="5">
        <v>224</v>
      </c>
      <c r="U228">
        <v>222</v>
      </c>
      <c r="W228" s="42"/>
      <c r="X228" s="43"/>
      <c r="Y228" s="42"/>
      <c r="Z228" s="43"/>
      <c r="AA228" s="42"/>
      <c r="AB228" s="43"/>
      <c r="AC228" s="42"/>
      <c r="AD228" s="43"/>
      <c r="AE228" s="42"/>
      <c r="AF228" s="43"/>
      <c r="AG228" s="44"/>
      <c r="AH228" s="14"/>
      <c r="AI228" s="5">
        <v>222</v>
      </c>
    </row>
    <row r="229" spans="1:35" x14ac:dyDescent="0.25">
      <c r="A229">
        <v>225</v>
      </c>
      <c r="C229" s="5">
        <v>225</v>
      </c>
      <c r="L229">
        <v>226</v>
      </c>
      <c r="P229" s="5">
        <v>225</v>
      </c>
      <c r="U229">
        <v>223</v>
      </c>
      <c r="W229" s="42"/>
      <c r="X229" s="43"/>
      <c r="Y229" s="42"/>
      <c r="Z229" s="43"/>
      <c r="AA229" s="42"/>
      <c r="AB229" s="43"/>
      <c r="AC229" s="42"/>
      <c r="AD229" s="43"/>
      <c r="AE229" s="42"/>
      <c r="AF229" s="43"/>
      <c r="AG229" s="44"/>
      <c r="AH229" s="14"/>
      <c r="AI229" s="5">
        <v>223</v>
      </c>
    </row>
    <row r="230" spans="1:35" x14ac:dyDescent="0.25">
      <c r="A230">
        <v>226</v>
      </c>
      <c r="C230" s="5">
        <v>226</v>
      </c>
      <c r="L230">
        <v>227</v>
      </c>
      <c r="P230" s="5">
        <v>226</v>
      </c>
      <c r="U230">
        <v>224</v>
      </c>
      <c r="W230" s="42"/>
      <c r="X230" s="43"/>
      <c r="Y230" s="42"/>
      <c r="Z230" s="43"/>
      <c r="AA230" s="42"/>
      <c r="AB230" s="43"/>
      <c r="AC230" s="42"/>
      <c r="AD230" s="43"/>
      <c r="AE230" s="42"/>
      <c r="AF230" s="43"/>
      <c r="AG230" s="44"/>
      <c r="AH230" s="14"/>
      <c r="AI230" s="5">
        <v>224</v>
      </c>
    </row>
    <row r="231" spans="1:35" x14ac:dyDescent="0.25">
      <c r="A231">
        <v>227</v>
      </c>
      <c r="C231" s="5">
        <v>227</v>
      </c>
      <c r="L231">
        <v>228</v>
      </c>
      <c r="P231" s="5">
        <v>227</v>
      </c>
      <c r="U231">
        <v>225</v>
      </c>
      <c r="W231" s="42"/>
      <c r="X231" s="43"/>
      <c r="Y231" s="42"/>
      <c r="Z231" s="43"/>
      <c r="AA231" s="42"/>
      <c r="AB231" s="43"/>
      <c r="AC231" s="42"/>
      <c r="AD231" s="43"/>
      <c r="AE231" s="42"/>
      <c r="AF231" s="43"/>
      <c r="AG231" s="44"/>
      <c r="AH231" s="14"/>
      <c r="AI231" s="5">
        <v>225</v>
      </c>
    </row>
    <row r="232" spans="1:35" x14ac:dyDescent="0.25">
      <c r="A232">
        <v>228</v>
      </c>
      <c r="C232" s="5">
        <v>228</v>
      </c>
      <c r="L232">
        <v>229</v>
      </c>
      <c r="P232" s="5">
        <v>228</v>
      </c>
      <c r="U232">
        <v>226</v>
      </c>
      <c r="W232" s="42"/>
      <c r="X232" s="43"/>
      <c r="Y232" s="42"/>
      <c r="Z232" s="43"/>
      <c r="AA232" s="42"/>
      <c r="AB232" s="43"/>
      <c r="AC232" s="42"/>
      <c r="AD232" s="43"/>
      <c r="AE232" s="42"/>
      <c r="AF232" s="43"/>
      <c r="AG232" s="44"/>
      <c r="AH232" s="14"/>
      <c r="AI232" s="5">
        <v>226</v>
      </c>
    </row>
    <row r="233" spans="1:35" x14ac:dyDescent="0.25">
      <c r="A233">
        <v>229</v>
      </c>
      <c r="C233" s="5">
        <v>229</v>
      </c>
      <c r="L233">
        <v>230</v>
      </c>
      <c r="P233" s="5">
        <v>229</v>
      </c>
      <c r="U233">
        <v>227</v>
      </c>
      <c r="W233" s="42"/>
      <c r="X233" s="43"/>
      <c r="Y233" s="42"/>
      <c r="Z233" s="43"/>
      <c r="AA233" s="42"/>
      <c r="AB233" s="43"/>
      <c r="AC233" s="42"/>
      <c r="AD233" s="43"/>
      <c r="AE233" s="42"/>
      <c r="AF233" s="43"/>
      <c r="AG233" s="44"/>
      <c r="AH233" s="14"/>
      <c r="AI233" s="5">
        <v>227</v>
      </c>
    </row>
    <row r="234" spans="1:35" x14ac:dyDescent="0.25">
      <c r="A234">
        <v>230</v>
      </c>
      <c r="C234" s="5">
        <v>230</v>
      </c>
      <c r="L234">
        <v>231</v>
      </c>
      <c r="P234" s="5">
        <v>230</v>
      </c>
      <c r="U234">
        <v>228</v>
      </c>
      <c r="W234" s="42"/>
      <c r="X234" s="43"/>
      <c r="Y234" s="42"/>
      <c r="Z234" s="43"/>
      <c r="AA234" s="42"/>
      <c r="AB234" s="43"/>
      <c r="AC234" s="42"/>
      <c r="AD234" s="43"/>
      <c r="AE234" s="42"/>
      <c r="AF234" s="43"/>
      <c r="AG234" s="44"/>
      <c r="AH234" s="14"/>
      <c r="AI234" s="5">
        <v>228</v>
      </c>
    </row>
    <row r="235" spans="1:35" x14ac:dyDescent="0.25">
      <c r="A235">
        <v>231</v>
      </c>
      <c r="C235" s="5">
        <v>231</v>
      </c>
      <c r="L235">
        <v>232</v>
      </c>
      <c r="P235" s="5">
        <v>231</v>
      </c>
      <c r="U235">
        <v>229</v>
      </c>
      <c r="W235" s="42"/>
      <c r="X235" s="43"/>
      <c r="Y235" s="42"/>
      <c r="Z235" s="43"/>
      <c r="AA235" s="42"/>
      <c r="AB235" s="43"/>
      <c r="AC235" s="42"/>
      <c r="AD235" s="43"/>
      <c r="AE235" s="42"/>
      <c r="AF235" s="43"/>
      <c r="AG235" s="44"/>
      <c r="AH235" s="14"/>
      <c r="AI235" s="5">
        <v>229</v>
      </c>
    </row>
    <row r="236" spans="1:35" x14ac:dyDescent="0.25">
      <c r="A236">
        <v>232</v>
      </c>
      <c r="C236" s="5">
        <v>232</v>
      </c>
      <c r="L236">
        <v>233</v>
      </c>
      <c r="P236" s="5">
        <v>232</v>
      </c>
      <c r="U236">
        <v>230</v>
      </c>
      <c r="W236" s="42"/>
      <c r="X236" s="43"/>
      <c r="Y236" s="42"/>
      <c r="Z236" s="43"/>
      <c r="AA236" s="42"/>
      <c r="AB236" s="43"/>
      <c r="AC236" s="42"/>
      <c r="AD236" s="43"/>
      <c r="AE236" s="42"/>
      <c r="AF236" s="43"/>
      <c r="AG236" s="44"/>
      <c r="AH236" s="14"/>
      <c r="AI236" s="5">
        <v>230</v>
      </c>
    </row>
    <row r="237" spans="1:35" x14ac:dyDescent="0.25">
      <c r="A237">
        <v>233</v>
      </c>
      <c r="C237" s="5">
        <v>233</v>
      </c>
      <c r="L237">
        <v>234</v>
      </c>
      <c r="P237" s="5">
        <v>233</v>
      </c>
      <c r="U237">
        <v>231</v>
      </c>
      <c r="W237" s="42"/>
      <c r="X237" s="43"/>
      <c r="Y237" s="42"/>
      <c r="Z237" s="43"/>
      <c r="AA237" s="42"/>
      <c r="AB237" s="43"/>
      <c r="AC237" s="42"/>
      <c r="AD237" s="43"/>
      <c r="AE237" s="42"/>
      <c r="AF237" s="43"/>
      <c r="AG237" s="44"/>
      <c r="AH237" s="14"/>
      <c r="AI237" s="5">
        <v>231</v>
      </c>
    </row>
    <row r="238" spans="1:35" x14ac:dyDescent="0.25">
      <c r="A238">
        <v>234</v>
      </c>
      <c r="C238" s="5">
        <v>234</v>
      </c>
      <c r="L238">
        <v>235</v>
      </c>
      <c r="P238" s="5">
        <v>234</v>
      </c>
      <c r="U238">
        <v>232</v>
      </c>
      <c r="W238" s="42"/>
      <c r="X238" s="43"/>
      <c r="Y238" s="42"/>
      <c r="Z238" s="43"/>
      <c r="AA238" s="42"/>
      <c r="AB238" s="43"/>
      <c r="AC238" s="42"/>
      <c r="AD238" s="43"/>
      <c r="AE238" s="42"/>
      <c r="AF238" s="43"/>
      <c r="AG238" s="44"/>
      <c r="AH238" s="14"/>
      <c r="AI238" s="5">
        <v>232</v>
      </c>
    </row>
    <row r="239" spans="1:35" x14ac:dyDescent="0.25">
      <c r="A239">
        <v>235</v>
      </c>
      <c r="C239" s="5">
        <v>235</v>
      </c>
      <c r="L239">
        <v>236</v>
      </c>
      <c r="P239" s="5">
        <v>235</v>
      </c>
      <c r="U239">
        <v>233</v>
      </c>
      <c r="W239" s="42"/>
      <c r="X239" s="43"/>
      <c r="Y239" s="42"/>
      <c r="Z239" s="43"/>
      <c r="AA239" s="42"/>
      <c r="AB239" s="43"/>
      <c r="AC239" s="42"/>
      <c r="AD239" s="43"/>
      <c r="AE239" s="42"/>
      <c r="AF239" s="43"/>
      <c r="AG239" s="44"/>
      <c r="AH239" s="14"/>
      <c r="AI239" s="5">
        <v>233</v>
      </c>
    </row>
    <row r="240" spans="1:35" x14ac:dyDescent="0.25">
      <c r="A240">
        <v>236</v>
      </c>
      <c r="C240" s="5">
        <v>236</v>
      </c>
      <c r="L240">
        <v>237</v>
      </c>
      <c r="P240" s="5">
        <v>236</v>
      </c>
      <c r="U240">
        <v>234</v>
      </c>
      <c r="W240" s="42"/>
      <c r="X240" s="43"/>
      <c r="Y240" s="42"/>
      <c r="Z240" s="43"/>
      <c r="AA240" s="42"/>
      <c r="AB240" s="43"/>
      <c r="AC240" s="42"/>
      <c r="AD240" s="43"/>
      <c r="AE240" s="42"/>
      <c r="AF240" s="43"/>
      <c r="AG240" s="44"/>
      <c r="AH240" s="14"/>
      <c r="AI240" s="5">
        <v>234</v>
      </c>
    </row>
    <row r="241" spans="1:35" x14ac:dyDescent="0.25">
      <c r="A241">
        <v>237</v>
      </c>
      <c r="C241" s="5">
        <v>237</v>
      </c>
      <c r="L241">
        <v>238</v>
      </c>
      <c r="P241" s="5">
        <v>237</v>
      </c>
      <c r="U241">
        <v>235</v>
      </c>
      <c r="W241" s="42"/>
      <c r="X241" s="43"/>
      <c r="Y241" s="42"/>
      <c r="Z241" s="43"/>
      <c r="AA241" s="42"/>
      <c r="AB241" s="43"/>
      <c r="AC241" s="42"/>
      <c r="AD241" s="43"/>
      <c r="AE241" s="42"/>
      <c r="AF241" s="43"/>
      <c r="AG241" s="44"/>
      <c r="AH241" s="14"/>
      <c r="AI241" s="5">
        <v>235</v>
      </c>
    </row>
    <row r="242" spans="1:35" x14ac:dyDescent="0.25">
      <c r="A242">
        <v>238</v>
      </c>
      <c r="C242" s="5">
        <v>238</v>
      </c>
      <c r="L242">
        <v>239</v>
      </c>
      <c r="P242" s="5">
        <v>238</v>
      </c>
      <c r="U242">
        <v>236</v>
      </c>
      <c r="W242" s="42"/>
      <c r="X242" s="43"/>
      <c r="Y242" s="42"/>
      <c r="Z242" s="43"/>
      <c r="AA242" s="42"/>
      <c r="AB242" s="43"/>
      <c r="AC242" s="42"/>
      <c r="AD242" s="43"/>
      <c r="AE242" s="42"/>
      <c r="AF242" s="43"/>
      <c r="AG242" s="44"/>
      <c r="AH242" s="14"/>
      <c r="AI242" s="5">
        <v>236</v>
      </c>
    </row>
    <row r="243" spans="1:35" x14ac:dyDescent="0.25">
      <c r="A243">
        <v>239</v>
      </c>
      <c r="C243" s="5">
        <v>239</v>
      </c>
      <c r="L243">
        <v>240</v>
      </c>
      <c r="P243" s="5">
        <v>239</v>
      </c>
      <c r="U243">
        <v>237</v>
      </c>
      <c r="W243" s="42"/>
      <c r="X243" s="43"/>
      <c r="Y243" s="42"/>
      <c r="Z243" s="43"/>
      <c r="AA243" s="42"/>
      <c r="AB243" s="43"/>
      <c r="AC243" s="42"/>
      <c r="AD243" s="43"/>
      <c r="AE243" s="42"/>
      <c r="AF243" s="43"/>
      <c r="AG243" s="44"/>
      <c r="AH243" s="14"/>
      <c r="AI243" s="5">
        <v>237</v>
      </c>
    </row>
    <row r="244" spans="1:35" x14ac:dyDescent="0.25">
      <c r="A244">
        <v>240</v>
      </c>
      <c r="C244" s="5">
        <v>240</v>
      </c>
      <c r="L244">
        <v>241</v>
      </c>
      <c r="P244" s="5">
        <v>240</v>
      </c>
      <c r="U244">
        <v>238</v>
      </c>
      <c r="W244" s="42"/>
      <c r="X244" s="43"/>
      <c r="Y244" s="42"/>
      <c r="Z244" s="43"/>
      <c r="AA244" s="42"/>
      <c r="AB244" s="43"/>
      <c r="AC244" s="42"/>
      <c r="AD244" s="43"/>
      <c r="AE244" s="42"/>
      <c r="AF244" s="43"/>
      <c r="AG244" s="44"/>
      <c r="AH244" s="14"/>
      <c r="AI244" s="5">
        <v>238</v>
      </c>
    </row>
    <row r="245" spans="1:35" x14ac:dyDescent="0.25">
      <c r="A245">
        <v>241</v>
      </c>
      <c r="C245" s="5">
        <v>241</v>
      </c>
      <c r="L245">
        <v>242</v>
      </c>
      <c r="P245" s="5">
        <v>241</v>
      </c>
      <c r="U245">
        <v>239</v>
      </c>
      <c r="W245" s="42"/>
      <c r="X245" s="43"/>
      <c r="Y245" s="42"/>
      <c r="Z245" s="43"/>
      <c r="AA245" s="42"/>
      <c r="AB245" s="43"/>
      <c r="AC245" s="42"/>
      <c r="AD245" s="43"/>
      <c r="AE245" s="42"/>
      <c r="AF245" s="43"/>
      <c r="AG245" s="44"/>
      <c r="AH245" s="14"/>
      <c r="AI245" s="5">
        <v>239</v>
      </c>
    </row>
    <row r="246" spans="1:35" x14ac:dyDescent="0.25">
      <c r="A246">
        <v>242</v>
      </c>
      <c r="C246" s="5">
        <v>242</v>
      </c>
      <c r="L246">
        <v>243</v>
      </c>
      <c r="P246" s="5">
        <v>242</v>
      </c>
      <c r="U246">
        <v>240</v>
      </c>
      <c r="W246" s="42"/>
      <c r="X246" s="43"/>
      <c r="Y246" s="42"/>
      <c r="Z246" s="43"/>
      <c r="AA246" s="42"/>
      <c r="AB246" s="43"/>
      <c r="AC246" s="42"/>
      <c r="AD246" s="43"/>
      <c r="AE246" s="42"/>
      <c r="AF246" s="43"/>
      <c r="AG246" s="44"/>
      <c r="AH246" s="14"/>
      <c r="AI246" s="5">
        <v>240</v>
      </c>
    </row>
    <row r="247" spans="1:35" x14ac:dyDescent="0.25">
      <c r="A247">
        <v>243</v>
      </c>
      <c r="C247" s="5">
        <v>243</v>
      </c>
      <c r="L247">
        <v>244</v>
      </c>
      <c r="P247" s="5">
        <v>243</v>
      </c>
      <c r="U247">
        <v>241</v>
      </c>
      <c r="W247" s="42"/>
      <c r="X247" s="43"/>
      <c r="Y247" s="42"/>
      <c r="Z247" s="43"/>
      <c r="AA247" s="42"/>
      <c r="AB247" s="43"/>
      <c r="AC247" s="42"/>
      <c r="AD247" s="43"/>
      <c r="AE247" s="42"/>
      <c r="AF247" s="43"/>
      <c r="AG247" s="44"/>
      <c r="AH247" s="14"/>
      <c r="AI247" s="5">
        <v>241</v>
      </c>
    </row>
    <row r="248" spans="1:35" x14ac:dyDescent="0.25">
      <c r="A248">
        <v>244</v>
      </c>
      <c r="C248" s="5">
        <v>244</v>
      </c>
      <c r="L248">
        <v>245</v>
      </c>
      <c r="P248" s="5">
        <v>244</v>
      </c>
      <c r="U248">
        <v>242</v>
      </c>
      <c r="W248" s="42"/>
      <c r="X248" s="43"/>
      <c r="Y248" s="42"/>
      <c r="Z248" s="43"/>
      <c r="AA248" s="42"/>
      <c r="AB248" s="43"/>
      <c r="AC248" s="42"/>
      <c r="AD248" s="43"/>
      <c r="AE248" s="42"/>
      <c r="AF248" s="43"/>
      <c r="AG248" s="44"/>
      <c r="AH248" s="14"/>
      <c r="AI248" s="5">
        <v>242</v>
      </c>
    </row>
    <row r="249" spans="1:35" x14ac:dyDescent="0.25">
      <c r="A249">
        <v>245</v>
      </c>
      <c r="C249" s="5">
        <v>245</v>
      </c>
      <c r="L249">
        <v>246</v>
      </c>
      <c r="P249" s="5">
        <v>245</v>
      </c>
      <c r="U249">
        <v>243</v>
      </c>
      <c r="W249" s="42"/>
      <c r="X249" s="43"/>
      <c r="Y249" s="42"/>
      <c r="Z249" s="43"/>
      <c r="AA249" s="42"/>
      <c r="AB249" s="43"/>
      <c r="AC249" s="42"/>
      <c r="AD249" s="43"/>
      <c r="AE249" s="42"/>
      <c r="AF249" s="43"/>
      <c r="AG249" s="44"/>
      <c r="AH249" s="14"/>
      <c r="AI249" s="5">
        <v>243</v>
      </c>
    </row>
    <row r="250" spans="1:35" x14ac:dyDescent="0.25">
      <c r="A250">
        <v>246</v>
      </c>
      <c r="C250" s="5">
        <v>246</v>
      </c>
      <c r="L250">
        <v>247</v>
      </c>
      <c r="P250" s="5">
        <v>246</v>
      </c>
      <c r="U250">
        <v>244</v>
      </c>
      <c r="W250" s="42"/>
      <c r="X250" s="43"/>
      <c r="Y250" s="42"/>
      <c r="Z250" s="43"/>
      <c r="AA250" s="42"/>
      <c r="AB250" s="43"/>
      <c r="AC250" s="42"/>
      <c r="AD250" s="43"/>
      <c r="AE250" s="42"/>
      <c r="AF250" s="43"/>
      <c r="AG250" s="44"/>
      <c r="AH250" s="14"/>
      <c r="AI250" s="5">
        <v>244</v>
      </c>
    </row>
    <row r="251" spans="1:35" x14ac:dyDescent="0.25">
      <c r="A251">
        <v>247</v>
      </c>
      <c r="C251" s="5">
        <v>247</v>
      </c>
      <c r="L251">
        <v>248</v>
      </c>
      <c r="P251" s="5">
        <v>247</v>
      </c>
      <c r="U251">
        <v>245</v>
      </c>
      <c r="W251" s="42"/>
      <c r="X251" s="43"/>
      <c r="Y251" s="42"/>
      <c r="Z251" s="43"/>
      <c r="AA251" s="42"/>
      <c r="AB251" s="43"/>
      <c r="AC251" s="42"/>
      <c r="AD251" s="43"/>
      <c r="AE251" s="42"/>
      <c r="AF251" s="43"/>
      <c r="AG251" s="44"/>
      <c r="AH251" s="14"/>
      <c r="AI251" s="5">
        <v>245</v>
      </c>
    </row>
    <row r="252" spans="1:35" x14ac:dyDescent="0.25">
      <c r="A252">
        <v>248</v>
      </c>
      <c r="C252" s="5">
        <v>248</v>
      </c>
      <c r="L252">
        <v>249</v>
      </c>
      <c r="P252" s="5">
        <v>248</v>
      </c>
      <c r="U252">
        <v>246</v>
      </c>
      <c r="W252" s="42"/>
      <c r="X252" s="43"/>
      <c r="Y252" s="42"/>
      <c r="Z252" s="43"/>
      <c r="AA252" s="42"/>
      <c r="AB252" s="43"/>
      <c r="AC252" s="42"/>
      <c r="AD252" s="43"/>
      <c r="AE252" s="42"/>
      <c r="AF252" s="43"/>
      <c r="AG252" s="44"/>
      <c r="AH252" s="14"/>
      <c r="AI252" s="5">
        <v>246</v>
      </c>
    </row>
    <row r="253" spans="1:35" x14ac:dyDescent="0.25">
      <c r="A253">
        <v>249</v>
      </c>
      <c r="C253" s="5">
        <v>249</v>
      </c>
      <c r="L253">
        <v>250</v>
      </c>
      <c r="P253" s="5">
        <v>249</v>
      </c>
      <c r="U253">
        <v>247</v>
      </c>
      <c r="W253" s="42"/>
      <c r="X253" s="43"/>
      <c r="Y253" s="42"/>
      <c r="Z253" s="43"/>
      <c r="AA253" s="42"/>
      <c r="AB253" s="43"/>
      <c r="AC253" s="42"/>
      <c r="AD253" s="43"/>
      <c r="AE253" s="42"/>
      <c r="AF253" s="43"/>
      <c r="AG253" s="44"/>
      <c r="AH253" s="14"/>
      <c r="AI253" s="5">
        <v>247</v>
      </c>
    </row>
    <row r="254" spans="1:35" x14ac:dyDescent="0.25">
      <c r="A254">
        <v>250</v>
      </c>
      <c r="C254" s="5">
        <v>250</v>
      </c>
      <c r="L254">
        <v>251</v>
      </c>
      <c r="P254" s="5">
        <v>250</v>
      </c>
      <c r="U254">
        <v>248</v>
      </c>
      <c r="W254" s="42"/>
      <c r="X254" s="43"/>
      <c r="Y254" s="42"/>
      <c r="Z254" s="43"/>
      <c r="AA254" s="42"/>
      <c r="AB254" s="43"/>
      <c r="AC254" s="42"/>
      <c r="AD254" s="43"/>
      <c r="AE254" s="42"/>
      <c r="AF254" s="43"/>
      <c r="AG254" s="44"/>
      <c r="AH254" s="14"/>
      <c r="AI254" s="5">
        <v>248</v>
      </c>
    </row>
    <row r="255" spans="1:35" x14ac:dyDescent="0.25">
      <c r="A255">
        <v>251</v>
      </c>
      <c r="C255" s="5">
        <v>251</v>
      </c>
      <c r="L255">
        <v>252</v>
      </c>
      <c r="P255" s="5">
        <v>251</v>
      </c>
      <c r="U255">
        <v>249</v>
      </c>
      <c r="W255" s="42"/>
      <c r="X255" s="43"/>
      <c r="Y255" s="42"/>
      <c r="Z255" s="43"/>
      <c r="AA255" s="42"/>
      <c r="AB255" s="43"/>
      <c r="AC255" s="42"/>
      <c r="AD255" s="43"/>
      <c r="AE255" s="42"/>
      <c r="AF255" s="43"/>
      <c r="AG255" s="44"/>
      <c r="AH255" s="14"/>
      <c r="AI255" s="5">
        <v>249</v>
      </c>
    </row>
    <row r="256" spans="1:35" x14ac:dyDescent="0.25">
      <c r="A256">
        <v>252</v>
      </c>
      <c r="C256" s="5">
        <v>252</v>
      </c>
      <c r="L256">
        <v>253</v>
      </c>
      <c r="P256" s="5">
        <v>252</v>
      </c>
      <c r="U256">
        <v>250</v>
      </c>
      <c r="W256" s="42"/>
      <c r="X256" s="43"/>
      <c r="Y256" s="42"/>
      <c r="Z256" s="43"/>
      <c r="AA256" s="42"/>
      <c r="AB256" s="43"/>
      <c r="AC256" s="42"/>
      <c r="AD256" s="43"/>
      <c r="AE256" s="42"/>
      <c r="AF256" s="43"/>
      <c r="AG256" s="44"/>
      <c r="AH256" s="14"/>
      <c r="AI256" s="5">
        <v>250</v>
      </c>
    </row>
    <row r="257" spans="1:35" x14ac:dyDescent="0.25">
      <c r="A257">
        <v>253</v>
      </c>
      <c r="C257" s="5">
        <v>253</v>
      </c>
      <c r="L257">
        <v>254</v>
      </c>
      <c r="P257" s="5">
        <v>253</v>
      </c>
      <c r="U257">
        <v>251</v>
      </c>
      <c r="W257" s="42"/>
      <c r="X257" s="43"/>
      <c r="Y257" s="42"/>
      <c r="Z257" s="43"/>
      <c r="AA257" s="42"/>
      <c r="AB257" s="43"/>
      <c r="AC257" s="42"/>
      <c r="AD257" s="43"/>
      <c r="AE257" s="42"/>
      <c r="AF257" s="43"/>
      <c r="AG257" s="44"/>
      <c r="AH257" s="14"/>
      <c r="AI257" s="5">
        <v>251</v>
      </c>
    </row>
    <row r="258" spans="1:35" x14ac:dyDescent="0.25">
      <c r="A258">
        <v>254</v>
      </c>
      <c r="C258" s="5">
        <v>254</v>
      </c>
      <c r="L258">
        <v>255</v>
      </c>
      <c r="P258" s="5">
        <v>254</v>
      </c>
      <c r="U258">
        <v>252</v>
      </c>
      <c r="W258" s="42"/>
      <c r="X258" s="43"/>
      <c r="Y258" s="42"/>
      <c r="Z258" s="43"/>
      <c r="AA258" s="42"/>
      <c r="AB258" s="43"/>
      <c r="AC258" s="42"/>
      <c r="AD258" s="43"/>
      <c r="AE258" s="42"/>
      <c r="AF258" s="43"/>
      <c r="AG258" s="44"/>
      <c r="AH258" s="14"/>
      <c r="AI258" s="5">
        <v>252</v>
      </c>
    </row>
    <row r="259" spans="1:35" x14ac:dyDescent="0.25">
      <c r="A259">
        <v>255</v>
      </c>
      <c r="C259" s="5">
        <v>255</v>
      </c>
      <c r="L259">
        <v>256</v>
      </c>
      <c r="P259" s="5">
        <v>255</v>
      </c>
      <c r="U259">
        <v>253</v>
      </c>
      <c r="W259" s="42"/>
      <c r="X259" s="43"/>
      <c r="Y259" s="42"/>
      <c r="Z259" s="43"/>
      <c r="AA259" s="42"/>
      <c r="AB259" s="43"/>
      <c r="AC259" s="42"/>
      <c r="AD259" s="43"/>
      <c r="AE259" s="42"/>
      <c r="AF259" s="43"/>
      <c r="AG259" s="44"/>
      <c r="AH259" s="14"/>
      <c r="AI259" s="5">
        <v>253</v>
      </c>
    </row>
    <row r="260" spans="1:35" x14ac:dyDescent="0.25">
      <c r="A260">
        <v>256</v>
      </c>
      <c r="C260" s="5">
        <v>256</v>
      </c>
      <c r="L260">
        <v>257</v>
      </c>
      <c r="P260" s="5">
        <v>256</v>
      </c>
      <c r="U260">
        <v>254</v>
      </c>
      <c r="W260" s="42"/>
      <c r="X260" s="43"/>
      <c r="Y260" s="42"/>
      <c r="Z260" s="43"/>
      <c r="AA260" s="42"/>
      <c r="AB260" s="43"/>
      <c r="AC260" s="42"/>
      <c r="AD260" s="43"/>
      <c r="AE260" s="42"/>
      <c r="AF260" s="43"/>
      <c r="AG260" s="44"/>
      <c r="AH260" s="14"/>
      <c r="AI260" s="5">
        <v>254</v>
      </c>
    </row>
    <row r="261" spans="1:35" x14ac:dyDescent="0.25">
      <c r="A261">
        <v>257</v>
      </c>
      <c r="C261" s="5">
        <v>257</v>
      </c>
      <c r="L261">
        <v>258</v>
      </c>
      <c r="P261" s="5">
        <v>257</v>
      </c>
      <c r="U261">
        <v>255</v>
      </c>
      <c r="W261" s="42"/>
      <c r="X261" s="43"/>
      <c r="Y261" s="42"/>
      <c r="Z261" s="43"/>
      <c r="AA261" s="42"/>
      <c r="AB261" s="43"/>
      <c r="AC261" s="42"/>
      <c r="AD261" s="43"/>
      <c r="AE261" s="42"/>
      <c r="AF261" s="43"/>
      <c r="AG261" s="44"/>
      <c r="AH261" s="14"/>
      <c r="AI261" s="5">
        <v>255</v>
      </c>
    </row>
    <row r="262" spans="1:35" x14ac:dyDescent="0.25">
      <c r="A262">
        <v>258</v>
      </c>
      <c r="C262" s="5">
        <v>258</v>
      </c>
      <c r="L262">
        <v>259</v>
      </c>
      <c r="P262" s="5">
        <v>258</v>
      </c>
      <c r="U262">
        <v>256</v>
      </c>
      <c r="W262" s="42"/>
      <c r="X262" s="43"/>
      <c r="Y262" s="42"/>
      <c r="Z262" s="43"/>
      <c r="AA262" s="42"/>
      <c r="AB262" s="43"/>
      <c r="AC262" s="42"/>
      <c r="AD262" s="43"/>
      <c r="AE262" s="42"/>
      <c r="AF262" s="43"/>
      <c r="AG262" s="44"/>
      <c r="AH262" s="14"/>
      <c r="AI262" s="5">
        <v>256</v>
      </c>
    </row>
    <row r="263" spans="1:35" x14ac:dyDescent="0.25">
      <c r="A263">
        <v>259</v>
      </c>
      <c r="C263" s="5">
        <v>259</v>
      </c>
      <c r="L263">
        <v>260</v>
      </c>
      <c r="P263" s="5">
        <v>259</v>
      </c>
      <c r="U263">
        <v>257</v>
      </c>
      <c r="W263" s="42"/>
      <c r="X263" s="43"/>
      <c r="Y263" s="42"/>
      <c r="Z263" s="43"/>
      <c r="AA263" s="42"/>
      <c r="AB263" s="43"/>
      <c r="AC263" s="42"/>
      <c r="AD263" s="43"/>
      <c r="AE263" s="42"/>
      <c r="AF263" s="43"/>
      <c r="AG263" s="44"/>
      <c r="AH263" s="14"/>
      <c r="AI263" s="5">
        <v>257</v>
      </c>
    </row>
    <row r="264" spans="1:35" x14ac:dyDescent="0.25">
      <c r="A264">
        <v>260</v>
      </c>
      <c r="C264" s="5">
        <v>260</v>
      </c>
      <c r="L264">
        <v>261</v>
      </c>
      <c r="P264" s="5">
        <v>260</v>
      </c>
      <c r="U264">
        <v>258</v>
      </c>
      <c r="W264" s="42"/>
      <c r="X264" s="43"/>
      <c r="Y264" s="42"/>
      <c r="Z264" s="43"/>
      <c r="AA264" s="42"/>
      <c r="AB264" s="43"/>
      <c r="AC264" s="42"/>
      <c r="AD264" s="43"/>
      <c r="AE264" s="42"/>
      <c r="AF264" s="43"/>
      <c r="AG264" s="44"/>
      <c r="AH264" s="14"/>
      <c r="AI264" s="5">
        <v>258</v>
      </c>
    </row>
    <row r="265" spans="1:35" x14ac:dyDescent="0.25">
      <c r="A265">
        <v>261</v>
      </c>
      <c r="C265" s="5">
        <v>261</v>
      </c>
      <c r="L265">
        <v>262</v>
      </c>
      <c r="P265" s="5">
        <v>261</v>
      </c>
      <c r="U265">
        <v>259</v>
      </c>
      <c r="W265" s="42"/>
      <c r="X265" s="43"/>
      <c r="Y265" s="42"/>
      <c r="Z265" s="43"/>
      <c r="AA265" s="42"/>
      <c r="AB265" s="43"/>
      <c r="AC265" s="42"/>
      <c r="AD265" s="43"/>
      <c r="AE265" s="42"/>
      <c r="AF265" s="43"/>
      <c r="AG265" s="44"/>
      <c r="AH265" s="14"/>
      <c r="AI265" s="5">
        <v>259</v>
      </c>
    </row>
    <row r="266" spans="1:35" x14ac:dyDescent="0.25">
      <c r="A266">
        <v>262</v>
      </c>
      <c r="C266" s="5">
        <v>262</v>
      </c>
      <c r="L266">
        <v>263</v>
      </c>
      <c r="P266" s="5">
        <v>262</v>
      </c>
      <c r="U266">
        <v>260</v>
      </c>
      <c r="W266" s="42"/>
      <c r="X266" s="43"/>
      <c r="Y266" s="42"/>
      <c r="Z266" s="43"/>
      <c r="AA266" s="42"/>
      <c r="AB266" s="43"/>
      <c r="AC266" s="42"/>
      <c r="AD266" s="43"/>
      <c r="AE266" s="42"/>
      <c r="AF266" s="43"/>
      <c r="AG266" s="44"/>
      <c r="AH266" s="14"/>
      <c r="AI266" s="5">
        <v>260</v>
      </c>
    </row>
    <row r="267" spans="1:35" x14ac:dyDescent="0.25">
      <c r="A267">
        <v>263</v>
      </c>
      <c r="C267" s="5">
        <v>263</v>
      </c>
      <c r="L267">
        <v>264</v>
      </c>
      <c r="P267" s="5">
        <v>263</v>
      </c>
      <c r="U267">
        <v>261</v>
      </c>
      <c r="W267" s="42"/>
      <c r="X267" s="43"/>
      <c r="Y267" s="42"/>
      <c r="Z267" s="43"/>
      <c r="AA267" s="42"/>
      <c r="AB267" s="43"/>
      <c r="AC267" s="42"/>
      <c r="AD267" s="43"/>
      <c r="AE267" s="42"/>
      <c r="AF267" s="43"/>
      <c r="AG267" s="44"/>
      <c r="AH267" s="14"/>
      <c r="AI267" s="5">
        <v>261</v>
      </c>
    </row>
    <row r="268" spans="1:35" x14ac:dyDescent="0.25">
      <c r="A268">
        <v>264</v>
      </c>
      <c r="C268" s="5">
        <v>264</v>
      </c>
      <c r="L268">
        <v>265</v>
      </c>
      <c r="P268" s="5">
        <v>264</v>
      </c>
      <c r="U268">
        <v>262</v>
      </c>
      <c r="W268" s="42"/>
      <c r="X268" s="43"/>
      <c r="Y268" s="42"/>
      <c r="Z268" s="43"/>
      <c r="AA268" s="42"/>
      <c r="AB268" s="43"/>
      <c r="AC268" s="42"/>
      <c r="AD268" s="43"/>
      <c r="AE268" s="42"/>
      <c r="AF268" s="43"/>
      <c r="AG268" s="44"/>
      <c r="AH268" s="14"/>
      <c r="AI268" s="5">
        <v>262</v>
      </c>
    </row>
    <row r="269" spans="1:35" x14ac:dyDescent="0.25">
      <c r="A269">
        <v>265</v>
      </c>
      <c r="C269" s="5">
        <v>265</v>
      </c>
      <c r="L269">
        <v>266</v>
      </c>
      <c r="P269" s="5">
        <v>265</v>
      </c>
      <c r="U269">
        <v>263</v>
      </c>
      <c r="W269" s="42"/>
      <c r="X269" s="43"/>
      <c r="Y269" s="42"/>
      <c r="Z269" s="43"/>
      <c r="AA269" s="42"/>
      <c r="AB269" s="43"/>
      <c r="AC269" s="42"/>
      <c r="AD269" s="43"/>
      <c r="AE269" s="42"/>
      <c r="AF269" s="43"/>
      <c r="AG269" s="44"/>
      <c r="AH269" s="14"/>
      <c r="AI269" s="5">
        <v>263</v>
      </c>
    </row>
    <row r="270" spans="1:35" x14ac:dyDescent="0.25">
      <c r="A270">
        <v>266</v>
      </c>
      <c r="C270" s="5">
        <v>266</v>
      </c>
      <c r="L270">
        <v>267</v>
      </c>
      <c r="P270" s="5">
        <v>266</v>
      </c>
      <c r="U270">
        <v>264</v>
      </c>
      <c r="W270" s="42"/>
      <c r="X270" s="43"/>
      <c r="Y270" s="42"/>
      <c r="Z270" s="43"/>
      <c r="AA270" s="42"/>
      <c r="AB270" s="43"/>
      <c r="AC270" s="42"/>
      <c r="AD270" s="43"/>
      <c r="AE270" s="42"/>
      <c r="AF270" s="43"/>
      <c r="AG270" s="44"/>
      <c r="AH270" s="14"/>
      <c r="AI270" s="5">
        <v>264</v>
      </c>
    </row>
    <row r="271" spans="1:35" x14ac:dyDescent="0.25">
      <c r="A271">
        <v>267</v>
      </c>
      <c r="C271" s="5">
        <v>267</v>
      </c>
      <c r="L271">
        <v>268</v>
      </c>
      <c r="P271" s="5">
        <v>267</v>
      </c>
      <c r="U271">
        <v>265</v>
      </c>
      <c r="W271" s="42"/>
      <c r="X271" s="43"/>
      <c r="Y271" s="42"/>
      <c r="Z271" s="43"/>
      <c r="AA271" s="42"/>
      <c r="AB271" s="43"/>
      <c r="AC271" s="42"/>
      <c r="AD271" s="43"/>
      <c r="AE271" s="42"/>
      <c r="AF271" s="43"/>
      <c r="AG271" s="44"/>
      <c r="AH271" s="14"/>
      <c r="AI271" s="5">
        <v>265</v>
      </c>
    </row>
    <row r="272" spans="1:35" x14ac:dyDescent="0.25">
      <c r="A272">
        <v>268</v>
      </c>
      <c r="C272" s="5">
        <v>268</v>
      </c>
      <c r="L272">
        <v>269</v>
      </c>
      <c r="P272" s="5">
        <v>268</v>
      </c>
      <c r="U272">
        <v>266</v>
      </c>
      <c r="W272" s="42"/>
      <c r="X272" s="43"/>
      <c r="Y272" s="42"/>
      <c r="Z272" s="43"/>
      <c r="AA272" s="42"/>
      <c r="AB272" s="43"/>
      <c r="AC272" s="42"/>
      <c r="AD272" s="43"/>
      <c r="AE272" s="42"/>
      <c r="AF272" s="43"/>
      <c r="AG272" s="44"/>
      <c r="AH272" s="14"/>
      <c r="AI272" s="5">
        <v>266</v>
      </c>
    </row>
    <row r="273" spans="1:35" x14ac:dyDescent="0.25">
      <c r="A273">
        <v>269</v>
      </c>
      <c r="C273" s="5">
        <v>269</v>
      </c>
      <c r="L273">
        <v>270</v>
      </c>
      <c r="P273" s="5">
        <v>269</v>
      </c>
      <c r="U273">
        <v>267</v>
      </c>
      <c r="W273" s="42"/>
      <c r="X273" s="43"/>
      <c r="Y273" s="42"/>
      <c r="Z273" s="43"/>
      <c r="AA273" s="42"/>
      <c r="AB273" s="43"/>
      <c r="AC273" s="42"/>
      <c r="AD273" s="43"/>
      <c r="AE273" s="42"/>
      <c r="AF273" s="43"/>
      <c r="AG273" s="44"/>
      <c r="AH273" s="14"/>
      <c r="AI273" s="5">
        <v>267</v>
      </c>
    </row>
    <row r="274" spans="1:35" x14ac:dyDescent="0.25">
      <c r="A274">
        <v>270</v>
      </c>
      <c r="C274" s="5">
        <v>270</v>
      </c>
      <c r="L274">
        <v>271</v>
      </c>
      <c r="P274" s="5">
        <v>270</v>
      </c>
      <c r="U274">
        <v>268</v>
      </c>
      <c r="W274" s="42"/>
      <c r="X274" s="43"/>
      <c r="Y274" s="42"/>
      <c r="Z274" s="43"/>
      <c r="AA274" s="42"/>
      <c r="AB274" s="43"/>
      <c r="AC274" s="42"/>
      <c r="AD274" s="43"/>
      <c r="AE274" s="42"/>
      <c r="AF274" s="43"/>
      <c r="AG274" s="44"/>
      <c r="AH274" s="14"/>
      <c r="AI274" s="5">
        <v>268</v>
      </c>
    </row>
    <row r="275" spans="1:35" x14ac:dyDescent="0.25">
      <c r="A275">
        <v>271</v>
      </c>
      <c r="C275" s="5">
        <v>271</v>
      </c>
      <c r="L275">
        <v>272</v>
      </c>
      <c r="P275" s="5">
        <v>271</v>
      </c>
      <c r="U275">
        <v>269</v>
      </c>
      <c r="W275" s="42"/>
      <c r="X275" s="43"/>
      <c r="Y275" s="42"/>
      <c r="Z275" s="43"/>
      <c r="AA275" s="42"/>
      <c r="AB275" s="43"/>
      <c r="AC275" s="42"/>
      <c r="AD275" s="43"/>
      <c r="AE275" s="42"/>
      <c r="AF275" s="43"/>
      <c r="AG275" s="44"/>
      <c r="AH275" s="14"/>
      <c r="AI275" s="5">
        <v>269</v>
      </c>
    </row>
    <row r="276" spans="1:35" x14ac:dyDescent="0.25">
      <c r="A276">
        <v>272</v>
      </c>
      <c r="C276" s="5">
        <v>272</v>
      </c>
      <c r="L276">
        <v>273</v>
      </c>
      <c r="P276" s="5">
        <v>272</v>
      </c>
      <c r="U276">
        <v>270</v>
      </c>
      <c r="W276" s="42"/>
      <c r="X276" s="43"/>
      <c r="Y276" s="42"/>
      <c r="Z276" s="43"/>
      <c r="AA276" s="42"/>
      <c r="AB276" s="43"/>
      <c r="AC276" s="42"/>
      <c r="AD276" s="43"/>
      <c r="AE276" s="42"/>
      <c r="AF276" s="43"/>
      <c r="AG276" s="44"/>
      <c r="AH276" s="14"/>
      <c r="AI276" s="5">
        <v>270</v>
      </c>
    </row>
    <row r="277" spans="1:35" x14ac:dyDescent="0.25">
      <c r="A277">
        <v>273</v>
      </c>
      <c r="C277" s="5">
        <v>273</v>
      </c>
      <c r="L277">
        <v>274</v>
      </c>
      <c r="P277" s="5">
        <v>273</v>
      </c>
      <c r="U277">
        <v>271</v>
      </c>
      <c r="W277" s="42"/>
      <c r="X277" s="43"/>
      <c r="Y277" s="42"/>
      <c r="Z277" s="43"/>
      <c r="AA277" s="42"/>
      <c r="AB277" s="43"/>
      <c r="AC277" s="42"/>
      <c r="AD277" s="43"/>
      <c r="AE277" s="42"/>
      <c r="AF277" s="43"/>
      <c r="AG277" s="44"/>
      <c r="AH277" s="14"/>
      <c r="AI277" s="5">
        <v>271</v>
      </c>
    </row>
    <row r="278" spans="1:35" x14ac:dyDescent="0.25">
      <c r="A278">
        <v>274</v>
      </c>
      <c r="C278" s="5">
        <v>274</v>
      </c>
      <c r="L278">
        <v>275</v>
      </c>
      <c r="P278" s="5">
        <v>274</v>
      </c>
      <c r="U278">
        <v>272</v>
      </c>
      <c r="W278" s="42"/>
      <c r="X278" s="43"/>
      <c r="Y278" s="42"/>
      <c r="Z278" s="43"/>
      <c r="AA278" s="42"/>
      <c r="AB278" s="43"/>
      <c r="AC278" s="42"/>
      <c r="AD278" s="43"/>
      <c r="AE278" s="42"/>
      <c r="AF278" s="43"/>
      <c r="AG278" s="44"/>
      <c r="AH278" s="14"/>
      <c r="AI278" s="5">
        <v>272</v>
      </c>
    </row>
    <row r="279" spans="1:35" x14ac:dyDescent="0.25">
      <c r="A279">
        <v>275</v>
      </c>
      <c r="C279" s="5">
        <v>275</v>
      </c>
      <c r="L279">
        <v>276</v>
      </c>
      <c r="P279" s="5">
        <v>275</v>
      </c>
      <c r="U279">
        <v>273</v>
      </c>
      <c r="W279" s="42"/>
      <c r="X279" s="43"/>
      <c r="Y279" s="42"/>
      <c r="Z279" s="43"/>
      <c r="AA279" s="42"/>
      <c r="AB279" s="43"/>
      <c r="AC279" s="42"/>
      <c r="AD279" s="43"/>
      <c r="AE279" s="42"/>
      <c r="AF279" s="43"/>
      <c r="AG279" s="44"/>
      <c r="AH279" s="14"/>
      <c r="AI279" s="5">
        <v>273</v>
      </c>
    </row>
    <row r="280" spans="1:35" x14ac:dyDescent="0.25">
      <c r="A280">
        <v>276</v>
      </c>
      <c r="C280" s="5">
        <v>276</v>
      </c>
      <c r="L280">
        <v>277</v>
      </c>
      <c r="P280" s="5">
        <v>276</v>
      </c>
      <c r="U280">
        <v>274</v>
      </c>
      <c r="W280" s="42"/>
      <c r="X280" s="43"/>
      <c r="Y280" s="42"/>
      <c r="Z280" s="43"/>
      <c r="AA280" s="42"/>
      <c r="AB280" s="43"/>
      <c r="AC280" s="42"/>
      <c r="AD280" s="43"/>
      <c r="AE280" s="42"/>
      <c r="AF280" s="43"/>
      <c r="AG280" s="44"/>
      <c r="AH280" s="14"/>
      <c r="AI280" s="5">
        <v>274</v>
      </c>
    </row>
    <row r="281" spans="1:35" x14ac:dyDescent="0.25">
      <c r="A281">
        <v>277</v>
      </c>
      <c r="C281" s="5">
        <v>277</v>
      </c>
      <c r="L281">
        <v>278</v>
      </c>
      <c r="P281" s="5">
        <v>277</v>
      </c>
      <c r="U281">
        <v>275</v>
      </c>
      <c r="W281" s="42"/>
      <c r="X281" s="43"/>
      <c r="Y281" s="42"/>
      <c r="Z281" s="43"/>
      <c r="AA281" s="42"/>
      <c r="AB281" s="43"/>
      <c r="AC281" s="42"/>
      <c r="AD281" s="43"/>
      <c r="AE281" s="42"/>
      <c r="AF281" s="43"/>
      <c r="AG281" s="44"/>
      <c r="AH281" s="14"/>
      <c r="AI281" s="5">
        <v>275</v>
      </c>
    </row>
    <row r="282" spans="1:35" x14ac:dyDescent="0.25">
      <c r="A282">
        <v>278</v>
      </c>
      <c r="C282" s="5">
        <v>278</v>
      </c>
      <c r="L282">
        <v>279</v>
      </c>
      <c r="P282" s="5">
        <v>278</v>
      </c>
      <c r="U282">
        <v>276</v>
      </c>
      <c r="W282" s="42"/>
      <c r="X282" s="43"/>
      <c r="Y282" s="42"/>
      <c r="Z282" s="43"/>
      <c r="AA282" s="42"/>
      <c r="AB282" s="43"/>
      <c r="AC282" s="42"/>
      <c r="AD282" s="43"/>
      <c r="AE282" s="42"/>
      <c r="AF282" s="43"/>
      <c r="AG282" s="44"/>
      <c r="AH282" s="14"/>
      <c r="AI282" s="5">
        <v>276</v>
      </c>
    </row>
    <row r="283" spans="1:35" x14ac:dyDescent="0.25">
      <c r="A283">
        <v>279</v>
      </c>
      <c r="C283" s="5">
        <v>279</v>
      </c>
      <c r="L283">
        <v>280</v>
      </c>
      <c r="P283" s="5">
        <v>279</v>
      </c>
      <c r="U283">
        <v>277</v>
      </c>
      <c r="W283" s="42"/>
      <c r="X283" s="43"/>
      <c r="Y283" s="42"/>
      <c r="Z283" s="43"/>
      <c r="AA283" s="42"/>
      <c r="AB283" s="43"/>
      <c r="AC283" s="42"/>
      <c r="AD283" s="43"/>
      <c r="AE283" s="42"/>
      <c r="AF283" s="43"/>
      <c r="AG283" s="44"/>
      <c r="AH283" s="14"/>
      <c r="AI283" s="5">
        <v>277</v>
      </c>
    </row>
    <row r="284" spans="1:35" x14ac:dyDescent="0.25">
      <c r="A284">
        <v>280</v>
      </c>
      <c r="C284" s="5">
        <v>280</v>
      </c>
      <c r="L284">
        <v>281</v>
      </c>
      <c r="P284" s="5">
        <v>280</v>
      </c>
      <c r="U284">
        <v>278</v>
      </c>
      <c r="W284" s="42"/>
      <c r="X284" s="43"/>
      <c r="Y284" s="42"/>
      <c r="Z284" s="43"/>
      <c r="AA284" s="42"/>
      <c r="AB284" s="43"/>
      <c r="AC284" s="42"/>
      <c r="AD284" s="43"/>
      <c r="AE284" s="42"/>
      <c r="AF284" s="43"/>
      <c r="AG284" s="44"/>
      <c r="AH284" s="14"/>
      <c r="AI284" s="5">
        <v>278</v>
      </c>
    </row>
    <row r="285" spans="1:35" x14ac:dyDescent="0.25">
      <c r="A285">
        <v>281</v>
      </c>
      <c r="C285" s="5">
        <v>281</v>
      </c>
      <c r="L285">
        <v>282</v>
      </c>
      <c r="P285" s="5">
        <v>281</v>
      </c>
      <c r="U285">
        <v>279</v>
      </c>
      <c r="W285" s="42"/>
      <c r="X285" s="43"/>
      <c r="Y285" s="42"/>
      <c r="Z285" s="43"/>
      <c r="AA285" s="42"/>
      <c r="AB285" s="43"/>
      <c r="AC285" s="42"/>
      <c r="AD285" s="43"/>
      <c r="AE285" s="42"/>
      <c r="AF285" s="43"/>
      <c r="AG285" s="44"/>
      <c r="AH285" s="14"/>
      <c r="AI285" s="5">
        <v>279</v>
      </c>
    </row>
    <row r="286" spans="1:35" x14ac:dyDescent="0.25">
      <c r="A286">
        <v>282</v>
      </c>
      <c r="C286" s="5">
        <v>282</v>
      </c>
      <c r="L286">
        <v>283</v>
      </c>
      <c r="P286" s="5">
        <v>282</v>
      </c>
      <c r="U286">
        <v>280</v>
      </c>
      <c r="W286" s="42"/>
      <c r="X286" s="43"/>
      <c r="Y286" s="42"/>
      <c r="Z286" s="43"/>
      <c r="AA286" s="42"/>
      <c r="AB286" s="43"/>
      <c r="AC286" s="42"/>
      <c r="AD286" s="43"/>
      <c r="AE286" s="42"/>
      <c r="AF286" s="43"/>
      <c r="AG286" s="44"/>
      <c r="AH286" s="14"/>
      <c r="AI286" s="5">
        <v>280</v>
      </c>
    </row>
    <row r="287" spans="1:35" x14ac:dyDescent="0.25">
      <c r="A287">
        <v>283</v>
      </c>
      <c r="C287" s="5">
        <v>283</v>
      </c>
      <c r="L287">
        <v>284</v>
      </c>
      <c r="P287" s="5">
        <v>283</v>
      </c>
      <c r="U287">
        <v>281</v>
      </c>
      <c r="W287" s="42"/>
      <c r="X287" s="43"/>
      <c r="Y287" s="42"/>
      <c r="Z287" s="43"/>
      <c r="AA287" s="42"/>
      <c r="AB287" s="43"/>
      <c r="AC287" s="42"/>
      <c r="AD287" s="43"/>
      <c r="AE287" s="42"/>
      <c r="AF287" s="43"/>
      <c r="AG287" s="44"/>
      <c r="AH287" s="14"/>
      <c r="AI287" s="5">
        <v>281</v>
      </c>
    </row>
    <row r="288" spans="1:35" x14ac:dyDescent="0.25">
      <c r="A288">
        <v>284</v>
      </c>
      <c r="C288" s="5">
        <v>284</v>
      </c>
      <c r="L288">
        <v>285</v>
      </c>
      <c r="P288" s="5">
        <v>284</v>
      </c>
      <c r="U288">
        <v>282</v>
      </c>
      <c r="W288" s="42"/>
      <c r="X288" s="43"/>
      <c r="Y288" s="42"/>
      <c r="Z288" s="43"/>
      <c r="AA288" s="42"/>
      <c r="AB288" s="43"/>
      <c r="AC288" s="42"/>
      <c r="AD288" s="43"/>
      <c r="AE288" s="42"/>
      <c r="AF288" s="43"/>
      <c r="AG288" s="44"/>
      <c r="AH288" s="14"/>
      <c r="AI288" s="5">
        <v>282</v>
      </c>
    </row>
    <row r="289" spans="1:35" x14ac:dyDescent="0.25">
      <c r="A289">
        <v>285</v>
      </c>
      <c r="C289" s="5">
        <v>285</v>
      </c>
      <c r="L289">
        <v>286</v>
      </c>
      <c r="P289" s="5">
        <v>285</v>
      </c>
      <c r="U289">
        <v>283</v>
      </c>
      <c r="W289" s="42"/>
      <c r="X289" s="43"/>
      <c r="Y289" s="42"/>
      <c r="Z289" s="43"/>
      <c r="AA289" s="42"/>
      <c r="AB289" s="43"/>
      <c r="AC289" s="42"/>
      <c r="AD289" s="43"/>
      <c r="AE289" s="42"/>
      <c r="AF289" s="43"/>
      <c r="AG289" s="44"/>
      <c r="AH289" s="14"/>
      <c r="AI289" s="5">
        <v>283</v>
      </c>
    </row>
    <row r="290" spans="1:35" x14ac:dyDescent="0.25">
      <c r="A290">
        <v>286</v>
      </c>
      <c r="C290" s="5">
        <v>286</v>
      </c>
      <c r="L290">
        <v>287</v>
      </c>
      <c r="P290" s="5">
        <v>286</v>
      </c>
      <c r="U290">
        <v>284</v>
      </c>
      <c r="W290" s="42"/>
      <c r="X290" s="43"/>
      <c r="Y290" s="42"/>
      <c r="Z290" s="43"/>
      <c r="AA290" s="42"/>
      <c r="AB290" s="43"/>
      <c r="AC290" s="42"/>
      <c r="AD290" s="43"/>
      <c r="AE290" s="42"/>
      <c r="AF290" s="43"/>
      <c r="AG290" s="44"/>
      <c r="AH290" s="14"/>
      <c r="AI290" s="5">
        <v>284</v>
      </c>
    </row>
    <row r="291" spans="1:35" x14ac:dyDescent="0.25">
      <c r="A291">
        <v>287</v>
      </c>
      <c r="C291" s="5">
        <v>287</v>
      </c>
      <c r="L291">
        <v>288</v>
      </c>
      <c r="P291" s="5">
        <v>287</v>
      </c>
      <c r="U291">
        <v>285</v>
      </c>
      <c r="W291" s="42"/>
      <c r="X291" s="43"/>
      <c r="Y291" s="42"/>
      <c r="Z291" s="43"/>
      <c r="AA291" s="42"/>
      <c r="AB291" s="43"/>
      <c r="AC291" s="42"/>
      <c r="AD291" s="43"/>
      <c r="AE291" s="42"/>
      <c r="AF291" s="43"/>
      <c r="AG291" s="44"/>
      <c r="AH291" s="14"/>
      <c r="AI291" s="5">
        <v>285</v>
      </c>
    </row>
    <row r="292" spans="1:35" x14ac:dyDescent="0.25">
      <c r="A292">
        <v>288</v>
      </c>
      <c r="C292" s="5">
        <v>288</v>
      </c>
      <c r="L292">
        <v>289</v>
      </c>
      <c r="P292" s="5">
        <v>288</v>
      </c>
      <c r="U292">
        <v>286</v>
      </c>
      <c r="W292" s="42"/>
      <c r="X292" s="43"/>
      <c r="Y292" s="42"/>
      <c r="Z292" s="43"/>
      <c r="AA292" s="42"/>
      <c r="AB292" s="43"/>
      <c r="AC292" s="42"/>
      <c r="AD292" s="43"/>
      <c r="AE292" s="42"/>
      <c r="AF292" s="43"/>
      <c r="AG292" s="44"/>
      <c r="AH292" s="14"/>
      <c r="AI292" s="5">
        <v>286</v>
      </c>
    </row>
    <row r="293" spans="1:35" x14ac:dyDescent="0.25">
      <c r="A293">
        <v>289</v>
      </c>
      <c r="C293" s="5">
        <v>289</v>
      </c>
      <c r="L293">
        <v>290</v>
      </c>
      <c r="P293" s="5">
        <v>289</v>
      </c>
      <c r="U293">
        <v>287</v>
      </c>
      <c r="W293" s="42"/>
      <c r="X293" s="43"/>
      <c r="Y293" s="42"/>
      <c r="Z293" s="43"/>
      <c r="AA293" s="42"/>
      <c r="AB293" s="43"/>
      <c r="AC293" s="42"/>
      <c r="AD293" s="43"/>
      <c r="AE293" s="42"/>
      <c r="AF293" s="43"/>
      <c r="AG293" s="44"/>
      <c r="AH293" s="14"/>
      <c r="AI293" s="5">
        <v>287</v>
      </c>
    </row>
    <row r="294" spans="1:35" x14ac:dyDescent="0.25">
      <c r="A294">
        <v>290</v>
      </c>
      <c r="C294" s="5">
        <v>290</v>
      </c>
      <c r="L294">
        <v>291</v>
      </c>
      <c r="P294" s="5">
        <v>290</v>
      </c>
      <c r="U294">
        <v>288</v>
      </c>
      <c r="W294" s="42"/>
      <c r="X294" s="43"/>
      <c r="Y294" s="42"/>
      <c r="Z294" s="43"/>
      <c r="AA294" s="42"/>
      <c r="AB294" s="43"/>
      <c r="AC294" s="42"/>
      <c r="AD294" s="43"/>
      <c r="AE294" s="42"/>
      <c r="AF294" s="43"/>
      <c r="AG294" s="44"/>
      <c r="AH294" s="14"/>
      <c r="AI294" s="5">
        <v>288</v>
      </c>
    </row>
    <row r="295" spans="1:35" x14ac:dyDescent="0.25">
      <c r="A295">
        <v>291</v>
      </c>
      <c r="C295" s="5">
        <v>291</v>
      </c>
      <c r="L295">
        <v>292</v>
      </c>
      <c r="P295" s="5">
        <v>291</v>
      </c>
      <c r="U295">
        <v>289</v>
      </c>
      <c r="W295" s="42"/>
      <c r="X295" s="43"/>
      <c r="Y295" s="42"/>
      <c r="Z295" s="43"/>
      <c r="AA295" s="42"/>
      <c r="AB295" s="43"/>
      <c r="AC295" s="42"/>
      <c r="AD295" s="43"/>
      <c r="AE295" s="42"/>
      <c r="AF295" s="43"/>
      <c r="AG295" s="44"/>
      <c r="AH295" s="14"/>
      <c r="AI295" s="5">
        <v>289</v>
      </c>
    </row>
    <row r="296" spans="1:35" x14ac:dyDescent="0.25">
      <c r="A296">
        <v>292</v>
      </c>
      <c r="C296" s="5">
        <v>292</v>
      </c>
      <c r="L296">
        <v>293</v>
      </c>
      <c r="P296" s="5">
        <v>292</v>
      </c>
      <c r="U296">
        <v>290</v>
      </c>
      <c r="W296" s="42"/>
      <c r="X296" s="43"/>
      <c r="Y296" s="42"/>
      <c r="Z296" s="43"/>
      <c r="AA296" s="42"/>
      <c r="AB296" s="43"/>
      <c r="AC296" s="42"/>
      <c r="AD296" s="43"/>
      <c r="AE296" s="42"/>
      <c r="AF296" s="43"/>
      <c r="AG296" s="44"/>
      <c r="AH296" s="14"/>
      <c r="AI296" s="5">
        <v>290</v>
      </c>
    </row>
    <row r="297" spans="1:35" x14ac:dyDescent="0.25">
      <c r="A297">
        <v>293</v>
      </c>
      <c r="C297" s="5">
        <v>293</v>
      </c>
      <c r="L297">
        <v>294</v>
      </c>
      <c r="P297" s="5">
        <v>293</v>
      </c>
      <c r="U297">
        <v>291</v>
      </c>
      <c r="W297" s="42"/>
      <c r="X297" s="43"/>
      <c r="Y297" s="42"/>
      <c r="Z297" s="43"/>
      <c r="AA297" s="42"/>
      <c r="AB297" s="43"/>
      <c r="AC297" s="42"/>
      <c r="AD297" s="43"/>
      <c r="AE297" s="42"/>
      <c r="AF297" s="43"/>
      <c r="AG297" s="44"/>
      <c r="AH297" s="14"/>
      <c r="AI297" s="5">
        <v>291</v>
      </c>
    </row>
    <row r="298" spans="1:35" x14ac:dyDescent="0.25">
      <c r="A298">
        <v>294</v>
      </c>
      <c r="C298" s="5">
        <v>294</v>
      </c>
      <c r="L298">
        <v>295</v>
      </c>
      <c r="P298" s="5">
        <v>294</v>
      </c>
      <c r="U298">
        <v>292</v>
      </c>
      <c r="W298" s="42"/>
      <c r="X298" s="43"/>
      <c r="Y298" s="42"/>
      <c r="Z298" s="43"/>
      <c r="AA298" s="42"/>
      <c r="AB298" s="43"/>
      <c r="AC298" s="42"/>
      <c r="AD298" s="43"/>
      <c r="AE298" s="42"/>
      <c r="AF298" s="43"/>
      <c r="AG298" s="44"/>
      <c r="AH298" s="14"/>
      <c r="AI298" s="5">
        <v>292</v>
      </c>
    </row>
    <row r="299" spans="1:35" x14ac:dyDescent="0.25">
      <c r="A299">
        <v>295</v>
      </c>
      <c r="C299" s="5">
        <v>295</v>
      </c>
      <c r="L299">
        <v>296</v>
      </c>
      <c r="P299" s="5">
        <v>295</v>
      </c>
      <c r="U299">
        <v>293</v>
      </c>
      <c r="W299" s="42"/>
      <c r="X299" s="43"/>
      <c r="Y299" s="42"/>
      <c r="Z299" s="43"/>
      <c r="AA299" s="42"/>
      <c r="AB299" s="43"/>
      <c r="AC299" s="42"/>
      <c r="AD299" s="43"/>
      <c r="AE299" s="42"/>
      <c r="AF299" s="43"/>
      <c r="AG299" s="44"/>
      <c r="AH299" s="14"/>
      <c r="AI299" s="5">
        <v>293</v>
      </c>
    </row>
    <row r="300" spans="1:35" x14ac:dyDescent="0.25">
      <c r="A300">
        <v>296</v>
      </c>
      <c r="C300" s="5">
        <v>296</v>
      </c>
      <c r="L300">
        <v>297</v>
      </c>
      <c r="P300" s="5">
        <v>296</v>
      </c>
      <c r="U300">
        <v>294</v>
      </c>
      <c r="W300" s="42"/>
      <c r="X300" s="43"/>
      <c r="Y300" s="42"/>
      <c r="Z300" s="43"/>
      <c r="AA300" s="42"/>
      <c r="AB300" s="43"/>
      <c r="AC300" s="42"/>
      <c r="AD300" s="43"/>
      <c r="AE300" s="42"/>
      <c r="AF300" s="43"/>
      <c r="AG300" s="44"/>
      <c r="AH300" s="14"/>
      <c r="AI300" s="5">
        <v>294</v>
      </c>
    </row>
    <row r="301" spans="1:35" x14ac:dyDescent="0.25">
      <c r="A301">
        <v>297</v>
      </c>
      <c r="C301" s="5">
        <v>297</v>
      </c>
      <c r="L301">
        <v>298</v>
      </c>
      <c r="P301" s="5">
        <v>297</v>
      </c>
      <c r="U301">
        <v>295</v>
      </c>
      <c r="W301" s="42"/>
      <c r="X301" s="43"/>
      <c r="Y301" s="42"/>
      <c r="Z301" s="43"/>
      <c r="AA301" s="42"/>
      <c r="AB301" s="43"/>
      <c r="AC301" s="42"/>
      <c r="AD301" s="43"/>
      <c r="AE301" s="42"/>
      <c r="AF301" s="43"/>
      <c r="AG301" s="44"/>
      <c r="AH301" s="14"/>
      <c r="AI301" s="5">
        <v>295</v>
      </c>
    </row>
    <row r="302" spans="1:35" x14ac:dyDescent="0.25">
      <c r="A302">
        <v>298</v>
      </c>
      <c r="C302" s="5">
        <v>298</v>
      </c>
      <c r="L302">
        <v>299</v>
      </c>
      <c r="P302" s="5">
        <v>298</v>
      </c>
      <c r="U302">
        <v>296</v>
      </c>
      <c r="W302" s="42"/>
      <c r="X302" s="43"/>
      <c r="Y302" s="42"/>
      <c r="Z302" s="43"/>
      <c r="AA302" s="42"/>
      <c r="AB302" s="43"/>
      <c r="AC302" s="42"/>
      <c r="AD302" s="43"/>
      <c r="AE302" s="42"/>
      <c r="AF302" s="43"/>
      <c r="AG302" s="44"/>
      <c r="AH302" s="14"/>
      <c r="AI302" s="5">
        <v>296</v>
      </c>
    </row>
    <row r="303" spans="1:35" x14ac:dyDescent="0.25">
      <c r="A303">
        <v>299</v>
      </c>
      <c r="C303" s="5">
        <v>299</v>
      </c>
      <c r="L303">
        <v>300</v>
      </c>
      <c r="P303" s="5">
        <v>299</v>
      </c>
      <c r="U303">
        <v>297</v>
      </c>
      <c r="W303" s="42"/>
      <c r="X303" s="43"/>
      <c r="Y303" s="42"/>
      <c r="Z303" s="43"/>
      <c r="AA303" s="42"/>
      <c r="AB303" s="43"/>
      <c r="AC303" s="42"/>
      <c r="AD303" s="43"/>
      <c r="AE303" s="42"/>
      <c r="AF303" s="43"/>
      <c r="AG303" s="44"/>
      <c r="AH303" s="14"/>
      <c r="AI303" s="5">
        <v>297</v>
      </c>
    </row>
    <row r="304" spans="1:35" x14ac:dyDescent="0.25">
      <c r="A304">
        <v>300</v>
      </c>
      <c r="C304" s="5">
        <v>300</v>
      </c>
      <c r="P304" s="5">
        <v>300</v>
      </c>
      <c r="U304">
        <v>298</v>
      </c>
      <c r="W304" s="42"/>
      <c r="X304" s="43"/>
      <c r="Y304" s="42"/>
      <c r="Z304" s="43"/>
      <c r="AA304" s="42"/>
      <c r="AB304" s="43"/>
      <c r="AC304" s="42"/>
      <c r="AD304" s="43"/>
      <c r="AE304" s="42"/>
      <c r="AF304" s="43"/>
      <c r="AG304" s="44"/>
      <c r="AH304" s="14"/>
      <c r="AI304" s="5">
        <v>298</v>
      </c>
    </row>
    <row r="305" spans="21:35" x14ac:dyDescent="0.25">
      <c r="U305">
        <v>299</v>
      </c>
      <c r="W305" s="42"/>
      <c r="X305" s="43"/>
      <c r="Y305" s="42"/>
      <c r="Z305" s="43"/>
      <c r="AA305" s="42"/>
      <c r="AB305" s="43"/>
      <c r="AC305" s="42"/>
      <c r="AD305" s="43"/>
      <c r="AE305" s="42"/>
      <c r="AF305" s="43"/>
      <c r="AG305" s="44"/>
      <c r="AI305" s="5">
        <v>299</v>
      </c>
    </row>
    <row r="306" spans="21:35" x14ac:dyDescent="0.25">
      <c r="U306">
        <v>300</v>
      </c>
      <c r="W306" s="42"/>
      <c r="X306" s="43"/>
      <c r="Y306" s="42"/>
      <c r="Z306" s="43"/>
      <c r="AA306" s="42"/>
      <c r="AB306" s="43"/>
      <c r="AC306" s="42"/>
      <c r="AD306" s="43"/>
      <c r="AE306" s="42"/>
      <c r="AF306" s="43"/>
      <c r="AG306" s="44"/>
      <c r="AI306" s="5">
        <v>300</v>
      </c>
    </row>
    <row r="599" spans="12:15" x14ac:dyDescent="0.25">
      <c r="L599">
        <v>3</v>
      </c>
      <c r="M599" t="s">
        <v>196</v>
      </c>
      <c r="N599" s="9">
        <v>1.0589999999999999</v>
      </c>
      <c r="O599" s="7" t="s">
        <v>20</v>
      </c>
    </row>
    <row r="600" spans="12:15" x14ac:dyDescent="0.25">
      <c r="L600">
        <v>4</v>
      </c>
      <c r="M600" t="s">
        <v>196</v>
      </c>
      <c r="N600" s="9">
        <v>1.0589999999999999</v>
      </c>
      <c r="O600" s="7" t="s">
        <v>20</v>
      </c>
    </row>
    <row r="601" spans="12:15" x14ac:dyDescent="0.25">
      <c r="L601">
        <v>7</v>
      </c>
      <c r="M601" t="s">
        <v>199</v>
      </c>
      <c r="N601" s="9">
        <v>0.60199999999999998</v>
      </c>
      <c r="O601" s="7" t="s">
        <v>26</v>
      </c>
    </row>
    <row r="602" spans="12:15" x14ac:dyDescent="0.25">
      <c r="L602">
        <v>5</v>
      </c>
      <c r="M602" t="s">
        <v>197</v>
      </c>
      <c r="N602" s="9">
        <v>1.248</v>
      </c>
      <c r="O602" s="7" t="s">
        <v>22</v>
      </c>
    </row>
    <row r="603" spans="12:15" x14ac:dyDescent="0.25">
      <c r="L603">
        <v>6</v>
      </c>
      <c r="M603" t="s">
        <v>198</v>
      </c>
      <c r="N603" s="9">
        <v>0.48</v>
      </c>
      <c r="O603" s="7" t="s">
        <v>24</v>
      </c>
    </row>
    <row r="604" spans="12:15" x14ac:dyDescent="0.25">
      <c r="L604">
        <v>8</v>
      </c>
      <c r="M604" t="s">
        <v>200</v>
      </c>
      <c r="N604" s="9">
        <v>0.60199999999999998</v>
      </c>
      <c r="O604" s="7" t="s">
        <v>26</v>
      </c>
    </row>
    <row r="605" spans="12:15" x14ac:dyDescent="0.25">
      <c r="L605">
        <v>9</v>
      </c>
      <c r="M605" t="s">
        <v>201</v>
      </c>
      <c r="N605" s="9">
        <v>0.50600000000000001</v>
      </c>
      <c r="O605" s="7" t="s">
        <v>20</v>
      </c>
    </row>
    <row r="606" spans="12:15" x14ac:dyDescent="0.25">
      <c r="L606">
        <v>10</v>
      </c>
      <c r="M606" t="s">
        <v>202</v>
      </c>
      <c r="N606" s="9">
        <v>5.8000000000000003E-2</v>
      </c>
      <c r="O606" s="7" t="s">
        <v>26</v>
      </c>
    </row>
    <row r="607" spans="12:15" x14ac:dyDescent="0.25">
      <c r="L607">
        <v>11</v>
      </c>
      <c r="M607" t="s">
        <v>203</v>
      </c>
      <c r="N607" s="9">
        <v>0.36399999999999999</v>
      </c>
      <c r="O607" s="7" t="s">
        <v>24</v>
      </c>
    </row>
    <row r="608" spans="12:15" x14ac:dyDescent="0.25">
      <c r="L608">
        <v>12</v>
      </c>
      <c r="M608" t="s">
        <v>204</v>
      </c>
      <c r="N608" s="9">
        <v>0.35799999999999998</v>
      </c>
      <c r="O608" s="7" t="s">
        <v>24</v>
      </c>
    </row>
    <row r="609" spans="12:15" x14ac:dyDescent="0.25">
      <c r="L609">
        <v>13</v>
      </c>
      <c r="M609" t="s">
        <v>205</v>
      </c>
      <c r="N609" s="9">
        <v>0.84699999999999998</v>
      </c>
      <c r="O609" s="7" t="s">
        <v>33</v>
      </c>
    </row>
    <row r="610" spans="12:15" x14ac:dyDescent="0.25">
      <c r="L610">
        <v>14</v>
      </c>
      <c r="M610" t="s">
        <v>206</v>
      </c>
      <c r="N610" s="9">
        <v>0.84499999999999997</v>
      </c>
      <c r="O610" s="7" t="s">
        <v>22</v>
      </c>
    </row>
    <row r="611" spans="12:15" x14ac:dyDescent="0.25">
      <c r="L611">
        <v>15</v>
      </c>
      <c r="M611" t="s">
        <v>207</v>
      </c>
      <c r="N611" s="9">
        <v>0.83699999999999997</v>
      </c>
      <c r="O611" s="7" t="s">
        <v>36</v>
      </c>
    </row>
    <row r="612" spans="12:15" x14ac:dyDescent="0.25">
      <c r="L612">
        <v>16</v>
      </c>
      <c r="M612" t="s">
        <v>208</v>
      </c>
      <c r="N612" s="9">
        <v>0.505</v>
      </c>
      <c r="O612" s="7" t="s">
        <v>24</v>
      </c>
    </row>
    <row r="613" spans="12:15" x14ac:dyDescent="0.25">
      <c r="L613">
        <v>17</v>
      </c>
      <c r="M613" t="s">
        <v>209</v>
      </c>
      <c r="N613" s="9">
        <v>1.27</v>
      </c>
      <c r="O613" s="7" t="s">
        <v>39</v>
      </c>
    </row>
    <row r="614" spans="12:15" x14ac:dyDescent="0.25">
      <c r="L614">
        <v>18</v>
      </c>
      <c r="M614" t="s">
        <v>210</v>
      </c>
      <c r="N614" s="9">
        <v>0.35599999999999998</v>
      </c>
      <c r="O614" s="7" t="s">
        <v>20</v>
      </c>
    </row>
    <row r="615" spans="12:15" x14ac:dyDescent="0.25">
      <c r="L615">
        <v>19</v>
      </c>
      <c r="M615" t="s">
        <v>211</v>
      </c>
      <c r="N615" s="9">
        <v>0.70799999999999996</v>
      </c>
      <c r="O615" s="7" t="s">
        <v>42</v>
      </c>
    </row>
    <row r="616" spans="12:15" x14ac:dyDescent="0.25">
      <c r="L616">
        <v>20</v>
      </c>
      <c r="M616" t="s">
        <v>212</v>
      </c>
      <c r="N616" s="9">
        <v>-8.9999999999999993E-3</v>
      </c>
      <c r="O616" s="7" t="s">
        <v>26</v>
      </c>
    </row>
    <row r="617" spans="12:15" x14ac:dyDescent="0.25">
      <c r="L617">
        <v>21</v>
      </c>
      <c r="M617" t="s">
        <v>213</v>
      </c>
      <c r="N617" s="9">
        <v>0.84499999999999997</v>
      </c>
      <c r="O617" s="7" t="s">
        <v>22</v>
      </c>
    </row>
    <row r="618" spans="12:15" x14ac:dyDescent="0.25">
      <c r="L618">
        <v>22</v>
      </c>
      <c r="M618" t="s">
        <v>214</v>
      </c>
      <c r="N618" s="9">
        <v>0.97899999999999998</v>
      </c>
      <c r="O618" s="7" t="s">
        <v>24</v>
      </c>
    </row>
    <row r="619" spans="12:15" x14ac:dyDescent="0.25">
      <c r="L619">
        <v>23</v>
      </c>
      <c r="M619" t="s">
        <v>215</v>
      </c>
      <c r="N619" s="9">
        <v>0.89900000000000002</v>
      </c>
      <c r="O619" s="7" t="s">
        <v>24</v>
      </c>
    </row>
    <row r="620" spans="12:15" x14ac:dyDescent="0.25">
      <c r="L620">
        <v>24</v>
      </c>
      <c r="M620" t="s">
        <v>216</v>
      </c>
      <c r="N620" s="9">
        <v>1.1850000000000001</v>
      </c>
      <c r="O620" s="7" t="s">
        <v>24</v>
      </c>
    </row>
    <row r="621" spans="12:15" x14ac:dyDescent="0.25">
      <c r="L621">
        <v>25</v>
      </c>
      <c r="M621" t="s">
        <v>217</v>
      </c>
      <c r="N621" s="9">
        <v>1.0780000000000001</v>
      </c>
      <c r="O621" s="7" t="s">
        <v>48</v>
      </c>
    </row>
    <row r="622" spans="12:15" x14ac:dyDescent="0.25">
      <c r="L622">
        <v>26</v>
      </c>
      <c r="M622" t="s">
        <v>218</v>
      </c>
      <c r="N622" s="9">
        <v>0.48099999999999998</v>
      </c>
      <c r="O622" s="7" t="s">
        <v>24</v>
      </c>
    </row>
    <row r="623" spans="12:15" x14ac:dyDescent="0.25">
      <c r="L623">
        <v>27</v>
      </c>
      <c r="M623" t="s">
        <v>219</v>
      </c>
      <c r="N623" s="9">
        <v>-7.4999999999999997E-2</v>
      </c>
      <c r="O623" s="7" t="s">
        <v>49</v>
      </c>
    </row>
    <row r="624" spans="12:15" x14ac:dyDescent="0.25">
      <c r="L624">
        <v>28</v>
      </c>
      <c r="M624" t="s">
        <v>220</v>
      </c>
      <c r="N624" s="9">
        <v>-7.4999999999999997E-2</v>
      </c>
      <c r="O624" s="7" t="s">
        <v>49</v>
      </c>
    </row>
    <row r="625" spans="12:15" x14ac:dyDescent="0.25">
      <c r="L625">
        <v>29</v>
      </c>
      <c r="M625" t="s">
        <v>221</v>
      </c>
      <c r="N625" s="9">
        <v>0.71899999999999997</v>
      </c>
      <c r="O625" s="7" t="s">
        <v>50</v>
      </c>
    </row>
    <row r="626" spans="12:15" x14ac:dyDescent="0.25">
      <c r="L626">
        <v>30</v>
      </c>
      <c r="M626" t="s">
        <v>222</v>
      </c>
      <c r="N626" s="9">
        <v>0.749</v>
      </c>
      <c r="O626" s="7" t="s">
        <v>48</v>
      </c>
    </row>
    <row r="627" spans="12:15" x14ac:dyDescent="0.25">
      <c r="L627">
        <v>31</v>
      </c>
      <c r="M627" t="s">
        <v>223</v>
      </c>
      <c r="N627" s="9">
        <v>1.087</v>
      </c>
      <c r="O627" s="7" t="s">
        <v>22</v>
      </c>
    </row>
    <row r="628" spans="12:15" x14ac:dyDescent="0.25">
      <c r="L628">
        <v>32</v>
      </c>
      <c r="M628" t="s">
        <v>224</v>
      </c>
      <c r="N628" s="9">
        <v>0.92800000000000005</v>
      </c>
      <c r="O628" s="7" t="s">
        <v>24</v>
      </c>
    </row>
    <row r="629" spans="12:15" x14ac:dyDescent="0.25">
      <c r="L629">
        <v>33</v>
      </c>
      <c r="M629" t="s">
        <v>225</v>
      </c>
      <c r="N629" s="9">
        <v>0.96399999999999997</v>
      </c>
      <c r="O629" s="7" t="s">
        <v>36</v>
      </c>
    </row>
    <row r="630" spans="12:15" x14ac:dyDescent="0.25">
      <c r="L630">
        <v>34</v>
      </c>
      <c r="M630" t="s">
        <v>226</v>
      </c>
      <c r="N630" s="9">
        <v>-0.128</v>
      </c>
      <c r="O630" s="7" t="s">
        <v>51</v>
      </c>
    </row>
    <row r="631" spans="12:15" x14ac:dyDescent="0.25">
      <c r="L631">
        <v>35</v>
      </c>
      <c r="M631" t="s">
        <v>227</v>
      </c>
      <c r="N631" s="9">
        <v>-7.4999999999999997E-2</v>
      </c>
      <c r="O631" s="7" t="s">
        <v>49</v>
      </c>
    </row>
    <row r="632" spans="12:15" x14ac:dyDescent="0.25">
      <c r="L632">
        <v>36</v>
      </c>
      <c r="M632" t="s">
        <v>228</v>
      </c>
      <c r="N632" s="9">
        <v>0.54500000000000004</v>
      </c>
      <c r="O632" s="7" t="s">
        <v>24</v>
      </c>
    </row>
    <row r="633" spans="12:15" x14ac:dyDescent="0.25">
      <c r="L633">
        <v>37</v>
      </c>
      <c r="M633" t="s">
        <v>229</v>
      </c>
      <c r="N633" s="9">
        <v>0.502</v>
      </c>
      <c r="O633" s="7" t="s">
        <v>24</v>
      </c>
    </row>
    <row r="634" spans="12:15" x14ac:dyDescent="0.25">
      <c r="L634">
        <v>38</v>
      </c>
      <c r="M634" t="s">
        <v>230</v>
      </c>
      <c r="N634" s="9">
        <v>0.95799999999999996</v>
      </c>
      <c r="O634" s="7" t="s">
        <v>20</v>
      </c>
    </row>
    <row r="635" spans="12:15" x14ac:dyDescent="0.25">
      <c r="L635">
        <v>39</v>
      </c>
      <c r="M635" t="s">
        <v>231</v>
      </c>
      <c r="N635" s="9">
        <v>0.85099999999999998</v>
      </c>
      <c r="O635" s="7" t="s">
        <v>20</v>
      </c>
    </row>
    <row r="636" spans="12:15" x14ac:dyDescent="0.25">
      <c r="L636">
        <v>40</v>
      </c>
      <c r="M636" t="s">
        <v>232</v>
      </c>
      <c r="N636" s="9">
        <v>0.505</v>
      </c>
      <c r="O636" s="7" t="s">
        <v>24</v>
      </c>
    </row>
    <row r="637" spans="12:15" x14ac:dyDescent="0.25">
      <c r="L637">
        <v>41</v>
      </c>
      <c r="M637" t="s">
        <v>233</v>
      </c>
      <c r="N637" s="9">
        <v>5.8000000000000003E-2</v>
      </c>
      <c r="O637" s="7" t="s">
        <v>26</v>
      </c>
    </row>
    <row r="638" spans="12:15" x14ac:dyDescent="0.25">
      <c r="L638">
        <v>42</v>
      </c>
      <c r="M638" t="s">
        <v>234</v>
      </c>
      <c r="N638" s="9">
        <v>1.042</v>
      </c>
      <c r="O638" s="7" t="s">
        <v>48</v>
      </c>
    </row>
    <row r="639" spans="12:15" x14ac:dyDescent="0.25">
      <c r="L639">
        <v>43</v>
      </c>
      <c r="M639" t="s">
        <v>235</v>
      </c>
      <c r="N639" s="9">
        <v>0.20699999999999999</v>
      </c>
      <c r="O639" s="7" t="s">
        <v>26</v>
      </c>
    </row>
    <row r="640" spans="12:15" x14ac:dyDescent="0.25">
      <c r="L640">
        <v>44</v>
      </c>
      <c r="M640" t="s">
        <v>236</v>
      </c>
      <c r="N640" s="9">
        <v>1.5669999999999999</v>
      </c>
      <c r="O640" s="7" t="s">
        <v>48</v>
      </c>
    </row>
    <row r="641" spans="12:15" x14ac:dyDescent="0.25">
      <c r="L641">
        <v>45</v>
      </c>
      <c r="M641" t="s">
        <v>237</v>
      </c>
      <c r="N641" s="9">
        <v>5.5E-2</v>
      </c>
      <c r="O641" s="7" t="s">
        <v>39</v>
      </c>
    </row>
    <row r="642" spans="12:15" x14ac:dyDescent="0.25">
      <c r="L642">
        <v>46</v>
      </c>
      <c r="M642" t="s">
        <v>237</v>
      </c>
      <c r="N642" s="9">
        <v>0.27600000000000002</v>
      </c>
      <c r="O642" s="7" t="s">
        <v>26</v>
      </c>
    </row>
    <row r="643" spans="12:15" x14ac:dyDescent="0.25">
      <c r="L643">
        <v>47</v>
      </c>
      <c r="M643" t="s">
        <v>238</v>
      </c>
      <c r="N643" s="9">
        <v>0.81</v>
      </c>
      <c r="O643" s="7" t="s">
        <v>20</v>
      </c>
    </row>
    <row r="644" spans="12:15" x14ac:dyDescent="0.25">
      <c r="L644">
        <v>48</v>
      </c>
      <c r="M644" t="s">
        <v>239</v>
      </c>
      <c r="N644" s="9">
        <v>0.49299999999999999</v>
      </c>
      <c r="O644" s="7" t="s">
        <v>20</v>
      </c>
    </row>
    <row r="645" spans="12:15" x14ac:dyDescent="0.25">
      <c r="L645">
        <v>49</v>
      </c>
      <c r="M645" t="s">
        <v>240</v>
      </c>
      <c r="N645" s="9">
        <v>0.77500000000000002</v>
      </c>
      <c r="O645" s="7" t="s">
        <v>50</v>
      </c>
    </row>
    <row r="646" spans="12:15" x14ac:dyDescent="0.25">
      <c r="L646">
        <v>50</v>
      </c>
      <c r="M646" t="s">
        <v>241</v>
      </c>
      <c r="N646" s="9">
        <v>0.53200000000000003</v>
      </c>
      <c r="O646" s="7" t="s">
        <v>24</v>
      </c>
    </row>
    <row r="647" spans="12:15" x14ac:dyDescent="0.25">
      <c r="L647">
        <v>51</v>
      </c>
      <c r="M647" t="s">
        <v>242</v>
      </c>
      <c r="N647" s="9">
        <v>0.749</v>
      </c>
      <c r="O647" s="7" t="s">
        <v>48</v>
      </c>
    </row>
    <row r="648" spans="12:15" x14ac:dyDescent="0.25">
      <c r="L648">
        <v>52</v>
      </c>
      <c r="M648" t="s">
        <v>243</v>
      </c>
      <c r="N648" s="9">
        <v>0.86199999999999999</v>
      </c>
      <c r="O648" s="7" t="s">
        <v>22</v>
      </c>
    </row>
    <row r="649" spans="12:15" x14ac:dyDescent="0.25">
      <c r="L649">
        <v>53</v>
      </c>
      <c r="M649" t="s">
        <v>244</v>
      </c>
      <c r="N649" s="9">
        <v>0.48199999999999998</v>
      </c>
      <c r="O649" s="7" t="s">
        <v>20</v>
      </c>
    </row>
    <row r="650" spans="12:15" x14ac:dyDescent="0.25">
      <c r="L650">
        <v>54</v>
      </c>
      <c r="M650" t="s">
        <v>245</v>
      </c>
      <c r="N650" s="9">
        <v>0.74099999999999999</v>
      </c>
      <c r="O650" s="7" t="s">
        <v>24</v>
      </c>
    </row>
    <row r="651" spans="12:15" x14ac:dyDescent="0.25">
      <c r="L651">
        <v>55</v>
      </c>
      <c r="M651" t="s">
        <v>246</v>
      </c>
      <c r="N651" s="9">
        <v>0.70499999999999996</v>
      </c>
      <c r="O651" s="7" t="s">
        <v>24</v>
      </c>
    </row>
    <row r="652" spans="12:15" x14ac:dyDescent="0.25">
      <c r="L652">
        <v>56</v>
      </c>
      <c r="M652" t="s">
        <v>247</v>
      </c>
      <c r="N652" s="9">
        <v>0.754</v>
      </c>
      <c r="O652" s="7" t="s">
        <v>20</v>
      </c>
    </row>
    <row r="653" spans="12:15" x14ac:dyDescent="0.25">
      <c r="L653">
        <v>57</v>
      </c>
      <c r="M653" t="s">
        <v>248</v>
      </c>
      <c r="N653" s="9">
        <v>0.40799999999999997</v>
      </c>
      <c r="O653" s="7" t="s">
        <v>20</v>
      </c>
    </row>
    <row r="654" spans="12:15" x14ac:dyDescent="0.25">
      <c r="L654">
        <v>58</v>
      </c>
      <c r="M654" t="s">
        <v>249</v>
      </c>
      <c r="N654" s="9">
        <v>7.0000000000000007E-2</v>
      </c>
      <c r="O654" s="7" t="s">
        <v>26</v>
      </c>
    </row>
    <row r="655" spans="12:15" x14ac:dyDescent="0.25">
      <c r="L655">
        <v>59</v>
      </c>
      <c r="M655" t="s">
        <v>250</v>
      </c>
      <c r="N655" s="9">
        <v>1.087</v>
      </c>
      <c r="O655" s="7" t="s">
        <v>24</v>
      </c>
    </row>
    <row r="656" spans="12:15" x14ac:dyDescent="0.25">
      <c r="L656">
        <v>60</v>
      </c>
      <c r="M656" t="s">
        <v>251</v>
      </c>
      <c r="N656" s="9">
        <v>1.0169999999999999</v>
      </c>
      <c r="O656" s="7" t="s">
        <v>48</v>
      </c>
    </row>
    <row r="657" spans="12:15" x14ac:dyDescent="0.25">
      <c r="L657">
        <v>61</v>
      </c>
      <c r="M657" t="s">
        <v>252</v>
      </c>
      <c r="N657" s="9">
        <v>1.5860000000000001</v>
      </c>
      <c r="O657" s="7" t="s">
        <v>48</v>
      </c>
    </row>
    <row r="658" spans="12:15" x14ac:dyDescent="0.25">
      <c r="L658">
        <v>62</v>
      </c>
      <c r="M658" t="s">
        <v>253</v>
      </c>
      <c r="N658" s="9">
        <v>1.4970000000000001</v>
      </c>
      <c r="O658" s="7" t="s">
        <v>39</v>
      </c>
    </row>
    <row r="659" spans="12:15" x14ac:dyDescent="0.25">
      <c r="L659">
        <v>63</v>
      </c>
      <c r="M659" t="s">
        <v>254</v>
      </c>
      <c r="N659" s="9">
        <v>1.2529999999999999</v>
      </c>
      <c r="O659" s="7" t="s">
        <v>22</v>
      </c>
    </row>
    <row r="660" spans="12:15" x14ac:dyDescent="0.25">
      <c r="L660">
        <v>64</v>
      </c>
      <c r="M660" t="s">
        <v>255</v>
      </c>
      <c r="N660" s="9">
        <v>1.093</v>
      </c>
      <c r="O660" s="7" t="s">
        <v>20</v>
      </c>
    </row>
    <row r="661" spans="12:15" x14ac:dyDescent="0.25">
      <c r="L661">
        <v>65</v>
      </c>
      <c r="M661" t="s">
        <v>256</v>
      </c>
      <c r="N661" s="9">
        <v>0.35599999999999998</v>
      </c>
      <c r="O661" s="7" t="s">
        <v>20</v>
      </c>
    </row>
    <row r="662" spans="12:15" x14ac:dyDescent="0.25">
      <c r="L662">
        <v>66</v>
      </c>
      <c r="M662" t="s">
        <v>257</v>
      </c>
      <c r="N662" s="9">
        <v>1.321</v>
      </c>
      <c r="O662" s="7" t="s">
        <v>22</v>
      </c>
    </row>
    <row r="663" spans="12:15" x14ac:dyDescent="0.25">
      <c r="L663">
        <v>67</v>
      </c>
      <c r="M663" t="s">
        <v>258</v>
      </c>
      <c r="N663" s="9">
        <v>0.84399999999999997</v>
      </c>
      <c r="O663" s="7" t="s">
        <v>20</v>
      </c>
    </row>
    <row r="664" spans="12:15" x14ac:dyDescent="0.25">
      <c r="L664">
        <v>68</v>
      </c>
      <c r="M664" t="s">
        <v>259</v>
      </c>
      <c r="N664" s="9">
        <v>0.316</v>
      </c>
      <c r="O664" s="7" t="s">
        <v>24</v>
      </c>
    </row>
    <row r="665" spans="12:15" x14ac:dyDescent="0.25">
      <c r="L665">
        <v>69</v>
      </c>
      <c r="M665" t="s">
        <v>260</v>
      </c>
      <c r="N665" s="9">
        <v>0.52800000000000002</v>
      </c>
      <c r="O665" s="7" t="s">
        <v>20</v>
      </c>
    </row>
    <row r="666" spans="12:15" x14ac:dyDescent="0.25">
      <c r="L666">
        <v>70</v>
      </c>
      <c r="M666" t="s">
        <v>261</v>
      </c>
      <c r="N666" s="9">
        <v>1.262</v>
      </c>
      <c r="O666" s="7" t="s">
        <v>50</v>
      </c>
    </row>
    <row r="667" spans="12:15" x14ac:dyDescent="0.25">
      <c r="L667">
        <v>71</v>
      </c>
      <c r="M667" t="s">
        <v>262</v>
      </c>
      <c r="N667" s="9">
        <v>1.262</v>
      </c>
      <c r="O667" s="7" t="s">
        <v>50</v>
      </c>
    </row>
    <row r="668" spans="12:15" x14ac:dyDescent="0.25">
      <c r="L668">
        <v>72</v>
      </c>
      <c r="M668" t="s">
        <v>263</v>
      </c>
      <c r="N668" s="9">
        <v>1.262</v>
      </c>
      <c r="O668" s="7" t="s">
        <v>50</v>
      </c>
    </row>
    <row r="669" spans="12:15" x14ac:dyDescent="0.25">
      <c r="L669">
        <v>73</v>
      </c>
      <c r="M669" t="s">
        <v>264</v>
      </c>
      <c r="N669" s="9">
        <v>-7.4999999999999997E-2</v>
      </c>
      <c r="O669" s="7" t="s">
        <v>49</v>
      </c>
    </row>
    <row r="670" spans="12:15" x14ac:dyDescent="0.25">
      <c r="L670">
        <v>74</v>
      </c>
      <c r="M670" t="s">
        <v>265</v>
      </c>
      <c r="N670" s="9">
        <v>-7.4999999999999997E-2</v>
      </c>
      <c r="O670" s="7" t="s">
        <v>49</v>
      </c>
    </row>
    <row r="671" spans="12:15" x14ac:dyDescent="0.25">
      <c r="L671">
        <v>75</v>
      </c>
      <c r="M671" t="s">
        <v>266</v>
      </c>
      <c r="N671" s="9">
        <v>1.0620000000000001</v>
      </c>
      <c r="O671" s="7" t="s">
        <v>24</v>
      </c>
    </row>
    <row r="672" spans="12:15" x14ac:dyDescent="0.25">
      <c r="L672">
        <v>76</v>
      </c>
      <c r="M672" t="s">
        <v>267</v>
      </c>
      <c r="N672" s="9">
        <v>0.73</v>
      </c>
      <c r="O672" s="7" t="s">
        <v>24</v>
      </c>
    </row>
    <row r="673" spans="12:15" x14ac:dyDescent="0.25">
      <c r="L673">
        <v>77</v>
      </c>
      <c r="M673" t="s">
        <v>268</v>
      </c>
      <c r="N673" s="9">
        <v>1.1850000000000001</v>
      </c>
      <c r="O673" s="7" t="s">
        <v>22</v>
      </c>
    </row>
    <row r="674" spans="12:15" x14ac:dyDescent="0.25">
      <c r="L674">
        <v>78</v>
      </c>
      <c r="M674" t="s">
        <v>269</v>
      </c>
      <c r="N674" s="9">
        <v>0.504</v>
      </c>
      <c r="O674" s="7" t="s">
        <v>24</v>
      </c>
    </row>
    <row r="675" spans="12:15" x14ac:dyDescent="0.25">
      <c r="L675">
        <v>79</v>
      </c>
      <c r="M675" t="s">
        <v>270</v>
      </c>
      <c r="N675" s="9">
        <v>8.0000000000000002E-3</v>
      </c>
      <c r="O675" s="7" t="s">
        <v>26</v>
      </c>
    </row>
    <row r="676" spans="12:15" x14ac:dyDescent="0.25">
      <c r="L676">
        <v>80</v>
      </c>
      <c r="M676" t="s">
        <v>271</v>
      </c>
      <c r="N676" s="9">
        <v>1.0169999999999999</v>
      </c>
      <c r="O676" s="7" t="s">
        <v>20</v>
      </c>
    </row>
    <row r="677" spans="12:15" x14ac:dyDescent="0.25">
      <c r="L677">
        <v>81</v>
      </c>
      <c r="M677" t="s">
        <v>272</v>
      </c>
      <c r="N677" s="9">
        <v>-0.112</v>
      </c>
      <c r="O677" s="7" t="s">
        <v>51</v>
      </c>
    </row>
    <row r="678" spans="12:15" x14ac:dyDescent="0.25">
      <c r="L678">
        <v>127</v>
      </c>
      <c r="M678" t="s">
        <v>273</v>
      </c>
      <c r="N678" s="7">
        <v>0.745</v>
      </c>
      <c r="O678" s="7" t="s">
        <v>20</v>
      </c>
    </row>
    <row r="679" spans="12:15" x14ac:dyDescent="0.25">
      <c r="L679">
        <v>128</v>
      </c>
      <c r="M679" t="s">
        <v>599</v>
      </c>
      <c r="N679">
        <v>0.70399999999999996</v>
      </c>
      <c r="O679" s="7" t="s">
        <v>24</v>
      </c>
    </row>
    <row r="680" spans="12:15" x14ac:dyDescent="0.25">
      <c r="L680">
        <v>82</v>
      </c>
      <c r="M680" t="s">
        <v>274</v>
      </c>
      <c r="N680" s="9">
        <v>0.747</v>
      </c>
      <c r="O680" s="7" t="s">
        <v>48</v>
      </c>
    </row>
    <row r="681" spans="12:15" x14ac:dyDescent="0.25">
      <c r="L681">
        <v>83</v>
      </c>
      <c r="M681" t="s">
        <v>275</v>
      </c>
      <c r="N681" s="9">
        <v>0.95799999999999996</v>
      </c>
      <c r="O681" s="7" t="s">
        <v>48</v>
      </c>
    </row>
    <row r="682" spans="12:15" x14ac:dyDescent="0.25">
      <c r="L682">
        <v>84</v>
      </c>
      <c r="M682" t="s">
        <v>276</v>
      </c>
      <c r="N682" s="9">
        <v>1.488</v>
      </c>
      <c r="O682" s="7" t="s">
        <v>52</v>
      </c>
    </row>
    <row r="683" spans="12:15" x14ac:dyDescent="0.25">
      <c r="L683">
        <v>85</v>
      </c>
      <c r="M683" t="s">
        <v>277</v>
      </c>
      <c r="N683" s="9">
        <v>0.20799999999999999</v>
      </c>
      <c r="O683" s="7" t="s">
        <v>26</v>
      </c>
    </row>
    <row r="684" spans="12:15" x14ac:dyDescent="0.25">
      <c r="L684">
        <v>86</v>
      </c>
      <c r="M684" t="s">
        <v>278</v>
      </c>
      <c r="N684" s="9">
        <v>0.746</v>
      </c>
      <c r="O684" s="7" t="s">
        <v>24</v>
      </c>
    </row>
    <row r="685" spans="12:15" x14ac:dyDescent="0.25">
      <c r="L685">
        <v>87</v>
      </c>
      <c r="M685" t="s">
        <v>279</v>
      </c>
      <c r="N685" s="9">
        <v>0.94699999999999995</v>
      </c>
      <c r="O685" s="7" t="s">
        <v>20</v>
      </c>
    </row>
    <row r="686" spans="12:15" x14ac:dyDescent="0.25">
      <c r="L686">
        <v>88</v>
      </c>
      <c r="M686" t="s">
        <v>280</v>
      </c>
      <c r="N686" s="7">
        <v>0.33200000000000002</v>
      </c>
      <c r="O686" s="7" t="s">
        <v>24</v>
      </c>
    </row>
    <row r="687" spans="12:15" x14ac:dyDescent="0.25">
      <c r="L687">
        <v>89</v>
      </c>
      <c r="M687" t="s">
        <v>281</v>
      </c>
      <c r="N687" s="7">
        <v>0.626</v>
      </c>
      <c r="O687" s="7" t="s">
        <v>53</v>
      </c>
    </row>
    <row r="688" spans="12:15" x14ac:dyDescent="0.25">
      <c r="L688">
        <v>90</v>
      </c>
      <c r="M688" t="s">
        <v>282</v>
      </c>
      <c r="N688" s="7">
        <v>1.0589999999999999</v>
      </c>
      <c r="O688" s="7" t="s">
        <v>22</v>
      </c>
    </row>
    <row r="689" spans="12:15" x14ac:dyDescent="0.25">
      <c r="L689">
        <v>91</v>
      </c>
      <c r="M689" t="s">
        <v>283</v>
      </c>
      <c r="N689" s="7">
        <v>1.2470000000000001</v>
      </c>
      <c r="O689" s="7" t="s">
        <v>22</v>
      </c>
    </row>
    <row r="690" spans="12:15" x14ac:dyDescent="0.25">
      <c r="L690">
        <v>92</v>
      </c>
      <c r="M690" t="s">
        <v>284</v>
      </c>
      <c r="N690" s="7">
        <v>1.4179999999999999</v>
      </c>
      <c r="O690" s="7" t="s">
        <v>39</v>
      </c>
    </row>
    <row r="691" spans="12:15" x14ac:dyDescent="0.25">
      <c r="L691">
        <v>93</v>
      </c>
      <c r="M691" t="s">
        <v>285</v>
      </c>
      <c r="N691" s="7">
        <v>1.532</v>
      </c>
      <c r="O691" s="7" t="s">
        <v>39</v>
      </c>
    </row>
    <row r="692" spans="12:15" x14ac:dyDescent="0.25">
      <c r="L692">
        <v>94</v>
      </c>
      <c r="M692" t="s">
        <v>286</v>
      </c>
      <c r="N692" s="7">
        <v>0.755</v>
      </c>
      <c r="O692" s="7" t="s">
        <v>20</v>
      </c>
    </row>
    <row r="693" spans="12:15" x14ac:dyDescent="0.25">
      <c r="L693">
        <v>95</v>
      </c>
      <c r="M693" t="s">
        <v>287</v>
      </c>
      <c r="N693" s="7">
        <v>0.20300000000000001</v>
      </c>
      <c r="O693" s="7" t="s">
        <v>26</v>
      </c>
    </row>
    <row r="694" spans="12:15" x14ac:dyDescent="0.25">
      <c r="L694">
        <v>96</v>
      </c>
      <c r="M694" t="s">
        <v>288</v>
      </c>
      <c r="N694" s="7">
        <v>5.8000000000000003E-2</v>
      </c>
      <c r="O694" s="7" t="s">
        <v>26</v>
      </c>
    </row>
    <row r="695" spans="12:15" x14ac:dyDescent="0.25">
      <c r="L695">
        <v>97</v>
      </c>
      <c r="M695" t="s">
        <v>289</v>
      </c>
      <c r="N695" s="7">
        <v>0.504</v>
      </c>
      <c r="O695" s="7" t="s">
        <v>20</v>
      </c>
    </row>
    <row r="696" spans="12:15" x14ac:dyDescent="0.25">
      <c r="L696">
        <v>98</v>
      </c>
      <c r="M696" t="s">
        <v>290</v>
      </c>
      <c r="N696" s="7">
        <v>0.72599999999999998</v>
      </c>
      <c r="O696" s="7" t="s">
        <v>24</v>
      </c>
    </row>
    <row r="697" spans="12:15" x14ac:dyDescent="0.25">
      <c r="L697">
        <v>99</v>
      </c>
      <c r="M697" t="s">
        <v>291</v>
      </c>
      <c r="N697" s="7">
        <v>0.55100000000000005</v>
      </c>
      <c r="O697" s="7" t="s">
        <v>24</v>
      </c>
    </row>
    <row r="698" spans="12:15" x14ac:dyDescent="0.25">
      <c r="L698">
        <v>100</v>
      </c>
      <c r="M698" t="s">
        <v>292</v>
      </c>
      <c r="N698" s="7">
        <v>1.1659999999999999</v>
      </c>
      <c r="O698" s="7" t="s">
        <v>24</v>
      </c>
    </row>
    <row r="699" spans="12:15" x14ac:dyDescent="0.25">
      <c r="L699">
        <v>101</v>
      </c>
      <c r="M699" t="s">
        <v>293</v>
      </c>
      <c r="N699" s="7">
        <v>1.244</v>
      </c>
      <c r="O699" s="7" t="s">
        <v>22</v>
      </c>
    </row>
    <row r="700" spans="12:15" x14ac:dyDescent="0.25">
      <c r="L700">
        <v>102</v>
      </c>
      <c r="M700" t="s">
        <v>294</v>
      </c>
      <c r="N700" s="7">
        <v>0.72799999999999998</v>
      </c>
      <c r="O700" s="7" t="s">
        <v>24</v>
      </c>
    </row>
    <row r="701" spans="12:15" x14ac:dyDescent="0.25">
      <c r="L701">
        <v>103</v>
      </c>
      <c r="M701" t="s">
        <v>295</v>
      </c>
      <c r="N701" s="7">
        <v>-0.111</v>
      </c>
      <c r="O701" s="7" t="s">
        <v>51</v>
      </c>
    </row>
    <row r="702" spans="12:15" x14ac:dyDescent="0.25">
      <c r="L702">
        <v>104</v>
      </c>
      <c r="M702" t="s">
        <v>296</v>
      </c>
      <c r="N702" s="7">
        <v>0.83799999999999997</v>
      </c>
      <c r="O702" s="7" t="s">
        <v>24</v>
      </c>
    </row>
    <row r="703" spans="12:15" x14ac:dyDescent="0.25">
      <c r="L703">
        <v>105</v>
      </c>
      <c r="M703" t="s">
        <v>297</v>
      </c>
      <c r="N703" s="7">
        <v>0.873</v>
      </c>
      <c r="O703" s="7" t="s">
        <v>20</v>
      </c>
    </row>
    <row r="704" spans="12:15" x14ac:dyDescent="0.25">
      <c r="L704">
        <v>106</v>
      </c>
      <c r="M704" t="s">
        <v>298</v>
      </c>
      <c r="N704" s="7">
        <v>1.6870000000000001</v>
      </c>
      <c r="O704" s="7" t="s">
        <v>48</v>
      </c>
    </row>
    <row r="705" spans="12:15" x14ac:dyDescent="0.25">
      <c r="L705">
        <v>107</v>
      </c>
      <c r="M705" t="s">
        <v>299</v>
      </c>
      <c r="N705" s="7">
        <v>0.44500000000000001</v>
      </c>
      <c r="O705" s="7" t="s">
        <v>20</v>
      </c>
    </row>
    <row r="706" spans="12:15" x14ac:dyDescent="0.25">
      <c r="L706">
        <v>108</v>
      </c>
      <c r="M706" t="s">
        <v>300</v>
      </c>
      <c r="N706" s="7">
        <v>0.82099999999999995</v>
      </c>
      <c r="O706" s="7" t="s">
        <v>24</v>
      </c>
    </row>
    <row r="707" spans="12:15" x14ac:dyDescent="0.25">
      <c r="L707">
        <v>109</v>
      </c>
      <c r="M707" t="s">
        <v>301</v>
      </c>
      <c r="N707" s="7">
        <v>0.72199999999999998</v>
      </c>
      <c r="O707" s="7" t="s">
        <v>42</v>
      </c>
    </row>
    <row r="708" spans="12:15" x14ac:dyDescent="0.25">
      <c r="L708">
        <v>110</v>
      </c>
      <c r="M708" t="s">
        <v>302</v>
      </c>
      <c r="N708" s="7">
        <v>1.4710000000000001</v>
      </c>
      <c r="O708" s="7" t="s">
        <v>48</v>
      </c>
    </row>
    <row r="709" spans="12:15" x14ac:dyDescent="0.25">
      <c r="L709">
        <v>111</v>
      </c>
      <c r="M709" t="s">
        <v>303</v>
      </c>
      <c r="N709" s="7">
        <v>1.6870000000000001</v>
      </c>
      <c r="O709" s="7" t="s">
        <v>48</v>
      </c>
    </row>
    <row r="710" spans="12:15" x14ac:dyDescent="0.25">
      <c r="L710">
        <v>112</v>
      </c>
      <c r="M710" t="s">
        <v>304</v>
      </c>
      <c r="N710" s="7">
        <v>0.24299999999999999</v>
      </c>
      <c r="O710" s="7" t="s">
        <v>24</v>
      </c>
    </row>
    <row r="711" spans="12:15" x14ac:dyDescent="0.25">
      <c r="L711">
        <v>113</v>
      </c>
      <c r="M711" t="s">
        <v>305</v>
      </c>
      <c r="N711" s="7">
        <v>0.188</v>
      </c>
      <c r="O711" s="7" t="s">
        <v>26</v>
      </c>
    </row>
    <row r="712" spans="12:15" x14ac:dyDescent="0.25">
      <c r="L712">
        <v>114</v>
      </c>
      <c r="M712" t="s">
        <v>306</v>
      </c>
      <c r="N712" s="7">
        <v>0.92700000000000005</v>
      </c>
      <c r="O712" s="7" t="s">
        <v>20</v>
      </c>
    </row>
    <row r="713" spans="12:15" x14ac:dyDescent="0.25">
      <c r="L713">
        <v>115</v>
      </c>
      <c r="M713" t="s">
        <v>307</v>
      </c>
      <c r="N713" s="7">
        <v>0.95</v>
      </c>
      <c r="O713" s="7" t="s">
        <v>22</v>
      </c>
    </row>
    <row r="714" spans="12:15" x14ac:dyDescent="0.25">
      <c r="L714">
        <v>116</v>
      </c>
      <c r="M714" t="s">
        <v>308</v>
      </c>
      <c r="N714" s="7">
        <v>1.085</v>
      </c>
      <c r="O714" s="7" t="s">
        <v>20</v>
      </c>
    </row>
    <row r="715" spans="12:15" x14ac:dyDescent="0.25">
      <c r="L715">
        <v>117</v>
      </c>
      <c r="M715" t="s">
        <v>309</v>
      </c>
      <c r="N715" s="7">
        <v>1.68</v>
      </c>
      <c r="O715" s="7" t="s">
        <v>48</v>
      </c>
    </row>
    <row r="716" spans="12:15" x14ac:dyDescent="0.25">
      <c r="L716">
        <v>118</v>
      </c>
      <c r="M716" t="s">
        <v>310</v>
      </c>
      <c r="N716" s="7">
        <v>1.016</v>
      </c>
      <c r="O716" s="7" t="s">
        <v>36</v>
      </c>
    </row>
    <row r="717" spans="12:15" x14ac:dyDescent="0.25">
      <c r="L717">
        <v>119</v>
      </c>
      <c r="M717" t="s">
        <v>311</v>
      </c>
      <c r="N717" s="7">
        <v>1.393</v>
      </c>
      <c r="O717" s="7" t="s">
        <v>39</v>
      </c>
    </row>
    <row r="718" spans="12:15" x14ac:dyDescent="0.25">
      <c r="L718">
        <v>120</v>
      </c>
      <c r="M718" t="s">
        <v>312</v>
      </c>
      <c r="N718" s="7">
        <v>-0.109</v>
      </c>
      <c r="O718" s="7" t="s">
        <v>51</v>
      </c>
    </row>
    <row r="719" spans="12:15" x14ac:dyDescent="0.25">
      <c r="L719">
        <v>121</v>
      </c>
      <c r="M719" t="s">
        <v>313</v>
      </c>
      <c r="N719" s="7">
        <v>1.1659999999999999</v>
      </c>
      <c r="O719" s="7" t="s">
        <v>24</v>
      </c>
    </row>
    <row r="720" spans="12:15" x14ac:dyDescent="0.25">
      <c r="L720">
        <v>122</v>
      </c>
      <c r="M720" t="s">
        <v>314</v>
      </c>
      <c r="N720" s="7">
        <v>1.101</v>
      </c>
      <c r="O720" s="7" t="s">
        <v>24</v>
      </c>
    </row>
    <row r="721" spans="12:15" x14ac:dyDescent="0.25">
      <c r="L721">
        <v>123</v>
      </c>
      <c r="M721" t="s">
        <v>195</v>
      </c>
      <c r="N721" s="7">
        <v>0.66700000000000004</v>
      </c>
      <c r="O721" s="7" t="s">
        <v>20</v>
      </c>
    </row>
    <row r="722" spans="12:15" x14ac:dyDescent="0.25">
      <c r="L722">
        <v>124</v>
      </c>
      <c r="M722" t="s">
        <v>194</v>
      </c>
      <c r="N722" s="7">
        <v>1.3360000000000001</v>
      </c>
      <c r="O722" s="7" t="s">
        <v>54</v>
      </c>
    </row>
    <row r="723" spans="12:15" x14ac:dyDescent="0.25">
      <c r="L723">
        <v>125</v>
      </c>
      <c r="M723" t="s">
        <v>193</v>
      </c>
      <c r="N723" s="7">
        <v>0.90300000000000002</v>
      </c>
      <c r="O723" s="7" t="s">
        <v>20</v>
      </c>
    </row>
    <row r="724" spans="12:15" x14ac:dyDescent="0.25">
      <c r="L724">
        <v>126</v>
      </c>
      <c r="M724" t="s">
        <v>192</v>
      </c>
      <c r="N724">
        <v>1.6160000000000001</v>
      </c>
      <c r="O724" s="7" t="s">
        <v>55</v>
      </c>
    </row>
    <row r="725" spans="12:15" x14ac:dyDescent="0.25">
      <c r="L725">
        <v>129</v>
      </c>
      <c r="O725" s="7"/>
    </row>
    <row r="726" spans="12:15" x14ac:dyDescent="0.25">
      <c r="L726">
        <v>130</v>
      </c>
      <c r="O726" s="7"/>
    </row>
    <row r="727" spans="12:15" x14ac:dyDescent="0.25">
      <c r="L727">
        <v>131</v>
      </c>
      <c r="O727" s="7"/>
    </row>
    <row r="728" spans="12:15" x14ac:dyDescent="0.25">
      <c r="L728">
        <v>132</v>
      </c>
      <c r="O728" s="7"/>
    </row>
    <row r="729" spans="12:15" x14ac:dyDescent="0.25">
      <c r="L729">
        <v>133</v>
      </c>
      <c r="O729" s="7"/>
    </row>
    <row r="730" spans="12:15" x14ac:dyDescent="0.25">
      <c r="L730">
        <v>134</v>
      </c>
      <c r="O730" s="7"/>
    </row>
    <row r="731" spans="12:15" x14ac:dyDescent="0.25">
      <c r="L731">
        <v>135</v>
      </c>
      <c r="O731" s="7"/>
    </row>
    <row r="732" spans="12:15" x14ac:dyDescent="0.25">
      <c r="L732">
        <v>136</v>
      </c>
      <c r="O732" s="7"/>
    </row>
    <row r="733" spans="12:15" x14ac:dyDescent="0.25">
      <c r="L733">
        <v>137</v>
      </c>
      <c r="O733" s="7"/>
    </row>
    <row r="734" spans="12:15" x14ac:dyDescent="0.25">
      <c r="L734">
        <v>138</v>
      </c>
      <c r="O734" s="7"/>
    </row>
    <row r="735" spans="12:15" x14ac:dyDescent="0.25">
      <c r="L735">
        <v>139</v>
      </c>
      <c r="O735" s="7"/>
    </row>
    <row r="736" spans="12:15" x14ac:dyDescent="0.25">
      <c r="L736">
        <v>140</v>
      </c>
    </row>
    <row r="737" spans="12:12" x14ac:dyDescent="0.25">
      <c r="L737">
        <v>141</v>
      </c>
    </row>
    <row r="738" spans="12:12" x14ac:dyDescent="0.25">
      <c r="L738">
        <v>142</v>
      </c>
    </row>
    <row r="739" spans="12:12" x14ac:dyDescent="0.25">
      <c r="L739">
        <v>143</v>
      </c>
    </row>
    <row r="740" spans="12:12" x14ac:dyDescent="0.25">
      <c r="L740">
        <v>144</v>
      </c>
    </row>
    <row r="741" spans="12:12" x14ac:dyDescent="0.25">
      <c r="L741">
        <v>145</v>
      </c>
    </row>
    <row r="742" spans="12:12" x14ac:dyDescent="0.25">
      <c r="L742">
        <v>146</v>
      </c>
    </row>
    <row r="743" spans="12:12" x14ac:dyDescent="0.25">
      <c r="L743">
        <v>147</v>
      </c>
    </row>
    <row r="744" spans="12:12" x14ac:dyDescent="0.25">
      <c r="L744">
        <v>148</v>
      </c>
    </row>
    <row r="745" spans="12:12" x14ac:dyDescent="0.25">
      <c r="L745">
        <v>149</v>
      </c>
    </row>
    <row r="746" spans="12:12" x14ac:dyDescent="0.25">
      <c r="L746">
        <v>150</v>
      </c>
    </row>
    <row r="747" spans="12:12" x14ac:dyDescent="0.25">
      <c r="L747">
        <v>151</v>
      </c>
    </row>
    <row r="748" spans="12:12" x14ac:dyDescent="0.25">
      <c r="L748">
        <v>152</v>
      </c>
    </row>
    <row r="749" spans="12:12" x14ac:dyDescent="0.25">
      <c r="L749">
        <v>153</v>
      </c>
    </row>
    <row r="750" spans="12:12" x14ac:dyDescent="0.25">
      <c r="L750">
        <v>154</v>
      </c>
    </row>
    <row r="751" spans="12:12" x14ac:dyDescent="0.25">
      <c r="L751">
        <v>155</v>
      </c>
    </row>
    <row r="752" spans="12:12" x14ac:dyDescent="0.25">
      <c r="L752">
        <v>156</v>
      </c>
    </row>
    <row r="753" spans="12:12" x14ac:dyDescent="0.25">
      <c r="L753">
        <v>157</v>
      </c>
    </row>
    <row r="754" spans="12:12" x14ac:dyDescent="0.25">
      <c r="L754">
        <v>158</v>
      </c>
    </row>
    <row r="755" spans="12:12" x14ac:dyDescent="0.25">
      <c r="L755">
        <v>159</v>
      </c>
    </row>
    <row r="756" spans="12:12" x14ac:dyDescent="0.25">
      <c r="L756">
        <v>160</v>
      </c>
    </row>
    <row r="757" spans="12:12" x14ac:dyDescent="0.25">
      <c r="L757">
        <v>161</v>
      </c>
    </row>
    <row r="758" spans="12:12" x14ac:dyDescent="0.25">
      <c r="L758">
        <v>162</v>
      </c>
    </row>
    <row r="759" spans="12:12" x14ac:dyDescent="0.25">
      <c r="L759">
        <v>163</v>
      </c>
    </row>
    <row r="760" spans="12:12" x14ac:dyDescent="0.25">
      <c r="L760">
        <v>164</v>
      </c>
    </row>
    <row r="761" spans="12:12" x14ac:dyDescent="0.25">
      <c r="L761">
        <v>165</v>
      </c>
    </row>
    <row r="762" spans="12:12" x14ac:dyDescent="0.25">
      <c r="L762">
        <v>166</v>
      </c>
    </row>
    <row r="763" spans="12:12" x14ac:dyDescent="0.25">
      <c r="L763">
        <v>167</v>
      </c>
    </row>
    <row r="764" spans="12:12" x14ac:dyDescent="0.25">
      <c r="L764">
        <v>168</v>
      </c>
    </row>
    <row r="765" spans="12:12" x14ac:dyDescent="0.25">
      <c r="L765">
        <v>169</v>
      </c>
    </row>
    <row r="766" spans="12:12" x14ac:dyDescent="0.25">
      <c r="L766">
        <v>170</v>
      </c>
    </row>
    <row r="767" spans="12:12" x14ac:dyDescent="0.25">
      <c r="L767">
        <v>171</v>
      </c>
    </row>
    <row r="768" spans="12:12" x14ac:dyDescent="0.25">
      <c r="L768">
        <v>172</v>
      </c>
    </row>
    <row r="769" spans="12:12" x14ac:dyDescent="0.25">
      <c r="L769">
        <v>173</v>
      </c>
    </row>
    <row r="770" spans="12:12" x14ac:dyDescent="0.25">
      <c r="L770">
        <v>174</v>
      </c>
    </row>
    <row r="771" spans="12:12" x14ac:dyDescent="0.25">
      <c r="L771">
        <v>175</v>
      </c>
    </row>
    <row r="772" spans="12:12" x14ac:dyDescent="0.25">
      <c r="L772">
        <v>176</v>
      </c>
    </row>
    <row r="773" spans="12:12" x14ac:dyDescent="0.25">
      <c r="L773">
        <v>177</v>
      </c>
    </row>
    <row r="774" spans="12:12" x14ac:dyDescent="0.25">
      <c r="L774">
        <v>178</v>
      </c>
    </row>
    <row r="775" spans="12:12" x14ac:dyDescent="0.25">
      <c r="L775">
        <v>179</v>
      </c>
    </row>
    <row r="776" spans="12:12" x14ac:dyDescent="0.25">
      <c r="L776">
        <v>180</v>
      </c>
    </row>
    <row r="777" spans="12:12" x14ac:dyDescent="0.25">
      <c r="L777">
        <v>181</v>
      </c>
    </row>
    <row r="778" spans="12:12" x14ac:dyDescent="0.25">
      <c r="L778">
        <v>182</v>
      </c>
    </row>
    <row r="779" spans="12:12" x14ac:dyDescent="0.25">
      <c r="L779">
        <v>183</v>
      </c>
    </row>
    <row r="780" spans="12:12" x14ac:dyDescent="0.25">
      <c r="L780">
        <v>184</v>
      </c>
    </row>
    <row r="781" spans="12:12" x14ac:dyDescent="0.25">
      <c r="L781">
        <v>185</v>
      </c>
    </row>
    <row r="782" spans="12:12" x14ac:dyDescent="0.25">
      <c r="L782">
        <v>186</v>
      </c>
    </row>
    <row r="783" spans="12:12" x14ac:dyDescent="0.25">
      <c r="L783">
        <v>187</v>
      </c>
    </row>
    <row r="784" spans="12:12" x14ac:dyDescent="0.25">
      <c r="L784">
        <v>188</v>
      </c>
    </row>
    <row r="785" spans="12:12" x14ac:dyDescent="0.25">
      <c r="L785">
        <v>189</v>
      </c>
    </row>
    <row r="786" spans="12:12" x14ac:dyDescent="0.25">
      <c r="L786">
        <v>190</v>
      </c>
    </row>
    <row r="787" spans="12:12" x14ac:dyDescent="0.25">
      <c r="L787">
        <v>191</v>
      </c>
    </row>
    <row r="788" spans="12:12" x14ac:dyDescent="0.25">
      <c r="L788">
        <v>192</v>
      </c>
    </row>
    <row r="789" spans="12:12" x14ac:dyDescent="0.25">
      <c r="L789">
        <v>193</v>
      </c>
    </row>
    <row r="790" spans="12:12" x14ac:dyDescent="0.25">
      <c r="L790">
        <v>194</v>
      </c>
    </row>
    <row r="791" spans="12:12" x14ac:dyDescent="0.25">
      <c r="L791">
        <v>195</v>
      </c>
    </row>
    <row r="792" spans="12:12" x14ac:dyDescent="0.25">
      <c r="L792">
        <v>196</v>
      </c>
    </row>
    <row r="793" spans="12:12" x14ac:dyDescent="0.25">
      <c r="L793">
        <v>197</v>
      </c>
    </row>
    <row r="794" spans="12:12" x14ac:dyDescent="0.25">
      <c r="L794">
        <v>198</v>
      </c>
    </row>
    <row r="795" spans="12:12" x14ac:dyDescent="0.25">
      <c r="L795">
        <v>199</v>
      </c>
    </row>
    <row r="796" spans="12:12" x14ac:dyDescent="0.25">
      <c r="L796">
        <v>200</v>
      </c>
    </row>
    <row r="797" spans="12:12" x14ac:dyDescent="0.25">
      <c r="L797">
        <v>201</v>
      </c>
    </row>
    <row r="798" spans="12:12" x14ac:dyDescent="0.25">
      <c r="L798">
        <v>202</v>
      </c>
    </row>
    <row r="799" spans="12:12" x14ac:dyDescent="0.25">
      <c r="L799">
        <v>203</v>
      </c>
    </row>
    <row r="800" spans="12:12" x14ac:dyDescent="0.25">
      <c r="L800">
        <v>204</v>
      </c>
    </row>
    <row r="801" spans="12:12" x14ac:dyDescent="0.25">
      <c r="L801">
        <v>205</v>
      </c>
    </row>
    <row r="802" spans="12:12" x14ac:dyDescent="0.25">
      <c r="L802">
        <v>206</v>
      </c>
    </row>
    <row r="803" spans="12:12" x14ac:dyDescent="0.25">
      <c r="L803">
        <v>207</v>
      </c>
    </row>
    <row r="804" spans="12:12" x14ac:dyDescent="0.25">
      <c r="L804">
        <v>208</v>
      </c>
    </row>
    <row r="805" spans="12:12" x14ac:dyDescent="0.25">
      <c r="L805">
        <v>209</v>
      </c>
    </row>
    <row r="806" spans="12:12" x14ac:dyDescent="0.25">
      <c r="L806">
        <v>210</v>
      </c>
    </row>
    <row r="807" spans="12:12" x14ac:dyDescent="0.25">
      <c r="L807">
        <v>211</v>
      </c>
    </row>
    <row r="808" spans="12:12" x14ac:dyDescent="0.25">
      <c r="L808">
        <v>212</v>
      </c>
    </row>
    <row r="809" spans="12:12" x14ac:dyDescent="0.25">
      <c r="L809">
        <v>213</v>
      </c>
    </row>
    <row r="810" spans="12:12" x14ac:dyDescent="0.25">
      <c r="L810">
        <v>214</v>
      </c>
    </row>
    <row r="811" spans="12:12" x14ac:dyDescent="0.25">
      <c r="L811">
        <v>215</v>
      </c>
    </row>
    <row r="812" spans="12:12" x14ac:dyDescent="0.25">
      <c r="L812">
        <v>216</v>
      </c>
    </row>
    <row r="813" spans="12:12" x14ac:dyDescent="0.25">
      <c r="L813">
        <v>217</v>
      </c>
    </row>
    <row r="814" spans="12:12" x14ac:dyDescent="0.25">
      <c r="L814">
        <v>218</v>
      </c>
    </row>
    <row r="815" spans="12:12" x14ac:dyDescent="0.25">
      <c r="L815">
        <v>219</v>
      </c>
    </row>
    <row r="816" spans="12:12" x14ac:dyDescent="0.25">
      <c r="L816">
        <v>220</v>
      </c>
    </row>
    <row r="817" spans="12:12" x14ac:dyDescent="0.25">
      <c r="L817">
        <v>221</v>
      </c>
    </row>
    <row r="818" spans="12:12" x14ac:dyDescent="0.25">
      <c r="L818">
        <v>222</v>
      </c>
    </row>
    <row r="819" spans="12:12" x14ac:dyDescent="0.25">
      <c r="L819">
        <v>223</v>
      </c>
    </row>
    <row r="820" spans="12:12" x14ac:dyDescent="0.25">
      <c r="L820">
        <v>224</v>
      </c>
    </row>
    <row r="821" spans="12:12" x14ac:dyDescent="0.25">
      <c r="L821">
        <v>225</v>
      </c>
    </row>
    <row r="822" spans="12:12" x14ac:dyDescent="0.25">
      <c r="L822">
        <v>226</v>
      </c>
    </row>
    <row r="823" spans="12:12" x14ac:dyDescent="0.25">
      <c r="L823">
        <v>227</v>
      </c>
    </row>
    <row r="824" spans="12:12" x14ac:dyDescent="0.25">
      <c r="L824">
        <v>228</v>
      </c>
    </row>
    <row r="825" spans="12:12" x14ac:dyDescent="0.25">
      <c r="L825">
        <v>229</v>
      </c>
    </row>
    <row r="826" spans="12:12" x14ac:dyDescent="0.25">
      <c r="L826">
        <v>230</v>
      </c>
    </row>
    <row r="827" spans="12:12" x14ac:dyDescent="0.25">
      <c r="L827">
        <v>231</v>
      </c>
    </row>
    <row r="828" spans="12:12" x14ac:dyDescent="0.25">
      <c r="L828">
        <v>232</v>
      </c>
    </row>
    <row r="829" spans="12:12" x14ac:dyDescent="0.25">
      <c r="L829">
        <v>233</v>
      </c>
    </row>
    <row r="830" spans="12:12" x14ac:dyDescent="0.25">
      <c r="L830">
        <v>234</v>
      </c>
    </row>
    <row r="831" spans="12:12" x14ac:dyDescent="0.25">
      <c r="L831">
        <v>235</v>
      </c>
    </row>
    <row r="832" spans="12:12" x14ac:dyDescent="0.25">
      <c r="L832">
        <v>236</v>
      </c>
    </row>
    <row r="833" spans="12:12" x14ac:dyDescent="0.25">
      <c r="L833">
        <v>237</v>
      </c>
    </row>
    <row r="834" spans="12:12" x14ac:dyDescent="0.25">
      <c r="L834">
        <v>238</v>
      </c>
    </row>
    <row r="835" spans="12:12" x14ac:dyDescent="0.25">
      <c r="L835">
        <v>239</v>
      </c>
    </row>
    <row r="836" spans="12:12" x14ac:dyDescent="0.25">
      <c r="L836">
        <v>240</v>
      </c>
    </row>
    <row r="837" spans="12:12" x14ac:dyDescent="0.25">
      <c r="L837">
        <v>241</v>
      </c>
    </row>
    <row r="838" spans="12:12" x14ac:dyDescent="0.25">
      <c r="L838">
        <v>242</v>
      </c>
    </row>
    <row r="839" spans="12:12" x14ac:dyDescent="0.25">
      <c r="L839">
        <v>243</v>
      </c>
    </row>
    <row r="840" spans="12:12" x14ac:dyDescent="0.25">
      <c r="L840">
        <v>244</v>
      </c>
    </row>
    <row r="841" spans="12:12" x14ac:dyDescent="0.25">
      <c r="L841">
        <v>245</v>
      </c>
    </row>
    <row r="842" spans="12:12" x14ac:dyDescent="0.25">
      <c r="L842">
        <v>246</v>
      </c>
    </row>
    <row r="843" spans="12:12" x14ac:dyDescent="0.25">
      <c r="L843">
        <v>247</v>
      </c>
    </row>
    <row r="844" spans="12:12" x14ac:dyDescent="0.25">
      <c r="L844">
        <v>248</v>
      </c>
    </row>
    <row r="845" spans="12:12" x14ac:dyDescent="0.25">
      <c r="L845">
        <v>249</v>
      </c>
    </row>
    <row r="846" spans="12:12" x14ac:dyDescent="0.25">
      <c r="L846">
        <v>250</v>
      </c>
    </row>
    <row r="847" spans="12:12" x14ac:dyDescent="0.25">
      <c r="L847">
        <v>251</v>
      </c>
    </row>
    <row r="848" spans="12:12" x14ac:dyDescent="0.25">
      <c r="L848">
        <v>252</v>
      </c>
    </row>
    <row r="849" spans="12:12" x14ac:dyDescent="0.25">
      <c r="L849">
        <v>253</v>
      </c>
    </row>
    <row r="850" spans="12:12" x14ac:dyDescent="0.25">
      <c r="L850">
        <v>254</v>
      </c>
    </row>
    <row r="851" spans="12:12" x14ac:dyDescent="0.25">
      <c r="L851">
        <v>255</v>
      </c>
    </row>
    <row r="852" spans="12:12" x14ac:dyDescent="0.25">
      <c r="L852">
        <v>256</v>
      </c>
    </row>
    <row r="853" spans="12:12" x14ac:dyDescent="0.25">
      <c r="L853">
        <v>257</v>
      </c>
    </row>
    <row r="854" spans="12:12" x14ac:dyDescent="0.25">
      <c r="L854">
        <v>258</v>
      </c>
    </row>
    <row r="855" spans="12:12" x14ac:dyDescent="0.25">
      <c r="L855">
        <v>259</v>
      </c>
    </row>
    <row r="856" spans="12:12" x14ac:dyDescent="0.25">
      <c r="L856">
        <v>260</v>
      </c>
    </row>
    <row r="857" spans="12:12" x14ac:dyDescent="0.25">
      <c r="L857">
        <v>261</v>
      </c>
    </row>
    <row r="858" spans="12:12" x14ac:dyDescent="0.25">
      <c r="L858">
        <v>262</v>
      </c>
    </row>
    <row r="859" spans="12:12" x14ac:dyDescent="0.25">
      <c r="L859">
        <v>263</v>
      </c>
    </row>
    <row r="860" spans="12:12" x14ac:dyDescent="0.25">
      <c r="L860">
        <v>264</v>
      </c>
    </row>
    <row r="861" spans="12:12" x14ac:dyDescent="0.25">
      <c r="L861">
        <v>265</v>
      </c>
    </row>
    <row r="862" spans="12:12" x14ac:dyDescent="0.25">
      <c r="L862">
        <v>266</v>
      </c>
    </row>
    <row r="863" spans="12:12" x14ac:dyDescent="0.25">
      <c r="L863">
        <v>267</v>
      </c>
    </row>
    <row r="864" spans="12:12" x14ac:dyDescent="0.25">
      <c r="L864">
        <v>268</v>
      </c>
    </row>
    <row r="865" spans="12:12" x14ac:dyDescent="0.25">
      <c r="L865">
        <v>269</v>
      </c>
    </row>
    <row r="866" spans="12:12" x14ac:dyDescent="0.25">
      <c r="L866">
        <v>270</v>
      </c>
    </row>
    <row r="867" spans="12:12" x14ac:dyDescent="0.25">
      <c r="L867">
        <v>271</v>
      </c>
    </row>
    <row r="868" spans="12:12" x14ac:dyDescent="0.25">
      <c r="L868">
        <v>272</v>
      </c>
    </row>
    <row r="869" spans="12:12" x14ac:dyDescent="0.25">
      <c r="L869">
        <v>273</v>
      </c>
    </row>
    <row r="870" spans="12:12" x14ac:dyDescent="0.25">
      <c r="L870">
        <v>274</v>
      </c>
    </row>
    <row r="871" spans="12:12" x14ac:dyDescent="0.25">
      <c r="L871">
        <v>275</v>
      </c>
    </row>
    <row r="872" spans="12:12" x14ac:dyDescent="0.25">
      <c r="L872">
        <v>276</v>
      </c>
    </row>
    <row r="873" spans="12:12" x14ac:dyDescent="0.25">
      <c r="L873">
        <v>277</v>
      </c>
    </row>
    <row r="874" spans="12:12" x14ac:dyDescent="0.25">
      <c r="L874">
        <v>278</v>
      </c>
    </row>
    <row r="875" spans="12:12" x14ac:dyDescent="0.25">
      <c r="L875">
        <v>279</v>
      </c>
    </row>
    <row r="876" spans="12:12" x14ac:dyDescent="0.25">
      <c r="L876">
        <v>280</v>
      </c>
    </row>
    <row r="877" spans="12:12" x14ac:dyDescent="0.25">
      <c r="L877">
        <v>281</v>
      </c>
    </row>
    <row r="878" spans="12:12" x14ac:dyDescent="0.25">
      <c r="L878">
        <v>282</v>
      </c>
    </row>
    <row r="879" spans="12:12" x14ac:dyDescent="0.25">
      <c r="L879">
        <v>283</v>
      </c>
    </row>
    <row r="880" spans="12:12" x14ac:dyDescent="0.25">
      <c r="L880">
        <v>284</v>
      </c>
    </row>
    <row r="881" spans="12:12" x14ac:dyDescent="0.25">
      <c r="L881">
        <v>285</v>
      </c>
    </row>
    <row r="882" spans="12:12" x14ac:dyDescent="0.25">
      <c r="L882">
        <v>286</v>
      </c>
    </row>
    <row r="883" spans="12:12" x14ac:dyDescent="0.25">
      <c r="L883">
        <v>287</v>
      </c>
    </row>
    <row r="884" spans="12:12" x14ac:dyDescent="0.25">
      <c r="L884">
        <v>288</v>
      </c>
    </row>
    <row r="885" spans="12:12" x14ac:dyDescent="0.25">
      <c r="L885">
        <v>289</v>
      </c>
    </row>
    <row r="886" spans="12:12" x14ac:dyDescent="0.25">
      <c r="L886">
        <v>290</v>
      </c>
    </row>
    <row r="887" spans="12:12" x14ac:dyDescent="0.25">
      <c r="L887">
        <v>291</v>
      </c>
    </row>
    <row r="888" spans="12:12" x14ac:dyDescent="0.25">
      <c r="L888">
        <v>292</v>
      </c>
    </row>
    <row r="889" spans="12:12" x14ac:dyDescent="0.25">
      <c r="L889">
        <v>293</v>
      </c>
    </row>
    <row r="890" spans="12:12" x14ac:dyDescent="0.25">
      <c r="L890">
        <v>294</v>
      </c>
    </row>
    <row r="891" spans="12:12" x14ac:dyDescent="0.25">
      <c r="L891">
        <v>295</v>
      </c>
    </row>
    <row r="892" spans="12:12" x14ac:dyDescent="0.25">
      <c r="L892">
        <v>296</v>
      </c>
    </row>
    <row r="893" spans="12:12" x14ac:dyDescent="0.25">
      <c r="L893">
        <v>297</v>
      </c>
    </row>
    <row r="894" spans="12:12" x14ac:dyDescent="0.25">
      <c r="L894">
        <v>298</v>
      </c>
    </row>
    <row r="895" spans="12:12" x14ac:dyDescent="0.25">
      <c r="L895">
        <v>299</v>
      </c>
    </row>
    <row r="896" spans="12:12" x14ac:dyDescent="0.25">
      <c r="L896">
        <v>300</v>
      </c>
    </row>
  </sheetData>
  <mergeCells count="4">
    <mergeCell ref="AC5:AD5"/>
    <mergeCell ref="AE5:AF5"/>
    <mergeCell ref="AA5:AB5"/>
    <mergeCell ref="Q4:S4"/>
  </mergeCells>
  <pageMargins left="0.75" right="0.75" top="1" bottom="1" header="0.5" footer="0.5"/>
  <pageSetup orientation="portrait" horizontalDpi="4294967292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S128"/>
  <sheetViews>
    <sheetView workbookViewId="0"/>
  </sheetViews>
  <sheetFormatPr defaultRowHeight="13.2" x14ac:dyDescent="0.25"/>
  <cols>
    <col min="1" max="1" width="8.44140625" bestFit="1" customWidth="1"/>
    <col min="2" max="2" width="9.44140625" style="60" bestFit="1" customWidth="1"/>
    <col min="3" max="3" width="7.44140625" style="4" bestFit="1" customWidth="1"/>
    <col min="4" max="4" width="12.33203125" style="4" customWidth="1"/>
    <col min="5" max="5" width="18.33203125" style="4" customWidth="1"/>
    <col min="6" max="6" width="22" style="4" customWidth="1"/>
    <col min="7" max="7" width="16.44140625" style="4" customWidth="1"/>
    <col min="8" max="8" width="10.33203125" style="4" customWidth="1"/>
    <col min="9" max="9" width="23" style="4" customWidth="1"/>
    <col min="10" max="10" width="17.33203125" style="4" customWidth="1"/>
    <col min="11" max="11" width="25.109375" style="4" bestFit="1" customWidth="1"/>
    <col min="12" max="12" width="10" style="4" customWidth="1"/>
    <col min="13" max="13" width="17.109375" style="4" bestFit="1" customWidth="1"/>
    <col min="14" max="14" width="14.5546875" style="4" bestFit="1" customWidth="1"/>
    <col min="15" max="15" width="10.5546875" style="49" customWidth="1"/>
    <col min="16" max="17" width="13.33203125" style="49" customWidth="1"/>
    <col min="18" max="18" width="16" style="49" bestFit="1" customWidth="1"/>
    <col min="19" max="19" width="21.5546875" style="139" bestFit="1" customWidth="1"/>
    <col min="20" max="20" width="22.44140625" style="139" bestFit="1" customWidth="1"/>
    <col min="21" max="21" width="13.44140625" style="412" customWidth="1"/>
    <col min="22" max="22" width="15.44140625" style="49" bestFit="1" customWidth="1"/>
    <col min="23" max="23" width="26.88671875" style="50" bestFit="1" customWidth="1"/>
    <col min="24" max="24" width="20.109375" style="107" bestFit="1" customWidth="1"/>
    <col min="25" max="25" width="22.5546875" style="17" bestFit="1" customWidth="1"/>
    <col min="26" max="26" width="25.44140625" style="17" bestFit="1" customWidth="1"/>
    <col min="27" max="27" width="27.88671875" style="17" bestFit="1" customWidth="1"/>
    <col min="28" max="28" width="19.5546875" style="17" bestFit="1" customWidth="1"/>
    <col min="29" max="29" width="22.44140625" style="107" bestFit="1" customWidth="1"/>
    <col min="30" max="30" width="24.88671875" style="17" bestFit="1" customWidth="1"/>
    <col min="31" max="31" width="25.88671875" style="144" bestFit="1" customWidth="1"/>
    <col min="32" max="32" width="23.33203125" style="17" bestFit="1" customWidth="1"/>
    <col min="33" max="33" width="26.109375" style="107" bestFit="1" customWidth="1"/>
    <col min="34" max="34" width="28.5546875" style="17" bestFit="1" customWidth="1"/>
    <col min="35" max="35" width="16.5546875" style="50" bestFit="1" customWidth="1"/>
    <col min="36" max="36" width="21.109375" style="53" bestFit="1" customWidth="1"/>
    <col min="37" max="37" width="22.88671875" style="53" bestFit="1" customWidth="1"/>
    <col min="38" max="38" width="31" style="145" bestFit="1" customWidth="1"/>
    <col min="39" max="39" width="31.6640625" style="146" bestFit="1" customWidth="1"/>
    <col min="40" max="40" width="34.5546875" style="146" bestFit="1" customWidth="1"/>
    <col min="41" max="41" width="16.33203125" style="54" bestFit="1" customWidth="1"/>
    <col min="42" max="42" width="11.33203125" style="50" bestFit="1" customWidth="1"/>
    <col min="43" max="43" width="12" style="54" bestFit="1" customWidth="1"/>
    <col min="44" max="44" width="17.33203125" style="17" bestFit="1" customWidth="1"/>
    <col min="45" max="45" width="30.5546875" style="17" bestFit="1" customWidth="1"/>
    <col min="46" max="46" width="17.44140625" style="17" customWidth="1"/>
    <col min="47" max="47" width="16.33203125" style="17" bestFit="1" customWidth="1"/>
    <col min="48" max="48" width="18" style="17" bestFit="1" customWidth="1"/>
    <col min="49" max="49" width="16.33203125" style="17" bestFit="1" customWidth="1"/>
    <col min="50" max="50" width="13" style="17" bestFit="1" customWidth="1"/>
    <col min="51" max="51" width="11.5546875" style="17" bestFit="1" customWidth="1"/>
    <col min="52" max="52" width="12.33203125" style="17" bestFit="1" customWidth="1"/>
    <col min="53" max="53" width="10.88671875" style="17" bestFit="1" customWidth="1"/>
    <col min="54" max="54" width="13.109375" style="17" bestFit="1" customWidth="1"/>
    <col min="55" max="55" width="11" style="17" bestFit="1" customWidth="1"/>
    <col min="56" max="60" width="17.44140625" style="17" customWidth="1"/>
    <col min="62" max="62" width="12.6640625" style="4" bestFit="1" customWidth="1"/>
    <col min="63" max="63" width="18.44140625" style="4" bestFit="1" customWidth="1"/>
    <col min="64" max="64" width="21.44140625" style="4" customWidth="1"/>
    <col min="65" max="65" width="10.33203125" style="4" customWidth="1"/>
    <col min="66" max="66" width="12.33203125" style="4" bestFit="1" customWidth="1"/>
    <col min="67" max="67" width="12.88671875" style="4" customWidth="1"/>
    <col min="68" max="68" width="19" style="49" customWidth="1"/>
    <col min="70" max="70" width="24.88671875" bestFit="1" customWidth="1"/>
    <col min="71" max="71" width="20.5546875" bestFit="1" customWidth="1"/>
  </cols>
  <sheetData>
    <row r="1" spans="1:71" s="18" customFormat="1" x14ac:dyDescent="0.25">
      <c r="A1" s="18">
        <v>1</v>
      </c>
      <c r="B1" s="18">
        <v>2</v>
      </c>
      <c r="C1" s="18">
        <v>0</v>
      </c>
      <c r="D1" s="4">
        <v>1</v>
      </c>
      <c r="E1" s="4">
        <v>2</v>
      </c>
      <c r="F1" s="4">
        <v>3</v>
      </c>
      <c r="G1" s="4">
        <v>4</v>
      </c>
      <c r="H1" s="4">
        <v>5</v>
      </c>
      <c r="I1" s="4">
        <v>6</v>
      </c>
      <c r="J1" s="4">
        <v>7</v>
      </c>
      <c r="K1" s="4">
        <v>8</v>
      </c>
      <c r="L1" s="4">
        <v>9</v>
      </c>
      <c r="M1" s="4"/>
      <c r="N1" s="4">
        <v>10</v>
      </c>
      <c r="O1" s="18">
        <v>1</v>
      </c>
      <c r="P1" s="18">
        <v>2</v>
      </c>
      <c r="U1" s="415"/>
      <c r="V1" s="49">
        <v>3</v>
      </c>
      <c r="W1" s="50">
        <v>0.04</v>
      </c>
      <c r="X1" s="107"/>
      <c r="Y1" s="18">
        <v>5</v>
      </c>
      <c r="Z1" s="18">
        <v>6</v>
      </c>
      <c r="AA1" s="49">
        <v>7</v>
      </c>
      <c r="AB1" s="144">
        <v>0.08</v>
      </c>
      <c r="AC1" s="18">
        <v>9</v>
      </c>
      <c r="AD1" s="18">
        <v>10</v>
      </c>
      <c r="AE1" s="49">
        <v>11</v>
      </c>
      <c r="AF1" s="144">
        <v>0.12</v>
      </c>
      <c r="AG1" s="18">
        <v>13</v>
      </c>
      <c r="AH1" s="18">
        <v>14</v>
      </c>
      <c r="AI1" s="49">
        <v>15</v>
      </c>
      <c r="AJ1" s="144">
        <v>0.16</v>
      </c>
      <c r="AK1" s="18">
        <v>17</v>
      </c>
      <c r="AL1" s="18">
        <v>18</v>
      </c>
      <c r="AM1" s="49">
        <v>19</v>
      </c>
      <c r="AN1" s="144">
        <v>0.2</v>
      </c>
      <c r="AO1" s="18">
        <v>21</v>
      </c>
      <c r="AP1" s="18">
        <v>22</v>
      </c>
      <c r="AQ1" s="49">
        <v>23</v>
      </c>
      <c r="AR1" s="144">
        <v>0.24</v>
      </c>
      <c r="AS1" s="18">
        <v>25</v>
      </c>
      <c r="AT1" s="18">
        <v>26</v>
      </c>
      <c r="AU1" s="18">
        <v>1</v>
      </c>
      <c r="AV1" s="18">
        <v>2</v>
      </c>
      <c r="AW1" s="18">
        <v>3</v>
      </c>
      <c r="AX1" s="18">
        <v>4</v>
      </c>
      <c r="AY1" s="18">
        <v>5</v>
      </c>
      <c r="AZ1" s="18">
        <v>6</v>
      </c>
      <c r="BA1" s="18">
        <v>7</v>
      </c>
      <c r="BB1" s="18">
        <v>8</v>
      </c>
      <c r="BC1" s="18">
        <v>9</v>
      </c>
      <c r="BJ1" s="142">
        <v>3</v>
      </c>
      <c r="BK1" s="141"/>
      <c r="BM1" s="4"/>
      <c r="BP1" s="257"/>
    </row>
    <row r="2" spans="1:71" x14ac:dyDescent="0.25">
      <c r="A2" t="s">
        <v>404</v>
      </c>
      <c r="B2" s="60" t="s">
        <v>361</v>
      </c>
      <c r="C2" s="4" t="s">
        <v>191</v>
      </c>
      <c r="D2" s="4" t="s">
        <v>96</v>
      </c>
      <c r="E2" s="4" t="s">
        <v>97</v>
      </c>
      <c r="F2" s="4" t="s">
        <v>100</v>
      </c>
      <c r="G2" s="4" t="s">
        <v>98</v>
      </c>
      <c r="H2" s="4" t="s">
        <v>188</v>
      </c>
      <c r="I2" s="4" t="s">
        <v>189</v>
      </c>
      <c r="J2" s="4" t="s">
        <v>190</v>
      </c>
      <c r="K2" s="4" t="s">
        <v>59</v>
      </c>
      <c r="L2" s="4" t="s">
        <v>65</v>
      </c>
      <c r="M2" s="4" t="s">
        <v>488</v>
      </c>
      <c r="N2" s="4" t="s">
        <v>398</v>
      </c>
      <c r="O2" s="49" t="s">
        <v>60</v>
      </c>
      <c r="P2" s="49" t="s">
        <v>61</v>
      </c>
      <c r="Q2" s="49" t="s">
        <v>466</v>
      </c>
      <c r="R2" s="49" t="s">
        <v>467</v>
      </c>
      <c r="S2" s="18" t="s">
        <v>464</v>
      </c>
      <c r="T2" s="18" t="s">
        <v>465</v>
      </c>
      <c r="U2" s="415" t="s">
        <v>596</v>
      </c>
      <c r="V2" s="105" t="s">
        <v>367</v>
      </c>
      <c r="W2" s="50" t="s">
        <v>99</v>
      </c>
      <c r="X2" s="107" t="s">
        <v>597</v>
      </c>
      <c r="Y2" s="17" t="s">
        <v>67</v>
      </c>
      <c r="Z2" s="17" t="s">
        <v>68</v>
      </c>
      <c r="AA2" s="17" t="s">
        <v>69</v>
      </c>
      <c r="AB2" s="17" t="s">
        <v>70</v>
      </c>
      <c r="AC2" s="17" t="s">
        <v>71</v>
      </c>
      <c r="AD2" s="17" t="s">
        <v>72</v>
      </c>
      <c r="AE2" s="144" t="s">
        <v>78</v>
      </c>
      <c r="AF2" s="51" t="s">
        <v>461</v>
      </c>
      <c r="AG2" s="51" t="s">
        <v>462</v>
      </c>
      <c r="AH2" s="51" t="s">
        <v>463</v>
      </c>
      <c r="AI2" s="52" t="s">
        <v>77</v>
      </c>
      <c r="AJ2" s="53" t="s">
        <v>66</v>
      </c>
      <c r="AK2" s="53" t="s">
        <v>101</v>
      </c>
      <c r="AL2" s="145" t="s">
        <v>102</v>
      </c>
      <c r="AM2" s="145" t="s">
        <v>103</v>
      </c>
      <c r="AN2" s="145" t="s">
        <v>104</v>
      </c>
      <c r="AO2" s="54" t="s">
        <v>88</v>
      </c>
      <c r="AP2" s="50" t="s">
        <v>89</v>
      </c>
      <c r="AQ2" s="54" t="s">
        <v>90</v>
      </c>
      <c r="AR2" s="17" t="s">
        <v>91</v>
      </c>
      <c r="AS2" s="17" t="s">
        <v>92</v>
      </c>
      <c r="AT2" s="17" t="s">
        <v>93</v>
      </c>
      <c r="AU2" t="s">
        <v>376</v>
      </c>
      <c r="AV2" t="s">
        <v>368</v>
      </c>
      <c r="AW2" t="s">
        <v>369</v>
      </c>
      <c r="AX2" t="s">
        <v>370</v>
      </c>
      <c r="AY2" t="s">
        <v>371</v>
      </c>
      <c r="AZ2" t="s">
        <v>372</v>
      </c>
      <c r="BA2" t="s">
        <v>373</v>
      </c>
      <c r="BB2" t="s">
        <v>374</v>
      </c>
      <c r="BC2" t="s">
        <v>375</v>
      </c>
      <c r="BD2" s="4"/>
      <c r="BE2" s="4"/>
      <c r="BF2" s="4"/>
      <c r="BG2" s="4"/>
      <c r="BH2" s="4"/>
      <c r="BJ2" s="4" t="s">
        <v>355</v>
      </c>
      <c r="BK2" s="4" t="s">
        <v>359</v>
      </c>
      <c r="BL2" s="4" t="s">
        <v>358</v>
      </c>
      <c r="BM2" s="4" t="s">
        <v>521</v>
      </c>
      <c r="BN2" s="4" t="s">
        <v>522</v>
      </c>
      <c r="BO2" s="4" t="s">
        <v>357</v>
      </c>
      <c r="BP2" s="49" t="s">
        <v>360</v>
      </c>
      <c r="BR2" t="s">
        <v>381</v>
      </c>
      <c r="BS2" t="s">
        <v>382</v>
      </c>
    </row>
    <row r="3" spans="1:71" x14ac:dyDescent="0.25">
      <c r="A3" s="4">
        <v>1</v>
      </c>
      <c r="B3" s="60">
        <v>36559</v>
      </c>
      <c r="C3" s="4">
        <v>1</v>
      </c>
      <c r="D3" s="4" t="s">
        <v>590</v>
      </c>
      <c r="E3" s="4" t="s">
        <v>16</v>
      </c>
      <c r="F3" s="4" t="s">
        <v>599</v>
      </c>
      <c r="G3" s="4" t="s">
        <v>45</v>
      </c>
      <c r="H3" s="4" t="s">
        <v>601</v>
      </c>
      <c r="I3" s="4" t="s">
        <v>380</v>
      </c>
      <c r="J3" s="4" t="s">
        <v>316</v>
      </c>
      <c r="K3" s="4" t="s">
        <v>493</v>
      </c>
      <c r="L3" s="4" t="s">
        <v>63</v>
      </c>
      <c r="M3" s="4" t="s">
        <v>492</v>
      </c>
      <c r="N3" s="106" t="s">
        <v>157</v>
      </c>
      <c r="O3" s="49">
        <v>36647</v>
      </c>
      <c r="P3" s="49">
        <v>36860</v>
      </c>
      <c r="Q3" s="49">
        <v>36677</v>
      </c>
      <c r="R3" s="49">
        <v>36830</v>
      </c>
      <c r="S3" s="139">
        <v>23</v>
      </c>
      <c r="T3" s="139">
        <v>23</v>
      </c>
      <c r="U3" s="412">
        <v>36647</v>
      </c>
      <c r="V3" s="105">
        <v>36860</v>
      </c>
      <c r="W3" s="50">
        <v>1</v>
      </c>
      <c r="X3" s="107">
        <v>-180000</v>
      </c>
      <c r="Y3" s="17">
        <v>40</v>
      </c>
      <c r="Z3" s="17">
        <v>40</v>
      </c>
      <c r="AA3" s="17">
        <v>18.5</v>
      </c>
      <c r="AB3" s="17">
        <v>1.7</v>
      </c>
      <c r="AC3" s="17">
        <v>1.7</v>
      </c>
      <c r="AD3" s="17">
        <v>0.3</v>
      </c>
      <c r="AE3" s="144">
        <v>1</v>
      </c>
      <c r="AF3" s="17">
        <v>42.89822747784045</v>
      </c>
      <c r="AG3" s="17">
        <v>42.89822747784045</v>
      </c>
      <c r="AH3" s="107">
        <v>19.046461538461539</v>
      </c>
      <c r="AI3" s="50">
        <v>2.5000000000000001E-2</v>
      </c>
      <c r="AJ3" s="53">
        <v>0</v>
      </c>
      <c r="AK3" s="53">
        <v>0.70399999999999996</v>
      </c>
      <c r="AL3" s="145">
        <v>0.28000000000000003</v>
      </c>
      <c r="AM3" s="145">
        <v>0</v>
      </c>
      <c r="AN3" s="145">
        <v>0</v>
      </c>
      <c r="AO3" s="54">
        <v>3.6499999999999998E-2</v>
      </c>
      <c r="AP3" s="50">
        <v>0</v>
      </c>
      <c r="AQ3" s="54">
        <v>3.8E-3</v>
      </c>
      <c r="AR3" s="17">
        <v>3.8</v>
      </c>
      <c r="AS3" s="17" t="b">
        <v>1</v>
      </c>
      <c r="AT3" s="17" t="b">
        <v>0</v>
      </c>
      <c r="AU3" s="17" t="b">
        <v>1</v>
      </c>
      <c r="AV3" s="17" t="b">
        <v>1</v>
      </c>
      <c r="AW3" s="17" t="b">
        <v>1</v>
      </c>
      <c r="AX3" s="17" t="b">
        <v>1</v>
      </c>
      <c r="AY3" s="17" t="b">
        <v>0</v>
      </c>
      <c r="AZ3" s="17" t="b">
        <v>1</v>
      </c>
      <c r="BA3" s="17" t="b">
        <v>1</v>
      </c>
      <c r="BB3" s="17">
        <v>-1</v>
      </c>
      <c r="BI3">
        <v>1</v>
      </c>
      <c r="BJ3" s="4">
        <f>C3</f>
        <v>1</v>
      </c>
      <c r="BK3" s="17">
        <f>AB3</f>
        <v>1.7</v>
      </c>
      <c r="BL3" s="17">
        <f>Y3</f>
        <v>40</v>
      </c>
      <c r="BM3" s="49" t="str">
        <f>H3</f>
        <v>Buy</v>
      </c>
      <c r="BN3" s="49" t="str">
        <f>I3</f>
        <v>Executed</v>
      </c>
      <c r="BO3" s="49">
        <f>O3</f>
        <v>36647</v>
      </c>
      <c r="BP3" s="49">
        <f>P3</f>
        <v>36860</v>
      </c>
      <c r="BR3" t="str">
        <f>IF(D3="","NONE",VLOOKUP(AuxCounter,A3:D102,4))</f>
        <v>Moema - 1</v>
      </c>
      <c r="BS3" s="5">
        <f>VLOOKUP(BR3,Aux!B5:C304,2)</f>
        <v>4</v>
      </c>
    </row>
    <row r="4" spans="1:71" x14ac:dyDescent="0.25">
      <c r="A4" s="4">
        <v>2</v>
      </c>
      <c r="B4" s="60">
        <v>36559</v>
      </c>
      <c r="C4" s="4">
        <v>2</v>
      </c>
      <c r="D4" s="4" t="s">
        <v>590</v>
      </c>
      <c r="E4" s="4" t="s">
        <v>16</v>
      </c>
      <c r="F4" s="4" t="s">
        <v>599</v>
      </c>
      <c r="G4" s="4" t="s">
        <v>45</v>
      </c>
      <c r="H4" s="4" t="s">
        <v>601</v>
      </c>
      <c r="I4" s="4" t="s">
        <v>380</v>
      </c>
      <c r="J4" s="4" t="s">
        <v>316</v>
      </c>
      <c r="K4" s="4" t="s">
        <v>493</v>
      </c>
      <c r="L4" s="4" t="s">
        <v>63</v>
      </c>
      <c r="M4" s="4" t="s">
        <v>492</v>
      </c>
      <c r="N4" s="4" t="s">
        <v>157</v>
      </c>
      <c r="O4" s="49">
        <v>37012</v>
      </c>
      <c r="P4" s="49">
        <v>37225</v>
      </c>
      <c r="Q4" s="49">
        <v>37042</v>
      </c>
      <c r="R4" s="49">
        <v>37195</v>
      </c>
      <c r="S4" s="139">
        <v>23</v>
      </c>
      <c r="T4" s="139">
        <v>23</v>
      </c>
      <c r="U4" s="412">
        <v>36647</v>
      </c>
      <c r="V4" s="49">
        <v>37012</v>
      </c>
      <c r="W4" s="50">
        <v>1</v>
      </c>
      <c r="X4" s="107">
        <v>0</v>
      </c>
      <c r="Y4" s="17">
        <v>40</v>
      </c>
      <c r="Z4" s="17">
        <v>40</v>
      </c>
      <c r="AA4" s="17">
        <v>18.5</v>
      </c>
      <c r="AB4" s="17">
        <v>1.7</v>
      </c>
      <c r="AC4" s="107">
        <v>1.7</v>
      </c>
      <c r="AD4" s="17">
        <v>0.3</v>
      </c>
      <c r="AE4" s="144">
        <v>1</v>
      </c>
      <c r="AF4" s="17">
        <v>42.89822747784045</v>
      </c>
      <c r="AG4" s="107">
        <v>42.89822747784045</v>
      </c>
      <c r="AH4" s="17">
        <v>19.046461538461539</v>
      </c>
      <c r="AI4" s="50">
        <v>2.5000000000000001E-2</v>
      </c>
      <c r="AJ4" s="53">
        <v>0</v>
      </c>
      <c r="AK4" s="53">
        <v>0.70399999999999996</v>
      </c>
      <c r="AL4" s="145">
        <v>0.28000000000000003</v>
      </c>
      <c r="AM4" s="146">
        <v>0</v>
      </c>
      <c r="AN4" s="146">
        <v>0</v>
      </c>
      <c r="AO4" s="54">
        <v>3.6499999999999998E-2</v>
      </c>
      <c r="AP4" s="50">
        <v>0</v>
      </c>
      <c r="AQ4" s="54">
        <v>3.8E-3</v>
      </c>
      <c r="AR4" s="17">
        <v>3.8</v>
      </c>
      <c r="AS4" s="17" t="b">
        <v>1</v>
      </c>
      <c r="AT4" s="17" t="b">
        <v>0</v>
      </c>
      <c r="AU4" s="17" t="b">
        <v>1</v>
      </c>
      <c r="AV4" s="17" t="b">
        <v>1</v>
      </c>
      <c r="AW4" s="17" t="b">
        <v>1</v>
      </c>
      <c r="AX4" s="17" t="b">
        <v>1</v>
      </c>
      <c r="AY4" s="17" t="b">
        <v>0</v>
      </c>
      <c r="AZ4" s="17" t="b">
        <v>1</v>
      </c>
      <c r="BA4" s="17" t="b">
        <v>1</v>
      </c>
      <c r="BB4" s="17">
        <v>-1</v>
      </c>
      <c r="BI4">
        <v>2</v>
      </c>
      <c r="BJ4" s="4">
        <f>C4</f>
        <v>2</v>
      </c>
      <c r="BK4" s="17">
        <f t="shared" ref="BK4:BK67" si="0">AB4</f>
        <v>1.7</v>
      </c>
      <c r="BL4" s="17">
        <f t="shared" ref="BL4:BL67" si="1">Y4</f>
        <v>40</v>
      </c>
      <c r="BM4" s="49" t="str">
        <f t="shared" ref="BM4:BM67" si="2">H4</f>
        <v>Buy</v>
      </c>
      <c r="BN4" s="49" t="str">
        <f t="shared" ref="BN4:BN67" si="3">I4</f>
        <v>Executed</v>
      </c>
      <c r="BO4" s="49">
        <f t="shared" ref="BO4:BO67" si="4">O4</f>
        <v>37012</v>
      </c>
      <c r="BP4" s="49">
        <f t="shared" ref="BP4:BP67" si="5">P4</f>
        <v>37225</v>
      </c>
    </row>
    <row r="5" spans="1:71" x14ac:dyDescent="0.25">
      <c r="A5" s="4">
        <v>3</v>
      </c>
      <c r="B5" s="60">
        <v>36559</v>
      </c>
      <c r="C5" s="4">
        <v>3</v>
      </c>
      <c r="D5" s="4" t="s">
        <v>590</v>
      </c>
      <c r="E5" s="4" t="s">
        <v>16</v>
      </c>
      <c r="F5" s="4" t="s">
        <v>599</v>
      </c>
      <c r="G5" s="4" t="s">
        <v>45</v>
      </c>
      <c r="H5" s="4" t="s">
        <v>601</v>
      </c>
      <c r="I5" s="4" t="s">
        <v>380</v>
      </c>
      <c r="J5" s="4" t="s">
        <v>316</v>
      </c>
      <c r="K5" s="4" t="s">
        <v>493</v>
      </c>
      <c r="L5" s="4" t="s">
        <v>63</v>
      </c>
      <c r="M5" s="4" t="s">
        <v>492</v>
      </c>
      <c r="N5" s="4" t="s">
        <v>157</v>
      </c>
      <c r="O5" s="49">
        <v>37377</v>
      </c>
      <c r="P5" s="49">
        <v>37590</v>
      </c>
      <c r="Q5" s="49">
        <v>37407</v>
      </c>
      <c r="R5" s="49">
        <v>37560</v>
      </c>
      <c r="S5" s="139">
        <v>23</v>
      </c>
      <c r="T5" s="139">
        <v>22</v>
      </c>
      <c r="U5" s="412">
        <v>36647</v>
      </c>
      <c r="V5" s="49">
        <v>37377</v>
      </c>
      <c r="W5" s="50">
        <v>1</v>
      </c>
      <c r="X5" s="107">
        <v>0</v>
      </c>
      <c r="Y5" s="17">
        <v>40</v>
      </c>
      <c r="Z5" s="17">
        <v>40</v>
      </c>
      <c r="AA5" s="17">
        <v>18.5</v>
      </c>
      <c r="AB5" s="17">
        <v>1.7</v>
      </c>
      <c r="AC5" s="107">
        <v>1.7</v>
      </c>
      <c r="AD5" s="17">
        <v>0.3</v>
      </c>
      <c r="AE5" s="144">
        <v>1</v>
      </c>
      <c r="AF5" s="17">
        <v>42.89822747784045</v>
      </c>
      <c r="AG5" s="107">
        <v>42.89822747784045</v>
      </c>
      <c r="AH5" s="17">
        <v>19.046461538461539</v>
      </c>
      <c r="AI5" s="50">
        <v>2.5000000000000001E-2</v>
      </c>
      <c r="AJ5" s="53">
        <v>0</v>
      </c>
      <c r="AK5" s="53">
        <v>0.70399999999999996</v>
      </c>
      <c r="AL5" s="145">
        <v>0.28000000000000003</v>
      </c>
      <c r="AM5" s="146">
        <v>0</v>
      </c>
      <c r="AN5" s="146">
        <v>0</v>
      </c>
      <c r="AO5" s="54">
        <v>3.6499999999999998E-2</v>
      </c>
      <c r="AP5" s="50">
        <v>0</v>
      </c>
      <c r="AQ5" s="54">
        <v>3.8E-3</v>
      </c>
      <c r="AR5" s="17">
        <v>3.8</v>
      </c>
      <c r="AS5" s="17" t="b">
        <v>1</v>
      </c>
      <c r="AT5" s="17" t="b">
        <v>0</v>
      </c>
      <c r="AU5" s="17" t="b">
        <v>1</v>
      </c>
      <c r="AV5" s="17" t="b">
        <v>1</v>
      </c>
      <c r="AW5" s="17" t="b">
        <v>1</v>
      </c>
      <c r="AX5" s="17" t="b">
        <v>1</v>
      </c>
      <c r="AY5" s="17" t="b">
        <v>0</v>
      </c>
      <c r="AZ5" s="17" t="b">
        <v>1</v>
      </c>
      <c r="BA5" s="17" t="b">
        <v>1</v>
      </c>
      <c r="BB5" s="17">
        <v>-1</v>
      </c>
      <c r="BI5">
        <v>3</v>
      </c>
      <c r="BJ5" s="4">
        <f t="shared" ref="BJ5:BJ68" si="6">C5</f>
        <v>3</v>
      </c>
      <c r="BK5" s="17">
        <f t="shared" si="0"/>
        <v>1.7</v>
      </c>
      <c r="BL5" s="17">
        <f t="shared" si="1"/>
        <v>40</v>
      </c>
      <c r="BM5" s="49" t="str">
        <f t="shared" si="2"/>
        <v>Buy</v>
      </c>
      <c r="BN5" s="49" t="str">
        <f t="shared" si="3"/>
        <v>Executed</v>
      </c>
      <c r="BO5" s="49">
        <f t="shared" si="4"/>
        <v>37377</v>
      </c>
      <c r="BP5" s="49">
        <f t="shared" si="5"/>
        <v>37590</v>
      </c>
      <c r="BR5" t="s">
        <v>383</v>
      </c>
      <c r="BS5" t="s">
        <v>384</v>
      </c>
    </row>
    <row r="6" spans="1:71" x14ac:dyDescent="0.25">
      <c r="A6" s="4">
        <v>4</v>
      </c>
      <c r="B6" s="60">
        <v>36559</v>
      </c>
      <c r="C6" s="4">
        <v>4</v>
      </c>
      <c r="D6" s="4" t="s">
        <v>590</v>
      </c>
      <c r="E6" s="4" t="s">
        <v>16</v>
      </c>
      <c r="F6" s="4" t="s">
        <v>599</v>
      </c>
      <c r="G6" s="4" t="s">
        <v>45</v>
      </c>
      <c r="H6" s="4" t="s">
        <v>601</v>
      </c>
      <c r="I6" s="4" t="s">
        <v>380</v>
      </c>
      <c r="J6" s="4" t="s">
        <v>316</v>
      </c>
      <c r="K6" s="4" t="s">
        <v>493</v>
      </c>
      <c r="L6" s="4" t="s">
        <v>63</v>
      </c>
      <c r="M6" s="4" t="s">
        <v>492</v>
      </c>
      <c r="N6" s="4" t="s">
        <v>157</v>
      </c>
      <c r="O6" s="49">
        <v>37742</v>
      </c>
      <c r="P6" s="49">
        <v>37955</v>
      </c>
      <c r="Q6" s="49">
        <v>37772</v>
      </c>
      <c r="R6" s="49">
        <v>37925</v>
      </c>
      <c r="S6" s="139">
        <v>22</v>
      </c>
      <c r="T6" s="139">
        <v>21</v>
      </c>
      <c r="U6" s="412">
        <v>36647</v>
      </c>
      <c r="V6" s="49">
        <v>37742</v>
      </c>
      <c r="W6" s="50">
        <v>1</v>
      </c>
      <c r="X6" s="107">
        <v>0</v>
      </c>
      <c r="Y6" s="17">
        <v>40</v>
      </c>
      <c r="Z6" s="17">
        <v>40</v>
      </c>
      <c r="AA6" s="17">
        <v>18.5</v>
      </c>
      <c r="AB6" s="17">
        <v>1.7</v>
      </c>
      <c r="AC6" s="107">
        <v>1.7</v>
      </c>
      <c r="AD6" s="17">
        <v>0.3</v>
      </c>
      <c r="AE6" s="144">
        <v>1</v>
      </c>
      <c r="AF6" s="17">
        <v>42.89822747784045</v>
      </c>
      <c r="AG6" s="107">
        <v>42.89822747784045</v>
      </c>
      <c r="AH6" s="17">
        <v>19.046461538461539</v>
      </c>
      <c r="AI6" s="50">
        <v>2.5000000000000001E-2</v>
      </c>
      <c r="AJ6" s="53">
        <v>0</v>
      </c>
      <c r="AK6" s="53">
        <v>0.70399999999999996</v>
      </c>
      <c r="AL6" s="145">
        <v>0.28000000000000003</v>
      </c>
      <c r="AM6" s="146">
        <v>0</v>
      </c>
      <c r="AN6" s="146">
        <v>0</v>
      </c>
      <c r="AO6" s="54">
        <v>3.6499999999999998E-2</v>
      </c>
      <c r="AP6" s="50">
        <v>0</v>
      </c>
      <c r="AQ6" s="54">
        <v>3.8E-3</v>
      </c>
      <c r="AR6" s="17">
        <v>3.8</v>
      </c>
      <c r="AS6" s="17" t="b">
        <v>1</v>
      </c>
      <c r="AT6" s="17" t="b">
        <v>0</v>
      </c>
      <c r="AU6" s="17" t="b">
        <v>1</v>
      </c>
      <c r="AV6" s="17" t="b">
        <v>1</v>
      </c>
      <c r="AW6" s="17" t="b">
        <v>1</v>
      </c>
      <c r="AX6" s="17" t="b">
        <v>1</v>
      </c>
      <c r="AY6" s="17" t="b">
        <v>0</v>
      </c>
      <c r="AZ6" s="17" t="b">
        <v>1</v>
      </c>
      <c r="BA6" s="17" t="b">
        <v>1</v>
      </c>
      <c r="BB6" s="17">
        <v>-1</v>
      </c>
      <c r="BI6">
        <v>4</v>
      </c>
      <c r="BJ6" s="4">
        <f t="shared" si="6"/>
        <v>4</v>
      </c>
      <c r="BK6" s="17">
        <f t="shared" si="0"/>
        <v>1.7</v>
      </c>
      <c r="BL6" s="17">
        <f t="shared" si="1"/>
        <v>40</v>
      </c>
      <c r="BM6" s="49" t="str">
        <f t="shared" si="2"/>
        <v>Buy</v>
      </c>
      <c r="BN6" s="49" t="str">
        <f t="shared" si="3"/>
        <v>Executed</v>
      </c>
      <c r="BO6" s="49">
        <f t="shared" si="4"/>
        <v>37742</v>
      </c>
      <c r="BP6" s="49">
        <f t="shared" si="5"/>
        <v>37955</v>
      </c>
      <c r="BR6" s="5" t="str">
        <f>IF(E3="","NONE",VLOOKUP(AuxCounter,A3:E102,5))</f>
        <v>A4 - 25 / 2,3 kV</v>
      </c>
      <c r="BS6" s="5">
        <f>VLOOKUP(BR6,Aux!E5:F9,2)</f>
        <v>5</v>
      </c>
    </row>
    <row r="7" spans="1:71" x14ac:dyDescent="0.25">
      <c r="A7" s="4">
        <v>5</v>
      </c>
      <c r="B7" s="60">
        <v>36559</v>
      </c>
      <c r="C7" s="4">
        <v>5</v>
      </c>
      <c r="D7" s="4" t="s">
        <v>590</v>
      </c>
      <c r="E7" s="4" t="s">
        <v>16</v>
      </c>
      <c r="F7" s="4" t="s">
        <v>599</v>
      </c>
      <c r="G7" s="4" t="s">
        <v>45</v>
      </c>
      <c r="H7" s="4" t="s">
        <v>601</v>
      </c>
      <c r="I7" s="4" t="s">
        <v>380</v>
      </c>
      <c r="J7" s="4" t="s">
        <v>316</v>
      </c>
      <c r="K7" s="4" t="s">
        <v>493</v>
      </c>
      <c r="L7" s="4" t="s">
        <v>63</v>
      </c>
      <c r="M7" s="4" t="s">
        <v>492</v>
      </c>
      <c r="N7" s="4" t="s">
        <v>157</v>
      </c>
      <c r="O7" s="49">
        <v>38108</v>
      </c>
      <c r="P7" s="49">
        <v>38321</v>
      </c>
      <c r="Q7" s="49">
        <v>38138</v>
      </c>
      <c r="R7" s="49">
        <v>38291</v>
      </c>
      <c r="S7" s="139">
        <v>21</v>
      </c>
      <c r="T7" s="139">
        <v>22</v>
      </c>
      <c r="U7" s="412">
        <v>36647</v>
      </c>
      <c r="V7" s="49">
        <v>38108</v>
      </c>
      <c r="W7" s="50">
        <v>1</v>
      </c>
      <c r="X7" s="107">
        <v>0</v>
      </c>
      <c r="Y7" s="17">
        <v>40</v>
      </c>
      <c r="Z7" s="17">
        <v>40</v>
      </c>
      <c r="AA7" s="17">
        <v>18.5</v>
      </c>
      <c r="AB7" s="17">
        <v>1.7</v>
      </c>
      <c r="AC7" s="107">
        <v>1.7</v>
      </c>
      <c r="AD7" s="17">
        <v>0.3</v>
      </c>
      <c r="AE7" s="144">
        <v>1</v>
      </c>
      <c r="AF7" s="17">
        <v>42.89822747784045</v>
      </c>
      <c r="AG7" s="107">
        <v>42.89822747784045</v>
      </c>
      <c r="AH7" s="17">
        <v>19.046461538461539</v>
      </c>
      <c r="AI7" s="50">
        <v>2.5000000000000001E-2</v>
      </c>
      <c r="AJ7" s="53">
        <v>0</v>
      </c>
      <c r="AK7" s="53">
        <v>0.70399999999999996</v>
      </c>
      <c r="AL7" s="145">
        <v>0.28000000000000003</v>
      </c>
      <c r="AM7" s="146">
        <v>0</v>
      </c>
      <c r="AN7" s="146">
        <v>0</v>
      </c>
      <c r="AO7" s="54">
        <v>3.6499999999999998E-2</v>
      </c>
      <c r="AP7" s="50">
        <v>0</v>
      </c>
      <c r="AQ7" s="54">
        <v>3.8E-3</v>
      </c>
      <c r="AR7" s="17">
        <v>3.8</v>
      </c>
      <c r="AS7" s="17" t="b">
        <v>1</v>
      </c>
      <c r="AT7" s="17" t="b">
        <v>0</v>
      </c>
      <c r="AU7" s="17" t="b">
        <v>1</v>
      </c>
      <c r="AV7" s="17" t="b">
        <v>1</v>
      </c>
      <c r="AW7" s="17" t="b">
        <v>1</v>
      </c>
      <c r="AX7" s="17" t="b">
        <v>1</v>
      </c>
      <c r="AY7" s="17" t="b">
        <v>0</v>
      </c>
      <c r="AZ7" s="17" t="b">
        <v>1</v>
      </c>
      <c r="BA7" s="17" t="b">
        <v>1</v>
      </c>
      <c r="BB7" s="17">
        <v>-1</v>
      </c>
      <c r="BI7">
        <v>5</v>
      </c>
      <c r="BJ7" s="4">
        <f t="shared" si="6"/>
        <v>5</v>
      </c>
      <c r="BK7" s="17">
        <f t="shared" si="0"/>
        <v>1.7</v>
      </c>
      <c r="BL7" s="17">
        <f t="shared" si="1"/>
        <v>40</v>
      </c>
      <c r="BM7" s="49" t="str">
        <f t="shared" si="2"/>
        <v>Buy</v>
      </c>
      <c r="BN7" s="49" t="str">
        <f t="shared" si="3"/>
        <v>Executed</v>
      </c>
      <c r="BO7" s="49">
        <f t="shared" si="4"/>
        <v>38108</v>
      </c>
      <c r="BP7" s="49">
        <f t="shared" si="5"/>
        <v>38321</v>
      </c>
    </row>
    <row r="8" spans="1:71" x14ac:dyDescent="0.25">
      <c r="A8" s="4">
        <v>6</v>
      </c>
      <c r="B8" s="60">
        <v>36559</v>
      </c>
      <c r="C8" s="4">
        <v>6</v>
      </c>
      <c r="D8" s="4" t="s">
        <v>590</v>
      </c>
      <c r="E8" s="4" t="s">
        <v>16</v>
      </c>
      <c r="F8" s="4" t="s">
        <v>599</v>
      </c>
      <c r="G8" s="4" t="s">
        <v>45</v>
      </c>
      <c r="H8" s="4" t="s">
        <v>601</v>
      </c>
      <c r="I8" s="4" t="s">
        <v>380</v>
      </c>
      <c r="J8" s="4" t="s">
        <v>316</v>
      </c>
      <c r="K8" s="4" t="s">
        <v>493</v>
      </c>
      <c r="L8" s="4" t="s">
        <v>63</v>
      </c>
      <c r="M8" s="4" t="s">
        <v>492</v>
      </c>
      <c r="N8" s="4" t="s">
        <v>157</v>
      </c>
      <c r="O8" s="49">
        <v>38473</v>
      </c>
      <c r="P8" s="49">
        <v>38686</v>
      </c>
      <c r="Q8" s="49">
        <v>38503</v>
      </c>
      <c r="R8" s="49">
        <v>38656</v>
      </c>
      <c r="S8" s="139">
        <v>22</v>
      </c>
      <c r="T8" s="139">
        <v>23</v>
      </c>
      <c r="U8" s="412">
        <v>36647</v>
      </c>
      <c r="V8" s="49">
        <v>38473</v>
      </c>
      <c r="W8" s="50">
        <v>1</v>
      </c>
      <c r="X8" s="107">
        <v>0</v>
      </c>
      <c r="Y8" s="17">
        <v>40</v>
      </c>
      <c r="Z8" s="17">
        <v>40</v>
      </c>
      <c r="AA8" s="17">
        <v>18.5</v>
      </c>
      <c r="AB8" s="17">
        <v>1.7</v>
      </c>
      <c r="AC8" s="107">
        <v>1.7</v>
      </c>
      <c r="AD8" s="17">
        <v>0.3</v>
      </c>
      <c r="AE8" s="144">
        <v>1</v>
      </c>
      <c r="AF8" s="17">
        <v>42.89822747784045</v>
      </c>
      <c r="AG8" s="107">
        <v>42.89822747784045</v>
      </c>
      <c r="AH8" s="17">
        <v>19.046461538461539</v>
      </c>
      <c r="AI8" s="50">
        <v>2.5000000000000001E-2</v>
      </c>
      <c r="AJ8" s="53">
        <v>0</v>
      </c>
      <c r="AK8" s="53">
        <v>0.70399999999999996</v>
      </c>
      <c r="AL8" s="145">
        <v>0.28000000000000003</v>
      </c>
      <c r="AM8" s="146">
        <v>0</v>
      </c>
      <c r="AN8" s="146">
        <v>0</v>
      </c>
      <c r="AO8" s="54">
        <v>3.6499999999999998E-2</v>
      </c>
      <c r="AP8" s="50">
        <v>0</v>
      </c>
      <c r="AQ8" s="54">
        <v>3.8E-3</v>
      </c>
      <c r="AR8" s="17">
        <v>3.8</v>
      </c>
      <c r="AS8" s="17" t="b">
        <v>1</v>
      </c>
      <c r="AT8" s="17" t="b">
        <v>0</v>
      </c>
      <c r="AU8" s="17" t="b">
        <v>1</v>
      </c>
      <c r="AV8" s="17" t="b">
        <v>1</v>
      </c>
      <c r="AW8" s="17" t="b">
        <v>1</v>
      </c>
      <c r="AX8" s="17" t="b">
        <v>1</v>
      </c>
      <c r="AY8" s="17" t="b">
        <v>0</v>
      </c>
      <c r="AZ8" s="17" t="b">
        <v>1</v>
      </c>
      <c r="BA8" s="17" t="b">
        <v>1</v>
      </c>
      <c r="BB8" s="17">
        <v>-1</v>
      </c>
      <c r="BI8">
        <v>6</v>
      </c>
      <c r="BJ8" s="4">
        <f t="shared" si="6"/>
        <v>6</v>
      </c>
      <c r="BK8" s="17">
        <f t="shared" si="0"/>
        <v>1.7</v>
      </c>
      <c r="BL8" s="17">
        <f t="shared" si="1"/>
        <v>40</v>
      </c>
      <c r="BM8" s="49" t="str">
        <f t="shared" si="2"/>
        <v>Buy</v>
      </c>
      <c r="BN8" s="49" t="str">
        <f t="shared" si="3"/>
        <v>Executed</v>
      </c>
      <c r="BO8" s="49">
        <f t="shared" si="4"/>
        <v>38473</v>
      </c>
      <c r="BP8" s="49">
        <f t="shared" si="5"/>
        <v>38686</v>
      </c>
      <c r="BR8" t="s">
        <v>385</v>
      </c>
      <c r="BS8" t="s">
        <v>386</v>
      </c>
    </row>
    <row r="9" spans="1:71" x14ac:dyDescent="0.25">
      <c r="A9" s="4">
        <v>7</v>
      </c>
      <c r="B9" s="60">
        <v>36559</v>
      </c>
      <c r="C9" s="4">
        <v>7</v>
      </c>
      <c r="D9" s="4" t="s">
        <v>590</v>
      </c>
      <c r="E9" s="4" t="s">
        <v>16</v>
      </c>
      <c r="F9" s="4" t="s">
        <v>599</v>
      </c>
      <c r="G9" s="4" t="s">
        <v>45</v>
      </c>
      <c r="H9" s="4" t="s">
        <v>601</v>
      </c>
      <c r="I9" s="4" t="s">
        <v>380</v>
      </c>
      <c r="J9" s="4" t="s">
        <v>316</v>
      </c>
      <c r="K9" s="4" t="s">
        <v>493</v>
      </c>
      <c r="L9" s="4" t="s">
        <v>63</v>
      </c>
      <c r="M9" s="4" t="s">
        <v>492</v>
      </c>
      <c r="N9" s="4" t="s">
        <v>157</v>
      </c>
      <c r="O9" s="49">
        <v>38838</v>
      </c>
      <c r="P9" s="49">
        <v>39051</v>
      </c>
      <c r="Q9" s="49">
        <v>38868</v>
      </c>
      <c r="R9" s="49">
        <v>39021</v>
      </c>
      <c r="S9" s="139">
        <v>23</v>
      </c>
      <c r="T9" s="139">
        <v>23</v>
      </c>
      <c r="U9" s="412">
        <v>36647</v>
      </c>
      <c r="V9" s="49">
        <v>38838</v>
      </c>
      <c r="W9" s="50">
        <v>1</v>
      </c>
      <c r="X9" s="107">
        <v>0</v>
      </c>
      <c r="Y9" s="17">
        <v>40</v>
      </c>
      <c r="Z9" s="17">
        <v>40</v>
      </c>
      <c r="AA9" s="17">
        <v>18.5</v>
      </c>
      <c r="AB9" s="17">
        <v>1.7</v>
      </c>
      <c r="AC9" s="107">
        <v>1.7</v>
      </c>
      <c r="AD9" s="17">
        <v>0.3</v>
      </c>
      <c r="AE9" s="144">
        <v>1</v>
      </c>
      <c r="AF9" s="17">
        <v>42.89822747784045</v>
      </c>
      <c r="AG9" s="107">
        <v>42.89822747784045</v>
      </c>
      <c r="AH9" s="17">
        <v>19.046461538461539</v>
      </c>
      <c r="AI9" s="50">
        <v>2.5000000000000001E-2</v>
      </c>
      <c r="AJ9" s="53">
        <v>0</v>
      </c>
      <c r="AK9" s="53">
        <v>0.70399999999999996</v>
      </c>
      <c r="AL9" s="145">
        <v>0.28000000000000003</v>
      </c>
      <c r="AM9" s="146">
        <v>0</v>
      </c>
      <c r="AN9" s="146">
        <v>0</v>
      </c>
      <c r="AO9" s="54">
        <v>3.6499999999999998E-2</v>
      </c>
      <c r="AP9" s="50">
        <v>0</v>
      </c>
      <c r="AQ9" s="54">
        <v>3.8E-3</v>
      </c>
      <c r="AR9" s="17">
        <v>3.8</v>
      </c>
      <c r="AS9" s="17" t="b">
        <v>1</v>
      </c>
      <c r="AT9" s="17" t="b">
        <v>0</v>
      </c>
      <c r="AU9" s="17" t="b">
        <v>1</v>
      </c>
      <c r="AV9" s="17" t="b">
        <v>1</v>
      </c>
      <c r="AW9" s="17" t="b">
        <v>1</v>
      </c>
      <c r="AX9" s="17" t="b">
        <v>1</v>
      </c>
      <c r="AY9" s="17" t="b">
        <v>0</v>
      </c>
      <c r="AZ9" s="17" t="b">
        <v>1</v>
      </c>
      <c r="BA9" s="17" t="b">
        <v>1</v>
      </c>
      <c r="BB9" s="17">
        <v>-1</v>
      </c>
      <c r="BI9">
        <v>7</v>
      </c>
      <c r="BJ9" s="4">
        <f t="shared" si="6"/>
        <v>7</v>
      </c>
      <c r="BK9" s="17">
        <f t="shared" si="0"/>
        <v>1.7</v>
      </c>
      <c r="BL9" s="17">
        <f t="shared" si="1"/>
        <v>40</v>
      </c>
      <c r="BM9" s="49" t="str">
        <f t="shared" si="2"/>
        <v>Buy</v>
      </c>
      <c r="BN9" s="49" t="str">
        <f t="shared" si="3"/>
        <v>Executed</v>
      </c>
      <c r="BO9" s="49">
        <f t="shared" si="4"/>
        <v>38838</v>
      </c>
      <c r="BP9" s="49">
        <f t="shared" si="5"/>
        <v>39051</v>
      </c>
      <c r="BR9" s="5" t="str">
        <f>IF(H3="","NONE",VLOOKUP(AuxCounter,A3:H102,8))</f>
        <v>Buy</v>
      </c>
      <c r="BS9" s="5">
        <f>IF(BR9="Buy",1,2)</f>
        <v>1</v>
      </c>
    </row>
    <row r="10" spans="1:71" x14ac:dyDescent="0.25">
      <c r="A10" s="4">
        <v>8</v>
      </c>
      <c r="B10" s="60">
        <v>36559</v>
      </c>
      <c r="C10" s="4">
        <v>8</v>
      </c>
      <c r="D10" s="4" t="s">
        <v>590</v>
      </c>
      <c r="E10" s="4" t="s">
        <v>16</v>
      </c>
      <c r="F10" s="4" t="s">
        <v>599</v>
      </c>
      <c r="G10" s="4" t="s">
        <v>45</v>
      </c>
      <c r="H10" s="4" t="s">
        <v>601</v>
      </c>
      <c r="I10" s="4" t="s">
        <v>380</v>
      </c>
      <c r="J10" s="4" t="s">
        <v>316</v>
      </c>
      <c r="K10" s="4" t="s">
        <v>493</v>
      </c>
      <c r="L10" s="4" t="s">
        <v>63</v>
      </c>
      <c r="M10" s="4" t="s">
        <v>492</v>
      </c>
      <c r="N10" s="4" t="s">
        <v>157</v>
      </c>
      <c r="O10" s="49">
        <v>39203</v>
      </c>
      <c r="P10" s="49">
        <v>39416</v>
      </c>
      <c r="Q10" s="49">
        <v>39233</v>
      </c>
      <c r="R10" s="49">
        <v>39386</v>
      </c>
      <c r="S10" s="139">
        <v>23</v>
      </c>
      <c r="T10" s="139">
        <v>23</v>
      </c>
      <c r="U10" s="412">
        <v>36647</v>
      </c>
      <c r="V10" s="49">
        <v>39203</v>
      </c>
      <c r="W10" s="50">
        <v>1</v>
      </c>
      <c r="X10" s="107">
        <v>0</v>
      </c>
      <c r="Y10" s="17">
        <v>40</v>
      </c>
      <c r="Z10" s="17">
        <v>40</v>
      </c>
      <c r="AA10" s="17">
        <v>18.5</v>
      </c>
      <c r="AB10" s="17">
        <v>1.7</v>
      </c>
      <c r="AC10" s="107">
        <v>1.7</v>
      </c>
      <c r="AD10" s="17">
        <v>0.3</v>
      </c>
      <c r="AE10" s="144">
        <v>1</v>
      </c>
      <c r="AF10" s="17">
        <v>42.89822747784045</v>
      </c>
      <c r="AG10" s="107">
        <v>42.89822747784045</v>
      </c>
      <c r="AH10" s="17">
        <v>19.046461538461539</v>
      </c>
      <c r="AI10" s="50">
        <v>2.5000000000000001E-2</v>
      </c>
      <c r="AJ10" s="53">
        <v>0</v>
      </c>
      <c r="AK10" s="53">
        <v>0.70399999999999996</v>
      </c>
      <c r="AL10" s="145">
        <v>0.28000000000000003</v>
      </c>
      <c r="AM10" s="146">
        <v>0</v>
      </c>
      <c r="AN10" s="146">
        <v>0</v>
      </c>
      <c r="AO10" s="54">
        <v>3.6499999999999998E-2</v>
      </c>
      <c r="AP10" s="50">
        <v>0</v>
      </c>
      <c r="AQ10" s="54">
        <v>3.8E-3</v>
      </c>
      <c r="AR10" s="17">
        <v>3.8</v>
      </c>
      <c r="AS10" s="17" t="b">
        <v>1</v>
      </c>
      <c r="AT10" s="17" t="b">
        <v>0</v>
      </c>
      <c r="AU10" s="17" t="b">
        <v>1</v>
      </c>
      <c r="AV10" s="17" t="b">
        <v>1</v>
      </c>
      <c r="AW10" s="17" t="b">
        <v>1</v>
      </c>
      <c r="AX10" s="17" t="b">
        <v>1</v>
      </c>
      <c r="AY10" s="17" t="b">
        <v>0</v>
      </c>
      <c r="AZ10" s="17" t="b">
        <v>1</v>
      </c>
      <c r="BA10" s="17" t="b">
        <v>1</v>
      </c>
      <c r="BB10" s="17">
        <v>-1</v>
      </c>
      <c r="BI10">
        <v>8</v>
      </c>
      <c r="BJ10" s="4">
        <f t="shared" si="6"/>
        <v>8</v>
      </c>
      <c r="BK10" s="17">
        <f t="shared" si="0"/>
        <v>1.7</v>
      </c>
      <c r="BL10" s="17">
        <f t="shared" si="1"/>
        <v>40</v>
      </c>
      <c r="BM10" s="49" t="str">
        <f t="shared" si="2"/>
        <v>Buy</v>
      </c>
      <c r="BN10" s="49" t="str">
        <f t="shared" si="3"/>
        <v>Executed</v>
      </c>
      <c r="BO10" s="49">
        <f t="shared" si="4"/>
        <v>39203</v>
      </c>
      <c r="BP10" s="49">
        <f t="shared" si="5"/>
        <v>39416</v>
      </c>
    </row>
    <row r="11" spans="1:71" x14ac:dyDescent="0.25">
      <c r="A11" s="4">
        <v>9</v>
      </c>
      <c r="B11" s="60">
        <v>36559</v>
      </c>
      <c r="C11" s="4">
        <v>9</v>
      </c>
      <c r="D11" s="4" t="s">
        <v>590</v>
      </c>
      <c r="E11" s="4" t="s">
        <v>16</v>
      </c>
      <c r="F11" s="4" t="s">
        <v>599</v>
      </c>
      <c r="G11" s="4" t="s">
        <v>45</v>
      </c>
      <c r="H11" s="4" t="s">
        <v>601</v>
      </c>
      <c r="I11" s="4" t="s">
        <v>380</v>
      </c>
      <c r="J11" s="4" t="s">
        <v>316</v>
      </c>
      <c r="K11" s="4" t="s">
        <v>493</v>
      </c>
      <c r="L11" s="4" t="s">
        <v>63</v>
      </c>
      <c r="M11" s="4" t="s">
        <v>492</v>
      </c>
      <c r="N11" s="4" t="s">
        <v>157</v>
      </c>
      <c r="O11" s="49">
        <v>39569</v>
      </c>
      <c r="P11" s="49">
        <v>39782</v>
      </c>
      <c r="Q11" s="49">
        <v>39599</v>
      </c>
      <c r="R11" s="49">
        <v>39752</v>
      </c>
      <c r="S11" s="139">
        <v>22</v>
      </c>
      <c r="T11" s="139">
        <v>21</v>
      </c>
      <c r="U11" s="412">
        <v>36647</v>
      </c>
      <c r="V11" s="49">
        <v>39569</v>
      </c>
      <c r="W11" s="50">
        <v>1</v>
      </c>
      <c r="X11" s="107">
        <v>0</v>
      </c>
      <c r="Y11" s="17">
        <v>40</v>
      </c>
      <c r="Z11" s="17">
        <v>40</v>
      </c>
      <c r="AA11" s="17">
        <v>18.5</v>
      </c>
      <c r="AB11" s="17">
        <v>1.7</v>
      </c>
      <c r="AC11" s="107">
        <v>1.7</v>
      </c>
      <c r="AD11" s="17">
        <v>0.3</v>
      </c>
      <c r="AE11" s="144">
        <v>1</v>
      </c>
      <c r="AF11" s="17">
        <v>42.89822747784045</v>
      </c>
      <c r="AG11" s="107">
        <v>42.89822747784045</v>
      </c>
      <c r="AH11" s="17">
        <v>19.046461538461539</v>
      </c>
      <c r="AI11" s="50">
        <v>2.5000000000000001E-2</v>
      </c>
      <c r="AJ11" s="53">
        <v>0</v>
      </c>
      <c r="AK11" s="53">
        <v>0.70399999999999996</v>
      </c>
      <c r="AL11" s="145">
        <v>0.28000000000000003</v>
      </c>
      <c r="AM11" s="146">
        <v>0</v>
      </c>
      <c r="AN11" s="146">
        <v>0</v>
      </c>
      <c r="AO11" s="54">
        <v>3.6499999999999998E-2</v>
      </c>
      <c r="AP11" s="50">
        <v>0</v>
      </c>
      <c r="AQ11" s="54">
        <v>3.8E-3</v>
      </c>
      <c r="AR11" s="17">
        <v>3.8</v>
      </c>
      <c r="AS11" s="17" t="b">
        <v>1</v>
      </c>
      <c r="AT11" s="17" t="b">
        <v>0</v>
      </c>
      <c r="AU11" s="17" t="b">
        <v>1</v>
      </c>
      <c r="AV11" s="17" t="b">
        <v>1</v>
      </c>
      <c r="AW11" s="17" t="b">
        <v>1</v>
      </c>
      <c r="AX11" s="17" t="b">
        <v>1</v>
      </c>
      <c r="AY11" s="17" t="b">
        <v>0</v>
      </c>
      <c r="AZ11" s="17" t="b">
        <v>1</v>
      </c>
      <c r="BA11" s="17" t="b">
        <v>1</v>
      </c>
      <c r="BB11" s="17">
        <v>-1</v>
      </c>
      <c r="BI11">
        <v>9</v>
      </c>
      <c r="BJ11" s="4">
        <f t="shared" si="6"/>
        <v>9</v>
      </c>
      <c r="BK11" s="17">
        <f t="shared" si="0"/>
        <v>1.7</v>
      </c>
      <c r="BL11" s="17">
        <f t="shared" si="1"/>
        <v>40</v>
      </c>
      <c r="BM11" s="49" t="str">
        <f t="shared" si="2"/>
        <v>Buy</v>
      </c>
      <c r="BN11" s="49" t="str">
        <f t="shared" si="3"/>
        <v>Executed</v>
      </c>
      <c r="BO11" s="49">
        <f t="shared" si="4"/>
        <v>39569</v>
      </c>
      <c r="BP11" s="49">
        <f t="shared" si="5"/>
        <v>39782</v>
      </c>
      <c r="BR11" t="s">
        <v>387</v>
      </c>
      <c r="BS11" t="s">
        <v>388</v>
      </c>
    </row>
    <row r="12" spans="1:71" x14ac:dyDescent="0.25">
      <c r="A12" s="4">
        <v>10</v>
      </c>
      <c r="B12" s="60">
        <v>36559</v>
      </c>
      <c r="C12" s="4">
        <v>10</v>
      </c>
      <c r="D12" s="4" t="s">
        <v>590</v>
      </c>
      <c r="E12" s="4" t="s">
        <v>16</v>
      </c>
      <c r="F12" s="4" t="s">
        <v>599</v>
      </c>
      <c r="G12" s="4" t="s">
        <v>45</v>
      </c>
      <c r="H12" s="4" t="s">
        <v>601</v>
      </c>
      <c r="I12" s="4" t="s">
        <v>380</v>
      </c>
      <c r="J12" s="4" t="s">
        <v>316</v>
      </c>
      <c r="K12" s="4" t="s">
        <v>493</v>
      </c>
      <c r="L12" s="4" t="s">
        <v>63</v>
      </c>
      <c r="M12" s="4" t="s">
        <v>492</v>
      </c>
      <c r="N12" s="4" t="s">
        <v>157</v>
      </c>
      <c r="O12" s="49">
        <v>39934</v>
      </c>
      <c r="P12" s="49">
        <v>40147</v>
      </c>
      <c r="Q12" s="49">
        <v>39964</v>
      </c>
      <c r="R12" s="49">
        <v>40117</v>
      </c>
      <c r="S12" s="139">
        <v>21</v>
      </c>
      <c r="T12" s="139">
        <v>21</v>
      </c>
      <c r="U12" s="412">
        <v>36647</v>
      </c>
      <c r="V12" s="49">
        <v>39934</v>
      </c>
      <c r="W12" s="50">
        <v>1</v>
      </c>
      <c r="X12" s="107">
        <v>0</v>
      </c>
      <c r="Y12" s="17">
        <v>40</v>
      </c>
      <c r="Z12" s="17">
        <v>40</v>
      </c>
      <c r="AA12" s="17">
        <v>18.5</v>
      </c>
      <c r="AB12" s="17">
        <v>1.7</v>
      </c>
      <c r="AC12" s="107">
        <v>1.7</v>
      </c>
      <c r="AD12" s="17">
        <v>0.3</v>
      </c>
      <c r="AE12" s="144">
        <v>1</v>
      </c>
      <c r="AF12" s="17">
        <v>42.89822747784045</v>
      </c>
      <c r="AG12" s="107">
        <v>42.89822747784045</v>
      </c>
      <c r="AH12" s="17">
        <v>19.046461538461539</v>
      </c>
      <c r="AI12" s="50">
        <v>2.5000000000000001E-2</v>
      </c>
      <c r="AJ12" s="53">
        <v>0</v>
      </c>
      <c r="AK12" s="53">
        <v>0.70399999999999996</v>
      </c>
      <c r="AL12" s="145">
        <v>0.28000000000000003</v>
      </c>
      <c r="AM12" s="146">
        <v>0</v>
      </c>
      <c r="AN12" s="146">
        <v>0</v>
      </c>
      <c r="AO12" s="54">
        <v>3.6499999999999998E-2</v>
      </c>
      <c r="AP12" s="50">
        <v>0</v>
      </c>
      <c r="AQ12" s="54">
        <v>3.8E-3</v>
      </c>
      <c r="AR12" s="17">
        <v>3.8</v>
      </c>
      <c r="AS12" s="17" t="b">
        <v>1</v>
      </c>
      <c r="AT12" s="17" t="b">
        <v>0</v>
      </c>
      <c r="AU12" s="17" t="b">
        <v>1</v>
      </c>
      <c r="AV12" s="17" t="b">
        <v>1</v>
      </c>
      <c r="AW12" s="17" t="b">
        <v>1</v>
      </c>
      <c r="AX12" s="17" t="b">
        <v>1</v>
      </c>
      <c r="AY12" s="17" t="b">
        <v>0</v>
      </c>
      <c r="AZ12" s="17" t="b">
        <v>1</v>
      </c>
      <c r="BA12" s="17" t="b">
        <v>1</v>
      </c>
      <c r="BB12" s="17">
        <v>-1</v>
      </c>
      <c r="BI12">
        <v>10</v>
      </c>
      <c r="BJ12" s="4">
        <f t="shared" si="6"/>
        <v>10</v>
      </c>
      <c r="BK12" s="17">
        <f t="shared" si="0"/>
        <v>1.7</v>
      </c>
      <c r="BL12" s="17">
        <f t="shared" si="1"/>
        <v>40</v>
      </c>
      <c r="BM12" s="49" t="str">
        <f t="shared" si="2"/>
        <v>Buy</v>
      </c>
      <c r="BN12" s="49" t="str">
        <f t="shared" si="3"/>
        <v>Executed</v>
      </c>
      <c r="BO12" s="49">
        <f t="shared" si="4"/>
        <v>39934</v>
      </c>
      <c r="BP12" s="49">
        <f t="shared" si="5"/>
        <v>40147</v>
      </c>
      <c r="BR12" s="5" t="str">
        <f>IF(I3="","NONE",VLOOKUP(AuxCounter,A3:I102,9))</f>
        <v>Executed</v>
      </c>
      <c r="BS12" s="5">
        <f>IF(BR12="Executed",1,2)</f>
        <v>1</v>
      </c>
    </row>
    <row r="13" spans="1:71" x14ac:dyDescent="0.25">
      <c r="A13" s="4">
        <v>11</v>
      </c>
      <c r="B13" s="60">
        <v>0</v>
      </c>
      <c r="O13" s="49">
        <v>0</v>
      </c>
      <c r="P13" s="49">
        <v>0</v>
      </c>
      <c r="Q13" s="49">
        <v>0</v>
      </c>
      <c r="R13" s="49">
        <v>0</v>
      </c>
      <c r="S13" s="139">
        <v>0</v>
      </c>
      <c r="T13" s="139">
        <v>0</v>
      </c>
      <c r="U13" s="412">
        <v>0</v>
      </c>
      <c r="V13" s="49">
        <v>0</v>
      </c>
      <c r="W13" s="50">
        <v>0</v>
      </c>
      <c r="X13" s="107">
        <v>0</v>
      </c>
      <c r="Y13" s="17">
        <v>0</v>
      </c>
      <c r="Z13" s="17">
        <v>0</v>
      </c>
      <c r="AA13" s="17">
        <v>0</v>
      </c>
      <c r="AB13" s="17">
        <v>0</v>
      </c>
      <c r="AC13" s="107">
        <v>0</v>
      </c>
      <c r="AD13" s="17">
        <v>0</v>
      </c>
      <c r="AE13" s="144">
        <v>0</v>
      </c>
      <c r="AF13" s="17">
        <v>0</v>
      </c>
      <c r="AG13" s="107">
        <v>0</v>
      </c>
      <c r="AH13" s="17">
        <v>0</v>
      </c>
      <c r="AI13" s="50">
        <v>0</v>
      </c>
      <c r="AJ13" s="53">
        <v>0</v>
      </c>
      <c r="AK13" s="53">
        <v>0</v>
      </c>
      <c r="AL13" s="145">
        <v>0</v>
      </c>
      <c r="AM13" s="146">
        <v>0</v>
      </c>
      <c r="AN13" s="146">
        <v>0</v>
      </c>
      <c r="AO13" s="54">
        <v>0</v>
      </c>
      <c r="AP13" s="50">
        <v>0</v>
      </c>
      <c r="AQ13" s="54">
        <v>0</v>
      </c>
      <c r="AR13" s="17">
        <v>0</v>
      </c>
      <c r="BI13">
        <v>11</v>
      </c>
      <c r="BJ13" s="4">
        <f t="shared" si="6"/>
        <v>0</v>
      </c>
      <c r="BK13" s="17">
        <f t="shared" si="0"/>
        <v>0</v>
      </c>
      <c r="BL13" s="17">
        <f t="shared" si="1"/>
        <v>0</v>
      </c>
      <c r="BM13" s="49">
        <f t="shared" si="2"/>
        <v>0</v>
      </c>
      <c r="BN13" s="49">
        <f t="shared" si="3"/>
        <v>0</v>
      </c>
      <c r="BO13" s="49">
        <f t="shared" si="4"/>
        <v>0</v>
      </c>
      <c r="BP13" s="49">
        <f t="shared" si="5"/>
        <v>0</v>
      </c>
    </row>
    <row r="14" spans="1:71" x14ac:dyDescent="0.25">
      <c r="A14" s="4">
        <v>12</v>
      </c>
      <c r="BI14">
        <v>12</v>
      </c>
      <c r="BJ14" s="4">
        <f t="shared" si="6"/>
        <v>0</v>
      </c>
      <c r="BK14" s="17">
        <f t="shared" si="0"/>
        <v>0</v>
      </c>
      <c r="BL14" s="17">
        <f t="shared" si="1"/>
        <v>0</v>
      </c>
      <c r="BM14" s="49">
        <f t="shared" si="2"/>
        <v>0</v>
      </c>
      <c r="BN14" s="49">
        <f t="shared" si="3"/>
        <v>0</v>
      </c>
      <c r="BO14" s="49">
        <f t="shared" si="4"/>
        <v>0</v>
      </c>
      <c r="BP14" s="49">
        <f t="shared" si="5"/>
        <v>0</v>
      </c>
      <c r="BR14" t="s">
        <v>389</v>
      </c>
      <c r="BS14" t="s">
        <v>390</v>
      </c>
    </row>
    <row r="15" spans="1:71" x14ac:dyDescent="0.25">
      <c r="A15" s="4">
        <v>13</v>
      </c>
      <c r="BI15">
        <v>13</v>
      </c>
      <c r="BJ15" s="4">
        <f t="shared" si="6"/>
        <v>0</v>
      </c>
      <c r="BK15" s="17">
        <f t="shared" si="0"/>
        <v>0</v>
      </c>
      <c r="BL15" s="17">
        <f t="shared" si="1"/>
        <v>0</v>
      </c>
      <c r="BM15" s="49">
        <f t="shared" si="2"/>
        <v>0</v>
      </c>
      <c r="BN15" s="49">
        <f t="shared" si="3"/>
        <v>0</v>
      </c>
      <c r="BO15" s="49">
        <f t="shared" si="4"/>
        <v>0</v>
      </c>
      <c r="BP15" s="49">
        <f t="shared" si="5"/>
        <v>0</v>
      </c>
      <c r="BR15" s="5" t="str">
        <f>IF(J3="","NONE",VLOOKUP(AuxCounter,A3:J102,10))</f>
        <v>Non Active</v>
      </c>
      <c r="BS15" s="5" t="b">
        <f>IF(BR15="Active",TRUE,FALSE)</f>
        <v>0</v>
      </c>
    </row>
    <row r="16" spans="1:71" x14ac:dyDescent="0.25">
      <c r="A16" s="4">
        <v>14</v>
      </c>
      <c r="BI16">
        <v>14</v>
      </c>
      <c r="BJ16" s="4">
        <f t="shared" si="6"/>
        <v>0</v>
      </c>
      <c r="BK16" s="17">
        <f t="shared" si="0"/>
        <v>0</v>
      </c>
      <c r="BL16" s="17">
        <f t="shared" si="1"/>
        <v>0</v>
      </c>
      <c r="BM16" s="49">
        <f t="shared" si="2"/>
        <v>0</v>
      </c>
      <c r="BN16" s="49">
        <f t="shared" si="3"/>
        <v>0</v>
      </c>
      <c r="BO16" s="49">
        <f t="shared" si="4"/>
        <v>0</v>
      </c>
      <c r="BP16" s="49">
        <f t="shared" si="5"/>
        <v>0</v>
      </c>
    </row>
    <row r="17" spans="1:71" x14ac:dyDescent="0.25">
      <c r="A17" s="4">
        <v>15</v>
      </c>
      <c r="BI17">
        <v>15</v>
      </c>
      <c r="BJ17" s="4">
        <f t="shared" si="6"/>
        <v>0</v>
      </c>
      <c r="BK17" s="17">
        <f t="shared" si="0"/>
        <v>0</v>
      </c>
      <c r="BL17" s="17">
        <f t="shared" si="1"/>
        <v>0</v>
      </c>
      <c r="BM17" s="49">
        <f t="shared" si="2"/>
        <v>0</v>
      </c>
      <c r="BN17" s="49">
        <f t="shared" si="3"/>
        <v>0</v>
      </c>
      <c r="BO17" s="49">
        <f t="shared" si="4"/>
        <v>0</v>
      </c>
      <c r="BP17" s="49">
        <f t="shared" si="5"/>
        <v>0</v>
      </c>
      <c r="BR17" t="s">
        <v>391</v>
      </c>
      <c r="BS17" t="s">
        <v>392</v>
      </c>
    </row>
    <row r="18" spans="1:71" x14ac:dyDescent="0.25">
      <c r="A18" s="4">
        <v>16</v>
      </c>
      <c r="BI18">
        <v>16</v>
      </c>
      <c r="BJ18" s="4">
        <f t="shared" si="6"/>
        <v>0</v>
      </c>
      <c r="BK18" s="17">
        <f t="shared" si="0"/>
        <v>0</v>
      </c>
      <c r="BL18" s="17">
        <f t="shared" si="1"/>
        <v>0</v>
      </c>
      <c r="BM18" s="49">
        <f t="shared" si="2"/>
        <v>0</v>
      </c>
      <c r="BN18" s="49">
        <f t="shared" si="3"/>
        <v>0</v>
      </c>
      <c r="BO18" s="49">
        <f t="shared" si="4"/>
        <v>0</v>
      </c>
      <c r="BP18" s="49">
        <f t="shared" si="5"/>
        <v>0</v>
      </c>
      <c r="BR18" s="5" t="str">
        <f>IF(F3="","NONE",VLOOKUP(AuxCounter,A3:F102,6))</f>
        <v>Moema</v>
      </c>
      <c r="BS18" s="5">
        <f>IF(BSNumber=1,VLOOKUP(AuxDataBase!BR18,Aux!M5:P304,4),VLOOKUP(BR18,Aux!I5:K27,3))</f>
        <v>82</v>
      </c>
    </row>
    <row r="19" spans="1:71" x14ac:dyDescent="0.25">
      <c r="A19" s="4">
        <v>17</v>
      </c>
      <c r="BI19">
        <v>17</v>
      </c>
      <c r="BJ19" s="4">
        <f t="shared" si="6"/>
        <v>0</v>
      </c>
      <c r="BK19" s="17">
        <f t="shared" si="0"/>
        <v>0</v>
      </c>
      <c r="BL19" s="17">
        <f t="shared" si="1"/>
        <v>0</v>
      </c>
      <c r="BM19" s="49">
        <f t="shared" si="2"/>
        <v>0</v>
      </c>
      <c r="BN19" s="49">
        <f t="shared" si="3"/>
        <v>0</v>
      </c>
      <c r="BO19" s="49">
        <f t="shared" si="4"/>
        <v>0</v>
      </c>
      <c r="BP19" s="49">
        <f t="shared" si="5"/>
        <v>0</v>
      </c>
    </row>
    <row r="20" spans="1:71" x14ac:dyDescent="0.25">
      <c r="A20" s="4">
        <v>18</v>
      </c>
      <c r="BI20">
        <v>18</v>
      </c>
      <c r="BJ20" s="4">
        <f t="shared" si="6"/>
        <v>0</v>
      </c>
      <c r="BK20" s="17">
        <f t="shared" si="0"/>
        <v>0</v>
      </c>
      <c r="BL20" s="17">
        <f t="shared" si="1"/>
        <v>0</v>
      </c>
      <c r="BM20" s="49">
        <f t="shared" si="2"/>
        <v>0</v>
      </c>
      <c r="BN20" s="49">
        <f t="shared" si="3"/>
        <v>0</v>
      </c>
      <c r="BO20" s="49">
        <f t="shared" si="4"/>
        <v>0</v>
      </c>
      <c r="BP20" s="49">
        <f t="shared" si="5"/>
        <v>0</v>
      </c>
      <c r="BR20" t="s">
        <v>393</v>
      </c>
      <c r="BS20" t="s">
        <v>394</v>
      </c>
    </row>
    <row r="21" spans="1:71" x14ac:dyDescent="0.25">
      <c r="A21" s="4">
        <v>19</v>
      </c>
      <c r="BI21">
        <v>19</v>
      </c>
      <c r="BJ21" s="4">
        <f t="shared" si="6"/>
        <v>0</v>
      </c>
      <c r="BK21" s="17">
        <f t="shared" si="0"/>
        <v>0</v>
      </c>
      <c r="BL21" s="17">
        <f t="shared" si="1"/>
        <v>0</v>
      </c>
      <c r="BM21" s="49">
        <f t="shared" si="2"/>
        <v>0</v>
      </c>
      <c r="BN21" s="49">
        <f t="shared" si="3"/>
        <v>0</v>
      </c>
      <c r="BO21" s="49">
        <f t="shared" si="4"/>
        <v>0</v>
      </c>
      <c r="BP21" s="49">
        <f t="shared" si="5"/>
        <v>0</v>
      </c>
      <c r="BR21" s="5" t="str">
        <f>IF(G3="","NONE",VLOOKUP(AuxCounter,A3:G102,7))</f>
        <v>São Paulo</v>
      </c>
      <c r="BS21" s="5">
        <f>VLOOKUP(BR21,Aux!I5:K27,3)</f>
        <v>21</v>
      </c>
    </row>
    <row r="22" spans="1:71" x14ac:dyDescent="0.25">
      <c r="A22" s="4">
        <v>20</v>
      </c>
      <c r="BI22">
        <v>20</v>
      </c>
      <c r="BJ22" s="4">
        <f t="shared" si="6"/>
        <v>0</v>
      </c>
      <c r="BK22" s="17">
        <f t="shared" si="0"/>
        <v>0</v>
      </c>
      <c r="BL22" s="17">
        <f t="shared" si="1"/>
        <v>0</v>
      </c>
      <c r="BM22" s="49">
        <f t="shared" si="2"/>
        <v>0</v>
      </c>
      <c r="BN22" s="49">
        <f t="shared" si="3"/>
        <v>0</v>
      </c>
      <c r="BO22" s="49">
        <f t="shared" si="4"/>
        <v>0</v>
      </c>
      <c r="BP22" s="49">
        <f t="shared" si="5"/>
        <v>0</v>
      </c>
    </row>
    <row r="23" spans="1:71" x14ac:dyDescent="0.25">
      <c r="A23" s="4">
        <v>21</v>
      </c>
      <c r="BI23">
        <v>21</v>
      </c>
      <c r="BJ23" s="4">
        <f t="shared" si="6"/>
        <v>0</v>
      </c>
      <c r="BK23" s="17">
        <f t="shared" si="0"/>
        <v>0</v>
      </c>
      <c r="BL23" s="17">
        <f t="shared" si="1"/>
        <v>0</v>
      </c>
      <c r="BM23" s="49">
        <f t="shared" si="2"/>
        <v>0</v>
      </c>
      <c r="BN23" s="49">
        <f t="shared" si="3"/>
        <v>0</v>
      </c>
      <c r="BO23" s="49">
        <f t="shared" si="4"/>
        <v>0</v>
      </c>
      <c r="BP23" s="49">
        <f t="shared" si="5"/>
        <v>0</v>
      </c>
      <c r="BR23" t="s">
        <v>395</v>
      </c>
      <c r="BS23" t="s">
        <v>396</v>
      </c>
    </row>
    <row r="24" spans="1:71" x14ac:dyDescent="0.25">
      <c r="A24" s="4">
        <v>22</v>
      </c>
      <c r="BI24">
        <v>22</v>
      </c>
      <c r="BJ24" s="4">
        <f t="shared" si="6"/>
        <v>0</v>
      </c>
      <c r="BK24" s="17">
        <f t="shared" si="0"/>
        <v>0</v>
      </c>
      <c r="BL24" s="17">
        <f t="shared" si="1"/>
        <v>0</v>
      </c>
      <c r="BM24" s="49">
        <f t="shared" si="2"/>
        <v>0</v>
      </c>
      <c r="BN24" s="49">
        <f t="shared" si="3"/>
        <v>0</v>
      </c>
      <c r="BO24" s="49">
        <f t="shared" si="4"/>
        <v>0</v>
      </c>
      <c r="BP24" s="49">
        <f t="shared" si="5"/>
        <v>0</v>
      </c>
      <c r="BR24" s="5" t="str">
        <f>IF(N3="","NONE",VLOOKUP(AuxCounter,A3:N102,14))</f>
        <v>ELEKTRO</v>
      </c>
      <c r="BS24" s="5">
        <f>VLOOKUP(BR24,Aux!V7:AI306,14)</f>
        <v>39</v>
      </c>
    </row>
    <row r="25" spans="1:71" x14ac:dyDescent="0.25">
      <c r="A25" s="4">
        <v>23</v>
      </c>
      <c r="BI25">
        <v>23</v>
      </c>
      <c r="BJ25" s="4">
        <f t="shared" si="6"/>
        <v>0</v>
      </c>
      <c r="BK25" s="17">
        <f t="shared" si="0"/>
        <v>0</v>
      </c>
      <c r="BL25" s="17">
        <f t="shared" si="1"/>
        <v>0</v>
      </c>
      <c r="BM25" s="49">
        <f t="shared" si="2"/>
        <v>0</v>
      </c>
      <c r="BN25" s="49">
        <f t="shared" si="3"/>
        <v>0</v>
      </c>
      <c r="BO25" s="49">
        <f t="shared" si="4"/>
        <v>0</v>
      </c>
      <c r="BP25" s="49">
        <f t="shared" si="5"/>
        <v>0</v>
      </c>
    </row>
    <row r="26" spans="1:71" x14ac:dyDescent="0.25">
      <c r="A26" s="4">
        <v>24</v>
      </c>
      <c r="BI26">
        <v>24</v>
      </c>
      <c r="BJ26" s="4">
        <f t="shared" si="6"/>
        <v>0</v>
      </c>
      <c r="BK26" s="17">
        <f t="shared" si="0"/>
        <v>0</v>
      </c>
      <c r="BL26" s="17">
        <f t="shared" si="1"/>
        <v>0</v>
      </c>
      <c r="BM26" s="49">
        <f t="shared" si="2"/>
        <v>0</v>
      </c>
      <c r="BN26" s="49">
        <f t="shared" si="3"/>
        <v>0</v>
      </c>
      <c r="BO26" s="49">
        <f t="shared" si="4"/>
        <v>0</v>
      </c>
      <c r="BP26" s="49">
        <f t="shared" si="5"/>
        <v>0</v>
      </c>
      <c r="BR26" t="s">
        <v>399</v>
      </c>
      <c r="BS26" t="s">
        <v>400</v>
      </c>
    </row>
    <row r="27" spans="1:71" x14ac:dyDescent="0.25">
      <c r="A27" s="4">
        <v>25</v>
      </c>
      <c r="BI27">
        <v>25</v>
      </c>
      <c r="BJ27" s="4">
        <f t="shared" si="6"/>
        <v>0</v>
      </c>
      <c r="BK27" s="17">
        <f t="shared" si="0"/>
        <v>0</v>
      </c>
      <c r="BL27" s="17">
        <f t="shared" si="1"/>
        <v>0</v>
      </c>
      <c r="BM27" s="49">
        <f t="shared" si="2"/>
        <v>0</v>
      </c>
      <c r="BN27" s="49">
        <f t="shared" si="3"/>
        <v>0</v>
      </c>
      <c r="BO27" s="49">
        <f t="shared" si="4"/>
        <v>0</v>
      </c>
      <c r="BP27" s="49">
        <f t="shared" si="5"/>
        <v>0</v>
      </c>
      <c r="BR27" s="5" t="str">
        <f>IF(K3="","NONE",VLOOKUP(AuxCounter,A3:K102,11))</f>
        <v>9 - VN - Biomass</v>
      </c>
      <c r="BS27" s="5">
        <f>VLOOKUP(BR27,Input_Curves!B3:C13,2)</f>
        <v>9</v>
      </c>
    </row>
    <row r="28" spans="1:71" x14ac:dyDescent="0.25">
      <c r="A28" s="4">
        <v>26</v>
      </c>
      <c r="BI28">
        <v>26</v>
      </c>
      <c r="BJ28" s="4">
        <f t="shared" si="6"/>
        <v>0</v>
      </c>
      <c r="BK28" s="17">
        <f t="shared" si="0"/>
        <v>0</v>
      </c>
      <c r="BL28" s="17">
        <f t="shared" si="1"/>
        <v>0</v>
      </c>
      <c r="BM28" s="49">
        <f t="shared" si="2"/>
        <v>0</v>
      </c>
      <c r="BN28" s="49">
        <f t="shared" si="3"/>
        <v>0</v>
      </c>
      <c r="BO28" s="49">
        <f t="shared" si="4"/>
        <v>0</v>
      </c>
      <c r="BP28" s="49">
        <f t="shared" si="5"/>
        <v>0</v>
      </c>
    </row>
    <row r="29" spans="1:71" x14ac:dyDescent="0.25">
      <c r="A29" s="4">
        <v>27</v>
      </c>
      <c r="BI29">
        <v>27</v>
      </c>
      <c r="BJ29" s="4">
        <f t="shared" si="6"/>
        <v>0</v>
      </c>
      <c r="BK29" s="17">
        <f t="shared" si="0"/>
        <v>0</v>
      </c>
      <c r="BL29" s="17">
        <f t="shared" si="1"/>
        <v>0</v>
      </c>
      <c r="BM29" s="49">
        <f t="shared" si="2"/>
        <v>0</v>
      </c>
      <c r="BN29" s="49">
        <f t="shared" si="3"/>
        <v>0</v>
      </c>
      <c r="BO29" s="49">
        <f t="shared" si="4"/>
        <v>0</v>
      </c>
      <c r="BP29" s="49">
        <f t="shared" si="5"/>
        <v>0</v>
      </c>
      <c r="BR29" t="s">
        <v>401</v>
      </c>
      <c r="BS29" t="s">
        <v>402</v>
      </c>
    </row>
    <row r="30" spans="1:71" x14ac:dyDescent="0.25">
      <c r="A30" s="4">
        <v>28</v>
      </c>
      <c r="BI30">
        <v>28</v>
      </c>
      <c r="BJ30" s="4">
        <f t="shared" si="6"/>
        <v>0</v>
      </c>
      <c r="BK30" s="17">
        <f t="shared" si="0"/>
        <v>0</v>
      </c>
      <c r="BL30" s="17">
        <f t="shared" si="1"/>
        <v>0</v>
      </c>
      <c r="BM30" s="49">
        <f t="shared" si="2"/>
        <v>0</v>
      </c>
      <c r="BN30" s="49">
        <f t="shared" si="3"/>
        <v>0</v>
      </c>
      <c r="BO30" s="49">
        <f t="shared" si="4"/>
        <v>0</v>
      </c>
      <c r="BP30" s="49">
        <f t="shared" si="5"/>
        <v>0</v>
      </c>
      <c r="BR30" s="5" t="str">
        <f>IF(L3="","NONE",VLOOKUP(AuxCounter,A3:L102,12))</f>
        <v>IGPM</v>
      </c>
      <c r="BS30" s="5">
        <f>VLOOKUP(BR30,Input_Escalators!B4:C13,2)</f>
        <v>1</v>
      </c>
    </row>
    <row r="31" spans="1:71" x14ac:dyDescent="0.25">
      <c r="A31" s="4">
        <v>29</v>
      </c>
      <c r="BI31">
        <v>29</v>
      </c>
      <c r="BJ31" s="4">
        <f t="shared" si="6"/>
        <v>0</v>
      </c>
      <c r="BK31" s="17">
        <f t="shared" si="0"/>
        <v>0</v>
      </c>
      <c r="BL31" s="17">
        <f t="shared" si="1"/>
        <v>0</v>
      </c>
      <c r="BM31" s="49">
        <f t="shared" si="2"/>
        <v>0</v>
      </c>
      <c r="BN31" s="49">
        <f t="shared" si="3"/>
        <v>0</v>
      </c>
      <c r="BO31" s="49">
        <f t="shared" si="4"/>
        <v>0</v>
      </c>
      <c r="BP31" s="49">
        <f t="shared" si="5"/>
        <v>0</v>
      </c>
    </row>
    <row r="32" spans="1:71" x14ac:dyDescent="0.25">
      <c r="A32" s="4">
        <v>30</v>
      </c>
      <c r="BI32">
        <v>30</v>
      </c>
      <c r="BJ32" s="4">
        <f t="shared" si="6"/>
        <v>0</v>
      </c>
      <c r="BK32" s="17">
        <f t="shared" si="0"/>
        <v>0</v>
      </c>
      <c r="BL32" s="17">
        <f t="shared" si="1"/>
        <v>0</v>
      </c>
      <c r="BM32" s="49">
        <f t="shared" si="2"/>
        <v>0</v>
      </c>
      <c r="BN32" s="49">
        <f t="shared" si="3"/>
        <v>0</v>
      </c>
      <c r="BO32" s="49">
        <f t="shared" si="4"/>
        <v>0</v>
      </c>
      <c r="BP32" s="49">
        <f t="shared" si="5"/>
        <v>0</v>
      </c>
      <c r="BR32" t="s">
        <v>490</v>
      </c>
      <c r="BS32" t="s">
        <v>491</v>
      </c>
    </row>
    <row r="33" spans="1:71" x14ac:dyDescent="0.25">
      <c r="A33" s="4">
        <v>31</v>
      </c>
      <c r="BI33">
        <v>31</v>
      </c>
      <c r="BJ33" s="4">
        <f t="shared" si="6"/>
        <v>0</v>
      </c>
      <c r="BK33" s="17">
        <f t="shared" si="0"/>
        <v>0</v>
      </c>
      <c r="BL33" s="17">
        <f t="shared" si="1"/>
        <v>0</v>
      </c>
      <c r="BM33" s="49">
        <f t="shared" si="2"/>
        <v>0</v>
      </c>
      <c r="BN33" s="49">
        <f t="shared" si="3"/>
        <v>0</v>
      </c>
      <c r="BO33" s="49">
        <f t="shared" si="4"/>
        <v>0</v>
      </c>
      <c r="BP33" s="49">
        <f t="shared" si="5"/>
        <v>0</v>
      </c>
      <c r="BR33" s="5" t="str">
        <f>IF(M3="","NONE",VLOOKUP(AuxCounter,A3:M102,13))</f>
        <v>Annually</v>
      </c>
      <c r="BS33" s="5">
        <f>VLOOKUP(BR33,Aux!R5:S7,2)</f>
        <v>1</v>
      </c>
    </row>
    <row r="34" spans="1:71" x14ac:dyDescent="0.25">
      <c r="A34" s="4">
        <v>32</v>
      </c>
      <c r="BI34">
        <v>32</v>
      </c>
      <c r="BJ34" s="4">
        <f t="shared" si="6"/>
        <v>0</v>
      </c>
      <c r="BK34" s="17">
        <f t="shared" si="0"/>
        <v>0</v>
      </c>
      <c r="BL34" s="17">
        <f t="shared" si="1"/>
        <v>0</v>
      </c>
      <c r="BM34" s="49">
        <f t="shared" si="2"/>
        <v>0</v>
      </c>
      <c r="BN34" s="49">
        <f t="shared" si="3"/>
        <v>0</v>
      </c>
      <c r="BO34" s="49">
        <f t="shared" si="4"/>
        <v>0</v>
      </c>
      <c r="BP34" s="49">
        <f t="shared" si="5"/>
        <v>0</v>
      </c>
    </row>
    <row r="35" spans="1:71" x14ac:dyDescent="0.25">
      <c r="A35" s="4">
        <v>33</v>
      </c>
      <c r="BI35">
        <v>33</v>
      </c>
      <c r="BJ35" s="4">
        <f t="shared" si="6"/>
        <v>0</v>
      </c>
      <c r="BK35" s="17">
        <f t="shared" si="0"/>
        <v>0</v>
      </c>
      <c r="BL35" s="17">
        <f t="shared" si="1"/>
        <v>0</v>
      </c>
      <c r="BM35" s="49">
        <f t="shared" si="2"/>
        <v>0</v>
      </c>
      <c r="BN35" s="49">
        <f t="shared" si="3"/>
        <v>0</v>
      </c>
      <c r="BO35" s="49">
        <f t="shared" si="4"/>
        <v>0</v>
      </c>
      <c r="BP35" s="49">
        <f t="shared" si="5"/>
        <v>0</v>
      </c>
    </row>
    <row r="36" spans="1:71" x14ac:dyDescent="0.25">
      <c r="A36" s="4">
        <v>34</v>
      </c>
      <c r="BI36">
        <v>34</v>
      </c>
      <c r="BJ36" s="4">
        <f t="shared" si="6"/>
        <v>0</v>
      </c>
      <c r="BK36" s="17">
        <f t="shared" si="0"/>
        <v>0</v>
      </c>
      <c r="BL36" s="17">
        <f t="shared" si="1"/>
        <v>0</v>
      </c>
      <c r="BM36" s="49">
        <f t="shared" si="2"/>
        <v>0</v>
      </c>
      <c r="BN36" s="49">
        <f t="shared" si="3"/>
        <v>0</v>
      </c>
      <c r="BO36" s="49">
        <f t="shared" si="4"/>
        <v>0</v>
      </c>
      <c r="BP36" s="49">
        <f t="shared" si="5"/>
        <v>0</v>
      </c>
    </row>
    <row r="37" spans="1:71" x14ac:dyDescent="0.25">
      <c r="A37" s="4">
        <v>35</v>
      </c>
      <c r="BI37">
        <v>35</v>
      </c>
      <c r="BJ37" s="4">
        <f t="shared" si="6"/>
        <v>0</v>
      </c>
      <c r="BK37" s="17">
        <f t="shared" si="0"/>
        <v>0</v>
      </c>
      <c r="BL37" s="17">
        <f t="shared" si="1"/>
        <v>0</v>
      </c>
      <c r="BM37" s="49">
        <f t="shared" si="2"/>
        <v>0</v>
      </c>
      <c r="BN37" s="49">
        <f t="shared" si="3"/>
        <v>0</v>
      </c>
      <c r="BO37" s="49">
        <f t="shared" si="4"/>
        <v>0</v>
      </c>
      <c r="BP37" s="49">
        <f t="shared" si="5"/>
        <v>0</v>
      </c>
    </row>
    <row r="38" spans="1:71" x14ac:dyDescent="0.25">
      <c r="A38" s="4">
        <v>36</v>
      </c>
      <c r="BI38">
        <v>36</v>
      </c>
      <c r="BJ38" s="4">
        <f t="shared" si="6"/>
        <v>0</v>
      </c>
      <c r="BK38" s="17">
        <f t="shared" si="0"/>
        <v>0</v>
      </c>
      <c r="BL38" s="17">
        <f t="shared" si="1"/>
        <v>0</v>
      </c>
      <c r="BM38" s="49">
        <f t="shared" si="2"/>
        <v>0</v>
      </c>
      <c r="BN38" s="49">
        <f t="shared" si="3"/>
        <v>0</v>
      </c>
      <c r="BO38" s="49">
        <f t="shared" si="4"/>
        <v>0</v>
      </c>
      <c r="BP38" s="49">
        <f t="shared" si="5"/>
        <v>0</v>
      </c>
    </row>
    <row r="39" spans="1:71" x14ac:dyDescent="0.25">
      <c r="A39" s="4">
        <v>37</v>
      </c>
      <c r="BI39">
        <v>37</v>
      </c>
      <c r="BJ39" s="4">
        <f t="shared" si="6"/>
        <v>0</v>
      </c>
      <c r="BK39" s="17">
        <f t="shared" si="0"/>
        <v>0</v>
      </c>
      <c r="BL39" s="17">
        <f t="shared" si="1"/>
        <v>0</v>
      </c>
      <c r="BM39" s="49">
        <f t="shared" si="2"/>
        <v>0</v>
      </c>
      <c r="BN39" s="49">
        <f t="shared" si="3"/>
        <v>0</v>
      </c>
      <c r="BO39" s="49">
        <f t="shared" si="4"/>
        <v>0</v>
      </c>
      <c r="BP39" s="49">
        <f t="shared" si="5"/>
        <v>0</v>
      </c>
    </row>
    <row r="40" spans="1:71" x14ac:dyDescent="0.25">
      <c r="A40" s="4">
        <v>38</v>
      </c>
      <c r="BI40">
        <v>38</v>
      </c>
      <c r="BJ40" s="4">
        <f t="shared" si="6"/>
        <v>0</v>
      </c>
      <c r="BK40" s="17">
        <f t="shared" si="0"/>
        <v>0</v>
      </c>
      <c r="BL40" s="17">
        <f t="shared" si="1"/>
        <v>0</v>
      </c>
      <c r="BM40" s="49">
        <f t="shared" si="2"/>
        <v>0</v>
      </c>
      <c r="BN40" s="49">
        <f t="shared" si="3"/>
        <v>0</v>
      </c>
      <c r="BO40" s="49">
        <f t="shared" si="4"/>
        <v>0</v>
      </c>
      <c r="BP40" s="49">
        <f t="shared" si="5"/>
        <v>0</v>
      </c>
    </row>
    <row r="41" spans="1:71" x14ac:dyDescent="0.25">
      <c r="A41" s="4">
        <v>39</v>
      </c>
      <c r="BI41">
        <v>39</v>
      </c>
      <c r="BJ41" s="4">
        <f t="shared" si="6"/>
        <v>0</v>
      </c>
      <c r="BK41" s="17">
        <f t="shared" si="0"/>
        <v>0</v>
      </c>
      <c r="BL41" s="17">
        <f t="shared" si="1"/>
        <v>0</v>
      </c>
      <c r="BM41" s="49">
        <f t="shared" si="2"/>
        <v>0</v>
      </c>
      <c r="BN41" s="49">
        <f t="shared" si="3"/>
        <v>0</v>
      </c>
      <c r="BO41" s="49">
        <f t="shared" si="4"/>
        <v>0</v>
      </c>
      <c r="BP41" s="49">
        <f t="shared" si="5"/>
        <v>0</v>
      </c>
    </row>
    <row r="42" spans="1:71" x14ac:dyDescent="0.25">
      <c r="A42" s="4">
        <v>40</v>
      </c>
      <c r="BI42">
        <v>40</v>
      </c>
      <c r="BJ42" s="4">
        <f t="shared" si="6"/>
        <v>0</v>
      </c>
      <c r="BK42" s="17">
        <f t="shared" si="0"/>
        <v>0</v>
      </c>
      <c r="BL42" s="17">
        <f t="shared" si="1"/>
        <v>0</v>
      </c>
      <c r="BM42" s="49">
        <f t="shared" si="2"/>
        <v>0</v>
      </c>
      <c r="BN42" s="49">
        <f t="shared" si="3"/>
        <v>0</v>
      </c>
      <c r="BO42" s="49">
        <f t="shared" si="4"/>
        <v>0</v>
      </c>
      <c r="BP42" s="49">
        <f t="shared" si="5"/>
        <v>0</v>
      </c>
    </row>
    <row r="43" spans="1:71" x14ac:dyDescent="0.25">
      <c r="A43" s="4">
        <v>41</v>
      </c>
      <c r="BI43">
        <v>41</v>
      </c>
      <c r="BJ43" s="4">
        <f t="shared" si="6"/>
        <v>0</v>
      </c>
      <c r="BK43" s="17">
        <f t="shared" si="0"/>
        <v>0</v>
      </c>
      <c r="BL43" s="17">
        <f t="shared" si="1"/>
        <v>0</v>
      </c>
      <c r="BM43" s="49">
        <f t="shared" si="2"/>
        <v>0</v>
      </c>
      <c r="BN43" s="49">
        <f t="shared" si="3"/>
        <v>0</v>
      </c>
      <c r="BO43" s="49">
        <f t="shared" si="4"/>
        <v>0</v>
      </c>
      <c r="BP43" s="49">
        <f t="shared" si="5"/>
        <v>0</v>
      </c>
    </row>
    <row r="44" spans="1:71" x14ac:dyDescent="0.25">
      <c r="A44" s="4">
        <v>42</v>
      </c>
      <c r="BI44">
        <v>42</v>
      </c>
      <c r="BJ44" s="4">
        <f t="shared" si="6"/>
        <v>0</v>
      </c>
      <c r="BK44" s="17">
        <f t="shared" si="0"/>
        <v>0</v>
      </c>
      <c r="BL44" s="17">
        <f t="shared" si="1"/>
        <v>0</v>
      </c>
      <c r="BM44" s="49">
        <f t="shared" si="2"/>
        <v>0</v>
      </c>
      <c r="BN44" s="49">
        <f t="shared" si="3"/>
        <v>0</v>
      </c>
      <c r="BO44" s="49">
        <f t="shared" si="4"/>
        <v>0</v>
      </c>
      <c r="BP44" s="49">
        <f t="shared" si="5"/>
        <v>0</v>
      </c>
    </row>
    <row r="45" spans="1:71" x14ac:dyDescent="0.25">
      <c r="A45" s="4">
        <v>43</v>
      </c>
      <c r="BI45">
        <v>43</v>
      </c>
      <c r="BJ45" s="4">
        <f t="shared" si="6"/>
        <v>0</v>
      </c>
      <c r="BK45" s="17">
        <f t="shared" si="0"/>
        <v>0</v>
      </c>
      <c r="BL45" s="17">
        <f t="shared" si="1"/>
        <v>0</v>
      </c>
      <c r="BM45" s="49">
        <f t="shared" si="2"/>
        <v>0</v>
      </c>
      <c r="BN45" s="49">
        <f t="shared" si="3"/>
        <v>0</v>
      </c>
      <c r="BO45" s="49">
        <f t="shared" si="4"/>
        <v>0</v>
      </c>
      <c r="BP45" s="49">
        <f t="shared" si="5"/>
        <v>0</v>
      </c>
    </row>
    <row r="46" spans="1:71" x14ac:dyDescent="0.25">
      <c r="A46" s="4">
        <v>44</v>
      </c>
      <c r="BI46">
        <v>44</v>
      </c>
      <c r="BJ46" s="4">
        <f t="shared" si="6"/>
        <v>0</v>
      </c>
      <c r="BK46" s="17">
        <f t="shared" si="0"/>
        <v>0</v>
      </c>
      <c r="BL46" s="17">
        <f t="shared" si="1"/>
        <v>0</v>
      </c>
      <c r="BM46" s="49">
        <f t="shared" si="2"/>
        <v>0</v>
      </c>
      <c r="BN46" s="49">
        <f t="shared" si="3"/>
        <v>0</v>
      </c>
      <c r="BO46" s="49">
        <f t="shared" si="4"/>
        <v>0</v>
      </c>
      <c r="BP46" s="49">
        <f t="shared" si="5"/>
        <v>0</v>
      </c>
    </row>
    <row r="47" spans="1:71" x14ac:dyDescent="0.25">
      <c r="A47" s="4">
        <v>45</v>
      </c>
      <c r="BI47">
        <v>45</v>
      </c>
      <c r="BJ47" s="4">
        <f t="shared" si="6"/>
        <v>0</v>
      </c>
      <c r="BK47" s="17">
        <f t="shared" si="0"/>
        <v>0</v>
      </c>
      <c r="BL47" s="17">
        <f t="shared" si="1"/>
        <v>0</v>
      </c>
      <c r="BM47" s="49">
        <f t="shared" si="2"/>
        <v>0</v>
      </c>
      <c r="BN47" s="49">
        <f t="shared" si="3"/>
        <v>0</v>
      </c>
      <c r="BO47" s="49">
        <f t="shared" si="4"/>
        <v>0</v>
      </c>
      <c r="BP47" s="49">
        <f t="shared" si="5"/>
        <v>0</v>
      </c>
    </row>
    <row r="48" spans="1:71" x14ac:dyDescent="0.25">
      <c r="A48" s="4">
        <v>46</v>
      </c>
      <c r="BI48">
        <v>46</v>
      </c>
      <c r="BJ48" s="4">
        <f t="shared" si="6"/>
        <v>0</v>
      </c>
      <c r="BK48" s="17">
        <f t="shared" si="0"/>
        <v>0</v>
      </c>
      <c r="BL48" s="17">
        <f t="shared" si="1"/>
        <v>0</v>
      </c>
      <c r="BM48" s="49">
        <f t="shared" si="2"/>
        <v>0</v>
      </c>
      <c r="BN48" s="49">
        <f t="shared" si="3"/>
        <v>0</v>
      </c>
      <c r="BO48" s="49">
        <f t="shared" si="4"/>
        <v>0</v>
      </c>
      <c r="BP48" s="49">
        <f t="shared" si="5"/>
        <v>0</v>
      </c>
    </row>
    <row r="49" spans="1:68" x14ac:dyDescent="0.25">
      <c r="A49" s="4">
        <v>47</v>
      </c>
      <c r="BI49">
        <v>47</v>
      </c>
      <c r="BJ49" s="4">
        <f t="shared" si="6"/>
        <v>0</v>
      </c>
      <c r="BK49" s="17">
        <f t="shared" si="0"/>
        <v>0</v>
      </c>
      <c r="BL49" s="17">
        <f t="shared" si="1"/>
        <v>0</v>
      </c>
      <c r="BM49" s="49">
        <f t="shared" si="2"/>
        <v>0</v>
      </c>
      <c r="BN49" s="49">
        <f t="shared" si="3"/>
        <v>0</v>
      </c>
      <c r="BO49" s="49">
        <f t="shared" si="4"/>
        <v>0</v>
      </c>
      <c r="BP49" s="49">
        <f t="shared" si="5"/>
        <v>0</v>
      </c>
    </row>
    <row r="50" spans="1:68" x14ac:dyDescent="0.25">
      <c r="A50" s="4">
        <v>48</v>
      </c>
      <c r="BI50">
        <v>48</v>
      </c>
      <c r="BJ50" s="4">
        <f t="shared" si="6"/>
        <v>0</v>
      </c>
      <c r="BK50" s="17">
        <f t="shared" si="0"/>
        <v>0</v>
      </c>
      <c r="BL50" s="17">
        <f t="shared" si="1"/>
        <v>0</v>
      </c>
      <c r="BM50" s="49">
        <f t="shared" si="2"/>
        <v>0</v>
      </c>
      <c r="BN50" s="49">
        <f t="shared" si="3"/>
        <v>0</v>
      </c>
      <c r="BO50" s="49">
        <f t="shared" si="4"/>
        <v>0</v>
      </c>
      <c r="BP50" s="49">
        <f t="shared" si="5"/>
        <v>0</v>
      </c>
    </row>
    <row r="51" spans="1:68" x14ac:dyDescent="0.25">
      <c r="A51" s="4">
        <v>49</v>
      </c>
      <c r="BI51">
        <v>49</v>
      </c>
      <c r="BJ51" s="4">
        <f t="shared" si="6"/>
        <v>0</v>
      </c>
      <c r="BK51" s="17">
        <f t="shared" si="0"/>
        <v>0</v>
      </c>
      <c r="BL51" s="17">
        <f t="shared" si="1"/>
        <v>0</v>
      </c>
      <c r="BM51" s="49">
        <f t="shared" si="2"/>
        <v>0</v>
      </c>
      <c r="BN51" s="49">
        <f t="shared" si="3"/>
        <v>0</v>
      </c>
      <c r="BO51" s="49">
        <f t="shared" si="4"/>
        <v>0</v>
      </c>
      <c r="BP51" s="49">
        <f t="shared" si="5"/>
        <v>0</v>
      </c>
    </row>
    <row r="52" spans="1:68" x14ac:dyDescent="0.25">
      <c r="A52" s="4">
        <v>50</v>
      </c>
      <c r="BI52">
        <v>50</v>
      </c>
      <c r="BJ52" s="4">
        <f t="shared" si="6"/>
        <v>0</v>
      </c>
      <c r="BK52" s="17">
        <f t="shared" si="0"/>
        <v>0</v>
      </c>
      <c r="BL52" s="17">
        <f t="shared" si="1"/>
        <v>0</v>
      </c>
      <c r="BM52" s="49">
        <f t="shared" si="2"/>
        <v>0</v>
      </c>
      <c r="BN52" s="49">
        <f t="shared" si="3"/>
        <v>0</v>
      </c>
      <c r="BO52" s="49">
        <f t="shared" si="4"/>
        <v>0</v>
      </c>
      <c r="BP52" s="49">
        <f t="shared" si="5"/>
        <v>0</v>
      </c>
    </row>
    <row r="53" spans="1:68" x14ac:dyDescent="0.25">
      <c r="A53" s="4">
        <v>51</v>
      </c>
      <c r="BI53">
        <v>51</v>
      </c>
      <c r="BJ53" s="4">
        <f t="shared" si="6"/>
        <v>0</v>
      </c>
      <c r="BK53" s="17">
        <f t="shared" si="0"/>
        <v>0</v>
      </c>
      <c r="BL53" s="17">
        <f t="shared" si="1"/>
        <v>0</v>
      </c>
      <c r="BM53" s="49">
        <f t="shared" si="2"/>
        <v>0</v>
      </c>
      <c r="BN53" s="49">
        <f t="shared" si="3"/>
        <v>0</v>
      </c>
      <c r="BO53" s="49">
        <f t="shared" si="4"/>
        <v>0</v>
      </c>
      <c r="BP53" s="49">
        <f t="shared" si="5"/>
        <v>0</v>
      </c>
    </row>
    <row r="54" spans="1:68" x14ac:dyDescent="0.25">
      <c r="A54" s="4">
        <v>52</v>
      </c>
      <c r="BI54">
        <v>52</v>
      </c>
      <c r="BJ54" s="4">
        <f t="shared" si="6"/>
        <v>0</v>
      </c>
      <c r="BK54" s="17">
        <f t="shared" si="0"/>
        <v>0</v>
      </c>
      <c r="BL54" s="17">
        <f t="shared" si="1"/>
        <v>0</v>
      </c>
      <c r="BM54" s="49">
        <f t="shared" si="2"/>
        <v>0</v>
      </c>
      <c r="BN54" s="49">
        <f t="shared" si="3"/>
        <v>0</v>
      </c>
      <c r="BO54" s="49">
        <f t="shared" si="4"/>
        <v>0</v>
      </c>
      <c r="BP54" s="49">
        <f t="shared" si="5"/>
        <v>0</v>
      </c>
    </row>
    <row r="55" spans="1:68" x14ac:dyDescent="0.25">
      <c r="A55" s="4">
        <v>53</v>
      </c>
      <c r="BI55">
        <v>53</v>
      </c>
      <c r="BJ55" s="4">
        <f t="shared" si="6"/>
        <v>0</v>
      </c>
      <c r="BK55" s="17">
        <f t="shared" si="0"/>
        <v>0</v>
      </c>
      <c r="BL55" s="17">
        <f t="shared" si="1"/>
        <v>0</v>
      </c>
      <c r="BM55" s="49">
        <f t="shared" si="2"/>
        <v>0</v>
      </c>
      <c r="BN55" s="49">
        <f t="shared" si="3"/>
        <v>0</v>
      </c>
      <c r="BO55" s="49">
        <f t="shared" si="4"/>
        <v>0</v>
      </c>
      <c r="BP55" s="49">
        <f t="shared" si="5"/>
        <v>0</v>
      </c>
    </row>
    <row r="56" spans="1:68" x14ac:dyDescent="0.25">
      <c r="A56" s="4">
        <v>54</v>
      </c>
      <c r="BI56">
        <v>54</v>
      </c>
      <c r="BJ56" s="4">
        <f t="shared" si="6"/>
        <v>0</v>
      </c>
      <c r="BK56" s="17">
        <f t="shared" si="0"/>
        <v>0</v>
      </c>
      <c r="BL56" s="17">
        <f t="shared" si="1"/>
        <v>0</v>
      </c>
      <c r="BM56" s="49">
        <f t="shared" si="2"/>
        <v>0</v>
      </c>
      <c r="BN56" s="49">
        <f t="shared" si="3"/>
        <v>0</v>
      </c>
      <c r="BO56" s="49">
        <f t="shared" si="4"/>
        <v>0</v>
      </c>
      <c r="BP56" s="49">
        <f t="shared" si="5"/>
        <v>0</v>
      </c>
    </row>
    <row r="57" spans="1:68" x14ac:dyDescent="0.25">
      <c r="A57" s="4">
        <v>55</v>
      </c>
      <c r="BI57">
        <v>55</v>
      </c>
      <c r="BJ57" s="4">
        <f t="shared" si="6"/>
        <v>0</v>
      </c>
      <c r="BK57" s="17">
        <f t="shared" si="0"/>
        <v>0</v>
      </c>
      <c r="BL57" s="17">
        <f t="shared" si="1"/>
        <v>0</v>
      </c>
      <c r="BM57" s="49">
        <f t="shared" si="2"/>
        <v>0</v>
      </c>
      <c r="BN57" s="49">
        <f t="shared" si="3"/>
        <v>0</v>
      </c>
      <c r="BO57" s="49">
        <f t="shared" si="4"/>
        <v>0</v>
      </c>
      <c r="BP57" s="49">
        <f t="shared" si="5"/>
        <v>0</v>
      </c>
    </row>
    <row r="58" spans="1:68" x14ac:dyDescent="0.25">
      <c r="A58" s="4">
        <v>56</v>
      </c>
      <c r="BI58">
        <v>56</v>
      </c>
      <c r="BJ58" s="4">
        <f t="shared" si="6"/>
        <v>0</v>
      </c>
      <c r="BK58" s="17">
        <f t="shared" si="0"/>
        <v>0</v>
      </c>
      <c r="BL58" s="17">
        <f t="shared" si="1"/>
        <v>0</v>
      </c>
      <c r="BM58" s="49">
        <f t="shared" si="2"/>
        <v>0</v>
      </c>
      <c r="BN58" s="49">
        <f t="shared" si="3"/>
        <v>0</v>
      </c>
      <c r="BO58" s="49">
        <f t="shared" si="4"/>
        <v>0</v>
      </c>
      <c r="BP58" s="49">
        <f t="shared" si="5"/>
        <v>0</v>
      </c>
    </row>
    <row r="59" spans="1:68" x14ac:dyDescent="0.25">
      <c r="A59" s="4">
        <v>57</v>
      </c>
      <c r="BI59">
        <v>57</v>
      </c>
      <c r="BJ59" s="4">
        <f t="shared" si="6"/>
        <v>0</v>
      </c>
      <c r="BK59" s="17">
        <f t="shared" si="0"/>
        <v>0</v>
      </c>
      <c r="BL59" s="17">
        <f t="shared" si="1"/>
        <v>0</v>
      </c>
      <c r="BM59" s="49">
        <f t="shared" si="2"/>
        <v>0</v>
      </c>
      <c r="BN59" s="49">
        <f t="shared" si="3"/>
        <v>0</v>
      </c>
      <c r="BO59" s="49">
        <f t="shared" si="4"/>
        <v>0</v>
      </c>
      <c r="BP59" s="49">
        <f t="shared" si="5"/>
        <v>0</v>
      </c>
    </row>
    <row r="60" spans="1:68" x14ac:dyDescent="0.25">
      <c r="A60" s="4">
        <v>58</v>
      </c>
      <c r="BI60">
        <v>58</v>
      </c>
      <c r="BJ60" s="4">
        <f t="shared" si="6"/>
        <v>0</v>
      </c>
      <c r="BK60" s="17">
        <f t="shared" si="0"/>
        <v>0</v>
      </c>
      <c r="BL60" s="17">
        <f t="shared" si="1"/>
        <v>0</v>
      </c>
      <c r="BM60" s="49">
        <f t="shared" si="2"/>
        <v>0</v>
      </c>
      <c r="BN60" s="49">
        <f t="shared" si="3"/>
        <v>0</v>
      </c>
      <c r="BO60" s="49">
        <f t="shared" si="4"/>
        <v>0</v>
      </c>
      <c r="BP60" s="49">
        <f t="shared" si="5"/>
        <v>0</v>
      </c>
    </row>
    <row r="61" spans="1:68" x14ac:dyDescent="0.25">
      <c r="A61" s="4">
        <v>59</v>
      </c>
      <c r="BI61">
        <v>59</v>
      </c>
      <c r="BJ61" s="4">
        <f t="shared" si="6"/>
        <v>0</v>
      </c>
      <c r="BK61" s="17">
        <f t="shared" si="0"/>
        <v>0</v>
      </c>
      <c r="BL61" s="17">
        <f t="shared" si="1"/>
        <v>0</v>
      </c>
      <c r="BM61" s="49">
        <f t="shared" si="2"/>
        <v>0</v>
      </c>
      <c r="BN61" s="49">
        <f t="shared" si="3"/>
        <v>0</v>
      </c>
      <c r="BO61" s="49">
        <f t="shared" si="4"/>
        <v>0</v>
      </c>
      <c r="BP61" s="49">
        <f t="shared" si="5"/>
        <v>0</v>
      </c>
    </row>
    <row r="62" spans="1:68" x14ac:dyDescent="0.25">
      <c r="A62" s="4">
        <v>60</v>
      </c>
      <c r="BI62">
        <v>60</v>
      </c>
      <c r="BJ62" s="4">
        <f t="shared" si="6"/>
        <v>0</v>
      </c>
      <c r="BK62" s="17">
        <f t="shared" si="0"/>
        <v>0</v>
      </c>
      <c r="BL62" s="17">
        <f t="shared" si="1"/>
        <v>0</v>
      </c>
      <c r="BM62" s="49">
        <f t="shared" si="2"/>
        <v>0</v>
      </c>
      <c r="BN62" s="49">
        <f t="shared" si="3"/>
        <v>0</v>
      </c>
      <c r="BO62" s="49">
        <f t="shared" si="4"/>
        <v>0</v>
      </c>
      <c r="BP62" s="49">
        <f t="shared" si="5"/>
        <v>0</v>
      </c>
    </row>
    <row r="63" spans="1:68" x14ac:dyDescent="0.25">
      <c r="A63" s="4">
        <v>61</v>
      </c>
      <c r="BI63">
        <v>61</v>
      </c>
      <c r="BJ63" s="4">
        <f t="shared" si="6"/>
        <v>0</v>
      </c>
      <c r="BK63" s="17">
        <f t="shared" si="0"/>
        <v>0</v>
      </c>
      <c r="BL63" s="17">
        <f t="shared" si="1"/>
        <v>0</v>
      </c>
      <c r="BM63" s="49">
        <f t="shared" si="2"/>
        <v>0</v>
      </c>
      <c r="BN63" s="49">
        <f t="shared" si="3"/>
        <v>0</v>
      </c>
      <c r="BO63" s="49">
        <f t="shared" si="4"/>
        <v>0</v>
      </c>
      <c r="BP63" s="49">
        <f t="shared" si="5"/>
        <v>0</v>
      </c>
    </row>
    <row r="64" spans="1:68" x14ac:dyDescent="0.25">
      <c r="A64" s="4">
        <v>62</v>
      </c>
      <c r="BI64">
        <v>62</v>
      </c>
      <c r="BJ64" s="4">
        <f t="shared" si="6"/>
        <v>0</v>
      </c>
      <c r="BK64" s="17">
        <f t="shared" si="0"/>
        <v>0</v>
      </c>
      <c r="BL64" s="17">
        <f t="shared" si="1"/>
        <v>0</v>
      </c>
      <c r="BM64" s="49">
        <f t="shared" si="2"/>
        <v>0</v>
      </c>
      <c r="BN64" s="49">
        <f t="shared" si="3"/>
        <v>0</v>
      </c>
      <c r="BO64" s="49">
        <f t="shared" si="4"/>
        <v>0</v>
      </c>
      <c r="BP64" s="49">
        <f t="shared" si="5"/>
        <v>0</v>
      </c>
    </row>
    <row r="65" spans="1:68" x14ac:dyDescent="0.25">
      <c r="A65" s="4">
        <v>63</v>
      </c>
      <c r="BI65">
        <v>63</v>
      </c>
      <c r="BJ65" s="4">
        <f t="shared" si="6"/>
        <v>0</v>
      </c>
      <c r="BK65" s="17">
        <f t="shared" si="0"/>
        <v>0</v>
      </c>
      <c r="BL65" s="17">
        <f t="shared" si="1"/>
        <v>0</v>
      </c>
      <c r="BM65" s="49">
        <f t="shared" si="2"/>
        <v>0</v>
      </c>
      <c r="BN65" s="49">
        <f t="shared" si="3"/>
        <v>0</v>
      </c>
      <c r="BO65" s="49">
        <f t="shared" si="4"/>
        <v>0</v>
      </c>
      <c r="BP65" s="49">
        <f t="shared" si="5"/>
        <v>0</v>
      </c>
    </row>
    <row r="66" spans="1:68" x14ac:dyDescent="0.25">
      <c r="A66" s="4">
        <v>64</v>
      </c>
      <c r="BI66">
        <v>64</v>
      </c>
      <c r="BJ66" s="4">
        <f t="shared" si="6"/>
        <v>0</v>
      </c>
      <c r="BK66" s="17">
        <f t="shared" si="0"/>
        <v>0</v>
      </c>
      <c r="BL66" s="17">
        <f t="shared" si="1"/>
        <v>0</v>
      </c>
      <c r="BM66" s="49">
        <f t="shared" si="2"/>
        <v>0</v>
      </c>
      <c r="BN66" s="49">
        <f t="shared" si="3"/>
        <v>0</v>
      </c>
      <c r="BO66" s="49">
        <f t="shared" si="4"/>
        <v>0</v>
      </c>
      <c r="BP66" s="49">
        <f t="shared" si="5"/>
        <v>0</v>
      </c>
    </row>
    <row r="67" spans="1:68" x14ac:dyDescent="0.25">
      <c r="A67" s="4">
        <v>65</v>
      </c>
      <c r="BI67">
        <v>65</v>
      </c>
      <c r="BJ67" s="4">
        <f t="shared" si="6"/>
        <v>0</v>
      </c>
      <c r="BK67" s="17">
        <f t="shared" si="0"/>
        <v>0</v>
      </c>
      <c r="BL67" s="17">
        <f t="shared" si="1"/>
        <v>0</v>
      </c>
      <c r="BM67" s="49">
        <f t="shared" si="2"/>
        <v>0</v>
      </c>
      <c r="BN67" s="49">
        <f t="shared" si="3"/>
        <v>0</v>
      </c>
      <c r="BO67" s="49">
        <f t="shared" si="4"/>
        <v>0</v>
      </c>
      <c r="BP67" s="49">
        <f t="shared" si="5"/>
        <v>0</v>
      </c>
    </row>
    <row r="68" spans="1:68" x14ac:dyDescent="0.25">
      <c r="A68" s="4">
        <v>66</v>
      </c>
      <c r="BI68">
        <v>66</v>
      </c>
      <c r="BJ68" s="4">
        <f t="shared" si="6"/>
        <v>0</v>
      </c>
      <c r="BK68" s="17">
        <f t="shared" ref="BK68:BK102" si="7">AB68</f>
        <v>0</v>
      </c>
      <c r="BL68" s="17">
        <f t="shared" ref="BL68:BL102" si="8">Y68</f>
        <v>0</v>
      </c>
      <c r="BM68" s="49">
        <f t="shared" ref="BM68:BM102" si="9">H68</f>
        <v>0</v>
      </c>
      <c r="BN68" s="49">
        <f t="shared" ref="BN68:BN102" si="10">I68</f>
        <v>0</v>
      </c>
      <c r="BO68" s="49">
        <f t="shared" ref="BO68:BO102" si="11">O68</f>
        <v>0</v>
      </c>
      <c r="BP68" s="49">
        <f t="shared" ref="BP68:BP102" si="12">P68</f>
        <v>0</v>
      </c>
    </row>
    <row r="69" spans="1:68" x14ac:dyDescent="0.25">
      <c r="A69" s="4">
        <v>67</v>
      </c>
      <c r="BI69">
        <v>67</v>
      </c>
      <c r="BJ69" s="4">
        <f t="shared" ref="BJ69:BJ102" si="13">C69</f>
        <v>0</v>
      </c>
      <c r="BK69" s="17">
        <f t="shared" si="7"/>
        <v>0</v>
      </c>
      <c r="BL69" s="17">
        <f t="shared" si="8"/>
        <v>0</v>
      </c>
      <c r="BM69" s="49">
        <f t="shared" si="9"/>
        <v>0</v>
      </c>
      <c r="BN69" s="49">
        <f t="shared" si="10"/>
        <v>0</v>
      </c>
      <c r="BO69" s="49">
        <f t="shared" si="11"/>
        <v>0</v>
      </c>
      <c r="BP69" s="49">
        <f t="shared" si="12"/>
        <v>0</v>
      </c>
    </row>
    <row r="70" spans="1:68" x14ac:dyDescent="0.25">
      <c r="A70" s="4">
        <v>68</v>
      </c>
      <c r="BI70">
        <v>68</v>
      </c>
      <c r="BJ70" s="4">
        <f t="shared" si="13"/>
        <v>0</v>
      </c>
      <c r="BK70" s="17">
        <f t="shared" si="7"/>
        <v>0</v>
      </c>
      <c r="BL70" s="17">
        <f t="shared" si="8"/>
        <v>0</v>
      </c>
      <c r="BM70" s="49">
        <f t="shared" si="9"/>
        <v>0</v>
      </c>
      <c r="BN70" s="49">
        <f t="shared" si="10"/>
        <v>0</v>
      </c>
      <c r="BO70" s="49">
        <f t="shared" si="11"/>
        <v>0</v>
      </c>
      <c r="BP70" s="49">
        <f t="shared" si="12"/>
        <v>0</v>
      </c>
    </row>
    <row r="71" spans="1:68" x14ac:dyDescent="0.25">
      <c r="A71" s="4">
        <v>69</v>
      </c>
      <c r="BI71">
        <v>69</v>
      </c>
      <c r="BJ71" s="4">
        <f t="shared" si="13"/>
        <v>0</v>
      </c>
      <c r="BK71" s="17">
        <f t="shared" si="7"/>
        <v>0</v>
      </c>
      <c r="BL71" s="17">
        <f t="shared" si="8"/>
        <v>0</v>
      </c>
      <c r="BM71" s="49">
        <f t="shared" si="9"/>
        <v>0</v>
      </c>
      <c r="BN71" s="49">
        <f t="shared" si="10"/>
        <v>0</v>
      </c>
      <c r="BO71" s="49">
        <f t="shared" si="11"/>
        <v>0</v>
      </c>
      <c r="BP71" s="49">
        <f t="shared" si="12"/>
        <v>0</v>
      </c>
    </row>
    <row r="72" spans="1:68" x14ac:dyDescent="0.25">
      <c r="A72" s="4">
        <v>70</v>
      </c>
      <c r="BI72">
        <v>70</v>
      </c>
      <c r="BJ72" s="4">
        <f t="shared" si="13"/>
        <v>0</v>
      </c>
      <c r="BK72" s="17">
        <f t="shared" si="7"/>
        <v>0</v>
      </c>
      <c r="BL72" s="17">
        <f t="shared" si="8"/>
        <v>0</v>
      </c>
      <c r="BM72" s="49">
        <f t="shared" si="9"/>
        <v>0</v>
      </c>
      <c r="BN72" s="49">
        <f t="shared" si="10"/>
        <v>0</v>
      </c>
      <c r="BO72" s="49">
        <f t="shared" si="11"/>
        <v>0</v>
      </c>
      <c r="BP72" s="49">
        <f t="shared" si="12"/>
        <v>0</v>
      </c>
    </row>
    <row r="73" spans="1:68" x14ac:dyDescent="0.25">
      <c r="A73" s="4">
        <v>71</v>
      </c>
      <c r="BI73">
        <v>71</v>
      </c>
      <c r="BJ73" s="4">
        <f t="shared" si="13"/>
        <v>0</v>
      </c>
      <c r="BK73" s="17">
        <f t="shared" si="7"/>
        <v>0</v>
      </c>
      <c r="BL73" s="17">
        <f t="shared" si="8"/>
        <v>0</v>
      </c>
      <c r="BM73" s="49">
        <f t="shared" si="9"/>
        <v>0</v>
      </c>
      <c r="BN73" s="49">
        <f t="shared" si="10"/>
        <v>0</v>
      </c>
      <c r="BO73" s="49">
        <f t="shared" si="11"/>
        <v>0</v>
      </c>
      <c r="BP73" s="49">
        <f t="shared" si="12"/>
        <v>0</v>
      </c>
    </row>
    <row r="74" spans="1:68" x14ac:dyDescent="0.25">
      <c r="A74" s="4">
        <v>72</v>
      </c>
      <c r="BI74">
        <v>72</v>
      </c>
      <c r="BJ74" s="4">
        <f t="shared" si="13"/>
        <v>0</v>
      </c>
      <c r="BK74" s="17">
        <f t="shared" si="7"/>
        <v>0</v>
      </c>
      <c r="BL74" s="17">
        <f t="shared" si="8"/>
        <v>0</v>
      </c>
      <c r="BM74" s="49">
        <f t="shared" si="9"/>
        <v>0</v>
      </c>
      <c r="BN74" s="49">
        <f t="shared" si="10"/>
        <v>0</v>
      </c>
      <c r="BO74" s="49">
        <f t="shared" si="11"/>
        <v>0</v>
      </c>
      <c r="BP74" s="49">
        <f t="shared" si="12"/>
        <v>0</v>
      </c>
    </row>
    <row r="75" spans="1:68" x14ac:dyDescent="0.25">
      <c r="A75" s="4">
        <v>73</v>
      </c>
      <c r="BI75">
        <v>73</v>
      </c>
      <c r="BJ75" s="4">
        <f t="shared" si="13"/>
        <v>0</v>
      </c>
      <c r="BK75" s="17">
        <f t="shared" si="7"/>
        <v>0</v>
      </c>
      <c r="BL75" s="17">
        <f t="shared" si="8"/>
        <v>0</v>
      </c>
      <c r="BM75" s="49">
        <f t="shared" si="9"/>
        <v>0</v>
      </c>
      <c r="BN75" s="49">
        <f t="shared" si="10"/>
        <v>0</v>
      </c>
      <c r="BO75" s="49">
        <f t="shared" si="11"/>
        <v>0</v>
      </c>
      <c r="BP75" s="49">
        <f t="shared" si="12"/>
        <v>0</v>
      </c>
    </row>
    <row r="76" spans="1:68" x14ac:dyDescent="0.25">
      <c r="A76" s="4">
        <v>74</v>
      </c>
      <c r="BI76">
        <v>74</v>
      </c>
      <c r="BJ76" s="4">
        <f t="shared" si="13"/>
        <v>0</v>
      </c>
      <c r="BK76" s="17">
        <f t="shared" si="7"/>
        <v>0</v>
      </c>
      <c r="BL76" s="17">
        <f t="shared" si="8"/>
        <v>0</v>
      </c>
      <c r="BM76" s="49">
        <f t="shared" si="9"/>
        <v>0</v>
      </c>
      <c r="BN76" s="49">
        <f t="shared" si="10"/>
        <v>0</v>
      </c>
      <c r="BO76" s="49">
        <f t="shared" si="11"/>
        <v>0</v>
      </c>
      <c r="BP76" s="49">
        <f t="shared" si="12"/>
        <v>0</v>
      </c>
    </row>
    <row r="77" spans="1:68" x14ac:dyDescent="0.25">
      <c r="A77" s="4">
        <v>75</v>
      </c>
      <c r="BI77">
        <v>75</v>
      </c>
      <c r="BJ77" s="4">
        <f t="shared" si="13"/>
        <v>0</v>
      </c>
      <c r="BK77" s="17">
        <f t="shared" si="7"/>
        <v>0</v>
      </c>
      <c r="BL77" s="17">
        <f t="shared" si="8"/>
        <v>0</v>
      </c>
      <c r="BM77" s="49">
        <f t="shared" si="9"/>
        <v>0</v>
      </c>
      <c r="BN77" s="49">
        <f t="shared" si="10"/>
        <v>0</v>
      </c>
      <c r="BO77" s="49">
        <f t="shared" si="11"/>
        <v>0</v>
      </c>
      <c r="BP77" s="49">
        <f t="shared" si="12"/>
        <v>0</v>
      </c>
    </row>
    <row r="78" spans="1:68" x14ac:dyDescent="0.25">
      <c r="A78" s="4">
        <v>76</v>
      </c>
      <c r="BI78">
        <v>76</v>
      </c>
      <c r="BJ78" s="4">
        <f t="shared" si="13"/>
        <v>0</v>
      </c>
      <c r="BK78" s="17">
        <f t="shared" si="7"/>
        <v>0</v>
      </c>
      <c r="BL78" s="17">
        <f t="shared" si="8"/>
        <v>0</v>
      </c>
      <c r="BM78" s="49">
        <f t="shared" si="9"/>
        <v>0</v>
      </c>
      <c r="BN78" s="49">
        <f t="shared" si="10"/>
        <v>0</v>
      </c>
      <c r="BO78" s="49">
        <f t="shared" si="11"/>
        <v>0</v>
      </c>
      <c r="BP78" s="49">
        <f t="shared" si="12"/>
        <v>0</v>
      </c>
    </row>
    <row r="79" spans="1:68" x14ac:dyDescent="0.25">
      <c r="A79" s="4">
        <v>77</v>
      </c>
      <c r="BI79">
        <v>77</v>
      </c>
      <c r="BJ79" s="4">
        <f t="shared" si="13"/>
        <v>0</v>
      </c>
      <c r="BK79" s="17">
        <f t="shared" si="7"/>
        <v>0</v>
      </c>
      <c r="BL79" s="17">
        <f t="shared" si="8"/>
        <v>0</v>
      </c>
      <c r="BM79" s="49">
        <f t="shared" si="9"/>
        <v>0</v>
      </c>
      <c r="BN79" s="49">
        <f t="shared" si="10"/>
        <v>0</v>
      </c>
      <c r="BO79" s="49">
        <f t="shared" si="11"/>
        <v>0</v>
      </c>
      <c r="BP79" s="49">
        <f t="shared" si="12"/>
        <v>0</v>
      </c>
    </row>
    <row r="80" spans="1:68" x14ac:dyDescent="0.25">
      <c r="A80" s="4">
        <v>78</v>
      </c>
      <c r="BI80">
        <v>78</v>
      </c>
      <c r="BJ80" s="4">
        <f t="shared" si="13"/>
        <v>0</v>
      </c>
      <c r="BK80" s="17">
        <f t="shared" si="7"/>
        <v>0</v>
      </c>
      <c r="BL80" s="17">
        <f t="shared" si="8"/>
        <v>0</v>
      </c>
      <c r="BM80" s="49">
        <f t="shared" si="9"/>
        <v>0</v>
      </c>
      <c r="BN80" s="49">
        <f t="shared" si="10"/>
        <v>0</v>
      </c>
      <c r="BO80" s="49">
        <f t="shared" si="11"/>
        <v>0</v>
      </c>
      <c r="BP80" s="49">
        <f t="shared" si="12"/>
        <v>0</v>
      </c>
    </row>
    <row r="81" spans="1:68" x14ac:dyDescent="0.25">
      <c r="A81" s="4">
        <v>79</v>
      </c>
      <c r="BI81">
        <v>79</v>
      </c>
      <c r="BJ81" s="4">
        <f t="shared" si="13"/>
        <v>0</v>
      </c>
      <c r="BK81" s="17">
        <f t="shared" si="7"/>
        <v>0</v>
      </c>
      <c r="BL81" s="17">
        <f t="shared" si="8"/>
        <v>0</v>
      </c>
      <c r="BM81" s="49">
        <f t="shared" si="9"/>
        <v>0</v>
      </c>
      <c r="BN81" s="49">
        <f t="shared" si="10"/>
        <v>0</v>
      </c>
      <c r="BO81" s="49">
        <f t="shared" si="11"/>
        <v>0</v>
      </c>
      <c r="BP81" s="49">
        <f t="shared" si="12"/>
        <v>0</v>
      </c>
    </row>
    <row r="82" spans="1:68" x14ac:dyDescent="0.25">
      <c r="A82" s="4">
        <v>80</v>
      </c>
      <c r="BI82">
        <v>80</v>
      </c>
      <c r="BJ82" s="4">
        <f t="shared" si="13"/>
        <v>0</v>
      </c>
      <c r="BK82" s="17">
        <f t="shared" si="7"/>
        <v>0</v>
      </c>
      <c r="BL82" s="17">
        <f t="shared" si="8"/>
        <v>0</v>
      </c>
      <c r="BM82" s="49">
        <f t="shared" si="9"/>
        <v>0</v>
      </c>
      <c r="BN82" s="49">
        <f t="shared" si="10"/>
        <v>0</v>
      </c>
      <c r="BO82" s="49">
        <f t="shared" si="11"/>
        <v>0</v>
      </c>
      <c r="BP82" s="49">
        <f t="shared" si="12"/>
        <v>0</v>
      </c>
    </row>
    <row r="83" spans="1:68" x14ac:dyDescent="0.25">
      <c r="A83" s="4">
        <v>81</v>
      </c>
      <c r="BI83">
        <v>81</v>
      </c>
      <c r="BJ83" s="4">
        <f t="shared" si="13"/>
        <v>0</v>
      </c>
      <c r="BK83" s="17">
        <f t="shared" si="7"/>
        <v>0</v>
      </c>
      <c r="BL83" s="17">
        <f t="shared" si="8"/>
        <v>0</v>
      </c>
      <c r="BM83" s="49">
        <f t="shared" si="9"/>
        <v>0</v>
      </c>
      <c r="BN83" s="49">
        <f t="shared" si="10"/>
        <v>0</v>
      </c>
      <c r="BO83" s="49">
        <f t="shared" si="11"/>
        <v>0</v>
      </c>
      <c r="BP83" s="49">
        <f t="shared" si="12"/>
        <v>0</v>
      </c>
    </row>
    <row r="84" spans="1:68" x14ac:dyDescent="0.25">
      <c r="A84" s="4">
        <v>82</v>
      </c>
      <c r="BI84">
        <v>82</v>
      </c>
      <c r="BJ84" s="4">
        <f t="shared" si="13"/>
        <v>0</v>
      </c>
      <c r="BK84" s="17">
        <f t="shared" si="7"/>
        <v>0</v>
      </c>
      <c r="BL84" s="17">
        <f t="shared" si="8"/>
        <v>0</v>
      </c>
      <c r="BM84" s="49">
        <f t="shared" si="9"/>
        <v>0</v>
      </c>
      <c r="BN84" s="49">
        <f t="shared" si="10"/>
        <v>0</v>
      </c>
      <c r="BO84" s="49">
        <f t="shared" si="11"/>
        <v>0</v>
      </c>
      <c r="BP84" s="49">
        <f t="shared" si="12"/>
        <v>0</v>
      </c>
    </row>
    <row r="85" spans="1:68" x14ac:dyDescent="0.25">
      <c r="A85" s="4">
        <v>83</v>
      </c>
      <c r="BI85">
        <v>83</v>
      </c>
      <c r="BJ85" s="4">
        <f t="shared" si="13"/>
        <v>0</v>
      </c>
      <c r="BK85" s="17">
        <f t="shared" si="7"/>
        <v>0</v>
      </c>
      <c r="BL85" s="17">
        <f t="shared" si="8"/>
        <v>0</v>
      </c>
      <c r="BM85" s="49">
        <f t="shared" si="9"/>
        <v>0</v>
      </c>
      <c r="BN85" s="49">
        <f t="shared" si="10"/>
        <v>0</v>
      </c>
      <c r="BO85" s="49">
        <f t="shared" si="11"/>
        <v>0</v>
      </c>
      <c r="BP85" s="49">
        <f t="shared" si="12"/>
        <v>0</v>
      </c>
    </row>
    <row r="86" spans="1:68" x14ac:dyDescent="0.25">
      <c r="A86" s="4">
        <v>84</v>
      </c>
      <c r="BI86">
        <v>84</v>
      </c>
      <c r="BJ86" s="4">
        <f t="shared" si="13"/>
        <v>0</v>
      </c>
      <c r="BK86" s="17">
        <f t="shared" si="7"/>
        <v>0</v>
      </c>
      <c r="BL86" s="17">
        <f t="shared" si="8"/>
        <v>0</v>
      </c>
      <c r="BM86" s="49">
        <f t="shared" si="9"/>
        <v>0</v>
      </c>
      <c r="BN86" s="49">
        <f t="shared" si="10"/>
        <v>0</v>
      </c>
      <c r="BO86" s="49">
        <f t="shared" si="11"/>
        <v>0</v>
      </c>
      <c r="BP86" s="49">
        <f t="shared" si="12"/>
        <v>0</v>
      </c>
    </row>
    <row r="87" spans="1:68" x14ac:dyDescent="0.25">
      <c r="A87" s="4">
        <v>85</v>
      </c>
      <c r="BI87">
        <v>85</v>
      </c>
      <c r="BJ87" s="4">
        <f t="shared" si="13"/>
        <v>0</v>
      </c>
      <c r="BK87" s="17">
        <f t="shared" si="7"/>
        <v>0</v>
      </c>
      <c r="BL87" s="17">
        <f t="shared" si="8"/>
        <v>0</v>
      </c>
      <c r="BM87" s="49">
        <f t="shared" si="9"/>
        <v>0</v>
      </c>
      <c r="BN87" s="49">
        <f t="shared" si="10"/>
        <v>0</v>
      </c>
      <c r="BO87" s="49">
        <f t="shared" si="11"/>
        <v>0</v>
      </c>
      <c r="BP87" s="49">
        <f t="shared" si="12"/>
        <v>0</v>
      </c>
    </row>
    <row r="88" spans="1:68" x14ac:dyDescent="0.25">
      <c r="A88" s="4">
        <v>86</v>
      </c>
      <c r="BI88">
        <v>86</v>
      </c>
      <c r="BJ88" s="4">
        <f t="shared" si="13"/>
        <v>0</v>
      </c>
      <c r="BK88" s="17">
        <f t="shared" si="7"/>
        <v>0</v>
      </c>
      <c r="BL88" s="17">
        <f t="shared" si="8"/>
        <v>0</v>
      </c>
      <c r="BM88" s="49">
        <f t="shared" si="9"/>
        <v>0</v>
      </c>
      <c r="BN88" s="49">
        <f t="shared" si="10"/>
        <v>0</v>
      </c>
      <c r="BO88" s="49">
        <f t="shared" si="11"/>
        <v>0</v>
      </c>
      <c r="BP88" s="49">
        <f t="shared" si="12"/>
        <v>0</v>
      </c>
    </row>
    <row r="89" spans="1:68" x14ac:dyDescent="0.25">
      <c r="A89" s="4">
        <v>87</v>
      </c>
      <c r="BI89">
        <v>87</v>
      </c>
      <c r="BJ89" s="4">
        <f t="shared" si="13"/>
        <v>0</v>
      </c>
      <c r="BK89" s="17">
        <f t="shared" si="7"/>
        <v>0</v>
      </c>
      <c r="BL89" s="17">
        <f t="shared" si="8"/>
        <v>0</v>
      </c>
      <c r="BM89" s="49">
        <f t="shared" si="9"/>
        <v>0</v>
      </c>
      <c r="BN89" s="49">
        <f t="shared" si="10"/>
        <v>0</v>
      </c>
      <c r="BO89" s="49">
        <f t="shared" si="11"/>
        <v>0</v>
      </c>
      <c r="BP89" s="49">
        <f t="shared" si="12"/>
        <v>0</v>
      </c>
    </row>
    <row r="90" spans="1:68" x14ac:dyDescent="0.25">
      <c r="A90" s="4">
        <v>88</v>
      </c>
      <c r="BI90">
        <v>88</v>
      </c>
      <c r="BJ90" s="4">
        <f t="shared" si="13"/>
        <v>0</v>
      </c>
      <c r="BK90" s="17">
        <f t="shared" si="7"/>
        <v>0</v>
      </c>
      <c r="BL90" s="17">
        <f t="shared" si="8"/>
        <v>0</v>
      </c>
      <c r="BM90" s="49">
        <f t="shared" si="9"/>
        <v>0</v>
      </c>
      <c r="BN90" s="49">
        <f t="shared" si="10"/>
        <v>0</v>
      </c>
      <c r="BO90" s="49">
        <f t="shared" si="11"/>
        <v>0</v>
      </c>
      <c r="BP90" s="49">
        <f t="shared" si="12"/>
        <v>0</v>
      </c>
    </row>
    <row r="91" spans="1:68" x14ac:dyDescent="0.25">
      <c r="A91" s="4">
        <v>89</v>
      </c>
      <c r="BI91">
        <v>89</v>
      </c>
      <c r="BJ91" s="4">
        <f t="shared" si="13"/>
        <v>0</v>
      </c>
      <c r="BK91" s="17">
        <f t="shared" si="7"/>
        <v>0</v>
      </c>
      <c r="BL91" s="17">
        <f t="shared" si="8"/>
        <v>0</v>
      </c>
      <c r="BM91" s="49">
        <f t="shared" si="9"/>
        <v>0</v>
      </c>
      <c r="BN91" s="49">
        <f t="shared" si="10"/>
        <v>0</v>
      </c>
      <c r="BO91" s="49">
        <f t="shared" si="11"/>
        <v>0</v>
      </c>
      <c r="BP91" s="49">
        <f t="shared" si="12"/>
        <v>0</v>
      </c>
    </row>
    <row r="92" spans="1:68" x14ac:dyDescent="0.25">
      <c r="A92" s="4">
        <v>90</v>
      </c>
      <c r="BI92">
        <v>90</v>
      </c>
      <c r="BJ92" s="4">
        <f t="shared" si="13"/>
        <v>0</v>
      </c>
      <c r="BK92" s="17">
        <f t="shared" si="7"/>
        <v>0</v>
      </c>
      <c r="BL92" s="17">
        <f t="shared" si="8"/>
        <v>0</v>
      </c>
      <c r="BM92" s="49">
        <f t="shared" si="9"/>
        <v>0</v>
      </c>
      <c r="BN92" s="49">
        <f t="shared" si="10"/>
        <v>0</v>
      </c>
      <c r="BO92" s="49">
        <f t="shared" si="11"/>
        <v>0</v>
      </c>
      <c r="BP92" s="49">
        <f t="shared" si="12"/>
        <v>0</v>
      </c>
    </row>
    <row r="93" spans="1:68" x14ac:dyDescent="0.25">
      <c r="A93" s="4">
        <v>91</v>
      </c>
      <c r="BI93">
        <v>91</v>
      </c>
      <c r="BJ93" s="4">
        <f t="shared" si="13"/>
        <v>0</v>
      </c>
      <c r="BK93" s="17">
        <f t="shared" si="7"/>
        <v>0</v>
      </c>
      <c r="BL93" s="17">
        <f t="shared" si="8"/>
        <v>0</v>
      </c>
      <c r="BM93" s="49">
        <f t="shared" si="9"/>
        <v>0</v>
      </c>
      <c r="BN93" s="49">
        <f t="shared" si="10"/>
        <v>0</v>
      </c>
      <c r="BO93" s="49">
        <f t="shared" si="11"/>
        <v>0</v>
      </c>
      <c r="BP93" s="49">
        <f t="shared" si="12"/>
        <v>0</v>
      </c>
    </row>
    <row r="94" spans="1:68" x14ac:dyDescent="0.25">
      <c r="A94" s="4">
        <v>92</v>
      </c>
      <c r="BI94">
        <v>92</v>
      </c>
      <c r="BJ94" s="4">
        <f t="shared" si="13"/>
        <v>0</v>
      </c>
      <c r="BK94" s="17">
        <f t="shared" si="7"/>
        <v>0</v>
      </c>
      <c r="BL94" s="17">
        <f t="shared" si="8"/>
        <v>0</v>
      </c>
      <c r="BM94" s="49">
        <f t="shared" si="9"/>
        <v>0</v>
      </c>
      <c r="BN94" s="49">
        <f t="shared" si="10"/>
        <v>0</v>
      </c>
      <c r="BO94" s="49">
        <f t="shared" si="11"/>
        <v>0</v>
      </c>
      <c r="BP94" s="49">
        <f t="shared" si="12"/>
        <v>0</v>
      </c>
    </row>
    <row r="95" spans="1:68" x14ac:dyDescent="0.25">
      <c r="A95" s="4">
        <v>93</v>
      </c>
      <c r="BI95">
        <v>93</v>
      </c>
      <c r="BJ95" s="4">
        <f t="shared" si="13"/>
        <v>0</v>
      </c>
      <c r="BK95" s="17">
        <f t="shared" si="7"/>
        <v>0</v>
      </c>
      <c r="BL95" s="17">
        <f t="shared" si="8"/>
        <v>0</v>
      </c>
      <c r="BM95" s="49">
        <f t="shared" si="9"/>
        <v>0</v>
      </c>
      <c r="BN95" s="49">
        <f t="shared" si="10"/>
        <v>0</v>
      </c>
      <c r="BO95" s="49">
        <f t="shared" si="11"/>
        <v>0</v>
      </c>
      <c r="BP95" s="49">
        <f t="shared" si="12"/>
        <v>0</v>
      </c>
    </row>
    <row r="96" spans="1:68" x14ac:dyDescent="0.25">
      <c r="A96" s="4">
        <v>94</v>
      </c>
      <c r="BI96">
        <v>94</v>
      </c>
      <c r="BJ96" s="4">
        <f t="shared" si="13"/>
        <v>0</v>
      </c>
      <c r="BK96" s="17">
        <f t="shared" si="7"/>
        <v>0</v>
      </c>
      <c r="BL96" s="17">
        <f t="shared" si="8"/>
        <v>0</v>
      </c>
      <c r="BM96" s="49">
        <f t="shared" si="9"/>
        <v>0</v>
      </c>
      <c r="BN96" s="49">
        <f t="shared" si="10"/>
        <v>0</v>
      </c>
      <c r="BO96" s="49">
        <f t="shared" si="11"/>
        <v>0</v>
      </c>
      <c r="BP96" s="49">
        <f t="shared" si="12"/>
        <v>0</v>
      </c>
    </row>
    <row r="97" spans="1:68" x14ac:dyDescent="0.25">
      <c r="A97" s="4">
        <v>95</v>
      </c>
      <c r="BI97">
        <v>95</v>
      </c>
      <c r="BJ97" s="4">
        <f t="shared" si="13"/>
        <v>0</v>
      </c>
      <c r="BK97" s="17">
        <f t="shared" si="7"/>
        <v>0</v>
      </c>
      <c r="BL97" s="17">
        <f t="shared" si="8"/>
        <v>0</v>
      </c>
      <c r="BM97" s="49">
        <f t="shared" si="9"/>
        <v>0</v>
      </c>
      <c r="BN97" s="49">
        <f t="shared" si="10"/>
        <v>0</v>
      </c>
      <c r="BO97" s="49">
        <f t="shared" si="11"/>
        <v>0</v>
      </c>
      <c r="BP97" s="49">
        <f t="shared" si="12"/>
        <v>0</v>
      </c>
    </row>
    <row r="98" spans="1:68" x14ac:dyDescent="0.25">
      <c r="A98" s="4">
        <v>96</v>
      </c>
      <c r="BI98">
        <v>96</v>
      </c>
      <c r="BJ98" s="4">
        <f t="shared" si="13"/>
        <v>0</v>
      </c>
      <c r="BK98" s="17">
        <f t="shared" si="7"/>
        <v>0</v>
      </c>
      <c r="BL98" s="17">
        <f t="shared" si="8"/>
        <v>0</v>
      </c>
      <c r="BM98" s="49">
        <f t="shared" si="9"/>
        <v>0</v>
      </c>
      <c r="BN98" s="49">
        <f t="shared" si="10"/>
        <v>0</v>
      </c>
      <c r="BO98" s="49">
        <f t="shared" si="11"/>
        <v>0</v>
      </c>
      <c r="BP98" s="49">
        <f t="shared" si="12"/>
        <v>0</v>
      </c>
    </row>
    <row r="99" spans="1:68" x14ac:dyDescent="0.25">
      <c r="A99" s="4">
        <v>97</v>
      </c>
      <c r="BI99">
        <v>97</v>
      </c>
      <c r="BJ99" s="4">
        <f t="shared" si="13"/>
        <v>0</v>
      </c>
      <c r="BK99" s="17">
        <f t="shared" si="7"/>
        <v>0</v>
      </c>
      <c r="BL99" s="17">
        <f t="shared" si="8"/>
        <v>0</v>
      </c>
      <c r="BM99" s="49">
        <f t="shared" si="9"/>
        <v>0</v>
      </c>
      <c r="BN99" s="49">
        <f t="shared" si="10"/>
        <v>0</v>
      </c>
      <c r="BO99" s="49">
        <f t="shared" si="11"/>
        <v>0</v>
      </c>
      <c r="BP99" s="49">
        <f t="shared" si="12"/>
        <v>0</v>
      </c>
    </row>
    <row r="100" spans="1:68" x14ac:dyDescent="0.25">
      <c r="A100" s="4">
        <v>98</v>
      </c>
      <c r="BI100">
        <v>98</v>
      </c>
      <c r="BJ100" s="4">
        <f t="shared" si="13"/>
        <v>0</v>
      </c>
      <c r="BK100" s="17">
        <f t="shared" si="7"/>
        <v>0</v>
      </c>
      <c r="BL100" s="17">
        <f t="shared" si="8"/>
        <v>0</v>
      </c>
      <c r="BM100" s="49">
        <f t="shared" si="9"/>
        <v>0</v>
      </c>
      <c r="BN100" s="49">
        <f t="shared" si="10"/>
        <v>0</v>
      </c>
      <c r="BO100" s="49">
        <f t="shared" si="11"/>
        <v>0</v>
      </c>
      <c r="BP100" s="49">
        <f t="shared" si="12"/>
        <v>0</v>
      </c>
    </row>
    <row r="101" spans="1:68" x14ac:dyDescent="0.25">
      <c r="A101" s="4">
        <v>99</v>
      </c>
      <c r="BI101">
        <v>99</v>
      </c>
      <c r="BJ101" s="4">
        <f t="shared" si="13"/>
        <v>0</v>
      </c>
      <c r="BK101" s="17">
        <f t="shared" si="7"/>
        <v>0</v>
      </c>
      <c r="BL101" s="17">
        <f t="shared" si="8"/>
        <v>0</v>
      </c>
      <c r="BM101" s="49">
        <f t="shared" si="9"/>
        <v>0</v>
      </c>
      <c r="BN101" s="49">
        <f t="shared" si="10"/>
        <v>0</v>
      </c>
      <c r="BO101" s="49">
        <f t="shared" si="11"/>
        <v>0</v>
      </c>
      <c r="BP101" s="49">
        <f t="shared" si="12"/>
        <v>0</v>
      </c>
    </row>
    <row r="102" spans="1:68" x14ac:dyDescent="0.25">
      <c r="A102" s="4">
        <v>100</v>
      </c>
      <c r="BI102">
        <v>100</v>
      </c>
      <c r="BJ102" s="4">
        <f t="shared" si="13"/>
        <v>0</v>
      </c>
      <c r="BK102" s="17">
        <f t="shared" si="7"/>
        <v>0</v>
      </c>
      <c r="BL102" s="17">
        <f t="shared" si="8"/>
        <v>0</v>
      </c>
      <c r="BM102" s="49">
        <f t="shared" si="9"/>
        <v>0</v>
      </c>
      <c r="BN102" s="49">
        <f t="shared" si="10"/>
        <v>0</v>
      </c>
      <c r="BO102" s="49">
        <f t="shared" si="11"/>
        <v>0</v>
      </c>
      <c r="BP102" s="49">
        <f t="shared" si="12"/>
        <v>0</v>
      </c>
    </row>
    <row r="103" spans="1:68" x14ac:dyDescent="0.25">
      <c r="A103" s="4"/>
    </row>
    <row r="104" spans="1:68" x14ac:dyDescent="0.25">
      <c r="A104" s="4"/>
    </row>
    <row r="105" spans="1:68" x14ac:dyDescent="0.25">
      <c r="A105" s="4"/>
    </row>
    <row r="106" spans="1:68" x14ac:dyDescent="0.25">
      <c r="A106" s="4"/>
    </row>
    <row r="107" spans="1:68" x14ac:dyDescent="0.25">
      <c r="A107" s="4"/>
    </row>
    <row r="108" spans="1:68" x14ac:dyDescent="0.25">
      <c r="A108" s="4"/>
    </row>
    <row r="109" spans="1:68" x14ac:dyDescent="0.25">
      <c r="A109" s="4"/>
    </row>
    <row r="110" spans="1:68" x14ac:dyDescent="0.25">
      <c r="A110" s="4"/>
    </row>
    <row r="111" spans="1:68" x14ac:dyDescent="0.25">
      <c r="A111" s="4"/>
    </row>
    <row r="112" spans="1:68" x14ac:dyDescent="0.25">
      <c r="A112" s="4"/>
    </row>
    <row r="113" spans="1:1" x14ac:dyDescent="0.25">
      <c r="A113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28" spans="1:1" x14ac:dyDescent="0.25">
      <c r="A128" s="4"/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50"/>
  <sheetViews>
    <sheetView workbookViewId="0">
      <selection activeCell="C10" sqref="C10"/>
    </sheetView>
  </sheetViews>
  <sheetFormatPr defaultRowHeight="13.2" x14ac:dyDescent="0.25"/>
  <cols>
    <col min="1" max="1" width="34.5546875" bestFit="1" customWidth="1"/>
    <col min="2" max="2" width="36.33203125" customWidth="1"/>
    <col min="4" max="4" width="33.6640625" bestFit="1" customWidth="1"/>
    <col min="5" max="5" width="13.109375" customWidth="1"/>
  </cols>
  <sheetData>
    <row r="1" spans="1:5" x14ac:dyDescent="0.25">
      <c r="A1" t="s">
        <v>426</v>
      </c>
      <c r="B1" s="5">
        <f>DealNumber</f>
        <v>21</v>
      </c>
    </row>
    <row r="2" spans="1:5" x14ac:dyDescent="0.25">
      <c r="A2" t="s">
        <v>361</v>
      </c>
      <c r="B2" s="31">
        <f ca="1">Today</f>
        <v>36586</v>
      </c>
    </row>
    <row r="3" spans="1:5" x14ac:dyDescent="0.25">
      <c r="A3" t="s">
        <v>96</v>
      </c>
      <c r="B3" s="5" t="str">
        <f>VLOOKUP(Aux!B3,Aux!A5:B304,2)</f>
        <v>Moema - 1</v>
      </c>
      <c r="C3">
        <v>0</v>
      </c>
      <c r="E3" s="35"/>
    </row>
    <row r="4" spans="1:5" x14ac:dyDescent="0.25">
      <c r="A4" t="s">
        <v>97</v>
      </c>
      <c r="B4" s="5" t="str">
        <f>VLOOKUP(Aux!D3,Aux!D5:E9,2)</f>
        <v>A4 - 25 / 2,3 kV</v>
      </c>
      <c r="C4">
        <v>1</v>
      </c>
    </row>
    <row r="5" spans="1:5" x14ac:dyDescent="0.25">
      <c r="A5" t="s">
        <v>100</v>
      </c>
      <c r="B5" s="5" t="str">
        <f>IF(BuySellBase="Buy",VLOOKUP(Aux!M3,Aux!L5:M303,2),VLOOKUP(Aux!I3,Aux!H5:I27,2))</f>
        <v>Below 30 MW</v>
      </c>
      <c r="C5">
        <v>2</v>
      </c>
      <c r="E5" s="56"/>
    </row>
    <row r="6" spans="1:5" x14ac:dyDescent="0.25">
      <c r="A6" t="s">
        <v>98</v>
      </c>
      <c r="B6" s="5" t="str">
        <f>VLOOKUP(Aux!I3,Aux!H5:I27,2)</f>
        <v>Mato Grosso do Sul</v>
      </c>
      <c r="C6">
        <v>3</v>
      </c>
      <c r="E6" s="56"/>
    </row>
    <row r="7" spans="1:5" x14ac:dyDescent="0.25">
      <c r="A7" t="s">
        <v>188</v>
      </c>
      <c r="B7" s="5" t="str">
        <f>IF(Inputs!R11=1,"Buy",IF(Inputs!R11=2,"Sell","VN Sale"))</f>
        <v>Buy</v>
      </c>
      <c r="C7">
        <v>4</v>
      </c>
    </row>
    <row r="8" spans="1:5" x14ac:dyDescent="0.25">
      <c r="A8" t="s">
        <v>189</v>
      </c>
      <c r="B8" s="5" t="str">
        <f>IF(Inputs!R12=1,"Executed","Not Executed")</f>
        <v>Not Executed</v>
      </c>
      <c r="C8">
        <v>5</v>
      </c>
      <c r="E8" s="35"/>
    </row>
    <row r="9" spans="1:5" x14ac:dyDescent="0.25">
      <c r="A9" t="s">
        <v>190</v>
      </c>
      <c r="B9" s="5" t="str">
        <f>IF(Inputs!R13=TRUE,"Active","Non Active")</f>
        <v>Non Active</v>
      </c>
      <c r="C9">
        <v>6</v>
      </c>
      <c r="E9" s="35"/>
    </row>
    <row r="10" spans="1:5" x14ac:dyDescent="0.25">
      <c r="A10" t="s">
        <v>59</v>
      </c>
      <c r="B10" s="5" t="str">
        <f>VLOOKUP(Input_Curves!B1,Input_Curves!A3:B13,2)</f>
        <v>9 - VN - Biomass</v>
      </c>
      <c r="C10">
        <v>7</v>
      </c>
      <c r="E10" s="35"/>
    </row>
    <row r="11" spans="1:5" x14ac:dyDescent="0.25">
      <c r="A11" t="s">
        <v>65</v>
      </c>
      <c r="B11" t="str">
        <f>VLOOKUP(Input_Escalators!B1,Input_Escalators!A4:B13,2)</f>
        <v>IGPM</v>
      </c>
      <c r="C11">
        <v>8</v>
      </c>
    </row>
    <row r="12" spans="1:5" x14ac:dyDescent="0.25">
      <c r="A12" t="s">
        <v>489</v>
      </c>
      <c r="B12" t="str">
        <f>IF(RetrievePoint=1,"Annually",IF(RetrievePoint=2,"Daily","Monthly"))</f>
        <v>Annually</v>
      </c>
      <c r="C12">
        <v>9</v>
      </c>
    </row>
    <row r="13" spans="1:5" x14ac:dyDescent="0.25">
      <c r="A13" t="s">
        <v>397</v>
      </c>
      <c r="B13" t="str">
        <f>VLOOKUP(RetrieveLDC,Aux!U7:V306,2)</f>
        <v>CELB</v>
      </c>
      <c r="C13">
        <v>10</v>
      </c>
    </row>
    <row r="14" spans="1:5" x14ac:dyDescent="0.25">
      <c r="A14" t="s">
        <v>60</v>
      </c>
      <c r="B14" s="31">
        <f>Inputs!C17</f>
        <v>36573</v>
      </c>
      <c r="C14">
        <v>11</v>
      </c>
    </row>
    <row r="15" spans="1:5" x14ac:dyDescent="0.25">
      <c r="A15" t="s">
        <v>61</v>
      </c>
      <c r="B15" s="31">
        <f>Inputs!C18</f>
        <v>36816</v>
      </c>
      <c r="C15">
        <v>12</v>
      </c>
    </row>
    <row r="16" spans="1:5" x14ac:dyDescent="0.25">
      <c r="A16" t="s">
        <v>598</v>
      </c>
      <c r="B16" s="31">
        <f>Inputs!C19</f>
        <v>36573</v>
      </c>
      <c r="C16">
        <v>13</v>
      </c>
    </row>
    <row r="17" spans="1:5" x14ac:dyDescent="0.25">
      <c r="A17" t="s">
        <v>366</v>
      </c>
      <c r="B17" s="31">
        <f>Inputs!C20</f>
        <v>36602</v>
      </c>
      <c r="C17">
        <v>14</v>
      </c>
    </row>
    <row r="18" spans="1:5" x14ac:dyDescent="0.25">
      <c r="A18" t="s">
        <v>523</v>
      </c>
      <c r="B18" s="30">
        <f>Inputs!C16</f>
        <v>1</v>
      </c>
      <c r="C18">
        <v>15</v>
      </c>
    </row>
    <row r="19" spans="1:5" x14ac:dyDescent="0.25">
      <c r="A19" t="s">
        <v>591</v>
      </c>
      <c r="B19" s="401">
        <f>Inputs!G20</f>
        <v>0</v>
      </c>
      <c r="C19">
        <v>16</v>
      </c>
    </row>
    <row r="20" spans="1:5" x14ac:dyDescent="0.25">
      <c r="A20" t="s">
        <v>67</v>
      </c>
      <c r="B20" s="32">
        <f>Inputs!C22</f>
        <v>40</v>
      </c>
      <c r="C20">
        <v>17</v>
      </c>
    </row>
    <row r="21" spans="1:5" x14ac:dyDescent="0.25">
      <c r="A21" t="s">
        <v>68</v>
      </c>
      <c r="B21" s="32">
        <f>Inputs!C23</f>
        <v>40</v>
      </c>
      <c r="C21">
        <v>18</v>
      </c>
      <c r="D21" s="443" t="s">
        <v>356</v>
      </c>
      <c r="E21" s="443"/>
    </row>
    <row r="22" spans="1:5" x14ac:dyDescent="0.25">
      <c r="A22" t="s">
        <v>69</v>
      </c>
      <c r="B22" s="32">
        <f>Inputs!C24</f>
        <v>40</v>
      </c>
      <c r="C22">
        <v>19</v>
      </c>
      <c r="D22" s="89" t="s">
        <v>363</v>
      </c>
      <c r="E22" s="31">
        <f>ExistingDeal!D10</f>
        <v>36470</v>
      </c>
    </row>
    <row r="23" spans="1:5" x14ac:dyDescent="0.25">
      <c r="A23" t="s">
        <v>70</v>
      </c>
      <c r="B23" s="33">
        <f>Inputs!G22</f>
        <v>10</v>
      </c>
      <c r="C23">
        <v>20</v>
      </c>
      <c r="D23" s="89" t="s">
        <v>364</v>
      </c>
      <c r="E23" s="31">
        <f>ExistingDeal!D11</f>
        <v>36890</v>
      </c>
    </row>
    <row r="24" spans="1:5" x14ac:dyDescent="0.25">
      <c r="A24" t="s">
        <v>71</v>
      </c>
      <c r="B24" s="33">
        <f>Inputs!G23</f>
        <v>10</v>
      </c>
      <c r="C24">
        <v>21</v>
      </c>
    </row>
    <row r="25" spans="1:5" x14ac:dyDescent="0.25">
      <c r="A25" t="s">
        <v>72</v>
      </c>
      <c r="B25" s="33">
        <f>Inputs!G24</f>
        <v>0</v>
      </c>
      <c r="C25">
        <v>22</v>
      </c>
    </row>
    <row r="26" spans="1:5" x14ac:dyDescent="0.25">
      <c r="A26" t="s">
        <v>78</v>
      </c>
      <c r="B26" s="48">
        <f>Inputs!M24</f>
        <v>0</v>
      </c>
      <c r="C26">
        <v>23</v>
      </c>
    </row>
    <row r="27" spans="1:5" x14ac:dyDescent="0.25">
      <c r="A27" t="s">
        <v>480</v>
      </c>
      <c r="B27" s="147">
        <f>Inputs!M26</f>
        <v>40</v>
      </c>
      <c r="C27">
        <v>24</v>
      </c>
    </row>
    <row r="28" spans="1:5" x14ac:dyDescent="0.25">
      <c r="A28" t="s">
        <v>481</v>
      </c>
      <c r="B28" s="147">
        <f>Inputs!M27</f>
        <v>40</v>
      </c>
      <c r="C28">
        <v>25</v>
      </c>
    </row>
    <row r="29" spans="1:5" x14ac:dyDescent="0.25">
      <c r="A29" t="s">
        <v>482</v>
      </c>
      <c r="B29" s="147">
        <f>Inputs!M28</f>
        <v>0</v>
      </c>
      <c r="C29">
        <v>26</v>
      </c>
    </row>
    <row r="30" spans="1:5" x14ac:dyDescent="0.25">
      <c r="A30" s="15" t="s">
        <v>77</v>
      </c>
      <c r="B30" s="34">
        <f>UpMiddle</f>
        <v>0</v>
      </c>
      <c r="C30">
        <v>27</v>
      </c>
    </row>
    <row r="31" spans="1:5" x14ac:dyDescent="0.25">
      <c r="A31" t="s">
        <v>66</v>
      </c>
      <c r="B31" s="35">
        <f>IF(Inputs!R14=TRUE,Inputs!G19,0)</f>
        <v>0</v>
      </c>
      <c r="C31">
        <v>28</v>
      </c>
    </row>
    <row r="32" spans="1:5" x14ac:dyDescent="0.25">
      <c r="A32" t="s">
        <v>101</v>
      </c>
      <c r="B32" s="35">
        <f>IF(AND(Inputs!R15=TRUE,BuySellBase="Buy"),VLOOKUP(Aux!M3,Aux!L5:N303,3),IF(AND(Inputs!R15=TRUE,BuySellBase="Sell"),VLOOKUP(Aux!I3,Aux!H5:J27,3),0))</f>
        <v>0</v>
      </c>
      <c r="C32">
        <v>29</v>
      </c>
    </row>
    <row r="33" spans="1:3" x14ac:dyDescent="0.25">
      <c r="A33" t="s">
        <v>102</v>
      </c>
      <c r="B33" s="35">
        <f>IF(AND(BuySellBase="Buy",Aux!D3&lt;&gt;1,Inputs!R16=TRUE),VLOOKUP(Aux!V3,Aux!U7:AG306,13),0)</f>
        <v>0</v>
      </c>
      <c r="C33">
        <v>30</v>
      </c>
    </row>
    <row r="34" spans="1:3" x14ac:dyDescent="0.25">
      <c r="A34" t="s">
        <v>103</v>
      </c>
      <c r="B34" s="35">
        <f>IF(AND(BuySellBase="Sell",Aux!D3&lt;&gt;1,Inputs!R16=TRUE),VLOOKUP(Aux!V3,Aux!U7:AG306,Aux!E3),0)</f>
        <v>0</v>
      </c>
      <c r="C34">
        <v>31</v>
      </c>
    </row>
    <row r="35" spans="1:3" x14ac:dyDescent="0.25">
      <c r="A35" t="s">
        <v>104</v>
      </c>
      <c r="B35" s="35">
        <f>IF(AND(BuySellBase="Sell",Aux!D3&lt;&gt;1,Inputs!R16=TRUE),VLOOKUP(Aux!V3,Aux!U7:AG306,Aux!F3),0)</f>
        <v>0</v>
      </c>
      <c r="C35">
        <v>32</v>
      </c>
    </row>
    <row r="36" spans="1:3" x14ac:dyDescent="0.25">
      <c r="A36" t="s">
        <v>88</v>
      </c>
      <c r="B36" s="48">
        <f>IF(Inputs!R17=TRUE,Inputs!M15,0)</f>
        <v>0</v>
      </c>
      <c r="C36">
        <v>33</v>
      </c>
    </row>
    <row r="37" spans="1:3" x14ac:dyDescent="0.25">
      <c r="A37" t="s">
        <v>89</v>
      </c>
      <c r="B37" s="48">
        <f>IF(Inputs!R18=TRUE,Inputs!M16,0)</f>
        <v>0</v>
      </c>
      <c r="C37">
        <v>34</v>
      </c>
    </row>
    <row r="38" spans="1:3" x14ac:dyDescent="0.25">
      <c r="A38" t="s">
        <v>90</v>
      </c>
      <c r="B38" s="48">
        <f>IF(Inputs!R19=TRUE,Inputs!M17,0)</f>
        <v>0</v>
      </c>
      <c r="C38">
        <v>35</v>
      </c>
    </row>
    <row r="39" spans="1:3" x14ac:dyDescent="0.25">
      <c r="A39" t="s">
        <v>91</v>
      </c>
      <c r="B39" s="35">
        <f>IF(Inputs!R20=TRUE,Inputs!M18,0)</f>
        <v>0</v>
      </c>
      <c r="C39">
        <v>36</v>
      </c>
    </row>
    <row r="40" spans="1:3" x14ac:dyDescent="0.25">
      <c r="A40" t="s">
        <v>92</v>
      </c>
      <c r="B40" s="35">
        <f>IF(Inputs!R21=TRUE,Inputs!M19,0)</f>
        <v>0</v>
      </c>
      <c r="C40">
        <v>37</v>
      </c>
    </row>
    <row r="41" spans="1:3" x14ac:dyDescent="0.25">
      <c r="A41" t="s">
        <v>93</v>
      </c>
      <c r="B41" s="35">
        <f>IF(Inputs!R22=TRUE,Inputs!M20,0)</f>
        <v>0</v>
      </c>
      <c r="C41">
        <v>38</v>
      </c>
    </row>
    <row r="42" spans="1:3" x14ac:dyDescent="0.25">
      <c r="A42" t="s">
        <v>376</v>
      </c>
      <c r="B42" s="35" t="b">
        <f>Inputs!R14</f>
        <v>0</v>
      </c>
      <c r="C42">
        <v>39</v>
      </c>
    </row>
    <row r="43" spans="1:3" x14ac:dyDescent="0.25">
      <c r="A43" t="s">
        <v>377</v>
      </c>
      <c r="B43" s="5" t="b">
        <f>Inputs!R15</f>
        <v>0</v>
      </c>
      <c r="C43">
        <v>40</v>
      </c>
    </row>
    <row r="44" spans="1:3" x14ac:dyDescent="0.25">
      <c r="A44" t="s">
        <v>369</v>
      </c>
      <c r="B44" s="5" t="b">
        <f>Inputs!R16</f>
        <v>0</v>
      </c>
      <c r="C44">
        <v>41</v>
      </c>
    </row>
    <row r="45" spans="1:3" x14ac:dyDescent="0.25">
      <c r="A45" t="s">
        <v>378</v>
      </c>
      <c r="B45" s="5" t="b">
        <f>Inputs!R17</f>
        <v>0</v>
      </c>
      <c r="C45">
        <v>42</v>
      </c>
    </row>
    <row r="46" spans="1:3" x14ac:dyDescent="0.25">
      <c r="A46" t="s">
        <v>371</v>
      </c>
      <c r="B46" s="5" t="b">
        <f>Inputs!R18</f>
        <v>0</v>
      </c>
      <c r="C46">
        <v>43</v>
      </c>
    </row>
    <row r="47" spans="1:3" x14ac:dyDescent="0.25">
      <c r="A47" t="s">
        <v>372</v>
      </c>
      <c r="B47" s="5" t="b">
        <f>Inputs!R19</f>
        <v>0</v>
      </c>
      <c r="C47">
        <v>44</v>
      </c>
    </row>
    <row r="48" spans="1:3" x14ac:dyDescent="0.25">
      <c r="A48" t="s">
        <v>373</v>
      </c>
      <c r="B48" s="5" t="b">
        <f>Inputs!R20</f>
        <v>0</v>
      </c>
      <c r="C48">
        <v>45</v>
      </c>
    </row>
    <row r="49" spans="1:3" x14ac:dyDescent="0.25">
      <c r="A49" t="s">
        <v>374</v>
      </c>
      <c r="B49" s="5" t="b">
        <f>Inputs!R21</f>
        <v>0</v>
      </c>
      <c r="C49">
        <v>46</v>
      </c>
    </row>
    <row r="50" spans="1:3" x14ac:dyDescent="0.25">
      <c r="A50" t="s">
        <v>375</v>
      </c>
      <c r="B50" s="5" t="b">
        <f>Inputs!R22</f>
        <v>0</v>
      </c>
      <c r="C50">
        <v>47</v>
      </c>
    </row>
  </sheetData>
  <mergeCells count="1">
    <mergeCell ref="D21:E21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Y52"/>
  <sheetViews>
    <sheetView tabSelected="1" topLeftCell="A4" workbookViewId="0">
      <selection activeCell="B13" sqref="B13"/>
    </sheetView>
  </sheetViews>
  <sheetFormatPr defaultRowHeight="13.2" x14ac:dyDescent="0.25"/>
  <cols>
    <col min="1" max="1" width="0.5546875" customWidth="1"/>
    <col min="2" max="2" width="29.109375" customWidth="1"/>
    <col min="3" max="3" width="19.33203125" customWidth="1"/>
    <col min="4" max="4" width="0.88671875" customWidth="1"/>
    <col min="5" max="5" width="19.5546875" customWidth="1"/>
    <col min="6" max="6" width="8.88671875" customWidth="1"/>
    <col min="7" max="7" width="12" customWidth="1"/>
    <col min="8" max="8" width="1.33203125" customWidth="1"/>
    <col min="10" max="10" width="13.88671875" customWidth="1"/>
    <col min="11" max="11" width="1" customWidth="1"/>
    <col min="12" max="12" width="11.109375" customWidth="1"/>
    <col min="17" max="17" width="25.33203125" bestFit="1" customWidth="1"/>
    <col min="23" max="23" width="22.109375" bestFit="1" customWidth="1"/>
    <col min="24" max="24" width="10.109375" customWidth="1"/>
    <col min="25" max="26" width="11.6640625" bestFit="1" customWidth="1"/>
    <col min="27" max="27" width="21.33203125" bestFit="1" customWidth="1"/>
    <col min="28" max="28" width="10.44140625" customWidth="1"/>
    <col min="29" max="29" width="11.6640625" bestFit="1" customWidth="1"/>
    <col min="30" max="31" width="11" customWidth="1"/>
  </cols>
  <sheetData>
    <row r="1" spans="1:75" hidden="1" x14ac:dyDescent="0.25">
      <c r="A1" s="10"/>
      <c r="B1" s="13" t="s">
        <v>58</v>
      </c>
      <c r="C1" s="11" t="str">
        <f>IF(AND(R12=1,R13=TRUE),"Executed Deals can`t be active ones -  Diselect Active CheckBox","")</f>
        <v/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75" hidden="1" x14ac:dyDescent="0.25">
      <c r="A2" s="10"/>
      <c r="B2" s="13"/>
      <c r="C2" s="11" t="str">
        <f>IF(C18&lt;C17,"Maturity Date must be after Start Date","")</f>
        <v/>
      </c>
      <c r="D2" s="10"/>
      <c r="E2" s="10"/>
      <c r="F2" s="10"/>
      <c r="G2" s="11" t="str">
        <f>IF(C20&lt;C17,"Date of first Escalator must be after start date, Please Correct","")</f>
        <v/>
      </c>
      <c r="H2" s="11"/>
      <c r="I2" s="10"/>
      <c r="J2" s="10"/>
      <c r="K2" s="10"/>
      <c r="L2" s="10"/>
      <c r="M2" s="10"/>
      <c r="N2" s="10"/>
      <c r="O2" s="10"/>
    </row>
    <row r="3" spans="1:75" hidden="1" x14ac:dyDescent="0.25">
      <c r="A3" s="10"/>
      <c r="B3" s="13"/>
      <c r="C3" s="11" t="str">
        <f>IF(RetrievePoint=2,"Please Change Escalator Periodicity because the Daily Option is not already working","")</f>
        <v/>
      </c>
      <c r="D3" s="10"/>
      <c r="E3" s="11"/>
      <c r="F3" s="10"/>
      <c r="G3" s="11" t="str">
        <f>IF(C20&gt;C18,"Date o first escalator must be before Maturity Date, Please Correct","")</f>
        <v/>
      </c>
      <c r="H3" s="11"/>
      <c r="I3" s="10"/>
      <c r="J3" s="10"/>
      <c r="K3" s="10"/>
      <c r="L3" s="10"/>
      <c r="M3" s="10"/>
      <c r="N3" s="10"/>
      <c r="O3" s="10"/>
    </row>
    <row r="4" spans="1:75" ht="7.5" customHeight="1" thickBot="1" x14ac:dyDescent="0.3">
      <c r="A4" s="72"/>
      <c r="B4" s="289"/>
      <c r="C4" s="100"/>
      <c r="D4" s="72"/>
      <c r="E4" s="100"/>
      <c r="F4" s="72"/>
      <c r="G4" s="72"/>
      <c r="H4" s="100"/>
      <c r="I4" s="72"/>
      <c r="J4" s="72"/>
      <c r="K4" s="72"/>
      <c r="L4" s="72"/>
      <c r="M4" s="72"/>
      <c r="N4" s="72"/>
      <c r="O4" s="72"/>
    </row>
    <row r="5" spans="1:75" ht="14.4" thickTop="1" thickBot="1" x14ac:dyDescent="0.3">
      <c r="A5" s="72"/>
      <c r="B5" s="91">
        <f ca="1">TODAY()</f>
        <v>36586</v>
      </c>
      <c r="C5" s="72"/>
      <c r="D5" s="72"/>
      <c r="E5" s="136"/>
      <c r="F5" s="72"/>
      <c r="G5" s="101"/>
      <c r="H5" s="100"/>
      <c r="I5" s="77"/>
      <c r="J5" s="79"/>
      <c r="K5" s="72"/>
      <c r="L5" s="77"/>
      <c r="M5" s="79"/>
      <c r="N5" s="72"/>
      <c r="O5" s="72"/>
    </row>
    <row r="6" spans="1:75" ht="13.8" thickBot="1" x14ac:dyDescent="0.3">
      <c r="A6" s="72"/>
      <c r="B6" s="103" t="s">
        <v>365</v>
      </c>
      <c r="C6" s="104">
        <v>21</v>
      </c>
      <c r="D6" s="72"/>
      <c r="E6" s="137"/>
      <c r="F6" s="72"/>
      <c r="G6" s="102"/>
      <c r="H6" s="72"/>
      <c r="I6" s="82"/>
      <c r="J6" s="84"/>
      <c r="K6" s="72"/>
      <c r="L6" s="82"/>
      <c r="M6" s="84"/>
      <c r="N6" s="72"/>
      <c r="O6" s="72"/>
      <c r="W6" s="128" t="s">
        <v>428</v>
      </c>
      <c r="X6" s="129"/>
      <c r="Y6" s="130"/>
      <c r="AA6" t="s">
        <v>524</v>
      </c>
      <c r="AB6">
        <f>3*5</f>
        <v>15</v>
      </c>
      <c r="AC6" s="281">
        <f>AB6/AB9</f>
        <v>8.9285714285714288E-2</v>
      </c>
    </row>
    <row r="7" spans="1:75" ht="14.4" thickTop="1" thickBot="1" x14ac:dyDescent="0.3">
      <c r="A7" s="72"/>
      <c r="B7" s="103"/>
      <c r="C7" s="104"/>
      <c r="D7" s="72"/>
      <c r="E7" s="29"/>
      <c r="F7" s="72"/>
      <c r="G7" s="29"/>
      <c r="H7" s="72"/>
      <c r="I7" s="29"/>
      <c r="J7" s="29"/>
      <c r="K7" s="72"/>
      <c r="L7" s="29"/>
      <c r="M7" s="29"/>
      <c r="N7" s="72"/>
      <c r="O7" s="72"/>
      <c r="W7" s="131"/>
      <c r="X7" s="15"/>
      <c r="Y7" s="132"/>
      <c r="AC7" s="281"/>
    </row>
    <row r="8" spans="1:75" ht="13.8" thickTop="1" x14ac:dyDescent="0.25">
      <c r="A8" s="72"/>
      <c r="B8" s="72"/>
      <c r="C8" s="72"/>
      <c r="D8" s="72"/>
      <c r="E8" s="29"/>
      <c r="F8" s="72"/>
      <c r="G8" s="136"/>
      <c r="H8" s="29"/>
      <c r="I8" s="63"/>
      <c r="J8" s="65"/>
      <c r="K8" s="29"/>
      <c r="L8" s="63"/>
      <c r="M8" s="65"/>
      <c r="N8" s="72"/>
      <c r="O8" s="72"/>
      <c r="Q8" s="422" t="s">
        <v>427</v>
      </c>
      <c r="R8" s="423"/>
      <c r="S8" s="423"/>
      <c r="T8" s="424"/>
      <c r="U8" s="14"/>
      <c r="W8" s="131" t="s">
        <v>442</v>
      </c>
      <c r="X8" s="14">
        <f>R11</f>
        <v>1</v>
      </c>
      <c r="Y8" s="132" t="str">
        <f>IF(X8=1,"Purchase","Sale")</f>
        <v>Purchase</v>
      </c>
      <c r="AA8" t="s">
        <v>525</v>
      </c>
      <c r="AB8">
        <f>5*21+2*24</f>
        <v>153</v>
      </c>
      <c r="AC8" s="281">
        <f>AB8/AB9</f>
        <v>0.9107142857142857</v>
      </c>
    </row>
    <row r="9" spans="1:75" ht="13.8" thickBot="1" x14ac:dyDescent="0.3">
      <c r="A9" s="72"/>
      <c r="B9" s="96"/>
      <c r="C9" s="72"/>
      <c r="D9" s="90"/>
      <c r="E9" s="29"/>
      <c r="F9" s="72"/>
      <c r="G9" s="137"/>
      <c r="H9" s="29"/>
      <c r="I9" s="70"/>
      <c r="J9" s="71"/>
      <c r="K9" s="29"/>
      <c r="L9" s="70"/>
      <c r="M9" s="71"/>
      <c r="N9" s="72"/>
      <c r="O9" s="72"/>
      <c r="Q9" s="19"/>
      <c r="R9" s="20"/>
      <c r="S9" s="20"/>
      <c r="T9" s="21"/>
      <c r="U9" s="15"/>
      <c r="W9" s="133" t="s">
        <v>438</v>
      </c>
      <c r="X9" s="134">
        <f>RetrieveTension</f>
        <v>5</v>
      </c>
      <c r="Y9" s="135"/>
      <c r="AA9" t="s">
        <v>526</v>
      </c>
      <c r="AB9">
        <f>AB8+AB6</f>
        <v>168</v>
      </c>
    </row>
    <row r="10" spans="1:75" ht="18.75" customHeight="1" thickTop="1" thickBot="1" x14ac:dyDescent="0.3">
      <c r="A10" s="72"/>
      <c r="B10" s="96" t="s">
        <v>419</v>
      </c>
      <c r="C10" s="29"/>
      <c r="D10" s="90"/>
      <c r="E10" s="72"/>
      <c r="F10" s="72"/>
      <c r="G10" s="29"/>
      <c r="H10" s="29"/>
      <c r="I10" s="29"/>
      <c r="J10" s="29"/>
      <c r="K10" s="29"/>
      <c r="L10" s="29"/>
      <c r="M10" s="29"/>
      <c r="N10" s="72"/>
      <c r="O10" s="72"/>
      <c r="Q10" s="22"/>
      <c r="R10" s="15"/>
      <c r="S10" s="15"/>
      <c r="T10" s="23"/>
      <c r="U10" s="15"/>
      <c r="X10" s="4"/>
    </row>
    <row r="11" spans="1:75" ht="18" customHeight="1" thickTop="1" x14ac:dyDescent="0.25">
      <c r="A11" s="72"/>
      <c r="B11" s="96" t="s">
        <v>460</v>
      </c>
      <c r="C11" s="29"/>
      <c r="D11" s="90"/>
      <c r="E11" s="72"/>
      <c r="F11" s="72"/>
      <c r="G11" s="63"/>
      <c r="H11" s="64"/>
      <c r="I11" s="64"/>
      <c r="J11" s="65"/>
      <c r="K11" s="29"/>
      <c r="L11" s="63"/>
      <c r="M11" s="65"/>
      <c r="N11" s="72"/>
      <c r="O11" s="72"/>
      <c r="Q11" s="22" t="s">
        <v>187</v>
      </c>
      <c r="R11" s="15">
        <v>1</v>
      </c>
      <c r="S11" s="15"/>
      <c r="T11" s="23"/>
      <c r="U11" s="15"/>
      <c r="AA11" t="s">
        <v>536</v>
      </c>
      <c r="AB11" s="7">
        <f>(PPrice*Y30+OffPrice*Z30+IntPrice*AD30)/(AC30+AD30)</f>
        <v>40</v>
      </c>
    </row>
    <row r="12" spans="1:75" ht="15.75" customHeight="1" x14ac:dyDescent="0.25">
      <c r="A12" s="72"/>
      <c r="B12" s="96" t="s">
        <v>411</v>
      </c>
      <c r="C12" s="29"/>
      <c r="D12" s="72"/>
      <c r="E12" s="29"/>
      <c r="F12" s="47"/>
      <c r="G12" s="66"/>
      <c r="H12" s="29"/>
      <c r="I12" s="29"/>
      <c r="J12" s="67"/>
      <c r="K12" s="29"/>
      <c r="L12" s="66"/>
      <c r="M12" s="67"/>
      <c r="N12" s="72"/>
      <c r="O12" s="72"/>
      <c r="Q12" s="22" t="s">
        <v>186</v>
      </c>
      <c r="R12" s="15">
        <v>2</v>
      </c>
      <c r="S12" s="15"/>
      <c r="T12" s="23"/>
      <c r="U12" s="15"/>
      <c r="X12" s="4"/>
      <c r="Y12" s="4"/>
      <c r="Z12" s="4"/>
    </row>
    <row r="13" spans="1:75" ht="18" customHeight="1" x14ac:dyDescent="0.25">
      <c r="A13" s="72"/>
      <c r="B13" s="96" t="s">
        <v>483</v>
      </c>
      <c r="C13" s="29"/>
      <c r="D13" s="72"/>
      <c r="E13" s="29"/>
      <c r="F13" s="47"/>
      <c r="G13" s="66"/>
      <c r="H13" s="29"/>
      <c r="I13" s="29"/>
      <c r="J13" s="67"/>
      <c r="K13" s="29"/>
      <c r="L13" s="66"/>
      <c r="M13" s="67"/>
      <c r="N13" s="72"/>
      <c r="O13" s="72"/>
      <c r="Q13" s="22" t="s">
        <v>185</v>
      </c>
      <c r="R13" s="15" t="b">
        <v>0</v>
      </c>
      <c r="S13" s="15"/>
      <c r="T13" s="23"/>
      <c r="U13" s="15"/>
      <c r="W13" s="19" t="s">
        <v>440</v>
      </c>
      <c r="X13" s="422" t="s">
        <v>315</v>
      </c>
      <c r="Y13" s="423"/>
      <c r="Z13" s="424"/>
      <c r="AA13" s="422" t="s">
        <v>403</v>
      </c>
      <c r="AB13" s="423"/>
      <c r="AC13" s="424"/>
    </row>
    <row r="14" spans="1:75" s="28" customFormat="1" ht="16.5" customHeight="1" thickBot="1" x14ac:dyDescent="0.3">
      <c r="A14" s="72"/>
      <c r="B14" s="96" t="s">
        <v>420</v>
      </c>
      <c r="C14" s="29"/>
      <c r="D14" s="72"/>
      <c r="E14" s="72"/>
      <c r="F14" s="92"/>
      <c r="G14" s="400"/>
      <c r="H14" s="61"/>
      <c r="I14" s="61"/>
      <c r="J14" s="71"/>
      <c r="K14" s="29"/>
      <c r="L14" s="70"/>
      <c r="M14" s="71"/>
      <c r="N14" s="72"/>
      <c r="O14" s="72"/>
      <c r="Q14" s="22" t="s">
        <v>79</v>
      </c>
      <c r="R14" s="15" t="b">
        <v>0</v>
      </c>
      <c r="S14" s="278"/>
      <c r="T14" s="46"/>
      <c r="U14" s="278"/>
      <c r="V14"/>
      <c r="W14" s="110" t="s">
        <v>441</v>
      </c>
      <c r="X14" s="109" t="s">
        <v>435</v>
      </c>
      <c r="Y14" s="109" t="s">
        <v>436</v>
      </c>
      <c r="Z14" s="109" t="s">
        <v>437</v>
      </c>
      <c r="AA14" s="114" t="s">
        <v>435</v>
      </c>
      <c r="AB14" s="114" t="s">
        <v>436</v>
      </c>
      <c r="AC14" s="108" t="s">
        <v>437</v>
      </c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</row>
    <row r="15" spans="1:75" ht="16.5" customHeight="1" thickTop="1" thickBot="1" x14ac:dyDescent="0.3">
      <c r="A15" s="72"/>
      <c r="B15" s="96" t="s">
        <v>458</v>
      </c>
      <c r="C15" s="194" t="s">
        <v>459</v>
      </c>
      <c r="D15" s="72"/>
      <c r="E15" s="96" t="s">
        <v>412</v>
      </c>
      <c r="F15" s="96"/>
      <c r="G15" s="72"/>
      <c r="H15" s="72"/>
      <c r="I15" s="97" t="s">
        <v>405</v>
      </c>
      <c r="J15" s="29"/>
      <c r="K15" s="29"/>
      <c r="L15" s="29"/>
      <c r="M15" s="196">
        <v>3.6499999999999998E-2</v>
      </c>
      <c r="N15" s="72"/>
      <c r="O15" s="72"/>
      <c r="Q15" s="22" t="s">
        <v>80</v>
      </c>
      <c r="R15" s="15" t="b">
        <v>0</v>
      </c>
      <c r="S15" s="15"/>
      <c r="T15" s="23"/>
      <c r="U15" s="15"/>
      <c r="V15" s="28"/>
      <c r="W15" s="22" t="s">
        <v>433</v>
      </c>
      <c r="X15" s="112">
        <f>IF(AND(R11=1,R14=TRUE),G19,0)</f>
        <v>0</v>
      </c>
      <c r="Y15" s="112">
        <f>X15</f>
        <v>0</v>
      </c>
      <c r="Z15" s="111">
        <f>Y15</f>
        <v>0</v>
      </c>
      <c r="AA15" s="111"/>
      <c r="AB15" s="111"/>
      <c r="AC15" s="117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</row>
    <row r="16" spans="1:75" ht="16.5" customHeight="1" x14ac:dyDescent="0.25">
      <c r="A16" s="72"/>
      <c r="B16" s="96" t="s">
        <v>484</v>
      </c>
      <c r="C16" s="274">
        <v>1</v>
      </c>
      <c r="D16" s="72"/>
      <c r="E16" s="96" t="s">
        <v>413</v>
      </c>
      <c r="F16" s="96"/>
      <c r="G16" s="72"/>
      <c r="H16" s="72"/>
      <c r="I16" s="97" t="s">
        <v>406</v>
      </c>
      <c r="J16" s="29"/>
      <c r="K16" s="29"/>
      <c r="L16" s="29"/>
      <c r="M16" s="196">
        <v>0.18</v>
      </c>
      <c r="N16" s="72"/>
      <c r="O16" s="72"/>
      <c r="Q16" s="22" t="s">
        <v>81</v>
      </c>
      <c r="R16" s="15" t="b">
        <v>0</v>
      </c>
      <c r="S16" s="15"/>
      <c r="T16" s="23"/>
      <c r="U16" s="15"/>
      <c r="W16" s="22" t="s">
        <v>429</v>
      </c>
      <c r="X16" s="111">
        <f>(IF(AND(R11=1,X9&lt;&gt;1,R16=TRUE),VLOOKUP(RetrieveLDC,Aux!U7:AG306,13),0))</f>
        <v>0</v>
      </c>
      <c r="Y16" s="111">
        <f>X16</f>
        <v>0</v>
      </c>
      <c r="Z16" s="111">
        <f>Y16</f>
        <v>0</v>
      </c>
      <c r="AA16" s="111"/>
      <c r="AB16" s="111"/>
      <c r="AC16" s="117"/>
    </row>
    <row r="17" spans="1:77" ht="16.5" customHeight="1" x14ac:dyDescent="0.25">
      <c r="A17" s="72"/>
      <c r="B17" s="96" t="s">
        <v>421</v>
      </c>
      <c r="C17" s="413">
        <v>36573</v>
      </c>
      <c r="D17" s="72"/>
      <c r="E17" s="96" t="s">
        <v>496</v>
      </c>
      <c r="F17" s="96"/>
      <c r="G17" s="72"/>
      <c r="H17" s="72"/>
      <c r="I17" s="97" t="s">
        <v>407</v>
      </c>
      <c r="J17" s="29"/>
      <c r="K17" s="29"/>
      <c r="L17" s="29"/>
      <c r="M17" s="196">
        <v>3.8E-3</v>
      </c>
      <c r="N17" s="72"/>
      <c r="O17" s="72"/>
      <c r="Q17" s="22" t="s">
        <v>82</v>
      </c>
      <c r="R17" s="15" t="b">
        <v>0</v>
      </c>
      <c r="S17" s="15"/>
      <c r="T17" s="23"/>
      <c r="U17" s="15"/>
      <c r="W17" s="22" t="s">
        <v>430</v>
      </c>
      <c r="X17" s="111">
        <f>(IF(AND(R11=1,R15=TRUE),VLOOKUP(RetrieveTrans2,Aux!L5:N303,3),0))</f>
        <v>0</v>
      </c>
      <c r="Y17" s="111">
        <v>0</v>
      </c>
      <c r="Z17" s="111">
        <f>X17</f>
        <v>0</v>
      </c>
      <c r="AA17" s="111"/>
      <c r="AB17" s="111"/>
      <c r="AC17" s="117"/>
    </row>
    <row r="18" spans="1:77" ht="16.5" customHeight="1" x14ac:dyDescent="0.25">
      <c r="A18" s="72"/>
      <c r="B18" s="96" t="s">
        <v>422</v>
      </c>
      <c r="C18" s="413">
        <v>36816</v>
      </c>
      <c r="D18" s="72"/>
      <c r="E18" s="96" t="s">
        <v>414</v>
      </c>
      <c r="F18" s="96"/>
      <c r="G18" s="275">
        <v>0</v>
      </c>
      <c r="H18" s="72"/>
      <c r="I18" s="97" t="s">
        <v>408</v>
      </c>
      <c r="J18" s="29"/>
      <c r="K18" s="29"/>
      <c r="L18" s="29"/>
      <c r="M18" s="197">
        <v>3.8</v>
      </c>
      <c r="N18" s="72"/>
      <c r="O18" s="72"/>
      <c r="Q18" s="22" t="s">
        <v>83</v>
      </c>
      <c r="R18" s="15" t="b">
        <v>0</v>
      </c>
      <c r="S18" s="15"/>
      <c r="T18" s="23"/>
      <c r="U18" s="15"/>
      <c r="W18" s="22" t="s">
        <v>431</v>
      </c>
      <c r="X18" s="111"/>
      <c r="Y18" s="111"/>
      <c r="Z18" s="111"/>
      <c r="AA18" s="111">
        <f>(IF(AND(R11=2,R15=TRUE),VLOOKUP(RetrieveTrans1,Aux!H5:J27,3),0))</f>
        <v>0</v>
      </c>
      <c r="AB18" s="111">
        <v>0</v>
      </c>
      <c r="AC18" s="117">
        <f>AA18</f>
        <v>0</v>
      </c>
    </row>
    <row r="19" spans="1:77" ht="16.5" customHeight="1" x14ac:dyDescent="0.25">
      <c r="A19" s="72"/>
      <c r="B19" s="96" t="s">
        <v>596</v>
      </c>
      <c r="C19" s="413">
        <v>36573</v>
      </c>
      <c r="D19" s="72"/>
      <c r="E19" s="96" t="s">
        <v>439</v>
      </c>
      <c r="F19" s="96"/>
      <c r="G19" s="365">
        <v>0</v>
      </c>
      <c r="H19" s="72"/>
      <c r="I19" s="97" t="s">
        <v>409</v>
      </c>
      <c r="J19" s="29"/>
      <c r="K19" s="29"/>
      <c r="L19" s="29"/>
      <c r="M19" s="197">
        <v>0.26</v>
      </c>
      <c r="N19" s="72"/>
      <c r="O19" s="72"/>
      <c r="Q19" s="22" t="s">
        <v>84</v>
      </c>
      <c r="R19" s="15" t="b">
        <v>0</v>
      </c>
      <c r="S19" s="15"/>
      <c r="T19" s="23"/>
      <c r="U19" s="15"/>
      <c r="W19" s="22" t="s">
        <v>432</v>
      </c>
      <c r="X19" s="111"/>
      <c r="Y19" s="111"/>
      <c r="Z19" s="111"/>
      <c r="AA19" s="111">
        <f>(IF(AND(R11=2,$X$9&lt;&gt;1,$R$16=TRUE),VLOOKUP(RetrieveLDC,Aux!$U$7:$AF$306,VLOOKUP(RetrieveTension,Aux!$D$13:$F$17,2)),0))</f>
        <v>0</v>
      </c>
      <c r="AB19" s="111">
        <f>(IF(AND(R11=2,$X$9&lt;&gt;1,$R$16=TRUE),VLOOKUP(RetrieveLDC,Aux!$U$7:$AF$306,VLOOKUP(RetrieveTension,Aux!$D$13:$F$17,3)),0))</f>
        <v>0</v>
      </c>
      <c r="AC19" s="117">
        <f>AA19</f>
        <v>0</v>
      </c>
    </row>
    <row r="20" spans="1:77" ht="16.5" customHeight="1" thickBot="1" x14ac:dyDescent="0.3">
      <c r="A20" s="72"/>
      <c r="B20" s="96" t="s">
        <v>425</v>
      </c>
      <c r="C20" s="414">
        <v>36602</v>
      </c>
      <c r="D20" s="72"/>
      <c r="E20" s="96" t="s">
        <v>577</v>
      </c>
      <c r="F20" s="96"/>
      <c r="G20" s="418">
        <v>0</v>
      </c>
      <c r="H20" s="72"/>
      <c r="I20" s="87" t="s">
        <v>410</v>
      </c>
      <c r="J20" s="83"/>
      <c r="K20" s="83"/>
      <c r="L20" s="83"/>
      <c r="M20" s="198">
        <v>0</v>
      </c>
      <c r="N20" s="72"/>
      <c r="O20" s="72"/>
      <c r="Q20" s="22" t="s">
        <v>85</v>
      </c>
      <c r="R20" s="15" t="b">
        <v>0</v>
      </c>
      <c r="S20" s="15"/>
      <c r="T20" s="23"/>
      <c r="U20" s="15"/>
      <c r="W20" s="26" t="s">
        <v>434</v>
      </c>
      <c r="X20" s="113"/>
      <c r="Y20" s="113"/>
      <c r="Z20" s="113"/>
      <c r="AA20" s="115">
        <f>IF(AND(R11=2,R14=TRUE),G19,0)</f>
        <v>0</v>
      </c>
      <c r="AB20" s="115">
        <f>AA20</f>
        <v>0</v>
      </c>
      <c r="AC20" s="116">
        <f>AB20</f>
        <v>0</v>
      </c>
    </row>
    <row r="21" spans="1:77" ht="10.5" customHeight="1" thickBot="1" x14ac:dyDescent="0.3">
      <c r="A21" s="72"/>
      <c r="B21" s="72"/>
      <c r="C21" s="29"/>
      <c r="D21" s="72"/>
      <c r="E21" s="72"/>
      <c r="F21" s="72"/>
      <c r="G21" s="72"/>
      <c r="H21" s="72"/>
      <c r="I21" s="96"/>
      <c r="J21" s="72"/>
      <c r="K21" s="72"/>
      <c r="L21" s="72"/>
      <c r="M21" s="72"/>
      <c r="N21" s="72"/>
      <c r="O21" s="72"/>
      <c r="Q21" s="22" t="s">
        <v>86</v>
      </c>
      <c r="R21" s="15" t="b">
        <v>0</v>
      </c>
      <c r="S21" s="15"/>
      <c r="T21" s="23"/>
      <c r="U21" s="15"/>
    </row>
    <row r="22" spans="1:77" ht="16.5" customHeight="1" x14ac:dyDescent="0.25">
      <c r="A22" s="72"/>
      <c r="B22" s="86" t="s">
        <v>423</v>
      </c>
      <c r="C22" s="201">
        <v>40</v>
      </c>
      <c r="D22" s="85"/>
      <c r="E22" s="98" t="s">
        <v>415</v>
      </c>
      <c r="F22" s="85"/>
      <c r="G22" s="357">
        <v>10</v>
      </c>
      <c r="H22" s="92"/>
      <c r="I22" s="86" t="s">
        <v>546</v>
      </c>
      <c r="J22" s="85"/>
      <c r="K22" s="85"/>
      <c r="L22" s="85"/>
      <c r="M22" s="195">
        <v>0.08</v>
      </c>
      <c r="N22" s="72"/>
      <c r="O22" s="72"/>
      <c r="Q22" s="22" t="s">
        <v>87</v>
      </c>
      <c r="R22" s="15" t="b">
        <v>0</v>
      </c>
      <c r="S22" s="15"/>
      <c r="T22" s="23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spans="1:77" ht="16.5" customHeight="1" x14ac:dyDescent="0.25">
      <c r="A23" s="72"/>
      <c r="B23" s="97" t="s">
        <v>424</v>
      </c>
      <c r="C23" s="202">
        <v>40</v>
      </c>
      <c r="D23" s="29"/>
      <c r="E23" s="62" t="s">
        <v>416</v>
      </c>
      <c r="F23" s="29"/>
      <c r="G23" s="358">
        <v>10</v>
      </c>
      <c r="H23" s="92"/>
      <c r="I23" s="97" t="s">
        <v>547</v>
      </c>
      <c r="J23" s="29"/>
      <c r="K23" s="29"/>
      <c r="L23" s="29"/>
      <c r="M23" s="196">
        <v>0.12</v>
      </c>
      <c r="N23" s="72"/>
      <c r="O23" s="72"/>
      <c r="Q23" s="22"/>
      <c r="R23" s="15"/>
      <c r="S23" s="15"/>
      <c r="T23" s="23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spans="1:77" ht="16.5" customHeight="1" thickBot="1" x14ac:dyDescent="0.3">
      <c r="A24" s="72"/>
      <c r="B24" s="87" t="s">
        <v>418</v>
      </c>
      <c r="C24" s="203">
        <v>40</v>
      </c>
      <c r="D24" s="83"/>
      <c r="E24" s="99" t="s">
        <v>417</v>
      </c>
      <c r="F24" s="83"/>
      <c r="G24" s="359">
        <v>0</v>
      </c>
      <c r="H24" s="92"/>
      <c r="I24" s="87" t="s">
        <v>545</v>
      </c>
      <c r="J24" s="83"/>
      <c r="K24" s="83"/>
      <c r="L24" s="83"/>
      <c r="M24" s="199">
        <v>0</v>
      </c>
      <c r="N24" s="72"/>
      <c r="O24" s="72"/>
      <c r="Q24" s="22" t="s">
        <v>73</v>
      </c>
      <c r="R24" s="15"/>
      <c r="S24" s="15"/>
      <c r="T24" s="24">
        <v>168</v>
      </c>
      <c r="U24" s="14"/>
      <c r="V24" s="15"/>
      <c r="W24" s="15"/>
      <c r="X24" s="15"/>
      <c r="Y24" s="425" t="s">
        <v>435</v>
      </c>
      <c r="Z24" s="425"/>
      <c r="AA24" s="425" t="s">
        <v>436</v>
      </c>
      <c r="AB24" s="425"/>
      <c r="AC24" s="425" t="s">
        <v>437</v>
      </c>
      <c r="AD24" s="425"/>
      <c r="AE24" s="15"/>
      <c r="AF24" s="15"/>
      <c r="AG24" s="15"/>
    </row>
    <row r="25" spans="1:77" ht="10.5" customHeight="1" thickBot="1" x14ac:dyDescent="0.3">
      <c r="A25" s="72"/>
      <c r="B25" s="72"/>
      <c r="C25" s="93"/>
      <c r="D25" s="72"/>
      <c r="E25" s="72"/>
      <c r="F25" s="72"/>
      <c r="G25" s="94"/>
      <c r="H25" s="72"/>
      <c r="I25" s="72"/>
      <c r="J25" s="72"/>
      <c r="K25" s="72"/>
      <c r="L25" s="72"/>
      <c r="M25" s="95"/>
      <c r="N25" s="72"/>
      <c r="O25" s="72"/>
      <c r="Q25" s="22"/>
      <c r="R25" s="15"/>
      <c r="S25" s="15"/>
      <c r="T25" s="23"/>
      <c r="U25" s="15"/>
      <c r="V25" s="15"/>
      <c r="W25" s="15"/>
      <c r="X25" s="15"/>
      <c r="Y25" s="14"/>
      <c r="Z25" s="14"/>
      <c r="AA25" s="14"/>
      <c r="AB25" s="14"/>
      <c r="AC25" s="14"/>
      <c r="AD25" s="14"/>
      <c r="AE25" s="15"/>
      <c r="AF25" s="15"/>
      <c r="AG25" s="15"/>
    </row>
    <row r="26" spans="1:77" ht="16.5" customHeight="1" x14ac:dyDescent="0.25">
      <c r="A26" s="72"/>
      <c r="B26" s="77"/>
      <c r="C26" s="85"/>
      <c r="D26" s="85"/>
      <c r="E26" s="85"/>
      <c r="F26" s="85"/>
      <c r="G26" s="79"/>
      <c r="H26" s="29"/>
      <c r="I26" s="282" t="s">
        <v>537</v>
      </c>
      <c r="J26" s="283"/>
      <c r="K26" s="283"/>
      <c r="L26" s="283"/>
      <c r="M26" s="290">
        <f>IF(OR(PVolume=0,PPrice=0),0,IF(X8=1,X45,PPrice))</f>
        <v>40</v>
      </c>
      <c r="N26" s="72"/>
      <c r="O26" s="72"/>
      <c r="Q26" s="22" t="s">
        <v>74</v>
      </c>
      <c r="R26" s="15"/>
      <c r="S26" s="15"/>
      <c r="T26" s="24">
        <v>730</v>
      </c>
      <c r="U26" s="14"/>
      <c r="V26" s="15"/>
      <c r="Y26" s="14" t="s">
        <v>527</v>
      </c>
      <c r="Z26" s="14" t="s">
        <v>437</v>
      </c>
      <c r="AA26" s="14" t="s">
        <v>527</v>
      </c>
      <c r="AB26" s="14" t="s">
        <v>437</v>
      </c>
      <c r="AC26" s="14" t="s">
        <v>527</v>
      </c>
      <c r="AD26" s="14" t="s">
        <v>437</v>
      </c>
      <c r="AE26" s="15"/>
      <c r="AF26" s="15"/>
      <c r="AG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</row>
    <row r="27" spans="1:77" s="15" customFormat="1" ht="16.5" customHeight="1" x14ac:dyDescent="0.25">
      <c r="A27" s="29"/>
      <c r="B27" s="80"/>
      <c r="C27" s="29"/>
      <c r="D27" s="29"/>
      <c r="E27" s="29"/>
      <c r="F27" s="29"/>
      <c r="G27" s="81"/>
      <c r="H27" s="29"/>
      <c r="I27" s="284" t="s">
        <v>538</v>
      </c>
      <c r="J27" s="285"/>
      <c r="K27" s="285"/>
      <c r="L27" s="285"/>
      <c r="M27" s="291">
        <f>IF(OR(OffVolume=0,OffPrice=0),0,IF(X8=1,X46,OffPrice))</f>
        <v>40</v>
      </c>
      <c r="N27" s="29"/>
      <c r="O27" s="29"/>
      <c r="Q27" s="22"/>
      <c r="T27" s="23"/>
      <c r="W27" s="15" t="s">
        <v>528</v>
      </c>
      <c r="Y27" s="280">
        <f>PVolume*RetrieveUpLeft</f>
        <v>10</v>
      </c>
      <c r="Z27" s="280">
        <f>PVolume-Y27</f>
        <v>0</v>
      </c>
      <c r="AA27" s="280">
        <f>OffVolume*RetrieveUpLeft</f>
        <v>10</v>
      </c>
      <c r="AB27" s="280">
        <f>OffVolume-AA27</f>
        <v>0</v>
      </c>
      <c r="AC27" s="280">
        <f>IntVolume*RetrieveUpLeft*IntGen</f>
        <v>0</v>
      </c>
      <c r="AD27" s="280">
        <f>IntVolume*(1-RetrieveUpLeft)*IntGen</f>
        <v>0</v>
      </c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</row>
    <row r="28" spans="1:77" s="15" customFormat="1" ht="16.5" customHeight="1" thickBot="1" x14ac:dyDescent="0.3">
      <c r="A28" s="29"/>
      <c r="B28" s="82"/>
      <c r="C28" s="83"/>
      <c r="D28" s="83"/>
      <c r="E28" s="83"/>
      <c r="F28" s="83"/>
      <c r="G28" s="84"/>
      <c r="H28" s="29"/>
      <c r="I28" s="286" t="s">
        <v>539</v>
      </c>
      <c r="J28" s="287"/>
      <c r="K28" s="287"/>
      <c r="L28" s="287"/>
      <c r="M28" s="292">
        <f>IF(OR(IntVolume=0,IntPrice=0),0,IF(X8=1,X47,IntPrice))</f>
        <v>0</v>
      </c>
      <c r="N28" s="29"/>
      <c r="O28" s="29"/>
      <c r="Q28" s="22" t="s">
        <v>75</v>
      </c>
      <c r="T28" s="25">
        <f>(5*3)/T24</f>
        <v>8.9285714285714288E-2</v>
      </c>
      <c r="U28" s="276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</row>
    <row r="29" spans="1:77" ht="12" customHeight="1" thickBot="1" x14ac:dyDescent="0.3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Q29" s="26" t="s">
        <v>76</v>
      </c>
      <c r="R29" s="12"/>
      <c r="S29" s="12"/>
      <c r="T29" s="27">
        <f>1-T28</f>
        <v>0.9107142857142857</v>
      </c>
      <c r="U29" s="279"/>
      <c r="V29" s="15"/>
      <c r="W29" s="15"/>
      <c r="X29" s="15"/>
      <c r="Y29" s="14" t="s">
        <v>435</v>
      </c>
      <c r="Z29" s="14" t="s">
        <v>436</v>
      </c>
      <c r="AA29" s="14" t="s">
        <v>529</v>
      </c>
      <c r="AB29" s="14" t="s">
        <v>530</v>
      </c>
      <c r="AC29" s="14" t="s">
        <v>531</v>
      </c>
      <c r="AD29" s="14" t="s">
        <v>532</v>
      </c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</row>
    <row r="30" spans="1:77" ht="16.5" customHeight="1" thickBot="1" x14ac:dyDescent="0.3">
      <c r="A30" s="72"/>
      <c r="B30" s="367" t="s">
        <v>578</v>
      </c>
      <c r="C30" s="369">
        <f>IF(AND(X8=2,OR(PVolume&lt;&gt;0,PPrice&lt;&gt;0)),X50,0)</f>
        <v>0</v>
      </c>
      <c r="D30" s="366"/>
      <c r="E30" s="368" t="s">
        <v>579</v>
      </c>
      <c r="F30" s="366"/>
      <c r="G30" s="371">
        <f>IF(AND(X8=2,OR(OffPrice&lt;&gt;0,OffVolume&lt;&gt;0)),X51,0)</f>
        <v>0</v>
      </c>
      <c r="H30" s="366"/>
      <c r="I30" s="368" t="s">
        <v>580</v>
      </c>
      <c r="J30" s="366"/>
      <c r="K30" s="366"/>
      <c r="L30" s="366"/>
      <c r="M30" s="370">
        <f>IF(AND(X8=2,OR(IntPrice&lt;&gt;0,IntVolume&lt;&gt;0)),X52,0)</f>
        <v>0</v>
      </c>
      <c r="N30" s="72"/>
      <c r="O30" s="72"/>
      <c r="V30" s="15"/>
      <c r="W30" s="15" t="s">
        <v>533</v>
      </c>
      <c r="X30" s="15"/>
      <c r="Y30" s="280">
        <f>IF(PVolume&lt;&gt;0,PVolume*730*AC6*RetrieveUpLeft,0)</f>
        <v>651.78571428571433</v>
      </c>
      <c r="Z30" s="280">
        <f>IF(OffVolume&lt;&gt;0,OffVolume*730*AC8*RetrieveUpLeft,0)</f>
        <v>6648.2142857142853</v>
      </c>
      <c r="AA30" s="280">
        <f>IF(IntVolume&lt;&gt;0,IntVolume*730*IntGen,0)</f>
        <v>0</v>
      </c>
      <c r="AB30" s="280">
        <f>IF(PVolume&lt;&gt;0,PVolume*730*AC6*(1-RetrieveUpLeft),0)+IF(OffVolume&lt;&gt;0,OffVolume*730*AC8*(1-RetrieveUpLeft),0)</f>
        <v>0</v>
      </c>
      <c r="AC30" s="280">
        <f>Y30+Z30</f>
        <v>7300</v>
      </c>
      <c r="AD30" s="280">
        <f>AA30+AB30</f>
        <v>0</v>
      </c>
      <c r="AE30" s="15"/>
      <c r="AF30" s="15"/>
      <c r="AG30" s="15"/>
    </row>
    <row r="31" spans="1:77" x14ac:dyDescent="0.25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 spans="1:77" x14ac:dyDescent="0.25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V32" s="15"/>
      <c r="W32" s="15" t="s">
        <v>585</v>
      </c>
      <c r="X32" s="15"/>
      <c r="Y32" s="280">
        <f t="shared" ref="Y32:AD32" si="0">Y30*(1-UpMiddle)</f>
        <v>651.78571428571433</v>
      </c>
      <c r="Z32" s="280">
        <f t="shared" si="0"/>
        <v>6648.2142857142853</v>
      </c>
      <c r="AA32" s="280">
        <f t="shared" si="0"/>
        <v>0</v>
      </c>
      <c r="AB32" s="280">
        <f t="shared" si="0"/>
        <v>0</v>
      </c>
      <c r="AC32" s="280">
        <f t="shared" si="0"/>
        <v>7300</v>
      </c>
      <c r="AD32" s="280">
        <f t="shared" si="0"/>
        <v>0</v>
      </c>
      <c r="AE32" s="15"/>
      <c r="AF32" s="15"/>
      <c r="AG32" s="15"/>
    </row>
    <row r="33" spans="1:33" x14ac:dyDescent="0.25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 spans="1:33" x14ac:dyDescent="0.25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V34" s="15"/>
      <c r="W34" s="15"/>
      <c r="X34" s="15"/>
      <c r="Y34" s="280"/>
      <c r="Z34" s="280"/>
      <c r="AA34" s="280"/>
      <c r="AB34" s="280"/>
      <c r="AC34" s="280"/>
      <c r="AD34" s="280"/>
      <c r="AE34" s="15"/>
      <c r="AF34" s="15"/>
      <c r="AG34" s="15"/>
    </row>
    <row r="35" spans="1:33" x14ac:dyDescent="0.25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V35" s="15"/>
      <c r="W35" s="15"/>
      <c r="X35" s="15" t="s">
        <v>534</v>
      </c>
      <c r="Y35" s="15"/>
      <c r="Z35" s="15"/>
      <c r="AA35" s="15"/>
      <c r="AB35" s="15"/>
      <c r="AC35" s="15"/>
      <c r="AD35" s="15"/>
      <c r="AE35" s="15"/>
      <c r="AF35" s="15"/>
      <c r="AG35" s="15"/>
    </row>
    <row r="36" spans="1:33" x14ac:dyDescent="0.25">
      <c r="Q36" s="15"/>
      <c r="R36" s="15"/>
      <c r="S36" s="15"/>
      <c r="T36" s="15"/>
      <c r="U36" s="15"/>
      <c r="V36" s="15"/>
      <c r="W36" s="15" t="s">
        <v>79</v>
      </c>
      <c r="X36" s="280">
        <f>IF(X8=1,IF(PVolume&gt;OffVolume,X15*(PVolume+IntVolume)*1000,X15*(OffVolume+IntVolume)*1000),IF(PVolume&gt;OffVolume,AA20*(PVolume+IntVolume)*1000,AA20*(OffVolume+IntVolume)*1000))</f>
        <v>0</v>
      </c>
      <c r="Y36" s="15"/>
      <c r="Z36" s="15"/>
      <c r="AA36" s="280"/>
      <c r="AB36" s="15"/>
      <c r="AC36" s="15"/>
      <c r="AD36" s="15"/>
      <c r="AE36" s="15"/>
      <c r="AF36" s="15"/>
      <c r="AG36" s="15"/>
    </row>
    <row r="37" spans="1:33" x14ac:dyDescent="0.25">
      <c r="Q37" s="15"/>
      <c r="R37" s="15"/>
      <c r="S37" s="15"/>
      <c r="T37" s="15"/>
      <c r="U37" s="15"/>
      <c r="V37" s="15"/>
      <c r="W37" s="15" t="s">
        <v>81</v>
      </c>
      <c r="X37" s="280">
        <f>IF(X8=1,IF(PVolume&gt;OffVolume,X16*(PVolume+IntVolume)*1000,X16*(OffVolume+IntVolume)*1000),(AA19*(PVolume+IntVolume)+AB19*(OffVolume+IntVolume))*1000)</f>
        <v>0</v>
      </c>
      <c r="Y37" s="15"/>
      <c r="Z37" s="15"/>
      <c r="AA37" s="280"/>
      <c r="AB37" s="15"/>
      <c r="AC37" s="15"/>
      <c r="AD37" s="15"/>
      <c r="AE37" s="15"/>
      <c r="AF37" s="15"/>
      <c r="AG37" s="15"/>
    </row>
    <row r="38" spans="1:33" x14ac:dyDescent="0.25">
      <c r="V38" s="15"/>
      <c r="W38" s="15" t="s">
        <v>80</v>
      </c>
      <c r="X38" s="280">
        <f>IF(X8=1,X17*(PVolume+IntVolume)*1000,AA18*(PVolume+IntVolume)*1000)</f>
        <v>0</v>
      </c>
      <c r="Y38" s="15"/>
      <c r="Z38" s="15"/>
      <c r="AA38" s="280"/>
      <c r="AB38" s="15"/>
      <c r="AC38" s="15"/>
      <c r="AD38" s="15"/>
      <c r="AE38" s="15"/>
      <c r="AF38" s="15"/>
      <c r="AG38" s="15"/>
    </row>
    <row r="39" spans="1:33" x14ac:dyDescent="0.25">
      <c r="V39" s="15"/>
      <c r="W39" s="15" t="s">
        <v>535</v>
      </c>
      <c r="X39" s="280">
        <f>AB11*(AC30+AD30)*UpMiddle</f>
        <v>0</v>
      </c>
      <c r="Y39" s="15"/>
      <c r="Z39" s="15"/>
      <c r="AA39" s="280"/>
      <c r="AB39" s="15"/>
      <c r="AC39" s="15"/>
      <c r="AD39" s="15"/>
      <c r="AE39" s="15"/>
      <c r="AF39" s="15"/>
      <c r="AG39" s="15"/>
    </row>
    <row r="40" spans="1:33" x14ac:dyDescent="0.25">
      <c r="V40" s="15"/>
      <c r="W40" s="15"/>
      <c r="X40" s="280">
        <f>SUM(X36:X39)</f>
        <v>0</v>
      </c>
      <c r="Y40" s="15"/>
      <c r="Z40" s="15"/>
      <c r="AA40" s="280"/>
      <c r="AB40" s="15"/>
      <c r="AC40" s="15"/>
      <c r="AD40" s="15"/>
      <c r="AE40" s="15"/>
      <c r="AF40" s="15"/>
      <c r="AG40" s="15"/>
    </row>
    <row r="41" spans="1:33" x14ac:dyDescent="0.25">
      <c r="V41" s="15"/>
      <c r="W41" s="15"/>
      <c r="X41" s="280"/>
      <c r="Y41" s="15"/>
      <c r="Z41" s="15"/>
      <c r="AA41" s="15"/>
      <c r="AB41" s="15"/>
      <c r="AC41" s="15"/>
      <c r="AD41" s="15"/>
      <c r="AE41" s="15"/>
      <c r="AF41" s="15"/>
      <c r="AG41" s="15"/>
    </row>
    <row r="42" spans="1:33" x14ac:dyDescent="0.25">
      <c r="V42" s="15"/>
      <c r="W42" s="15" t="s">
        <v>543</v>
      </c>
      <c r="X42" s="15">
        <f>IF(AND(PVolume=0,OffVolume=0),X40/AD32,X40/AC32)</f>
        <v>0</v>
      </c>
      <c r="Y42" s="15"/>
      <c r="Z42" s="15"/>
      <c r="AA42" s="15"/>
      <c r="AB42" s="15"/>
      <c r="AC42" s="15"/>
      <c r="AD42" s="15"/>
      <c r="AE42" s="15"/>
      <c r="AF42" s="15"/>
      <c r="AG42" s="15"/>
    </row>
    <row r="43" spans="1:33" x14ac:dyDescent="0.25">
      <c r="V43" s="15"/>
      <c r="Y43" s="277"/>
      <c r="Z43" s="15"/>
      <c r="AA43" s="15"/>
      <c r="AB43" s="15"/>
      <c r="AC43" s="15"/>
      <c r="AD43" s="15"/>
      <c r="AE43" s="15"/>
      <c r="AF43" s="15"/>
      <c r="AG43" s="15"/>
    </row>
    <row r="44" spans="1:33" x14ac:dyDescent="0.25">
      <c r="V44" s="15"/>
      <c r="W44" s="426" t="s">
        <v>544</v>
      </c>
      <c r="X44" s="426"/>
      <c r="Y44" s="15"/>
      <c r="Z44" s="15"/>
      <c r="AA44" s="15"/>
      <c r="AB44" s="15"/>
      <c r="AC44" s="15"/>
      <c r="AD44" s="15"/>
      <c r="AE44" s="15"/>
    </row>
    <row r="45" spans="1:33" x14ac:dyDescent="0.25">
      <c r="V45" s="15"/>
      <c r="W45" s="28" t="s">
        <v>540</v>
      </c>
      <c r="X45" s="288">
        <f>(PPrice+X42+IF(R22=TRUE,M20,0))*(1+IF(R19=TRUE,M17,0))</f>
        <v>40</v>
      </c>
      <c r="Y45" s="15"/>
      <c r="Z45" s="15"/>
    </row>
    <row r="46" spans="1:33" x14ac:dyDescent="0.25">
      <c r="W46" s="28" t="s">
        <v>541</v>
      </c>
      <c r="X46" s="288">
        <f>(OffPrice+X42+IF(R22=TRUE,M20,0))*(1+IF(R19=TRUE,M17,0))</f>
        <v>40</v>
      </c>
    </row>
    <row r="47" spans="1:33" x14ac:dyDescent="0.25">
      <c r="W47" s="28" t="s">
        <v>542</v>
      </c>
      <c r="X47" s="288">
        <f>IF(AND(PVolume&lt;&gt;0,OffVolume&lt;&gt;0),(IntPrice*(1+IF(R19=TRUE,M17,0)))/(1-UpMiddle),((IntPrice+X42+IF(R22=TRUE,M20,0))*(1+IF(R19=TRUE,M17,0))))</f>
        <v>40</v>
      </c>
    </row>
    <row r="49" spans="23:24" x14ac:dyDescent="0.25">
      <c r="W49" s="426" t="s">
        <v>586</v>
      </c>
      <c r="X49" s="426"/>
    </row>
    <row r="50" spans="23:24" x14ac:dyDescent="0.25">
      <c r="W50" s="28" t="s">
        <v>587</v>
      </c>
      <c r="X50">
        <f>(PPrice+$X$42+(IF($R$20=TRUE,$M$18,0))+(IF($R$21=TRUE,$M$19,0)))*(1+(IF($R$17=TRUE,RetrieveUpRight,0)/(1-RetrieveUpRight-$M$16)))</f>
        <v>40</v>
      </c>
    </row>
    <row r="51" spans="23:24" x14ac:dyDescent="0.25">
      <c r="W51" s="28" t="s">
        <v>588</v>
      </c>
      <c r="X51">
        <f>(OffPrice+$X$42+(IF($R$20=TRUE,$M$18,0))+(IF($R$21=TRUE,$M$19,0)))*(1+(IF($R$17=TRUE,RetrieveUpRight,0)/(1-RetrieveUpRight-$M$16)))</f>
        <v>40</v>
      </c>
    </row>
    <row r="52" spans="23:24" x14ac:dyDescent="0.25">
      <c r="W52" s="28" t="s">
        <v>589</v>
      </c>
      <c r="X52" s="288">
        <f>(IF(AND(PVolume&lt;&gt;0,OffVolume&lt;&gt;0),((IntPrice+IF(R20=TRUE,M18,0)+IF(R21=TRUE,M19,0))/(1-UpMiddle))*(1+IF(R17=TRUE,RetrieveUpRight,0)),((IntPrice+X42+IF(R20=TRUE,M18,0)+IF(R21=TRUE,M19,0))/(1-UpMiddle))))*(1+(IF(R17=TRUE,RetrieveUpRight,0)/(1-RetrieveUpRight-M16)))</f>
        <v>40</v>
      </c>
    </row>
  </sheetData>
  <mergeCells count="8">
    <mergeCell ref="Q8:T8"/>
    <mergeCell ref="Y24:Z24"/>
    <mergeCell ref="AA24:AB24"/>
    <mergeCell ref="AC24:AD24"/>
    <mergeCell ref="W49:X49"/>
    <mergeCell ref="X13:Z13"/>
    <mergeCell ref="AA13:AC13"/>
    <mergeCell ref="W44:X44"/>
  </mergeCells>
  <pageMargins left="0.75" right="0.75" top="1" bottom="1" header="0.5" footer="0.5"/>
  <pageSetup orientation="portrait" horizontalDpi="4294967292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80" r:id="rId4" name="ComboBox6">
          <controlPr defaultSize="0" autoLine="0" autoPict="0" linkedCell="Aux!R3" listFillRange="Aux!Q5:R7" r:id="rId5">
            <anchor moveWithCells="1">
              <from>
                <xdr:col>4</xdr:col>
                <xdr:colOff>815340</xdr:colOff>
                <xdr:row>16</xdr:row>
                <xdr:rowOff>7620</xdr:rowOff>
              </from>
              <to>
                <xdr:col>7</xdr:col>
                <xdr:colOff>22860</xdr:colOff>
                <xdr:row>17</xdr:row>
                <xdr:rowOff>7620</xdr:rowOff>
              </to>
            </anchor>
          </controlPr>
        </control>
      </mc:Choice>
      <mc:Fallback>
        <control shapeId="1180" r:id="rId4" name="ComboBox6"/>
      </mc:Fallback>
    </mc:AlternateContent>
    <mc:AlternateContent xmlns:mc="http://schemas.openxmlformats.org/markup-compatibility/2006">
      <mc:Choice Requires="x14">
        <control shapeId="1174" r:id="rId6" name="ComboBox8">
          <controlPr defaultSize="0" autoLine="0" autoPict="0" linkedCell="Aux!V3" listFillRange="Aux!U7:AH306" r:id="rId7">
            <anchor moveWithCells="1">
              <from>
                <xdr:col>1</xdr:col>
                <xdr:colOff>1988820</xdr:colOff>
                <xdr:row>11</xdr:row>
                <xdr:rowOff>7620</xdr:rowOff>
              </from>
              <to>
                <xdr:col>5</xdr:col>
                <xdr:colOff>518160</xdr:colOff>
                <xdr:row>12</xdr:row>
                <xdr:rowOff>15240</xdr:rowOff>
              </to>
            </anchor>
          </controlPr>
        </control>
      </mc:Choice>
      <mc:Fallback>
        <control shapeId="1174" r:id="rId6" name="ComboBox8"/>
      </mc:Fallback>
    </mc:AlternateContent>
    <mc:AlternateContent xmlns:mc="http://schemas.openxmlformats.org/markup-compatibility/2006">
      <mc:Choice Requires="x14">
        <control shapeId="1074" r:id="rId8" name="ComboBox7">
          <controlPr defaultSize="0" autoLine="0" autoPict="0" linkedCell="Input_Escalators!B1" listFillRange="Input_Escalators!A4:B13" r:id="rId9">
            <anchor moveWithCells="1">
              <from>
                <xdr:col>4</xdr:col>
                <xdr:colOff>815340</xdr:colOff>
                <xdr:row>15</xdr:row>
                <xdr:rowOff>15240</xdr:rowOff>
              </from>
              <to>
                <xdr:col>7</xdr:col>
                <xdr:colOff>7620</xdr:colOff>
                <xdr:row>16</xdr:row>
                <xdr:rowOff>7620</xdr:rowOff>
              </to>
            </anchor>
          </controlPr>
        </control>
      </mc:Choice>
      <mc:Fallback>
        <control shapeId="1074" r:id="rId8" name="ComboBox7"/>
      </mc:Fallback>
    </mc:AlternateContent>
    <mc:AlternateContent xmlns:mc="http://schemas.openxmlformats.org/markup-compatibility/2006">
      <mc:Choice Requires="x14">
        <control shapeId="1041" r:id="rId10" name="ComboBox5">
          <controlPr defaultSize="0" autoLine="0" autoPict="0" linkedCell="Aux!I3" listFillRange="Aux!H5:I27" r:id="rId11">
            <anchor moveWithCells="1">
              <from>
                <xdr:col>1</xdr:col>
                <xdr:colOff>1988820</xdr:colOff>
                <xdr:row>12</xdr:row>
                <xdr:rowOff>15240</xdr:rowOff>
              </from>
              <to>
                <xdr:col>5</xdr:col>
                <xdr:colOff>518160</xdr:colOff>
                <xdr:row>13</xdr:row>
                <xdr:rowOff>7620</xdr:rowOff>
              </to>
            </anchor>
          </controlPr>
        </control>
      </mc:Choice>
      <mc:Fallback>
        <control shapeId="1041" r:id="rId10" name="ComboBox5"/>
      </mc:Fallback>
    </mc:AlternateContent>
    <mc:AlternateContent xmlns:mc="http://schemas.openxmlformats.org/markup-compatibility/2006">
      <mc:Choice Requires="x14">
        <control shapeId="1040" r:id="rId12" name="ComboBox4">
          <controlPr defaultSize="0" autoLine="0" autoPict="0" linkedCell="Aux!M3" listFillRange="Aux!L5:O303" r:id="rId13">
            <anchor moveWithCells="1">
              <from>
                <xdr:col>1</xdr:col>
                <xdr:colOff>1988820</xdr:colOff>
                <xdr:row>10</xdr:row>
                <xdr:rowOff>30480</xdr:rowOff>
              </from>
              <to>
                <xdr:col>5</xdr:col>
                <xdr:colOff>510540</xdr:colOff>
                <xdr:row>11</xdr:row>
                <xdr:rowOff>15240</xdr:rowOff>
              </to>
            </anchor>
          </controlPr>
        </control>
      </mc:Choice>
      <mc:Fallback>
        <control shapeId="1040" r:id="rId12" name="ComboBox4"/>
      </mc:Fallback>
    </mc:AlternateContent>
    <mc:AlternateContent xmlns:mc="http://schemas.openxmlformats.org/markup-compatibility/2006">
      <mc:Choice Requires="x14">
        <control shapeId="1039" r:id="rId14" name="ComboBox3">
          <controlPr defaultSize="0" autoLine="0" autoPict="0" linkedCell="Input_Curves!B1" listFillRange="Input_Curves!A3:B13" r:id="rId15">
            <anchor moveWithCells="1">
              <from>
                <xdr:col>4</xdr:col>
                <xdr:colOff>815340</xdr:colOff>
                <xdr:row>14</xdr:row>
                <xdr:rowOff>0</xdr:rowOff>
              </from>
              <to>
                <xdr:col>7</xdr:col>
                <xdr:colOff>7620</xdr:colOff>
                <xdr:row>15</xdr:row>
                <xdr:rowOff>30480</xdr:rowOff>
              </to>
            </anchor>
          </controlPr>
        </control>
      </mc:Choice>
      <mc:Fallback>
        <control shapeId="1039" r:id="rId14" name="ComboBox3"/>
      </mc:Fallback>
    </mc:AlternateContent>
    <mc:AlternateContent xmlns:mc="http://schemas.openxmlformats.org/markup-compatibility/2006">
      <mc:Choice Requires="x14">
        <control shapeId="1027" r:id="rId16" name="ComboBox2">
          <controlPr defaultSize="0" autoLine="0" autoPict="0" linkedCell="Aux!D3" listFillRange="Aux!D5:E9" r:id="rId17">
            <anchor moveWithCells="1">
              <from>
                <xdr:col>1</xdr:col>
                <xdr:colOff>1988820</xdr:colOff>
                <xdr:row>13</xdr:row>
                <xdr:rowOff>0</xdr:rowOff>
              </from>
              <to>
                <xdr:col>4</xdr:col>
                <xdr:colOff>167640</xdr:colOff>
                <xdr:row>14</xdr:row>
                <xdr:rowOff>0</xdr:rowOff>
              </to>
            </anchor>
          </controlPr>
        </control>
      </mc:Choice>
      <mc:Fallback>
        <control shapeId="1027" r:id="rId16" name="ComboBox2"/>
      </mc:Fallback>
    </mc:AlternateContent>
    <mc:AlternateContent xmlns:mc="http://schemas.openxmlformats.org/markup-compatibility/2006">
      <mc:Choice Requires="x14">
        <control shapeId="1025" r:id="rId18" name="ComboBox1">
          <controlPr defaultSize="0" autoFill="0" autoLine="0" linkedCell="Aux!B3" listFillRange="Aux!A5:B304" r:id="rId19">
            <anchor moveWithCells="1">
              <from>
                <xdr:col>1</xdr:col>
                <xdr:colOff>1988820</xdr:colOff>
                <xdr:row>9</xdr:row>
                <xdr:rowOff>15240</xdr:rowOff>
              </from>
              <to>
                <xdr:col>5</xdr:col>
                <xdr:colOff>510540</xdr:colOff>
                <xdr:row>10</xdr:row>
                <xdr:rowOff>38100</xdr:rowOff>
              </to>
            </anchor>
          </controlPr>
        </control>
      </mc:Choice>
      <mc:Fallback>
        <control shapeId="1025" r:id="rId18" name="ComboBox1"/>
      </mc:Fallback>
    </mc:AlternateContent>
    <mc:AlternateContent xmlns:mc="http://schemas.openxmlformats.org/markup-compatibility/2006">
      <mc:Choice Requires="x14">
        <control shapeId="1120" r:id="rId20" name="Check Box 96">
          <controlPr defaultSize="0" autoFill="0" autoLine="0" autoPict="0">
            <anchor moveWithCells="1">
              <from>
                <xdr:col>1</xdr:col>
                <xdr:colOff>129540</xdr:colOff>
                <xdr:row>25</xdr:row>
                <xdr:rowOff>15240</xdr:rowOff>
              </from>
              <to>
                <xdr:col>1</xdr:col>
                <xdr:colOff>1844040</xdr:colOff>
                <xdr:row>26</xdr:row>
                <xdr:rowOff>30480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1" r:id="rId21" name="Check Box 97">
          <controlPr defaultSize="0" autoFill="0" autoLine="0" autoPict="0">
            <anchor moveWithCells="1">
              <from>
                <xdr:col>1</xdr:col>
                <xdr:colOff>129540</xdr:colOff>
                <xdr:row>26</xdr:row>
                <xdr:rowOff>0</xdr:rowOff>
              </from>
              <to>
                <xdr:col>1</xdr:col>
                <xdr:colOff>1927860</xdr:colOff>
                <xdr:row>27</xdr:row>
                <xdr:rowOff>7620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2" r:id="rId22" name="Check Box 98">
          <controlPr defaultSize="0" autoFill="0" autoLine="0" autoPict="0">
            <anchor moveWithCells="1">
              <from>
                <xdr:col>1</xdr:col>
                <xdr:colOff>129540</xdr:colOff>
                <xdr:row>26</xdr:row>
                <xdr:rowOff>198120</xdr:rowOff>
              </from>
              <to>
                <xdr:col>1</xdr:col>
                <xdr:colOff>1927860</xdr:colOff>
                <xdr:row>28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3" r:id="rId23" name="Check Box 99">
          <controlPr defaultSize="0" autoFill="0" autoLine="0" autoPict="0">
            <anchor moveWithCells="1">
              <from>
                <xdr:col>2</xdr:col>
                <xdr:colOff>701040</xdr:colOff>
                <xdr:row>25</xdr:row>
                <xdr:rowOff>30480</xdr:rowOff>
              </from>
              <to>
                <xdr:col>4</xdr:col>
                <xdr:colOff>449580</xdr:colOff>
                <xdr:row>26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4" r:id="rId24" name="Check Box 100">
          <controlPr defaultSize="0" autoFill="0" autoLine="0" autoPict="0">
            <anchor moveWithCells="1">
              <from>
                <xdr:col>2</xdr:col>
                <xdr:colOff>701040</xdr:colOff>
                <xdr:row>26</xdr:row>
                <xdr:rowOff>7620</xdr:rowOff>
              </from>
              <to>
                <xdr:col>4</xdr:col>
                <xdr:colOff>441960</xdr:colOff>
                <xdr:row>27</xdr:row>
                <xdr:rowOff>15240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5" r:id="rId25" name="Check Box 101">
          <controlPr defaultSize="0" autoFill="0" autoLine="0" autoPict="0">
            <anchor moveWithCells="1">
              <from>
                <xdr:col>2</xdr:col>
                <xdr:colOff>701040</xdr:colOff>
                <xdr:row>26</xdr:row>
                <xdr:rowOff>198120</xdr:rowOff>
              </from>
              <to>
                <xdr:col>4</xdr:col>
                <xdr:colOff>525780</xdr:colOff>
                <xdr:row>28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4" r:id="rId26" name="Check Box 110">
          <controlPr defaultSize="0" autoFill="0" autoLine="0" autoPict="0">
            <anchor moveWithCells="1">
              <from>
                <xdr:col>4</xdr:col>
                <xdr:colOff>693420</xdr:colOff>
                <xdr:row>25</xdr:row>
                <xdr:rowOff>30480</xdr:rowOff>
              </from>
              <to>
                <xdr:col>5</xdr:col>
                <xdr:colOff>495300</xdr:colOff>
                <xdr:row>26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5" r:id="rId27" name="Check Box 111">
          <controlPr defaultSize="0" autoFill="0" autoLine="0" autoPict="0">
            <anchor moveWithCells="1">
              <from>
                <xdr:col>4</xdr:col>
                <xdr:colOff>693420</xdr:colOff>
                <xdr:row>26</xdr:row>
                <xdr:rowOff>7620</xdr:rowOff>
              </from>
              <to>
                <xdr:col>6</xdr:col>
                <xdr:colOff>7620</xdr:colOff>
                <xdr:row>27</xdr:row>
                <xdr:rowOff>15240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6" r:id="rId28" name="Check Box 112">
          <controlPr defaultSize="0" autoFill="0" autoLine="0" autoPict="0">
            <anchor moveWithCells="1">
              <from>
                <xdr:col>4</xdr:col>
                <xdr:colOff>693420</xdr:colOff>
                <xdr:row>26</xdr:row>
                <xdr:rowOff>198120</xdr:rowOff>
              </from>
              <to>
                <xdr:col>5</xdr:col>
                <xdr:colOff>571500</xdr:colOff>
                <xdr:row>28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7" r:id="rId29" name="Button 113">
          <controlPr defaultSize="0" print="0" autoFill="0" autoPict="0" macro="[0]!NewClient">
            <anchor moveWithCells="1" sizeWithCells="1">
              <from>
                <xdr:col>6</xdr:col>
                <xdr:colOff>7620</xdr:colOff>
                <xdr:row>4</xdr:row>
                <xdr:rowOff>7620</xdr:rowOff>
              </from>
              <to>
                <xdr:col>6</xdr:col>
                <xdr:colOff>815340</xdr:colOff>
                <xdr:row>5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58" r:id="rId30" name="Group Box 134">
          <controlPr defaultSize="0" autoFill="0" autoPict="0">
            <anchor moveWithCells="1">
              <from>
                <xdr:col>6</xdr:col>
                <xdr:colOff>0</xdr:colOff>
                <xdr:row>10</xdr:row>
                <xdr:rowOff>0</xdr:rowOff>
              </from>
              <to>
                <xdr:col>10</xdr:col>
                <xdr:colOff>7620</xdr:colOff>
                <xdr:row>14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60" r:id="rId31" name="Group Box 136">
          <controlPr defaultSize="0" autoFill="0" autoPict="0">
            <anchor moveWithCells="1">
              <from>
                <xdr:col>11</xdr:col>
                <xdr:colOff>0</xdr:colOff>
                <xdr:row>9</xdr:row>
                <xdr:rowOff>228600</xdr:rowOff>
              </from>
              <to>
                <xdr:col>13</xdr:col>
                <xdr:colOff>0</xdr:colOff>
                <xdr:row>14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61" r:id="rId32" name="Option Button 137">
          <controlPr defaultSize="0" autoFill="0" autoLine="0" autoPict="0">
            <anchor moveWithCells="1">
              <from>
                <xdr:col>6</xdr:col>
                <xdr:colOff>76200</xdr:colOff>
                <xdr:row>12</xdr:row>
                <xdr:rowOff>60960</xdr:rowOff>
              </from>
              <to>
                <xdr:col>8</xdr:col>
                <xdr:colOff>251460</xdr:colOff>
                <xdr:row>13</xdr:row>
                <xdr:rowOff>38100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62" r:id="rId33" name="Option Button 138">
          <controlPr defaultSize="0" autoFill="0" autoLine="0" autoPict="0">
            <anchor moveWithCells="1">
              <from>
                <xdr:col>6</xdr:col>
                <xdr:colOff>76200</xdr:colOff>
                <xdr:row>10</xdr:row>
                <xdr:rowOff>30480</xdr:rowOff>
              </from>
              <to>
                <xdr:col>8</xdr:col>
                <xdr:colOff>251460</xdr:colOff>
                <xdr:row>11</xdr:row>
                <xdr:rowOff>121920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65" r:id="rId34" name="Option Button 141">
          <controlPr defaultSize="0" autoFill="0" autoLine="0" autoPict="0">
            <anchor moveWithCells="1">
              <from>
                <xdr:col>11</xdr:col>
                <xdr:colOff>114300</xdr:colOff>
                <xdr:row>10</xdr:row>
                <xdr:rowOff>7620</xdr:rowOff>
              </from>
              <to>
                <xdr:col>12</xdr:col>
                <xdr:colOff>426720</xdr:colOff>
                <xdr:row>11</xdr:row>
                <xdr:rowOff>121920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66" r:id="rId35" name="Option Button 142">
          <controlPr defaultSize="0" autoFill="0" autoLine="0" autoPict="0">
            <anchor moveWithCells="1">
              <from>
                <xdr:col>11</xdr:col>
                <xdr:colOff>114300</xdr:colOff>
                <xdr:row>11</xdr:row>
                <xdr:rowOff>106680</xdr:rowOff>
              </from>
              <to>
                <xdr:col>12</xdr:col>
                <xdr:colOff>426720</xdr:colOff>
                <xdr:row>12</xdr:row>
                <xdr:rowOff>114300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69" r:id="rId36" name="Check Box 145">
          <controlPr defaultSize="0" autoFill="0" autoLine="0" autoPict="0">
            <anchor moveWithCells="1">
              <from>
                <xdr:col>8</xdr:col>
                <xdr:colOff>495300</xdr:colOff>
                <xdr:row>12</xdr:row>
                <xdr:rowOff>60960</xdr:rowOff>
              </from>
              <to>
                <xdr:col>9</xdr:col>
                <xdr:colOff>891540</xdr:colOff>
                <xdr:row>13</xdr:row>
                <xdr:rowOff>45720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72" r:id="rId37" name="Button 148">
          <controlPr defaultSize="0" print="0" autoFill="0" autoPict="0" macro="[0]!NewPowerPlant">
            <anchor moveWithCells="1" sizeWithCells="1">
              <from>
                <xdr:col>8</xdr:col>
                <xdr:colOff>7620</xdr:colOff>
                <xdr:row>4</xdr:row>
                <xdr:rowOff>7620</xdr:rowOff>
              </from>
              <to>
                <xdr:col>9</xdr:col>
                <xdr:colOff>929640</xdr:colOff>
                <xdr:row>5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73" r:id="rId38" name="Button 149">
          <controlPr defaultSize="0" print="0" autoFill="0" autoPict="0" macro="[0]!NewLDC">
            <anchor moveWithCells="1" sizeWithCells="1">
              <from>
                <xdr:col>11</xdr:col>
                <xdr:colOff>7620</xdr:colOff>
                <xdr:row>4</xdr:row>
                <xdr:rowOff>7620</xdr:rowOff>
              </from>
              <to>
                <xdr:col>12</xdr:col>
                <xdr:colOff>594360</xdr:colOff>
                <xdr:row>5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75" r:id="rId39" name="Button 151">
          <controlPr defaultSize="0" print="0" autoFill="0" autoPict="0" macro="[0]!_xludf.Save">
            <anchor moveWithCells="1" sizeWithCells="1">
              <from>
                <xdr:col>6</xdr:col>
                <xdr:colOff>7620</xdr:colOff>
                <xdr:row>7</xdr:row>
                <xdr:rowOff>7620</xdr:rowOff>
              </from>
              <to>
                <xdr:col>6</xdr:col>
                <xdr:colOff>815340</xdr:colOff>
                <xdr:row>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76" r:id="rId40" name="Button 152">
          <controlPr defaultSize="0" print="0" autoFill="0" autoPict="0" macro="[0]!MainPageInputs">
            <anchor moveWithCells="1" sizeWithCells="1">
              <from>
                <xdr:col>4</xdr:col>
                <xdr:colOff>22860</xdr:colOff>
                <xdr:row>4</xdr:row>
                <xdr:rowOff>7620</xdr:rowOff>
              </from>
              <to>
                <xdr:col>4</xdr:col>
                <xdr:colOff>1333500</xdr:colOff>
                <xdr:row>5</xdr:row>
                <xdr:rowOff>167640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78" r:id="rId41" name="Button 154">
          <controlPr defaultSize="0" print="0" autoFill="0" autoPict="0" macro="[0]!SaveExistingDeal">
            <anchor moveWithCells="1" sizeWithCells="1">
              <from>
                <xdr:col>8</xdr:col>
                <xdr:colOff>7620</xdr:colOff>
                <xdr:row>7</xdr:row>
                <xdr:rowOff>7620</xdr:rowOff>
              </from>
              <to>
                <xdr:col>9</xdr:col>
                <xdr:colOff>929640</xdr:colOff>
                <xdr:row>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79" r:id="rId42" name="Button 155">
          <controlPr defaultSize="0" print="0" autoFill="0" autoPict="0" macro="[0]!GoalSeek">
            <anchor moveWithCells="1" sizeWithCells="1">
              <from>
                <xdr:col>11</xdr:col>
                <xdr:colOff>7620</xdr:colOff>
                <xdr:row>7</xdr:row>
                <xdr:rowOff>7620</xdr:rowOff>
              </from>
              <to>
                <xdr:col>12</xdr:col>
                <xdr:colOff>601980</xdr:colOff>
                <xdr:row>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82" r:id="rId43" name="Option Button 158">
          <controlPr defaultSize="0" autoFill="0" autoLine="0" autoPict="0">
            <anchor moveWithCells="1">
              <from>
                <xdr:col>11</xdr:col>
                <xdr:colOff>114300</xdr:colOff>
                <xdr:row>12</xdr:row>
                <xdr:rowOff>152400</xdr:rowOff>
              </from>
              <to>
                <xdr:col>12</xdr:col>
                <xdr:colOff>426720</xdr:colOff>
                <xdr:row>13</xdr:row>
                <xdr:rowOff>137160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IV36"/>
  <sheetViews>
    <sheetView topLeftCell="IJ1" workbookViewId="0">
      <selection activeCell="IV2" sqref="IV2"/>
    </sheetView>
  </sheetViews>
  <sheetFormatPr defaultColWidth="10.6640625" defaultRowHeight="13.2" x14ac:dyDescent="0.25"/>
  <cols>
    <col min="1" max="1" width="3.44140625" style="151" customWidth="1"/>
    <col min="2" max="2" width="28.33203125" style="152" customWidth="1"/>
    <col min="3" max="3" width="1.5546875" style="152" customWidth="1"/>
    <col min="4" max="16384" width="10.6640625" style="152"/>
  </cols>
  <sheetData>
    <row r="1" spans="1:256" s="96" customFormat="1" x14ac:dyDescent="0.25">
      <c r="A1" s="148"/>
      <c r="B1" s="8">
        <v>9</v>
      </c>
      <c r="C1" s="103"/>
      <c r="D1" s="148" t="s">
        <v>471</v>
      </c>
      <c r="E1" s="148" t="s">
        <v>472</v>
      </c>
      <c r="F1" s="148" t="s">
        <v>473</v>
      </c>
      <c r="G1" s="148" t="s">
        <v>474</v>
      </c>
      <c r="H1" s="153" t="s">
        <v>475</v>
      </c>
      <c r="I1" s="148" t="s">
        <v>479</v>
      </c>
      <c r="J1" s="148" t="s">
        <v>476</v>
      </c>
      <c r="K1" s="148" t="s">
        <v>477</v>
      </c>
      <c r="L1" s="148" t="s">
        <v>478</v>
      </c>
      <c r="M1" s="148" t="s">
        <v>468</v>
      </c>
      <c r="N1" s="153" t="s">
        <v>469</v>
      </c>
      <c r="O1" s="148" t="s">
        <v>470</v>
      </c>
      <c r="P1" s="148" t="s">
        <v>471</v>
      </c>
      <c r="Q1" s="148" t="s">
        <v>472</v>
      </c>
      <c r="R1" s="148" t="s">
        <v>473</v>
      </c>
      <c r="S1" s="148" t="s">
        <v>474</v>
      </c>
      <c r="T1" s="153" t="s">
        <v>475</v>
      </c>
      <c r="U1" s="148" t="s">
        <v>479</v>
      </c>
      <c r="V1" s="148" t="s">
        <v>476</v>
      </c>
      <c r="W1" s="148" t="s">
        <v>477</v>
      </c>
      <c r="X1" s="148" t="s">
        <v>478</v>
      </c>
      <c r="Y1" s="148" t="s">
        <v>468</v>
      </c>
      <c r="Z1" s="153" t="s">
        <v>469</v>
      </c>
      <c r="AA1" s="148" t="s">
        <v>470</v>
      </c>
      <c r="AB1" s="148" t="s">
        <v>471</v>
      </c>
      <c r="AC1" s="148" t="s">
        <v>472</v>
      </c>
      <c r="AD1" s="148" t="s">
        <v>473</v>
      </c>
      <c r="AE1" s="148" t="s">
        <v>474</v>
      </c>
      <c r="AF1" s="153" t="s">
        <v>475</v>
      </c>
      <c r="AG1" s="148" t="s">
        <v>479</v>
      </c>
      <c r="AH1" s="148" t="s">
        <v>476</v>
      </c>
      <c r="AI1" s="148" t="s">
        <v>477</v>
      </c>
      <c r="AJ1" s="148" t="s">
        <v>478</v>
      </c>
      <c r="AK1" s="148" t="s">
        <v>468</v>
      </c>
      <c r="AL1" s="153" t="s">
        <v>469</v>
      </c>
      <c r="AM1" s="148" t="s">
        <v>470</v>
      </c>
      <c r="AN1" s="148" t="s">
        <v>471</v>
      </c>
      <c r="AO1" s="148" t="s">
        <v>472</v>
      </c>
      <c r="AP1" s="148" t="s">
        <v>473</v>
      </c>
      <c r="AQ1" s="148" t="s">
        <v>474</v>
      </c>
      <c r="AR1" s="153" t="s">
        <v>475</v>
      </c>
      <c r="AS1" s="148" t="s">
        <v>479</v>
      </c>
      <c r="AT1" s="148" t="s">
        <v>476</v>
      </c>
      <c r="AU1" s="148" t="s">
        <v>477</v>
      </c>
      <c r="AV1" s="148" t="s">
        <v>478</v>
      </c>
      <c r="AW1" s="148" t="s">
        <v>468</v>
      </c>
      <c r="AX1" s="153" t="s">
        <v>469</v>
      </c>
      <c r="AY1" s="148" t="s">
        <v>470</v>
      </c>
      <c r="AZ1" s="148" t="s">
        <v>471</v>
      </c>
      <c r="BA1" s="148" t="s">
        <v>472</v>
      </c>
      <c r="BB1" s="148" t="s">
        <v>473</v>
      </c>
      <c r="BC1" s="148" t="s">
        <v>474</v>
      </c>
      <c r="BD1" s="153" t="s">
        <v>475</v>
      </c>
      <c r="BE1" s="148" t="s">
        <v>479</v>
      </c>
      <c r="BF1" s="148" t="s">
        <v>476</v>
      </c>
      <c r="BG1" s="148" t="s">
        <v>477</v>
      </c>
      <c r="BH1" s="148" t="s">
        <v>478</v>
      </c>
      <c r="BI1" s="148" t="s">
        <v>468</v>
      </c>
      <c r="BJ1" s="153" t="s">
        <v>469</v>
      </c>
      <c r="BK1" s="148" t="s">
        <v>470</v>
      </c>
      <c r="BL1" s="148" t="s">
        <v>471</v>
      </c>
      <c r="BM1" s="148" t="s">
        <v>472</v>
      </c>
      <c r="BN1" s="148" t="s">
        <v>473</v>
      </c>
      <c r="BO1" s="148" t="s">
        <v>474</v>
      </c>
      <c r="BP1" s="153" t="s">
        <v>475</v>
      </c>
      <c r="BQ1" s="148" t="s">
        <v>479</v>
      </c>
      <c r="BR1" s="148" t="s">
        <v>476</v>
      </c>
      <c r="BS1" s="148" t="s">
        <v>477</v>
      </c>
      <c r="BT1" s="148" t="s">
        <v>478</v>
      </c>
      <c r="BU1" s="148" t="s">
        <v>468</v>
      </c>
      <c r="BV1" s="153" t="s">
        <v>469</v>
      </c>
      <c r="BW1" s="148" t="s">
        <v>470</v>
      </c>
      <c r="BX1" s="148" t="s">
        <v>471</v>
      </c>
      <c r="BY1" s="148" t="s">
        <v>472</v>
      </c>
      <c r="BZ1" s="148" t="s">
        <v>473</v>
      </c>
      <c r="CA1" s="148" t="s">
        <v>474</v>
      </c>
      <c r="CB1" s="153" t="s">
        <v>475</v>
      </c>
      <c r="CC1" s="148" t="s">
        <v>479</v>
      </c>
      <c r="CD1" s="148" t="s">
        <v>476</v>
      </c>
      <c r="CE1" s="148" t="s">
        <v>477</v>
      </c>
      <c r="CF1" s="148" t="s">
        <v>478</v>
      </c>
      <c r="CG1" s="148" t="s">
        <v>468</v>
      </c>
      <c r="CH1" s="153" t="s">
        <v>469</v>
      </c>
      <c r="CI1" s="148" t="s">
        <v>470</v>
      </c>
      <c r="CJ1" s="148" t="s">
        <v>471</v>
      </c>
      <c r="CK1" s="148" t="s">
        <v>472</v>
      </c>
      <c r="CL1" s="148" t="s">
        <v>473</v>
      </c>
      <c r="CM1" s="148" t="s">
        <v>474</v>
      </c>
      <c r="CN1" s="153" t="s">
        <v>475</v>
      </c>
      <c r="CO1" s="148" t="s">
        <v>479</v>
      </c>
      <c r="CP1" s="148" t="s">
        <v>476</v>
      </c>
      <c r="CQ1" s="148" t="s">
        <v>477</v>
      </c>
      <c r="CR1" s="148" t="s">
        <v>478</v>
      </c>
      <c r="CS1" s="148" t="s">
        <v>468</v>
      </c>
      <c r="CT1" s="153" t="s">
        <v>469</v>
      </c>
      <c r="CU1" s="148" t="s">
        <v>470</v>
      </c>
      <c r="CV1" s="148" t="s">
        <v>471</v>
      </c>
      <c r="CW1" s="148" t="s">
        <v>472</v>
      </c>
      <c r="CX1" s="148" t="s">
        <v>473</v>
      </c>
      <c r="CY1" s="148" t="s">
        <v>474</v>
      </c>
      <c r="CZ1" s="153" t="s">
        <v>475</v>
      </c>
      <c r="DA1" s="148" t="s">
        <v>479</v>
      </c>
      <c r="DB1" s="148" t="s">
        <v>476</v>
      </c>
      <c r="DC1" s="148" t="s">
        <v>477</v>
      </c>
      <c r="DD1" s="148" t="s">
        <v>478</v>
      </c>
      <c r="DE1" s="148" t="s">
        <v>468</v>
      </c>
      <c r="DF1" s="153" t="s">
        <v>469</v>
      </c>
      <c r="DG1" s="148" t="s">
        <v>470</v>
      </c>
      <c r="DH1" s="148" t="s">
        <v>471</v>
      </c>
      <c r="DI1" s="148" t="s">
        <v>472</v>
      </c>
      <c r="DJ1" s="148" t="s">
        <v>473</v>
      </c>
      <c r="DK1" s="148" t="s">
        <v>474</v>
      </c>
      <c r="DL1" s="153" t="s">
        <v>475</v>
      </c>
      <c r="DM1" s="148" t="s">
        <v>479</v>
      </c>
      <c r="DN1" s="148" t="s">
        <v>476</v>
      </c>
      <c r="DO1" s="148" t="s">
        <v>477</v>
      </c>
      <c r="DP1" s="148" t="s">
        <v>478</v>
      </c>
      <c r="DQ1" s="148" t="s">
        <v>468</v>
      </c>
      <c r="DR1" s="153" t="s">
        <v>469</v>
      </c>
      <c r="DS1" s="148" t="s">
        <v>470</v>
      </c>
      <c r="DT1" s="148" t="s">
        <v>471</v>
      </c>
      <c r="DU1" s="148" t="s">
        <v>472</v>
      </c>
      <c r="DV1" s="148" t="s">
        <v>473</v>
      </c>
      <c r="DW1" s="148" t="s">
        <v>474</v>
      </c>
      <c r="DX1" s="153" t="s">
        <v>475</v>
      </c>
      <c r="DY1" s="148" t="s">
        <v>479</v>
      </c>
      <c r="DZ1" s="148" t="s">
        <v>476</v>
      </c>
      <c r="EA1" s="148" t="s">
        <v>477</v>
      </c>
      <c r="EB1" s="148" t="s">
        <v>478</v>
      </c>
      <c r="EC1" s="148" t="s">
        <v>468</v>
      </c>
      <c r="ED1" s="153" t="s">
        <v>469</v>
      </c>
      <c r="EE1" s="148" t="s">
        <v>470</v>
      </c>
      <c r="EF1" s="148" t="s">
        <v>471</v>
      </c>
      <c r="EG1" s="148" t="s">
        <v>472</v>
      </c>
      <c r="EH1" s="148" t="s">
        <v>473</v>
      </c>
      <c r="EI1" s="148" t="s">
        <v>474</v>
      </c>
      <c r="EJ1" s="153" t="s">
        <v>475</v>
      </c>
      <c r="EK1" s="148" t="s">
        <v>479</v>
      </c>
      <c r="EL1" s="148" t="s">
        <v>476</v>
      </c>
      <c r="EM1" s="148" t="s">
        <v>477</v>
      </c>
      <c r="EN1" s="148" t="s">
        <v>478</v>
      </c>
      <c r="EO1" s="148" t="s">
        <v>468</v>
      </c>
      <c r="EP1" s="153" t="s">
        <v>469</v>
      </c>
      <c r="EQ1" s="148" t="s">
        <v>470</v>
      </c>
      <c r="ER1" s="148" t="s">
        <v>471</v>
      </c>
      <c r="ES1" s="148" t="s">
        <v>472</v>
      </c>
      <c r="ET1" s="148" t="s">
        <v>473</v>
      </c>
      <c r="EU1" s="148" t="s">
        <v>474</v>
      </c>
      <c r="EV1" s="153" t="s">
        <v>475</v>
      </c>
      <c r="EW1" s="148" t="s">
        <v>479</v>
      </c>
      <c r="EX1" s="148" t="s">
        <v>476</v>
      </c>
      <c r="EY1" s="148" t="s">
        <v>477</v>
      </c>
      <c r="EZ1" s="148" t="s">
        <v>478</v>
      </c>
      <c r="FA1" s="148" t="s">
        <v>468</v>
      </c>
      <c r="FB1" s="153" t="s">
        <v>469</v>
      </c>
      <c r="FC1" s="148" t="s">
        <v>470</v>
      </c>
      <c r="FD1" s="148" t="s">
        <v>471</v>
      </c>
      <c r="FE1" s="148" t="s">
        <v>472</v>
      </c>
      <c r="FF1" s="148" t="s">
        <v>473</v>
      </c>
      <c r="FG1" s="148" t="s">
        <v>474</v>
      </c>
      <c r="FH1" s="153" t="s">
        <v>475</v>
      </c>
      <c r="FI1" s="148" t="s">
        <v>479</v>
      </c>
      <c r="FJ1" s="148" t="s">
        <v>476</v>
      </c>
      <c r="FK1" s="148" t="s">
        <v>477</v>
      </c>
      <c r="FL1" s="148" t="s">
        <v>478</v>
      </c>
      <c r="FM1" s="148" t="s">
        <v>468</v>
      </c>
      <c r="FN1" s="153" t="s">
        <v>469</v>
      </c>
      <c r="FO1" s="148" t="s">
        <v>470</v>
      </c>
      <c r="FP1" s="148" t="s">
        <v>471</v>
      </c>
      <c r="FQ1" s="148" t="s">
        <v>472</v>
      </c>
      <c r="FR1" s="148" t="s">
        <v>473</v>
      </c>
      <c r="FS1" s="148" t="s">
        <v>474</v>
      </c>
      <c r="FT1" s="153" t="s">
        <v>475</v>
      </c>
      <c r="FU1" s="148" t="s">
        <v>479</v>
      </c>
      <c r="FV1" s="148" t="s">
        <v>476</v>
      </c>
      <c r="FW1" s="148" t="s">
        <v>477</v>
      </c>
      <c r="FX1" s="148" t="s">
        <v>478</v>
      </c>
      <c r="FY1" s="148" t="s">
        <v>468</v>
      </c>
      <c r="FZ1" s="153" t="s">
        <v>469</v>
      </c>
      <c r="GA1" s="148" t="s">
        <v>470</v>
      </c>
      <c r="GB1" s="148" t="s">
        <v>471</v>
      </c>
      <c r="GC1" s="148" t="s">
        <v>472</v>
      </c>
      <c r="GD1" s="148" t="s">
        <v>473</v>
      </c>
      <c r="GE1" s="148" t="s">
        <v>474</v>
      </c>
      <c r="GF1" s="153" t="s">
        <v>475</v>
      </c>
      <c r="GG1" s="148" t="s">
        <v>479</v>
      </c>
      <c r="GH1" s="148" t="s">
        <v>476</v>
      </c>
      <c r="GI1" s="148" t="s">
        <v>477</v>
      </c>
      <c r="GJ1" s="148" t="s">
        <v>478</v>
      </c>
      <c r="GK1" s="148" t="s">
        <v>468</v>
      </c>
      <c r="GL1" s="153" t="s">
        <v>469</v>
      </c>
      <c r="GM1" s="148" t="s">
        <v>470</v>
      </c>
      <c r="GN1" s="148" t="s">
        <v>471</v>
      </c>
      <c r="GO1" s="148" t="s">
        <v>472</v>
      </c>
      <c r="GP1" s="148" t="s">
        <v>473</v>
      </c>
      <c r="GQ1" s="148" t="s">
        <v>474</v>
      </c>
      <c r="GR1" s="153" t="s">
        <v>475</v>
      </c>
      <c r="GS1" s="148" t="s">
        <v>479</v>
      </c>
      <c r="GT1" s="148" t="s">
        <v>476</v>
      </c>
      <c r="GU1" s="148" t="s">
        <v>477</v>
      </c>
      <c r="GV1" s="148" t="s">
        <v>478</v>
      </c>
      <c r="GW1" s="148" t="s">
        <v>468</v>
      </c>
      <c r="GX1" s="153" t="s">
        <v>469</v>
      </c>
      <c r="GY1" s="148" t="s">
        <v>470</v>
      </c>
      <c r="GZ1" s="148" t="s">
        <v>471</v>
      </c>
      <c r="HA1" s="148" t="s">
        <v>472</v>
      </c>
      <c r="HB1" s="148" t="s">
        <v>473</v>
      </c>
      <c r="HC1" s="148" t="s">
        <v>474</v>
      </c>
      <c r="HD1" s="153" t="s">
        <v>475</v>
      </c>
      <c r="HE1" s="148" t="s">
        <v>479</v>
      </c>
      <c r="HF1" s="148" t="s">
        <v>476</v>
      </c>
      <c r="HG1" s="148" t="s">
        <v>477</v>
      </c>
      <c r="HH1" s="148" t="s">
        <v>478</v>
      </c>
      <c r="HI1" s="148" t="s">
        <v>468</v>
      </c>
      <c r="HJ1" s="153" t="s">
        <v>469</v>
      </c>
      <c r="HK1" s="148" t="s">
        <v>470</v>
      </c>
      <c r="HL1" s="148" t="s">
        <v>471</v>
      </c>
      <c r="HM1" s="148" t="s">
        <v>472</v>
      </c>
      <c r="HN1" s="148" t="s">
        <v>473</v>
      </c>
      <c r="HO1" s="148" t="s">
        <v>474</v>
      </c>
      <c r="HP1" s="153" t="s">
        <v>475</v>
      </c>
      <c r="HQ1" s="148" t="s">
        <v>479</v>
      </c>
      <c r="HR1" s="148" t="s">
        <v>476</v>
      </c>
      <c r="HS1" s="148" t="s">
        <v>477</v>
      </c>
      <c r="HT1" s="148" t="s">
        <v>478</v>
      </c>
      <c r="HU1" s="148" t="s">
        <v>468</v>
      </c>
      <c r="HV1" s="153" t="s">
        <v>469</v>
      </c>
      <c r="HW1" s="148" t="s">
        <v>470</v>
      </c>
      <c r="HX1" s="148" t="s">
        <v>471</v>
      </c>
      <c r="HY1" s="148" t="s">
        <v>472</v>
      </c>
      <c r="HZ1" s="148" t="s">
        <v>473</v>
      </c>
      <c r="IA1" s="148" t="s">
        <v>474</v>
      </c>
      <c r="IB1" s="153" t="s">
        <v>475</v>
      </c>
      <c r="IC1" s="148" t="s">
        <v>479</v>
      </c>
      <c r="ID1" s="148" t="s">
        <v>476</v>
      </c>
      <c r="IE1" s="148" t="s">
        <v>477</v>
      </c>
      <c r="IF1" s="148" t="s">
        <v>478</v>
      </c>
      <c r="IG1" s="148" t="s">
        <v>468</v>
      </c>
      <c r="IH1" s="153" t="s">
        <v>469</v>
      </c>
      <c r="II1" s="148" t="s">
        <v>470</v>
      </c>
      <c r="IJ1" s="148" t="s">
        <v>471</v>
      </c>
      <c r="IK1" s="148" t="s">
        <v>472</v>
      </c>
      <c r="IL1" s="148" t="s">
        <v>473</v>
      </c>
      <c r="IM1" s="148" t="s">
        <v>474</v>
      </c>
      <c r="IN1" s="153" t="s">
        <v>475</v>
      </c>
      <c r="IO1" s="148" t="s">
        <v>479</v>
      </c>
      <c r="IP1" s="148" t="s">
        <v>476</v>
      </c>
      <c r="IQ1" s="148" t="s">
        <v>477</v>
      </c>
      <c r="IR1" s="148" t="s">
        <v>478</v>
      </c>
      <c r="IS1" s="148" t="s">
        <v>468</v>
      </c>
      <c r="IT1" s="153" t="s">
        <v>469</v>
      </c>
      <c r="IU1" s="148" t="s">
        <v>470</v>
      </c>
      <c r="IV1" s="148" t="s">
        <v>471</v>
      </c>
    </row>
    <row r="2" spans="1:256" s="186" customFormat="1" ht="13.8" thickBot="1" x14ac:dyDescent="0.3">
      <c r="A2" s="149"/>
      <c r="B2" s="150" t="s">
        <v>62</v>
      </c>
      <c r="C2" s="150"/>
      <c r="D2" s="186">
        <v>36585</v>
      </c>
      <c r="E2" s="186">
        <v>36616</v>
      </c>
      <c r="F2" s="186">
        <v>36646</v>
      </c>
      <c r="G2" s="186">
        <v>36677</v>
      </c>
      <c r="H2" s="186">
        <v>36707</v>
      </c>
      <c r="I2" s="186">
        <v>36738</v>
      </c>
      <c r="J2" s="186">
        <v>36769</v>
      </c>
      <c r="K2" s="186">
        <v>36799</v>
      </c>
      <c r="L2" s="186">
        <v>36830</v>
      </c>
      <c r="M2" s="186">
        <v>36860</v>
      </c>
      <c r="N2" s="186">
        <v>36891</v>
      </c>
      <c r="O2" s="186">
        <v>36922</v>
      </c>
      <c r="P2" s="186">
        <v>36950</v>
      </c>
      <c r="Q2" s="186">
        <v>36981</v>
      </c>
      <c r="R2" s="186">
        <v>37011</v>
      </c>
      <c r="S2" s="186">
        <v>37042</v>
      </c>
      <c r="T2" s="186">
        <v>37072</v>
      </c>
      <c r="U2" s="186">
        <v>37103</v>
      </c>
      <c r="V2" s="186">
        <v>37134</v>
      </c>
      <c r="W2" s="186">
        <v>37164</v>
      </c>
      <c r="X2" s="186">
        <v>37195</v>
      </c>
      <c r="Y2" s="186">
        <v>37225</v>
      </c>
      <c r="Z2" s="186">
        <v>37256</v>
      </c>
      <c r="AA2" s="186">
        <v>37287</v>
      </c>
      <c r="AB2" s="186">
        <v>37315</v>
      </c>
      <c r="AC2" s="186">
        <v>37346</v>
      </c>
      <c r="AD2" s="186">
        <v>37376</v>
      </c>
      <c r="AE2" s="186">
        <v>37407</v>
      </c>
      <c r="AF2" s="186">
        <v>37437</v>
      </c>
      <c r="AG2" s="186">
        <v>37468</v>
      </c>
      <c r="AH2" s="186">
        <v>37499</v>
      </c>
      <c r="AI2" s="186">
        <v>37529</v>
      </c>
      <c r="AJ2" s="186">
        <v>37560</v>
      </c>
      <c r="AK2" s="186">
        <v>37590</v>
      </c>
      <c r="AL2" s="186">
        <v>37621</v>
      </c>
      <c r="AM2" s="186">
        <v>37652</v>
      </c>
      <c r="AN2" s="186">
        <v>37680</v>
      </c>
      <c r="AO2" s="186">
        <v>37711</v>
      </c>
      <c r="AP2" s="186">
        <v>37741</v>
      </c>
      <c r="AQ2" s="186">
        <v>37772</v>
      </c>
      <c r="AR2" s="186">
        <v>37802</v>
      </c>
      <c r="AS2" s="186">
        <v>37833</v>
      </c>
      <c r="AT2" s="186">
        <v>37864</v>
      </c>
      <c r="AU2" s="186">
        <v>37894</v>
      </c>
      <c r="AV2" s="186">
        <v>37925</v>
      </c>
      <c r="AW2" s="186">
        <v>37955</v>
      </c>
      <c r="AX2" s="186">
        <v>37986</v>
      </c>
      <c r="AY2" s="186">
        <v>38017</v>
      </c>
      <c r="AZ2" s="186">
        <v>38046</v>
      </c>
      <c r="BA2" s="186">
        <v>38077</v>
      </c>
      <c r="BB2" s="186">
        <v>38107</v>
      </c>
      <c r="BC2" s="186">
        <v>38138</v>
      </c>
      <c r="BD2" s="186">
        <v>38168</v>
      </c>
      <c r="BE2" s="186">
        <v>38199</v>
      </c>
      <c r="BF2" s="186">
        <v>38230</v>
      </c>
      <c r="BG2" s="186">
        <v>38260</v>
      </c>
      <c r="BH2" s="186">
        <v>38291</v>
      </c>
      <c r="BI2" s="186">
        <v>38321</v>
      </c>
      <c r="BJ2" s="186">
        <v>38352</v>
      </c>
      <c r="BK2" s="186">
        <v>38383</v>
      </c>
      <c r="BL2" s="186">
        <v>38411</v>
      </c>
      <c r="BM2" s="186">
        <v>38442</v>
      </c>
      <c r="BN2" s="186">
        <v>38472</v>
      </c>
      <c r="BO2" s="186">
        <v>38503</v>
      </c>
      <c r="BP2" s="186">
        <v>38533</v>
      </c>
      <c r="BQ2" s="186">
        <v>38564</v>
      </c>
      <c r="BR2" s="186">
        <v>38595</v>
      </c>
      <c r="BS2" s="186">
        <v>38625</v>
      </c>
      <c r="BT2" s="186">
        <v>38656</v>
      </c>
      <c r="BU2" s="186">
        <v>38686</v>
      </c>
      <c r="BV2" s="186">
        <v>38717</v>
      </c>
      <c r="BW2" s="186">
        <v>38748</v>
      </c>
      <c r="BX2" s="186">
        <v>38776</v>
      </c>
      <c r="BY2" s="186">
        <v>38807</v>
      </c>
      <c r="BZ2" s="186">
        <v>38837</v>
      </c>
      <c r="CA2" s="186">
        <v>38868</v>
      </c>
      <c r="CB2" s="186">
        <v>38898</v>
      </c>
      <c r="CC2" s="186">
        <v>38929</v>
      </c>
      <c r="CD2" s="186">
        <v>38960</v>
      </c>
      <c r="CE2" s="186">
        <v>38990</v>
      </c>
      <c r="CF2" s="186">
        <v>39021</v>
      </c>
      <c r="CG2" s="186">
        <v>39051</v>
      </c>
      <c r="CH2" s="186">
        <v>39082</v>
      </c>
      <c r="CI2" s="186">
        <v>39113</v>
      </c>
      <c r="CJ2" s="186">
        <v>39141</v>
      </c>
      <c r="CK2" s="186">
        <v>39172</v>
      </c>
      <c r="CL2" s="186">
        <v>39202</v>
      </c>
      <c r="CM2" s="186">
        <v>39233</v>
      </c>
      <c r="CN2" s="186">
        <v>39263</v>
      </c>
      <c r="CO2" s="186">
        <v>39294</v>
      </c>
      <c r="CP2" s="186">
        <v>39325</v>
      </c>
      <c r="CQ2" s="186">
        <v>39355</v>
      </c>
      <c r="CR2" s="186">
        <v>39386</v>
      </c>
      <c r="CS2" s="186">
        <v>39416</v>
      </c>
      <c r="CT2" s="186">
        <v>39447</v>
      </c>
      <c r="CU2" s="186">
        <v>39478</v>
      </c>
      <c r="CV2" s="186">
        <v>39507</v>
      </c>
      <c r="CW2" s="186">
        <v>39538</v>
      </c>
      <c r="CX2" s="186">
        <v>39568</v>
      </c>
      <c r="CY2" s="186">
        <v>39599</v>
      </c>
      <c r="CZ2" s="186">
        <v>39629</v>
      </c>
      <c r="DA2" s="186">
        <v>39660</v>
      </c>
      <c r="DB2" s="186">
        <v>39691</v>
      </c>
      <c r="DC2" s="186">
        <v>39721</v>
      </c>
      <c r="DD2" s="186">
        <v>39752</v>
      </c>
      <c r="DE2" s="186">
        <v>39782</v>
      </c>
      <c r="DF2" s="186">
        <v>39813</v>
      </c>
      <c r="DG2" s="186">
        <v>39844</v>
      </c>
      <c r="DH2" s="186">
        <v>39872</v>
      </c>
      <c r="DI2" s="186">
        <v>39903</v>
      </c>
      <c r="DJ2" s="186">
        <v>39933</v>
      </c>
      <c r="DK2" s="186">
        <v>39964</v>
      </c>
      <c r="DL2" s="186">
        <v>39994</v>
      </c>
      <c r="DM2" s="186">
        <v>40025</v>
      </c>
      <c r="DN2" s="186">
        <v>40056</v>
      </c>
      <c r="DO2" s="186">
        <v>40086</v>
      </c>
      <c r="DP2" s="186">
        <v>40117</v>
      </c>
      <c r="DQ2" s="186">
        <v>40147</v>
      </c>
      <c r="DR2" s="186">
        <v>40178</v>
      </c>
      <c r="DS2" s="186">
        <v>40209</v>
      </c>
      <c r="DT2" s="186">
        <v>40237</v>
      </c>
      <c r="DU2" s="186">
        <v>40268</v>
      </c>
      <c r="DV2" s="186">
        <v>40298</v>
      </c>
      <c r="DW2" s="186">
        <v>40329</v>
      </c>
      <c r="DX2" s="186">
        <v>40359</v>
      </c>
      <c r="DY2" s="186">
        <v>40390</v>
      </c>
      <c r="DZ2" s="186">
        <v>40421</v>
      </c>
      <c r="EA2" s="186">
        <v>40451</v>
      </c>
      <c r="EB2" s="186">
        <v>40482</v>
      </c>
      <c r="EC2" s="186">
        <v>40512</v>
      </c>
      <c r="ED2" s="186">
        <v>40543</v>
      </c>
      <c r="EE2" s="186">
        <v>40574</v>
      </c>
      <c r="EF2" s="186">
        <v>40602</v>
      </c>
      <c r="EG2" s="186">
        <v>40633</v>
      </c>
      <c r="EH2" s="186">
        <v>40663</v>
      </c>
      <c r="EI2" s="186">
        <v>40694</v>
      </c>
      <c r="EJ2" s="186">
        <v>40724</v>
      </c>
      <c r="EK2" s="186">
        <v>40755</v>
      </c>
      <c r="EL2" s="186">
        <v>40786</v>
      </c>
      <c r="EM2" s="186">
        <v>40816</v>
      </c>
      <c r="EN2" s="186">
        <v>40847</v>
      </c>
      <c r="EO2" s="186">
        <v>40877</v>
      </c>
      <c r="EP2" s="186">
        <v>40908</v>
      </c>
      <c r="EQ2" s="186">
        <v>40939</v>
      </c>
      <c r="ER2" s="186">
        <v>40968</v>
      </c>
      <c r="ES2" s="186">
        <v>40999</v>
      </c>
      <c r="ET2" s="186">
        <v>41029</v>
      </c>
      <c r="EU2" s="186">
        <v>41060</v>
      </c>
      <c r="EV2" s="186">
        <v>41090</v>
      </c>
      <c r="EW2" s="186">
        <v>41121</v>
      </c>
      <c r="EX2" s="186">
        <v>41152</v>
      </c>
      <c r="EY2" s="186">
        <v>41182</v>
      </c>
      <c r="EZ2" s="186">
        <v>41213</v>
      </c>
      <c r="FA2" s="186">
        <v>41243</v>
      </c>
      <c r="FB2" s="186">
        <v>41274</v>
      </c>
      <c r="FC2" s="186">
        <v>41305</v>
      </c>
      <c r="FD2" s="186">
        <v>41333</v>
      </c>
      <c r="FE2" s="186">
        <v>41364</v>
      </c>
      <c r="FF2" s="186">
        <v>41394</v>
      </c>
      <c r="FG2" s="186">
        <v>41425</v>
      </c>
      <c r="FH2" s="186">
        <v>41455</v>
      </c>
      <c r="FI2" s="186">
        <v>41486</v>
      </c>
      <c r="FJ2" s="186">
        <v>41517</v>
      </c>
      <c r="FK2" s="186">
        <v>41547</v>
      </c>
      <c r="FL2" s="186">
        <v>41578</v>
      </c>
      <c r="FM2" s="186">
        <v>41608</v>
      </c>
      <c r="FN2" s="186">
        <v>41639</v>
      </c>
      <c r="FO2" s="186">
        <v>41670</v>
      </c>
      <c r="FP2" s="186">
        <v>41698</v>
      </c>
      <c r="FQ2" s="186">
        <v>41729</v>
      </c>
      <c r="FR2" s="186">
        <v>41759</v>
      </c>
      <c r="FS2" s="186">
        <v>41790</v>
      </c>
      <c r="FT2" s="186">
        <v>41820</v>
      </c>
      <c r="FU2" s="186">
        <v>41851</v>
      </c>
      <c r="FV2" s="186">
        <v>41882</v>
      </c>
      <c r="FW2" s="186">
        <v>41912</v>
      </c>
      <c r="FX2" s="186">
        <v>41943</v>
      </c>
      <c r="FY2" s="186">
        <v>41973</v>
      </c>
      <c r="FZ2" s="186">
        <v>42004</v>
      </c>
      <c r="GA2" s="186">
        <v>42035</v>
      </c>
      <c r="GB2" s="186">
        <v>42063</v>
      </c>
      <c r="GC2" s="186">
        <v>42094</v>
      </c>
      <c r="GD2" s="186">
        <v>42124</v>
      </c>
      <c r="GE2" s="186">
        <v>42155</v>
      </c>
      <c r="GF2" s="186">
        <v>42185</v>
      </c>
      <c r="GG2" s="186">
        <v>42216</v>
      </c>
      <c r="GH2" s="186">
        <v>42247</v>
      </c>
      <c r="GI2" s="186">
        <v>42277</v>
      </c>
      <c r="GJ2" s="186">
        <v>42308</v>
      </c>
      <c r="GK2" s="186">
        <v>42338</v>
      </c>
      <c r="GL2" s="186">
        <v>42369</v>
      </c>
      <c r="GM2" s="186">
        <v>42400</v>
      </c>
      <c r="GN2" s="186">
        <v>42429</v>
      </c>
      <c r="GO2" s="186">
        <v>42460</v>
      </c>
      <c r="GP2" s="186">
        <v>42490</v>
      </c>
      <c r="GQ2" s="186">
        <v>42521</v>
      </c>
      <c r="GR2" s="186">
        <v>42551</v>
      </c>
      <c r="GS2" s="186">
        <v>42582</v>
      </c>
      <c r="GT2" s="186">
        <v>42613</v>
      </c>
      <c r="GU2" s="186">
        <v>42643</v>
      </c>
      <c r="GV2" s="186">
        <v>42674</v>
      </c>
      <c r="GW2" s="186">
        <v>42704</v>
      </c>
      <c r="GX2" s="186">
        <v>42735</v>
      </c>
      <c r="GY2" s="186">
        <v>42766</v>
      </c>
      <c r="GZ2" s="186">
        <v>42794</v>
      </c>
      <c r="HA2" s="186">
        <v>42825</v>
      </c>
      <c r="HB2" s="186">
        <v>42855</v>
      </c>
      <c r="HC2" s="186">
        <v>42886</v>
      </c>
      <c r="HD2" s="186">
        <v>42916</v>
      </c>
      <c r="HE2" s="186">
        <v>42947</v>
      </c>
      <c r="HF2" s="186">
        <v>42978</v>
      </c>
      <c r="HG2" s="186">
        <v>43008</v>
      </c>
      <c r="HH2" s="186">
        <v>43039</v>
      </c>
      <c r="HI2" s="186">
        <v>43069</v>
      </c>
      <c r="HJ2" s="186">
        <v>43100</v>
      </c>
      <c r="HK2" s="186">
        <v>43131</v>
      </c>
      <c r="HL2" s="186">
        <v>43159</v>
      </c>
      <c r="HM2" s="186">
        <v>43190</v>
      </c>
      <c r="HN2" s="186">
        <v>43220</v>
      </c>
      <c r="HO2" s="186">
        <v>43251</v>
      </c>
      <c r="HP2" s="186">
        <v>43281</v>
      </c>
      <c r="HQ2" s="186">
        <v>43312</v>
      </c>
      <c r="HR2" s="186">
        <v>43343</v>
      </c>
      <c r="HS2" s="186">
        <v>43373</v>
      </c>
      <c r="HT2" s="186">
        <v>43404</v>
      </c>
      <c r="HU2" s="186">
        <v>43434</v>
      </c>
      <c r="HV2" s="186">
        <v>43465</v>
      </c>
      <c r="HW2" s="186">
        <v>43496</v>
      </c>
      <c r="HX2" s="186">
        <v>43524</v>
      </c>
      <c r="HY2" s="186">
        <v>43555</v>
      </c>
      <c r="HZ2" s="186">
        <v>43585</v>
      </c>
      <c r="IA2" s="186">
        <v>43616</v>
      </c>
      <c r="IB2" s="186">
        <v>43646</v>
      </c>
      <c r="IC2" s="186">
        <v>43677</v>
      </c>
      <c r="ID2" s="186">
        <v>43708</v>
      </c>
      <c r="IE2" s="186">
        <v>43738</v>
      </c>
      <c r="IF2" s="186">
        <v>43769</v>
      </c>
      <c r="IG2" s="186">
        <v>43799</v>
      </c>
      <c r="IH2" s="186">
        <v>43830</v>
      </c>
      <c r="II2" s="186">
        <v>43861</v>
      </c>
      <c r="IJ2" s="186">
        <v>43890</v>
      </c>
      <c r="IK2" s="186">
        <v>43921</v>
      </c>
      <c r="IL2" s="186">
        <v>43951</v>
      </c>
      <c r="IM2" s="186">
        <v>43982</v>
      </c>
      <c r="IN2" s="186">
        <v>44012</v>
      </c>
      <c r="IO2" s="186">
        <v>44043</v>
      </c>
      <c r="IP2" s="186">
        <v>44074</v>
      </c>
      <c r="IQ2" s="186">
        <v>44104</v>
      </c>
      <c r="IR2" s="186">
        <v>44135</v>
      </c>
      <c r="IS2" s="186">
        <v>44165</v>
      </c>
      <c r="IT2" s="186">
        <v>44196</v>
      </c>
      <c r="IU2" s="186">
        <v>44227</v>
      </c>
      <c r="IV2" s="186">
        <v>44227</v>
      </c>
    </row>
    <row r="3" spans="1:256" s="191" customFormat="1" ht="13.8" thickTop="1" x14ac:dyDescent="0.25">
      <c r="A3" s="148">
        <v>1</v>
      </c>
      <c r="B3" s="96" t="s">
        <v>497</v>
      </c>
      <c r="C3" s="96">
        <v>1</v>
      </c>
      <c r="D3" s="191">
        <v>80.8</v>
      </c>
      <c r="E3" s="191">
        <v>80.8</v>
      </c>
      <c r="F3" s="191">
        <v>80.8</v>
      </c>
      <c r="G3" s="191">
        <v>80.8</v>
      </c>
      <c r="H3" s="191">
        <v>80.8</v>
      </c>
      <c r="I3" s="191">
        <v>80.8</v>
      </c>
      <c r="J3" s="191">
        <v>93.73</v>
      </c>
      <c r="K3" s="191">
        <v>93.73</v>
      </c>
      <c r="L3" s="191">
        <v>93.73</v>
      </c>
      <c r="M3" s="191">
        <v>93.73</v>
      </c>
      <c r="N3" s="191">
        <v>93.73</v>
      </c>
      <c r="O3" s="191">
        <v>93.73</v>
      </c>
      <c r="P3" s="191">
        <v>93.73</v>
      </c>
      <c r="Q3" s="191">
        <v>93.73</v>
      </c>
      <c r="R3" s="191">
        <v>93.73</v>
      </c>
      <c r="S3" s="191">
        <v>93.73</v>
      </c>
      <c r="T3" s="191">
        <v>93.73</v>
      </c>
      <c r="U3" s="191">
        <v>93.73</v>
      </c>
      <c r="V3" s="191">
        <v>107.32</v>
      </c>
      <c r="W3" s="191">
        <v>107.32</v>
      </c>
      <c r="X3" s="191">
        <v>107.32</v>
      </c>
      <c r="Y3" s="191">
        <v>107.32</v>
      </c>
      <c r="Z3" s="191">
        <v>107.32</v>
      </c>
      <c r="AA3" s="191">
        <v>107.32</v>
      </c>
      <c r="AB3" s="191">
        <v>107.32</v>
      </c>
      <c r="AC3" s="191">
        <v>107.32</v>
      </c>
      <c r="AD3" s="191">
        <v>107.32</v>
      </c>
      <c r="AE3" s="191">
        <v>107.32</v>
      </c>
      <c r="AF3" s="191">
        <v>107.32</v>
      </c>
      <c r="AG3" s="191">
        <v>107.32</v>
      </c>
      <c r="AH3" s="191">
        <v>122.34</v>
      </c>
      <c r="AI3" s="191">
        <v>122.34</v>
      </c>
      <c r="AJ3" s="191">
        <v>122.34</v>
      </c>
      <c r="AK3" s="191">
        <v>122.34</v>
      </c>
      <c r="AL3" s="191">
        <v>122.34</v>
      </c>
      <c r="AM3" s="191">
        <v>122.34</v>
      </c>
      <c r="AN3" s="191">
        <v>122.34</v>
      </c>
      <c r="AO3" s="191">
        <v>122.34</v>
      </c>
      <c r="AP3" s="191">
        <v>122.34</v>
      </c>
      <c r="AQ3" s="191">
        <v>122.34</v>
      </c>
      <c r="AR3" s="191">
        <v>122.34</v>
      </c>
      <c r="AS3" s="191">
        <v>122.34</v>
      </c>
      <c r="AT3" s="191">
        <v>138.247768992</v>
      </c>
      <c r="AU3" s="191">
        <v>138.247768992</v>
      </c>
      <c r="AV3" s="191">
        <v>138.247768992</v>
      </c>
      <c r="AW3" s="191">
        <v>138.247768992</v>
      </c>
      <c r="AX3" s="191">
        <v>138.247768992</v>
      </c>
      <c r="AY3" s="191">
        <v>138.247768992</v>
      </c>
      <c r="AZ3" s="191">
        <v>138.247768992</v>
      </c>
      <c r="BA3" s="191">
        <v>138.247768992</v>
      </c>
      <c r="BB3" s="191">
        <v>138.247768992</v>
      </c>
      <c r="BC3" s="191">
        <v>138.247768992</v>
      </c>
      <c r="BD3" s="191">
        <v>138.247768992</v>
      </c>
      <c r="BE3" s="191">
        <v>138.247768992</v>
      </c>
      <c r="BF3" s="191">
        <v>155.52874011599999</v>
      </c>
      <c r="BG3" s="191">
        <v>155.52874011599999</v>
      </c>
      <c r="BH3" s="191">
        <v>155.52874011599999</v>
      </c>
      <c r="BI3" s="191">
        <v>155.52874011599999</v>
      </c>
      <c r="BJ3" s="191">
        <v>155.52874011599999</v>
      </c>
      <c r="BK3" s="191">
        <v>155.52874011599999</v>
      </c>
      <c r="BL3" s="191">
        <v>155.52874011599999</v>
      </c>
      <c r="BM3" s="191">
        <v>155.52874011599999</v>
      </c>
      <c r="BN3" s="191">
        <v>155.52874011599999</v>
      </c>
      <c r="BO3" s="191">
        <v>155.52874011599999</v>
      </c>
      <c r="BP3" s="191">
        <v>155.52874011599999</v>
      </c>
      <c r="BQ3" s="191">
        <v>155.52874011599999</v>
      </c>
      <c r="BR3" s="191">
        <v>174.19218892992001</v>
      </c>
      <c r="BS3" s="191">
        <v>174.19218892992001</v>
      </c>
      <c r="BT3" s="191">
        <v>174.19218892992001</v>
      </c>
      <c r="BU3" s="191">
        <v>174.19218892992001</v>
      </c>
      <c r="BV3" s="191">
        <v>174.19218892992001</v>
      </c>
      <c r="BW3" s="191">
        <v>174.19218892992001</v>
      </c>
      <c r="BX3" s="191">
        <v>174.19218892992001</v>
      </c>
      <c r="BY3" s="191">
        <v>174.19218892992001</v>
      </c>
      <c r="BZ3" s="191">
        <v>174.19218892992001</v>
      </c>
      <c r="CA3" s="191">
        <v>174.19218892992001</v>
      </c>
      <c r="CB3" s="191">
        <v>174.19218892992001</v>
      </c>
      <c r="CC3" s="191">
        <v>174.19218892992001</v>
      </c>
      <c r="CD3" s="191">
        <v>194.2242906568608</v>
      </c>
      <c r="CE3" s="191">
        <v>194.2242906568608</v>
      </c>
      <c r="CF3" s="191">
        <v>194.2242906568608</v>
      </c>
      <c r="CG3" s="191">
        <v>194.2242906568608</v>
      </c>
      <c r="CH3" s="191">
        <v>194.2242906568608</v>
      </c>
      <c r="CI3" s="191">
        <v>194.2242906568608</v>
      </c>
      <c r="CJ3" s="191">
        <v>194.2242906568608</v>
      </c>
      <c r="CK3" s="191">
        <v>194.2242906568608</v>
      </c>
      <c r="CL3" s="191">
        <v>194.2242906568608</v>
      </c>
      <c r="CM3" s="191">
        <v>194.2242906568608</v>
      </c>
      <c r="CN3" s="191">
        <v>194.2242906568608</v>
      </c>
      <c r="CO3" s="191">
        <v>194.2242906568608</v>
      </c>
      <c r="CP3" s="191">
        <v>215.58896262911551</v>
      </c>
      <c r="CQ3" s="191">
        <v>215.58896262911551</v>
      </c>
      <c r="CR3" s="191">
        <v>215.58896262911551</v>
      </c>
      <c r="CS3" s="191">
        <v>215.58896262911551</v>
      </c>
      <c r="CT3" s="191">
        <v>215.58896262911551</v>
      </c>
      <c r="CU3" s="191">
        <v>215.58896262911551</v>
      </c>
      <c r="CV3" s="191">
        <v>215.58896262911551</v>
      </c>
      <c r="CW3" s="191">
        <v>215.58896262911551</v>
      </c>
      <c r="CX3" s="191">
        <v>215.58896262911551</v>
      </c>
      <c r="CY3" s="191">
        <v>215.58896262911551</v>
      </c>
      <c r="CZ3" s="191">
        <v>215.58896262911551</v>
      </c>
      <c r="DA3" s="191">
        <v>215.58896262911551</v>
      </c>
      <c r="DB3" s="191">
        <v>238.22580370517264</v>
      </c>
      <c r="DC3" s="191">
        <v>238.22580370517264</v>
      </c>
      <c r="DD3" s="191">
        <v>238.22580370517264</v>
      </c>
      <c r="DE3" s="191">
        <v>238.22580370517264</v>
      </c>
      <c r="DF3" s="191">
        <v>238.22580370517264</v>
      </c>
      <c r="DG3" s="191">
        <v>238.22580370517264</v>
      </c>
      <c r="DH3" s="191">
        <v>238.22580370517264</v>
      </c>
      <c r="DI3" s="191">
        <v>238.22580370517264</v>
      </c>
      <c r="DJ3" s="191">
        <v>238.22580370517264</v>
      </c>
      <c r="DK3" s="191">
        <v>238.22580370517264</v>
      </c>
      <c r="DL3" s="191">
        <v>238.22580370517264</v>
      </c>
      <c r="DM3" s="191">
        <v>238.22580370517264</v>
      </c>
      <c r="DN3" s="191">
        <v>262.04838407568991</v>
      </c>
      <c r="DO3" s="191">
        <v>262.04838407568991</v>
      </c>
      <c r="DP3" s="191">
        <v>262.04838407568991</v>
      </c>
      <c r="DQ3" s="191">
        <v>262.04838407568991</v>
      </c>
      <c r="DR3" s="191">
        <v>262.04838407568991</v>
      </c>
      <c r="DS3" s="191">
        <v>262.04838407568991</v>
      </c>
      <c r="DT3" s="191">
        <v>262.04838407568991</v>
      </c>
      <c r="DU3" s="191">
        <v>262.04838407568991</v>
      </c>
      <c r="DV3" s="191">
        <v>262.04838407568991</v>
      </c>
      <c r="DW3" s="191">
        <v>262.04838407568991</v>
      </c>
      <c r="DX3" s="191">
        <v>262.04838407568991</v>
      </c>
      <c r="DY3" s="191">
        <v>262.04838407568991</v>
      </c>
      <c r="DZ3" s="191">
        <v>288.25322248325892</v>
      </c>
      <c r="EA3" s="191">
        <v>288.25322248325892</v>
      </c>
      <c r="EB3" s="191">
        <v>288.25322248325892</v>
      </c>
      <c r="EC3" s="191">
        <v>288.25322248325892</v>
      </c>
      <c r="ED3" s="191">
        <v>288.25322248325892</v>
      </c>
      <c r="EE3" s="191">
        <v>288.25322248325892</v>
      </c>
      <c r="EF3" s="191">
        <v>288.25322248325892</v>
      </c>
      <c r="EG3" s="191">
        <v>288.25322248325892</v>
      </c>
      <c r="EH3" s="191">
        <v>288.25322248325892</v>
      </c>
      <c r="EI3" s="191">
        <v>288.25322248325892</v>
      </c>
      <c r="EJ3" s="191">
        <v>288.25322248325892</v>
      </c>
      <c r="EK3" s="191">
        <v>288.25322248325892</v>
      </c>
      <c r="EL3" s="191">
        <v>314.19601250675225</v>
      </c>
      <c r="EM3" s="191">
        <v>314.19601250675225</v>
      </c>
      <c r="EN3" s="191">
        <v>314.19601250675225</v>
      </c>
      <c r="EO3" s="191">
        <v>314.19601250675225</v>
      </c>
      <c r="EP3" s="191">
        <v>314.19601250675225</v>
      </c>
      <c r="EQ3" s="191">
        <v>314.19601250675225</v>
      </c>
      <c r="ER3" s="191">
        <v>314.19601250675225</v>
      </c>
      <c r="ES3" s="191">
        <v>314.19601250675225</v>
      </c>
      <c r="ET3" s="191">
        <v>314.19601250675225</v>
      </c>
      <c r="EU3" s="191">
        <v>314.19601250675225</v>
      </c>
      <c r="EV3" s="191">
        <v>314.19601250675225</v>
      </c>
      <c r="EW3" s="191">
        <v>314.19601250675225</v>
      </c>
      <c r="EX3" s="191">
        <v>342.47365363235997</v>
      </c>
      <c r="EY3" s="191">
        <v>342.47365363235997</v>
      </c>
      <c r="EZ3" s="191">
        <v>342.47365363235997</v>
      </c>
      <c r="FA3" s="191">
        <v>342.47365363235997</v>
      </c>
      <c r="FB3" s="191">
        <v>342.47365363235997</v>
      </c>
      <c r="FC3" s="191">
        <v>342.47365363235997</v>
      </c>
      <c r="FD3" s="191">
        <v>342.47365363235997</v>
      </c>
      <c r="FE3" s="191">
        <v>342.47365363235997</v>
      </c>
      <c r="FF3" s="191">
        <v>342.47365363235997</v>
      </c>
      <c r="FG3" s="191">
        <v>342.47365363235997</v>
      </c>
      <c r="FH3" s="191">
        <v>342.47365363235997</v>
      </c>
      <c r="FI3" s="191">
        <v>342.47365363235997</v>
      </c>
      <c r="FJ3" s="191">
        <v>373.29628245927239</v>
      </c>
      <c r="FK3" s="191">
        <v>373.29628245927239</v>
      </c>
      <c r="FL3" s="191">
        <v>373.29628245927239</v>
      </c>
      <c r="FM3" s="191">
        <v>373.29628245927239</v>
      </c>
      <c r="FN3" s="191">
        <v>373.29628245927239</v>
      </c>
      <c r="FO3" s="191">
        <v>373.29628245927239</v>
      </c>
      <c r="FP3" s="191">
        <v>373.29628245927239</v>
      </c>
      <c r="FQ3" s="191">
        <v>373.29628245927239</v>
      </c>
      <c r="FR3" s="191">
        <v>373.29628245927239</v>
      </c>
      <c r="FS3" s="191">
        <v>373.29628245927239</v>
      </c>
      <c r="FT3" s="191">
        <v>373.29628245927239</v>
      </c>
      <c r="FU3" s="191">
        <v>373.29628245927239</v>
      </c>
      <c r="FV3" s="191">
        <v>403.15998505601419</v>
      </c>
      <c r="FW3" s="191">
        <v>403.15998505601419</v>
      </c>
      <c r="FX3" s="191">
        <v>403.15998505601419</v>
      </c>
      <c r="FY3" s="191">
        <v>403.15998505601419</v>
      </c>
      <c r="FZ3" s="191">
        <v>403.15998505601419</v>
      </c>
      <c r="GA3" s="191">
        <v>403.15998505601419</v>
      </c>
      <c r="GB3" s="191">
        <v>403.15998505601419</v>
      </c>
      <c r="GC3" s="191">
        <v>403.15998505601419</v>
      </c>
      <c r="GD3" s="191">
        <v>403.15998505601419</v>
      </c>
      <c r="GE3" s="191">
        <v>403.15998505601419</v>
      </c>
      <c r="GF3" s="191">
        <v>403.15998505601419</v>
      </c>
      <c r="GG3" s="191">
        <v>403.15998505601419</v>
      </c>
      <c r="GH3" s="191">
        <v>435.41278386049538</v>
      </c>
      <c r="GI3" s="191">
        <v>435.41278386049538</v>
      </c>
      <c r="GJ3" s="191">
        <v>435.41278386049538</v>
      </c>
      <c r="GK3" s="191">
        <v>435.41278386049538</v>
      </c>
      <c r="GL3" s="191">
        <v>435.41278386049538</v>
      </c>
      <c r="GM3" s="191">
        <v>435.41278386049538</v>
      </c>
      <c r="GN3" s="191">
        <v>435.41278386049538</v>
      </c>
      <c r="GO3" s="191">
        <v>435.41278386049538</v>
      </c>
      <c r="GP3" s="191">
        <v>435.41278386049538</v>
      </c>
      <c r="GQ3" s="191">
        <v>435.41278386049538</v>
      </c>
      <c r="GR3" s="191">
        <v>435.41278386049538</v>
      </c>
      <c r="GS3" s="191">
        <v>435.41278386049538</v>
      </c>
      <c r="GT3" s="191">
        <v>468.0687426500325</v>
      </c>
      <c r="GU3" s="191">
        <v>468.0687426500325</v>
      </c>
      <c r="GV3" s="191">
        <v>468.0687426500325</v>
      </c>
      <c r="GW3" s="191">
        <v>468.0687426500325</v>
      </c>
      <c r="GX3" s="191">
        <v>468.0687426500325</v>
      </c>
      <c r="GY3" s="191">
        <v>468.0687426500325</v>
      </c>
      <c r="GZ3" s="191">
        <v>468.0687426500325</v>
      </c>
      <c r="HA3" s="191">
        <v>468.0687426500325</v>
      </c>
      <c r="HB3" s="191">
        <v>468.0687426500325</v>
      </c>
      <c r="HC3" s="191">
        <v>468.0687426500325</v>
      </c>
      <c r="HD3" s="191">
        <v>468.0687426500325</v>
      </c>
      <c r="HE3" s="191">
        <v>468.0687426500325</v>
      </c>
      <c r="HF3" s="191">
        <v>500.83355463553482</v>
      </c>
      <c r="HG3" s="191">
        <v>500.83355463553482</v>
      </c>
      <c r="HH3" s="191">
        <v>500.83355463553482</v>
      </c>
      <c r="HI3" s="191">
        <v>500.83355463553482</v>
      </c>
      <c r="HJ3" s="191">
        <v>500.83355463553482</v>
      </c>
      <c r="HK3" s="191">
        <v>500.83355463553482</v>
      </c>
      <c r="HL3" s="191">
        <v>500.83355463553482</v>
      </c>
      <c r="HM3" s="191">
        <v>500.83355463553482</v>
      </c>
      <c r="HN3" s="191">
        <v>500.83355463553482</v>
      </c>
      <c r="HO3" s="191">
        <v>500.83355463553482</v>
      </c>
      <c r="HP3" s="191">
        <v>500.83355463553482</v>
      </c>
      <c r="HQ3" s="191">
        <v>500.83355463553482</v>
      </c>
      <c r="HR3" s="191">
        <v>535.89190346002226</v>
      </c>
      <c r="HS3" s="191">
        <v>535.89190346002226</v>
      </c>
      <c r="HT3" s="191">
        <v>535.89190346002226</v>
      </c>
      <c r="HU3" s="191">
        <v>535.89190346002226</v>
      </c>
      <c r="HV3" s="191">
        <v>535.89190346002226</v>
      </c>
      <c r="HW3" s="191">
        <v>535.89190346002226</v>
      </c>
      <c r="HX3" s="191">
        <v>535.89190346002226</v>
      </c>
      <c r="HY3" s="191">
        <v>535.89190346002226</v>
      </c>
      <c r="HZ3" s="191">
        <v>535.89190346002226</v>
      </c>
      <c r="IA3" s="191">
        <v>535.89190346002226</v>
      </c>
      <c r="IB3" s="191">
        <v>535.89190346002226</v>
      </c>
      <c r="IC3" s="191">
        <v>535.89190346002226</v>
      </c>
      <c r="ID3" s="191">
        <v>535.89190346002226</v>
      </c>
      <c r="IE3" s="191">
        <v>535.89190346002226</v>
      </c>
      <c r="IF3" s="191">
        <v>535.89190346002226</v>
      </c>
      <c r="IG3" s="191">
        <v>535.89190346002226</v>
      </c>
      <c r="IH3" s="191">
        <v>535.89190346002226</v>
      </c>
      <c r="II3" s="191">
        <v>535.89190346002226</v>
      </c>
      <c r="IJ3" s="191">
        <v>535.89190346002226</v>
      </c>
      <c r="IK3" s="191">
        <v>535.89190346002226</v>
      </c>
      <c r="IL3" s="191">
        <v>535.89190346002226</v>
      </c>
      <c r="IM3" s="191">
        <v>535.89190346002226</v>
      </c>
      <c r="IN3" s="191">
        <v>535.89190346002226</v>
      </c>
      <c r="IO3" s="191">
        <v>535.89190346002226</v>
      </c>
      <c r="IP3" s="191">
        <v>535.89190346002226</v>
      </c>
      <c r="IQ3" s="191">
        <v>535.89190346002226</v>
      </c>
      <c r="IR3" s="191">
        <v>535.89190346002226</v>
      </c>
      <c r="IS3" s="191">
        <v>535.89190346002226</v>
      </c>
      <c r="IT3" s="191">
        <v>535.89190346002226</v>
      </c>
      <c r="IU3" s="191">
        <v>535.89190346002226</v>
      </c>
      <c r="IV3" s="191">
        <v>535.89190346002226</v>
      </c>
    </row>
    <row r="4" spans="1:256" s="192" customFormat="1" ht="13.8" thickBot="1" x14ac:dyDescent="0.3">
      <c r="A4" s="149">
        <v>2</v>
      </c>
      <c r="B4" s="150" t="s">
        <v>498</v>
      </c>
      <c r="C4" s="150">
        <v>2</v>
      </c>
      <c r="D4" s="192">
        <v>90</v>
      </c>
      <c r="E4" s="192">
        <v>90</v>
      </c>
      <c r="F4" s="192">
        <v>90</v>
      </c>
      <c r="G4" s="192">
        <v>90</v>
      </c>
      <c r="H4" s="192">
        <v>90</v>
      </c>
      <c r="I4" s="192">
        <v>90</v>
      </c>
      <c r="J4" s="192">
        <v>90</v>
      </c>
      <c r="K4" s="192">
        <v>90</v>
      </c>
      <c r="L4" s="192">
        <v>90</v>
      </c>
      <c r="M4" s="192">
        <v>90</v>
      </c>
      <c r="N4" s="192">
        <v>90</v>
      </c>
      <c r="O4" s="192">
        <v>90</v>
      </c>
      <c r="P4" s="192">
        <v>90</v>
      </c>
      <c r="Q4" s="192">
        <v>90</v>
      </c>
      <c r="R4" s="192">
        <v>90</v>
      </c>
      <c r="S4" s="192">
        <v>90</v>
      </c>
      <c r="T4" s="192">
        <v>90</v>
      </c>
      <c r="U4" s="192">
        <v>90</v>
      </c>
      <c r="V4" s="192">
        <v>90</v>
      </c>
      <c r="W4" s="192">
        <v>90</v>
      </c>
      <c r="X4" s="192">
        <v>90</v>
      </c>
      <c r="Y4" s="192">
        <v>90</v>
      </c>
      <c r="Z4" s="192">
        <v>90</v>
      </c>
      <c r="AA4" s="192">
        <v>90</v>
      </c>
      <c r="AB4" s="192">
        <v>90</v>
      </c>
      <c r="AC4" s="192">
        <v>90</v>
      </c>
      <c r="AD4" s="192">
        <v>90</v>
      </c>
      <c r="AE4" s="192">
        <v>90</v>
      </c>
      <c r="AF4" s="192">
        <v>90</v>
      </c>
      <c r="AG4" s="192">
        <v>90</v>
      </c>
      <c r="AH4" s="192">
        <v>90</v>
      </c>
      <c r="AI4" s="192">
        <v>90</v>
      </c>
      <c r="AJ4" s="192">
        <v>90</v>
      </c>
      <c r="AK4" s="192">
        <v>90</v>
      </c>
      <c r="AL4" s="192">
        <v>90</v>
      </c>
      <c r="AM4" s="192">
        <v>90</v>
      </c>
      <c r="AN4" s="192">
        <v>90</v>
      </c>
      <c r="AO4" s="192">
        <v>90</v>
      </c>
      <c r="AP4" s="192">
        <v>90</v>
      </c>
      <c r="AQ4" s="192">
        <v>90</v>
      </c>
      <c r="AR4" s="192">
        <v>90</v>
      </c>
      <c r="AS4" s="192">
        <v>90</v>
      </c>
      <c r="AT4" s="192">
        <v>90</v>
      </c>
      <c r="AU4" s="192">
        <v>90</v>
      </c>
      <c r="AV4" s="192">
        <v>90</v>
      </c>
      <c r="AW4" s="192">
        <v>90</v>
      </c>
      <c r="AX4" s="192">
        <v>90</v>
      </c>
      <c r="AY4" s="192">
        <v>90</v>
      </c>
      <c r="AZ4" s="192">
        <v>90</v>
      </c>
      <c r="BA4" s="192">
        <v>90</v>
      </c>
      <c r="BB4" s="192">
        <v>90</v>
      </c>
      <c r="BC4" s="192">
        <v>90</v>
      </c>
      <c r="BD4" s="192">
        <v>90</v>
      </c>
      <c r="BE4" s="192">
        <v>90</v>
      </c>
      <c r="BF4" s="192">
        <v>90</v>
      </c>
      <c r="BG4" s="192">
        <v>90</v>
      </c>
      <c r="BH4" s="192">
        <v>90</v>
      </c>
      <c r="BI4" s="192">
        <v>90</v>
      </c>
      <c r="BJ4" s="192">
        <v>90</v>
      </c>
      <c r="BK4" s="192">
        <v>90</v>
      </c>
      <c r="BL4" s="192">
        <v>90</v>
      </c>
      <c r="BM4" s="192">
        <v>90</v>
      </c>
      <c r="BN4" s="192">
        <v>90</v>
      </c>
      <c r="BO4" s="192">
        <v>90</v>
      </c>
      <c r="BP4" s="192">
        <v>90</v>
      </c>
      <c r="BQ4" s="192">
        <v>90</v>
      </c>
      <c r="BR4" s="192">
        <v>90</v>
      </c>
      <c r="BS4" s="192">
        <v>90</v>
      </c>
      <c r="BT4" s="192">
        <v>90</v>
      </c>
      <c r="BU4" s="192">
        <v>90</v>
      </c>
      <c r="BV4" s="192">
        <v>90</v>
      </c>
      <c r="BW4" s="192">
        <v>90</v>
      </c>
      <c r="BX4" s="192">
        <v>90</v>
      </c>
      <c r="BY4" s="192">
        <v>90</v>
      </c>
      <c r="BZ4" s="192">
        <v>90</v>
      </c>
      <c r="CA4" s="192">
        <v>90</v>
      </c>
      <c r="CB4" s="192">
        <v>90</v>
      </c>
      <c r="CC4" s="192">
        <v>90</v>
      </c>
      <c r="CD4" s="192">
        <v>90</v>
      </c>
      <c r="CE4" s="192">
        <v>90</v>
      </c>
      <c r="CF4" s="192">
        <v>90</v>
      </c>
      <c r="CG4" s="192">
        <v>90</v>
      </c>
      <c r="CH4" s="192">
        <v>90</v>
      </c>
      <c r="CI4" s="192">
        <v>90</v>
      </c>
      <c r="CJ4" s="192">
        <v>90</v>
      </c>
      <c r="CK4" s="192">
        <v>90</v>
      </c>
      <c r="CL4" s="192">
        <v>90</v>
      </c>
      <c r="CM4" s="192">
        <v>90</v>
      </c>
      <c r="CN4" s="192">
        <v>90</v>
      </c>
      <c r="CO4" s="192">
        <v>90</v>
      </c>
      <c r="CP4" s="192">
        <v>90</v>
      </c>
      <c r="CQ4" s="192">
        <v>90</v>
      </c>
      <c r="CR4" s="192">
        <v>90</v>
      </c>
      <c r="CS4" s="192">
        <v>90</v>
      </c>
      <c r="CT4" s="192">
        <v>90</v>
      </c>
      <c r="CU4" s="192">
        <v>90</v>
      </c>
      <c r="CV4" s="192">
        <v>90</v>
      </c>
      <c r="CW4" s="192">
        <v>90</v>
      </c>
      <c r="CX4" s="192">
        <v>90</v>
      </c>
      <c r="CY4" s="192">
        <v>90</v>
      </c>
      <c r="CZ4" s="192">
        <v>90</v>
      </c>
      <c r="DA4" s="192">
        <v>90</v>
      </c>
      <c r="DB4" s="192">
        <v>90</v>
      </c>
      <c r="DC4" s="192">
        <v>90</v>
      </c>
      <c r="DD4" s="192">
        <v>90</v>
      </c>
      <c r="DE4" s="192">
        <v>90</v>
      </c>
      <c r="DF4" s="192">
        <v>90</v>
      </c>
      <c r="DG4" s="192">
        <v>90</v>
      </c>
      <c r="DH4" s="192">
        <v>90</v>
      </c>
      <c r="DI4" s="192">
        <v>90</v>
      </c>
      <c r="DJ4" s="192">
        <v>90</v>
      </c>
      <c r="DK4" s="192">
        <v>90</v>
      </c>
      <c r="DL4" s="192">
        <v>90</v>
      </c>
      <c r="DM4" s="192">
        <v>90</v>
      </c>
      <c r="DN4" s="192">
        <v>90</v>
      </c>
      <c r="DO4" s="192">
        <v>90</v>
      </c>
      <c r="DP4" s="192">
        <v>90</v>
      </c>
      <c r="DQ4" s="192">
        <v>90</v>
      </c>
      <c r="DR4" s="192">
        <v>90</v>
      </c>
      <c r="DS4" s="192">
        <v>90</v>
      </c>
      <c r="DT4" s="192">
        <v>90</v>
      </c>
      <c r="DU4" s="192">
        <v>90</v>
      </c>
      <c r="DV4" s="192">
        <v>90</v>
      </c>
      <c r="DW4" s="192">
        <v>90</v>
      </c>
      <c r="DX4" s="192">
        <v>90</v>
      </c>
      <c r="DY4" s="192">
        <v>90</v>
      </c>
      <c r="DZ4" s="192">
        <v>90</v>
      </c>
      <c r="EA4" s="192">
        <v>90</v>
      </c>
      <c r="EB4" s="192">
        <v>90</v>
      </c>
      <c r="EC4" s="192">
        <v>90</v>
      </c>
      <c r="ED4" s="192">
        <v>90</v>
      </c>
      <c r="EE4" s="192">
        <v>90</v>
      </c>
      <c r="EF4" s="192">
        <v>90</v>
      </c>
      <c r="EG4" s="192">
        <v>90</v>
      </c>
      <c r="EH4" s="192">
        <v>90</v>
      </c>
      <c r="EI4" s="192">
        <v>90</v>
      </c>
      <c r="EJ4" s="192">
        <v>90</v>
      </c>
      <c r="EK4" s="192">
        <v>90</v>
      </c>
      <c r="EL4" s="192">
        <v>90</v>
      </c>
      <c r="EM4" s="192">
        <v>90</v>
      </c>
      <c r="EN4" s="192">
        <v>90</v>
      </c>
      <c r="EO4" s="192">
        <v>90</v>
      </c>
      <c r="EP4" s="192">
        <v>90</v>
      </c>
      <c r="EQ4" s="192">
        <v>90</v>
      </c>
      <c r="ER4" s="192">
        <v>90</v>
      </c>
      <c r="ES4" s="192">
        <v>90</v>
      </c>
      <c r="ET4" s="192">
        <v>90</v>
      </c>
      <c r="EU4" s="192">
        <v>90</v>
      </c>
      <c r="EV4" s="192">
        <v>90</v>
      </c>
      <c r="EW4" s="192">
        <v>90</v>
      </c>
      <c r="EX4" s="192">
        <v>90</v>
      </c>
      <c r="EY4" s="192">
        <v>90</v>
      </c>
      <c r="EZ4" s="192">
        <v>90</v>
      </c>
      <c r="FA4" s="192">
        <v>90</v>
      </c>
      <c r="FB4" s="192">
        <v>90</v>
      </c>
      <c r="FC4" s="192">
        <v>90</v>
      </c>
      <c r="FD4" s="192">
        <v>90</v>
      </c>
      <c r="FE4" s="192">
        <v>90</v>
      </c>
      <c r="FF4" s="192">
        <v>90</v>
      </c>
      <c r="FG4" s="192">
        <v>90</v>
      </c>
      <c r="FH4" s="192">
        <v>90</v>
      </c>
      <c r="FI4" s="192">
        <v>90</v>
      </c>
      <c r="FJ4" s="192">
        <v>90</v>
      </c>
      <c r="FK4" s="192">
        <v>90</v>
      </c>
      <c r="FL4" s="192">
        <v>90</v>
      </c>
      <c r="FM4" s="192">
        <v>90</v>
      </c>
      <c r="FN4" s="192">
        <v>90</v>
      </c>
      <c r="FO4" s="192">
        <v>90</v>
      </c>
      <c r="FP4" s="192">
        <v>90</v>
      </c>
      <c r="FQ4" s="192">
        <v>90</v>
      </c>
      <c r="FR4" s="192">
        <v>90</v>
      </c>
      <c r="FS4" s="192">
        <v>90</v>
      </c>
      <c r="FT4" s="192">
        <v>90</v>
      </c>
      <c r="FU4" s="192">
        <v>90</v>
      </c>
      <c r="FV4" s="192">
        <v>90</v>
      </c>
      <c r="FW4" s="192">
        <v>90</v>
      </c>
      <c r="FX4" s="192">
        <v>90</v>
      </c>
      <c r="FY4" s="192">
        <v>90</v>
      </c>
      <c r="FZ4" s="192">
        <v>90</v>
      </c>
      <c r="GA4" s="192">
        <v>90</v>
      </c>
      <c r="GB4" s="192">
        <v>90</v>
      </c>
      <c r="GC4" s="192">
        <v>90</v>
      </c>
      <c r="GD4" s="192">
        <v>90</v>
      </c>
      <c r="GE4" s="192">
        <v>90</v>
      </c>
      <c r="GF4" s="192">
        <v>90</v>
      </c>
      <c r="GG4" s="192">
        <v>90</v>
      </c>
      <c r="GH4" s="192">
        <v>90</v>
      </c>
      <c r="GI4" s="192">
        <v>90</v>
      </c>
      <c r="GJ4" s="192">
        <v>90</v>
      </c>
      <c r="GK4" s="192">
        <v>90</v>
      </c>
      <c r="GL4" s="192">
        <v>90</v>
      </c>
      <c r="GM4" s="192">
        <v>90</v>
      </c>
      <c r="GN4" s="192">
        <v>90</v>
      </c>
      <c r="GO4" s="192">
        <v>90</v>
      </c>
      <c r="GP4" s="192">
        <v>90</v>
      </c>
      <c r="GQ4" s="192">
        <v>90</v>
      </c>
      <c r="GR4" s="192">
        <v>90</v>
      </c>
      <c r="GS4" s="192">
        <v>90</v>
      </c>
      <c r="GT4" s="192">
        <v>90</v>
      </c>
      <c r="GU4" s="192">
        <v>90</v>
      </c>
      <c r="GV4" s="192">
        <v>90</v>
      </c>
      <c r="GW4" s="192">
        <v>90</v>
      </c>
      <c r="GX4" s="192">
        <v>90</v>
      </c>
      <c r="GY4" s="192">
        <v>90</v>
      </c>
      <c r="GZ4" s="192">
        <v>90</v>
      </c>
      <c r="HA4" s="192">
        <v>90</v>
      </c>
      <c r="HB4" s="192">
        <v>90</v>
      </c>
      <c r="HC4" s="192">
        <v>90</v>
      </c>
      <c r="HD4" s="192">
        <v>90</v>
      </c>
      <c r="HE4" s="192">
        <v>90</v>
      </c>
      <c r="HF4" s="192">
        <v>90</v>
      </c>
      <c r="HG4" s="192">
        <v>90</v>
      </c>
      <c r="HH4" s="192">
        <v>90</v>
      </c>
      <c r="HI4" s="192">
        <v>90</v>
      </c>
      <c r="HJ4" s="192">
        <v>90</v>
      </c>
      <c r="HK4" s="192">
        <v>90</v>
      </c>
      <c r="HL4" s="192">
        <v>90</v>
      </c>
      <c r="HM4" s="192">
        <v>90</v>
      </c>
      <c r="HN4" s="192">
        <v>90</v>
      </c>
      <c r="HO4" s="192">
        <v>90</v>
      </c>
      <c r="HP4" s="192">
        <v>90</v>
      </c>
      <c r="HQ4" s="192">
        <v>90</v>
      </c>
      <c r="HR4" s="192">
        <v>90</v>
      </c>
      <c r="HS4" s="192">
        <v>90</v>
      </c>
      <c r="HT4" s="192">
        <v>90</v>
      </c>
      <c r="HU4" s="192">
        <v>90</v>
      </c>
      <c r="HV4" s="192">
        <v>90</v>
      </c>
      <c r="HW4" s="192">
        <v>90</v>
      </c>
      <c r="HX4" s="192">
        <v>90</v>
      </c>
      <c r="HY4" s="192">
        <v>90</v>
      </c>
      <c r="HZ4" s="192">
        <v>90</v>
      </c>
      <c r="IA4" s="192">
        <v>90</v>
      </c>
      <c r="IB4" s="192">
        <v>90</v>
      </c>
      <c r="IC4" s="192">
        <v>90</v>
      </c>
      <c r="ID4" s="192">
        <v>90</v>
      </c>
      <c r="IE4" s="192">
        <v>90</v>
      </c>
      <c r="IF4" s="192">
        <v>90</v>
      </c>
      <c r="IG4" s="192">
        <v>90</v>
      </c>
      <c r="IH4" s="192">
        <v>90</v>
      </c>
      <c r="II4" s="192">
        <v>90</v>
      </c>
      <c r="IJ4" s="192">
        <v>90</v>
      </c>
      <c r="IK4" s="192">
        <v>90</v>
      </c>
      <c r="IL4" s="192">
        <v>90</v>
      </c>
      <c r="IM4" s="192">
        <v>90</v>
      </c>
      <c r="IN4" s="192">
        <v>90</v>
      </c>
      <c r="IO4" s="192">
        <v>90</v>
      </c>
      <c r="IP4" s="192">
        <v>90</v>
      </c>
      <c r="IQ4" s="192">
        <v>90</v>
      </c>
      <c r="IR4" s="192">
        <v>90</v>
      </c>
      <c r="IS4" s="192">
        <v>90</v>
      </c>
      <c r="IT4" s="192">
        <v>90</v>
      </c>
      <c r="IU4" s="192">
        <v>90</v>
      </c>
      <c r="IV4" s="192">
        <v>90</v>
      </c>
    </row>
    <row r="5" spans="1:256" s="191" customFormat="1" ht="13.8" thickTop="1" x14ac:dyDescent="0.25">
      <c r="A5" s="148">
        <v>3</v>
      </c>
      <c r="B5" s="96" t="s">
        <v>499</v>
      </c>
      <c r="C5" s="96">
        <v>3</v>
      </c>
      <c r="D5" s="191">
        <v>90</v>
      </c>
      <c r="E5" s="191">
        <v>90</v>
      </c>
      <c r="F5" s="191">
        <v>90</v>
      </c>
      <c r="G5" s="191">
        <v>90</v>
      </c>
      <c r="H5" s="191">
        <v>90</v>
      </c>
      <c r="I5" s="191">
        <v>90</v>
      </c>
      <c r="J5" s="191">
        <v>90</v>
      </c>
      <c r="K5" s="191">
        <v>90</v>
      </c>
      <c r="L5" s="191">
        <v>90</v>
      </c>
      <c r="M5" s="191">
        <v>90</v>
      </c>
      <c r="N5" s="191">
        <v>90</v>
      </c>
      <c r="O5" s="191">
        <v>90</v>
      </c>
      <c r="P5" s="191">
        <v>90</v>
      </c>
      <c r="Q5" s="191">
        <v>90</v>
      </c>
      <c r="R5" s="191">
        <v>90</v>
      </c>
      <c r="S5" s="191">
        <v>90</v>
      </c>
      <c r="T5" s="191">
        <v>90</v>
      </c>
      <c r="U5" s="191">
        <v>90</v>
      </c>
      <c r="V5" s="191">
        <v>90</v>
      </c>
      <c r="W5" s="191">
        <v>90</v>
      </c>
      <c r="X5" s="191">
        <v>90</v>
      </c>
      <c r="Y5" s="191">
        <v>90</v>
      </c>
      <c r="Z5" s="191">
        <v>90</v>
      </c>
      <c r="AA5" s="191">
        <v>90</v>
      </c>
      <c r="AB5" s="191">
        <v>90</v>
      </c>
      <c r="AC5" s="191">
        <v>90</v>
      </c>
      <c r="AD5" s="191">
        <v>90</v>
      </c>
      <c r="AE5" s="191">
        <v>90</v>
      </c>
      <c r="AF5" s="191">
        <v>90</v>
      </c>
      <c r="AG5" s="191">
        <v>90</v>
      </c>
      <c r="AH5" s="191">
        <v>90</v>
      </c>
      <c r="AI5" s="191">
        <v>90</v>
      </c>
      <c r="AJ5" s="191">
        <v>90</v>
      </c>
      <c r="AK5" s="191">
        <v>90</v>
      </c>
      <c r="AL5" s="191">
        <v>90</v>
      </c>
      <c r="AM5" s="191">
        <v>90</v>
      </c>
      <c r="AN5" s="191">
        <v>90</v>
      </c>
      <c r="AO5" s="191">
        <v>90</v>
      </c>
      <c r="AP5" s="191">
        <v>90</v>
      </c>
      <c r="AQ5" s="191">
        <v>90</v>
      </c>
      <c r="AR5" s="191">
        <v>90</v>
      </c>
      <c r="AS5" s="191">
        <v>90</v>
      </c>
      <c r="AT5" s="191">
        <v>90</v>
      </c>
      <c r="AU5" s="191">
        <v>90</v>
      </c>
      <c r="AV5" s="191">
        <v>90</v>
      </c>
      <c r="AW5" s="191">
        <v>90</v>
      </c>
      <c r="AX5" s="191">
        <v>90</v>
      </c>
      <c r="AY5" s="191">
        <v>90</v>
      </c>
      <c r="AZ5" s="191">
        <v>90</v>
      </c>
      <c r="BA5" s="191">
        <v>90</v>
      </c>
      <c r="BB5" s="191">
        <v>90</v>
      </c>
      <c r="BC5" s="191">
        <v>90</v>
      </c>
      <c r="BD5" s="191">
        <v>90</v>
      </c>
      <c r="BE5" s="191">
        <v>90</v>
      </c>
      <c r="BF5" s="191">
        <v>90</v>
      </c>
      <c r="BG5" s="191">
        <v>90</v>
      </c>
      <c r="BH5" s="191">
        <v>90</v>
      </c>
      <c r="BI5" s="191">
        <v>90</v>
      </c>
      <c r="BJ5" s="191">
        <v>90</v>
      </c>
      <c r="BK5" s="191">
        <v>90</v>
      </c>
      <c r="BL5" s="191">
        <v>90</v>
      </c>
      <c r="BM5" s="191">
        <v>90</v>
      </c>
      <c r="BN5" s="191">
        <v>90</v>
      </c>
      <c r="BO5" s="191">
        <v>90</v>
      </c>
      <c r="BP5" s="191">
        <v>90</v>
      </c>
      <c r="BQ5" s="191">
        <v>90</v>
      </c>
      <c r="BR5" s="191">
        <v>90</v>
      </c>
      <c r="BS5" s="191">
        <v>90</v>
      </c>
      <c r="BT5" s="191">
        <v>90</v>
      </c>
      <c r="BU5" s="191">
        <v>90</v>
      </c>
      <c r="BV5" s="191">
        <v>90</v>
      </c>
      <c r="BW5" s="191">
        <v>90</v>
      </c>
      <c r="BX5" s="191">
        <v>90</v>
      </c>
      <c r="BY5" s="191">
        <v>90</v>
      </c>
      <c r="BZ5" s="191">
        <v>90</v>
      </c>
      <c r="CA5" s="191">
        <v>90</v>
      </c>
      <c r="CB5" s="191">
        <v>90</v>
      </c>
      <c r="CC5" s="191">
        <v>90</v>
      </c>
      <c r="CD5" s="191">
        <v>90</v>
      </c>
      <c r="CE5" s="191">
        <v>90</v>
      </c>
      <c r="CF5" s="191">
        <v>90</v>
      </c>
      <c r="CG5" s="191">
        <v>90</v>
      </c>
      <c r="CH5" s="191">
        <v>90</v>
      </c>
      <c r="CI5" s="191">
        <v>90</v>
      </c>
      <c r="CJ5" s="191">
        <v>90</v>
      </c>
      <c r="CK5" s="191">
        <v>90</v>
      </c>
      <c r="CL5" s="191">
        <v>90</v>
      </c>
      <c r="CM5" s="191">
        <v>90</v>
      </c>
      <c r="CN5" s="191">
        <v>90</v>
      </c>
      <c r="CO5" s="191">
        <v>90</v>
      </c>
      <c r="CP5" s="191">
        <v>90</v>
      </c>
      <c r="CQ5" s="191">
        <v>90</v>
      </c>
      <c r="CR5" s="191">
        <v>90</v>
      </c>
      <c r="CS5" s="191">
        <v>90</v>
      </c>
      <c r="CT5" s="191">
        <v>90</v>
      </c>
      <c r="CU5" s="191">
        <v>90</v>
      </c>
      <c r="CV5" s="191">
        <v>90</v>
      </c>
      <c r="CW5" s="191">
        <v>90</v>
      </c>
      <c r="CX5" s="191">
        <v>90</v>
      </c>
      <c r="CY5" s="191">
        <v>90</v>
      </c>
      <c r="CZ5" s="191">
        <v>90</v>
      </c>
      <c r="DA5" s="191">
        <v>90</v>
      </c>
      <c r="DB5" s="191">
        <v>90</v>
      </c>
      <c r="DC5" s="191">
        <v>90</v>
      </c>
      <c r="DD5" s="191">
        <v>90</v>
      </c>
      <c r="DE5" s="191">
        <v>90</v>
      </c>
      <c r="DF5" s="191">
        <v>90</v>
      </c>
      <c r="DG5" s="191">
        <v>90</v>
      </c>
      <c r="DH5" s="191">
        <v>90</v>
      </c>
      <c r="DI5" s="191">
        <v>90</v>
      </c>
      <c r="DJ5" s="191">
        <v>90</v>
      </c>
      <c r="DK5" s="191">
        <v>90</v>
      </c>
      <c r="DL5" s="191">
        <v>90</v>
      </c>
      <c r="DM5" s="191">
        <v>90</v>
      </c>
      <c r="DN5" s="191">
        <v>90</v>
      </c>
      <c r="DO5" s="191">
        <v>90</v>
      </c>
      <c r="DP5" s="191">
        <v>90</v>
      </c>
      <c r="DQ5" s="191">
        <v>90</v>
      </c>
      <c r="DR5" s="191">
        <v>90</v>
      </c>
      <c r="DS5" s="191">
        <v>90</v>
      </c>
      <c r="DT5" s="191">
        <v>90</v>
      </c>
      <c r="DU5" s="191">
        <v>90</v>
      </c>
      <c r="DV5" s="191">
        <v>90</v>
      </c>
      <c r="DW5" s="191">
        <v>90</v>
      </c>
      <c r="DX5" s="191">
        <v>90</v>
      </c>
      <c r="DY5" s="191">
        <v>90</v>
      </c>
      <c r="DZ5" s="191">
        <v>90</v>
      </c>
      <c r="EA5" s="191">
        <v>90</v>
      </c>
      <c r="EB5" s="191">
        <v>90</v>
      </c>
      <c r="EC5" s="191">
        <v>90</v>
      </c>
      <c r="ED5" s="191">
        <v>90</v>
      </c>
      <c r="EE5" s="191">
        <v>90</v>
      </c>
      <c r="EF5" s="191">
        <v>90</v>
      </c>
      <c r="EG5" s="191">
        <v>90</v>
      </c>
      <c r="EH5" s="191">
        <v>90</v>
      </c>
      <c r="EI5" s="191">
        <v>90</v>
      </c>
      <c r="EJ5" s="191">
        <v>90</v>
      </c>
      <c r="EK5" s="191">
        <v>90</v>
      </c>
      <c r="EL5" s="191">
        <v>90</v>
      </c>
      <c r="EM5" s="191">
        <v>90</v>
      </c>
      <c r="EN5" s="191">
        <v>90</v>
      </c>
      <c r="EO5" s="191">
        <v>90</v>
      </c>
      <c r="EP5" s="191">
        <v>90</v>
      </c>
      <c r="EQ5" s="191">
        <v>90</v>
      </c>
      <c r="ER5" s="191">
        <v>90</v>
      </c>
      <c r="ES5" s="191">
        <v>90</v>
      </c>
      <c r="ET5" s="191">
        <v>90</v>
      </c>
      <c r="EU5" s="191">
        <v>90</v>
      </c>
      <c r="EV5" s="191">
        <v>90</v>
      </c>
      <c r="EW5" s="191">
        <v>90</v>
      </c>
      <c r="EX5" s="191">
        <v>90</v>
      </c>
      <c r="EY5" s="191">
        <v>90</v>
      </c>
      <c r="EZ5" s="191">
        <v>90</v>
      </c>
      <c r="FA5" s="191">
        <v>90</v>
      </c>
      <c r="FB5" s="191">
        <v>90</v>
      </c>
      <c r="FC5" s="191">
        <v>90</v>
      </c>
      <c r="FD5" s="191">
        <v>90</v>
      </c>
      <c r="FE5" s="191">
        <v>90</v>
      </c>
      <c r="FF5" s="191">
        <v>90</v>
      </c>
      <c r="FG5" s="191">
        <v>90</v>
      </c>
      <c r="FH5" s="191">
        <v>90</v>
      </c>
      <c r="FI5" s="191">
        <v>90</v>
      </c>
      <c r="FJ5" s="191">
        <v>90</v>
      </c>
      <c r="FK5" s="191">
        <v>90</v>
      </c>
      <c r="FL5" s="191">
        <v>90</v>
      </c>
      <c r="FM5" s="191">
        <v>90</v>
      </c>
      <c r="FN5" s="191">
        <v>90</v>
      </c>
      <c r="FO5" s="191">
        <v>90</v>
      </c>
      <c r="FP5" s="191">
        <v>90</v>
      </c>
      <c r="FQ5" s="191">
        <v>90</v>
      </c>
      <c r="FR5" s="191">
        <v>90</v>
      </c>
      <c r="FS5" s="191">
        <v>90</v>
      </c>
      <c r="FT5" s="191">
        <v>90</v>
      </c>
      <c r="FU5" s="191">
        <v>90</v>
      </c>
      <c r="FV5" s="191">
        <v>90</v>
      </c>
      <c r="FW5" s="191">
        <v>90</v>
      </c>
      <c r="FX5" s="191">
        <v>90</v>
      </c>
      <c r="FY5" s="191">
        <v>90</v>
      </c>
      <c r="FZ5" s="191">
        <v>90</v>
      </c>
      <c r="GA5" s="191">
        <v>90</v>
      </c>
      <c r="GB5" s="191">
        <v>90</v>
      </c>
      <c r="GC5" s="191">
        <v>90</v>
      </c>
      <c r="GD5" s="191">
        <v>90</v>
      </c>
      <c r="GE5" s="191">
        <v>90</v>
      </c>
      <c r="GF5" s="191">
        <v>90</v>
      </c>
      <c r="GG5" s="191">
        <v>90</v>
      </c>
      <c r="GH5" s="191">
        <v>90</v>
      </c>
      <c r="GI5" s="191">
        <v>90</v>
      </c>
      <c r="GJ5" s="191">
        <v>90</v>
      </c>
      <c r="GK5" s="191">
        <v>90</v>
      </c>
      <c r="GL5" s="191">
        <v>90</v>
      </c>
      <c r="GM5" s="191">
        <v>90</v>
      </c>
      <c r="GN5" s="191">
        <v>90</v>
      </c>
      <c r="GO5" s="191">
        <v>90</v>
      </c>
      <c r="GP5" s="191">
        <v>90</v>
      </c>
      <c r="GQ5" s="191">
        <v>90</v>
      </c>
      <c r="GR5" s="191">
        <v>90</v>
      </c>
      <c r="GS5" s="191">
        <v>90</v>
      </c>
      <c r="GT5" s="191">
        <v>90</v>
      </c>
      <c r="GU5" s="191">
        <v>90</v>
      </c>
      <c r="GV5" s="191">
        <v>90</v>
      </c>
      <c r="GW5" s="191">
        <v>90</v>
      </c>
      <c r="GX5" s="191">
        <v>90</v>
      </c>
      <c r="GY5" s="191">
        <v>90</v>
      </c>
      <c r="GZ5" s="191">
        <v>90</v>
      </c>
      <c r="HA5" s="191">
        <v>90</v>
      </c>
      <c r="HB5" s="191">
        <v>90</v>
      </c>
      <c r="HC5" s="191">
        <v>90</v>
      </c>
      <c r="HD5" s="191">
        <v>90</v>
      </c>
      <c r="HE5" s="191">
        <v>90</v>
      </c>
      <c r="HF5" s="191">
        <v>90</v>
      </c>
      <c r="HG5" s="191">
        <v>90</v>
      </c>
      <c r="HH5" s="191">
        <v>90</v>
      </c>
      <c r="HI5" s="191">
        <v>90</v>
      </c>
      <c r="HJ5" s="191">
        <v>90</v>
      </c>
      <c r="HK5" s="191">
        <v>90</v>
      </c>
      <c r="HL5" s="191">
        <v>90</v>
      </c>
      <c r="HM5" s="191">
        <v>90</v>
      </c>
      <c r="HN5" s="191">
        <v>90</v>
      </c>
      <c r="HO5" s="191">
        <v>90</v>
      </c>
      <c r="HP5" s="191">
        <v>90</v>
      </c>
      <c r="HQ5" s="191">
        <v>90</v>
      </c>
      <c r="HR5" s="191">
        <v>90</v>
      </c>
      <c r="HS5" s="191">
        <v>90</v>
      </c>
      <c r="HT5" s="191">
        <v>90</v>
      </c>
      <c r="HU5" s="191">
        <v>90</v>
      </c>
      <c r="HV5" s="191">
        <v>90</v>
      </c>
      <c r="HW5" s="191">
        <v>90</v>
      </c>
      <c r="HX5" s="191">
        <v>90</v>
      </c>
      <c r="HY5" s="191">
        <v>90</v>
      </c>
      <c r="HZ5" s="191">
        <v>90</v>
      </c>
      <c r="IA5" s="191">
        <v>90</v>
      </c>
      <c r="IB5" s="191">
        <v>90</v>
      </c>
      <c r="IC5" s="191">
        <v>90</v>
      </c>
      <c r="ID5" s="191">
        <v>90</v>
      </c>
      <c r="IE5" s="191">
        <v>90</v>
      </c>
      <c r="IF5" s="191">
        <v>90</v>
      </c>
      <c r="IG5" s="191">
        <v>90</v>
      </c>
      <c r="IH5" s="191">
        <v>90</v>
      </c>
      <c r="II5" s="191">
        <v>90</v>
      </c>
      <c r="IJ5" s="191">
        <v>90</v>
      </c>
      <c r="IK5" s="191">
        <v>90</v>
      </c>
      <c r="IL5" s="191">
        <v>90</v>
      </c>
      <c r="IM5" s="191">
        <v>90</v>
      </c>
      <c r="IN5" s="191">
        <v>90</v>
      </c>
      <c r="IO5" s="191">
        <v>90</v>
      </c>
      <c r="IP5" s="191">
        <v>90</v>
      </c>
      <c r="IQ5" s="191">
        <v>90</v>
      </c>
      <c r="IR5" s="191">
        <v>90</v>
      </c>
      <c r="IS5" s="191">
        <v>90</v>
      </c>
      <c r="IT5" s="191">
        <v>90</v>
      </c>
      <c r="IU5" s="191">
        <v>90</v>
      </c>
      <c r="IV5" s="191">
        <v>90</v>
      </c>
    </row>
    <row r="6" spans="1:256" s="192" customFormat="1" ht="13.8" thickBot="1" x14ac:dyDescent="0.3">
      <c r="A6" s="149">
        <v>4</v>
      </c>
      <c r="B6" s="150" t="s">
        <v>500</v>
      </c>
      <c r="C6" s="150">
        <v>4</v>
      </c>
      <c r="D6" s="192">
        <v>85</v>
      </c>
      <c r="E6" s="192">
        <v>85</v>
      </c>
      <c r="F6" s="192">
        <v>85</v>
      </c>
      <c r="G6" s="192">
        <v>85</v>
      </c>
      <c r="H6" s="192">
        <v>85</v>
      </c>
      <c r="I6" s="192">
        <v>85</v>
      </c>
      <c r="J6" s="192">
        <v>85</v>
      </c>
      <c r="K6" s="192">
        <v>85</v>
      </c>
      <c r="L6" s="192">
        <v>85</v>
      </c>
      <c r="M6" s="192">
        <v>85</v>
      </c>
      <c r="N6" s="192">
        <v>85</v>
      </c>
      <c r="O6" s="192">
        <v>85</v>
      </c>
      <c r="P6" s="192">
        <v>85</v>
      </c>
      <c r="Q6" s="192">
        <v>85</v>
      </c>
      <c r="R6" s="192">
        <v>85</v>
      </c>
      <c r="S6" s="192">
        <v>85</v>
      </c>
      <c r="T6" s="192">
        <v>85</v>
      </c>
      <c r="U6" s="192">
        <v>85</v>
      </c>
      <c r="V6" s="192">
        <v>85</v>
      </c>
      <c r="W6" s="192">
        <v>85</v>
      </c>
      <c r="X6" s="192">
        <v>85</v>
      </c>
      <c r="Y6" s="192">
        <v>85</v>
      </c>
      <c r="Z6" s="192">
        <v>85</v>
      </c>
      <c r="AA6" s="192">
        <v>85</v>
      </c>
      <c r="AB6" s="192">
        <v>85</v>
      </c>
      <c r="AC6" s="192">
        <v>85</v>
      </c>
      <c r="AD6" s="192">
        <v>85</v>
      </c>
      <c r="AE6" s="192">
        <v>85</v>
      </c>
      <c r="AF6" s="192">
        <v>85</v>
      </c>
      <c r="AG6" s="192">
        <v>85</v>
      </c>
      <c r="AH6" s="192">
        <v>85</v>
      </c>
      <c r="AI6" s="192">
        <v>85</v>
      </c>
      <c r="AJ6" s="192">
        <v>85</v>
      </c>
      <c r="AK6" s="192">
        <v>85</v>
      </c>
      <c r="AL6" s="192">
        <v>85</v>
      </c>
      <c r="AM6" s="192">
        <v>85</v>
      </c>
      <c r="AN6" s="192">
        <v>85</v>
      </c>
      <c r="AO6" s="192">
        <v>85</v>
      </c>
      <c r="AP6" s="192">
        <v>85</v>
      </c>
      <c r="AQ6" s="192">
        <v>85</v>
      </c>
      <c r="AR6" s="192">
        <v>85</v>
      </c>
      <c r="AS6" s="192">
        <v>85</v>
      </c>
      <c r="AT6" s="192">
        <v>85</v>
      </c>
      <c r="AU6" s="192">
        <v>85</v>
      </c>
      <c r="AV6" s="192">
        <v>85</v>
      </c>
      <c r="AW6" s="192">
        <v>85</v>
      </c>
      <c r="AX6" s="192">
        <v>85</v>
      </c>
      <c r="AY6" s="192">
        <v>85</v>
      </c>
      <c r="AZ6" s="192">
        <v>85</v>
      </c>
      <c r="BA6" s="192">
        <v>85</v>
      </c>
      <c r="BB6" s="192">
        <v>85</v>
      </c>
      <c r="BC6" s="192">
        <v>85</v>
      </c>
      <c r="BD6" s="192">
        <v>85</v>
      </c>
      <c r="BE6" s="192">
        <v>85</v>
      </c>
      <c r="BF6" s="192">
        <v>85</v>
      </c>
      <c r="BG6" s="192">
        <v>85</v>
      </c>
      <c r="BH6" s="192">
        <v>85</v>
      </c>
      <c r="BI6" s="192">
        <v>85</v>
      </c>
      <c r="BJ6" s="192">
        <v>85</v>
      </c>
      <c r="BK6" s="192">
        <v>85</v>
      </c>
      <c r="BL6" s="192">
        <v>85</v>
      </c>
      <c r="BM6" s="192">
        <v>85</v>
      </c>
      <c r="BN6" s="192">
        <v>85</v>
      </c>
      <c r="BO6" s="192">
        <v>85</v>
      </c>
      <c r="BP6" s="192">
        <v>85</v>
      </c>
      <c r="BQ6" s="192">
        <v>85</v>
      </c>
      <c r="BR6" s="192">
        <v>85</v>
      </c>
      <c r="BS6" s="192">
        <v>85</v>
      </c>
      <c r="BT6" s="192">
        <v>85</v>
      </c>
      <c r="BU6" s="192">
        <v>85</v>
      </c>
      <c r="BV6" s="192">
        <v>85</v>
      </c>
      <c r="BW6" s="192">
        <v>85</v>
      </c>
      <c r="BX6" s="192">
        <v>85</v>
      </c>
      <c r="BY6" s="192">
        <v>85</v>
      </c>
      <c r="BZ6" s="192">
        <v>85</v>
      </c>
      <c r="CA6" s="192">
        <v>85</v>
      </c>
      <c r="CB6" s="192">
        <v>85</v>
      </c>
      <c r="CC6" s="192">
        <v>85</v>
      </c>
      <c r="CD6" s="192">
        <v>85</v>
      </c>
      <c r="CE6" s="192">
        <v>85</v>
      </c>
      <c r="CF6" s="192">
        <v>85</v>
      </c>
      <c r="CG6" s="192">
        <v>85</v>
      </c>
      <c r="CH6" s="192">
        <v>85</v>
      </c>
      <c r="CI6" s="192">
        <v>85</v>
      </c>
      <c r="CJ6" s="192">
        <v>85</v>
      </c>
      <c r="CK6" s="192">
        <v>85</v>
      </c>
      <c r="CL6" s="192">
        <v>85</v>
      </c>
      <c r="CM6" s="192">
        <v>85</v>
      </c>
      <c r="CN6" s="192">
        <v>85</v>
      </c>
      <c r="CO6" s="192">
        <v>85</v>
      </c>
      <c r="CP6" s="192">
        <v>85</v>
      </c>
      <c r="CQ6" s="192">
        <v>85</v>
      </c>
      <c r="CR6" s="192">
        <v>85</v>
      </c>
      <c r="CS6" s="192">
        <v>85</v>
      </c>
      <c r="CT6" s="192">
        <v>85</v>
      </c>
      <c r="CU6" s="192">
        <v>85</v>
      </c>
      <c r="CV6" s="192">
        <v>85</v>
      </c>
      <c r="CW6" s="192">
        <v>85</v>
      </c>
      <c r="CX6" s="192">
        <v>85</v>
      </c>
      <c r="CY6" s="192">
        <v>85</v>
      </c>
      <c r="CZ6" s="192">
        <v>85</v>
      </c>
      <c r="DA6" s="192">
        <v>85</v>
      </c>
      <c r="DB6" s="192">
        <v>85</v>
      </c>
      <c r="DC6" s="192">
        <v>85</v>
      </c>
      <c r="DD6" s="192">
        <v>85</v>
      </c>
      <c r="DE6" s="192">
        <v>85</v>
      </c>
      <c r="DF6" s="192">
        <v>85</v>
      </c>
      <c r="DG6" s="192">
        <v>85</v>
      </c>
      <c r="DH6" s="192">
        <v>85</v>
      </c>
      <c r="DI6" s="192">
        <v>85</v>
      </c>
      <c r="DJ6" s="192">
        <v>85</v>
      </c>
      <c r="DK6" s="192">
        <v>85</v>
      </c>
      <c r="DL6" s="192">
        <v>85</v>
      </c>
      <c r="DM6" s="192">
        <v>85</v>
      </c>
      <c r="DN6" s="192">
        <v>85</v>
      </c>
      <c r="DO6" s="192">
        <v>85</v>
      </c>
      <c r="DP6" s="192">
        <v>85</v>
      </c>
      <c r="DQ6" s="192">
        <v>85</v>
      </c>
      <c r="DR6" s="192">
        <v>85</v>
      </c>
      <c r="DS6" s="192">
        <v>85</v>
      </c>
      <c r="DT6" s="192">
        <v>85</v>
      </c>
      <c r="DU6" s="192">
        <v>85</v>
      </c>
      <c r="DV6" s="192">
        <v>85</v>
      </c>
      <c r="DW6" s="192">
        <v>85</v>
      </c>
      <c r="DX6" s="192">
        <v>85</v>
      </c>
      <c r="DY6" s="192">
        <v>85</v>
      </c>
      <c r="DZ6" s="192">
        <v>85</v>
      </c>
      <c r="EA6" s="192">
        <v>85</v>
      </c>
      <c r="EB6" s="192">
        <v>85</v>
      </c>
      <c r="EC6" s="192">
        <v>85</v>
      </c>
      <c r="ED6" s="192">
        <v>85</v>
      </c>
      <c r="EE6" s="192">
        <v>85</v>
      </c>
      <c r="EF6" s="192">
        <v>85</v>
      </c>
      <c r="EG6" s="192">
        <v>85</v>
      </c>
      <c r="EH6" s="192">
        <v>85</v>
      </c>
      <c r="EI6" s="192">
        <v>85</v>
      </c>
      <c r="EJ6" s="192">
        <v>85</v>
      </c>
      <c r="EK6" s="192">
        <v>85</v>
      </c>
      <c r="EL6" s="192">
        <v>85</v>
      </c>
      <c r="EM6" s="192">
        <v>85</v>
      </c>
      <c r="EN6" s="192">
        <v>85</v>
      </c>
      <c r="EO6" s="192">
        <v>85</v>
      </c>
      <c r="EP6" s="192">
        <v>85</v>
      </c>
      <c r="EQ6" s="192">
        <v>85</v>
      </c>
      <c r="ER6" s="192">
        <v>85</v>
      </c>
      <c r="ES6" s="192">
        <v>85</v>
      </c>
      <c r="ET6" s="192">
        <v>85</v>
      </c>
      <c r="EU6" s="192">
        <v>85</v>
      </c>
      <c r="EV6" s="192">
        <v>85</v>
      </c>
      <c r="EW6" s="192">
        <v>85</v>
      </c>
      <c r="EX6" s="192">
        <v>85</v>
      </c>
      <c r="EY6" s="192">
        <v>85</v>
      </c>
      <c r="EZ6" s="192">
        <v>85</v>
      </c>
      <c r="FA6" s="192">
        <v>85</v>
      </c>
      <c r="FB6" s="192">
        <v>85</v>
      </c>
      <c r="FC6" s="192">
        <v>85</v>
      </c>
      <c r="FD6" s="192">
        <v>85</v>
      </c>
      <c r="FE6" s="192">
        <v>85</v>
      </c>
      <c r="FF6" s="192">
        <v>85</v>
      </c>
      <c r="FG6" s="192">
        <v>85</v>
      </c>
      <c r="FH6" s="192">
        <v>85</v>
      </c>
      <c r="FI6" s="192">
        <v>85</v>
      </c>
      <c r="FJ6" s="192">
        <v>85</v>
      </c>
      <c r="FK6" s="192">
        <v>85</v>
      </c>
      <c r="FL6" s="192">
        <v>85</v>
      </c>
      <c r="FM6" s="192">
        <v>85</v>
      </c>
      <c r="FN6" s="192">
        <v>85</v>
      </c>
      <c r="FO6" s="192">
        <v>85</v>
      </c>
      <c r="FP6" s="192">
        <v>85</v>
      </c>
      <c r="FQ6" s="192">
        <v>85</v>
      </c>
      <c r="FR6" s="192">
        <v>85</v>
      </c>
      <c r="FS6" s="192">
        <v>85</v>
      </c>
      <c r="FT6" s="192">
        <v>85</v>
      </c>
      <c r="FU6" s="192">
        <v>85</v>
      </c>
      <c r="FV6" s="192">
        <v>85</v>
      </c>
      <c r="FW6" s="192">
        <v>85</v>
      </c>
      <c r="FX6" s="192">
        <v>85</v>
      </c>
      <c r="FY6" s="192">
        <v>85</v>
      </c>
      <c r="FZ6" s="192">
        <v>85</v>
      </c>
      <c r="GA6" s="192">
        <v>85</v>
      </c>
      <c r="GB6" s="192">
        <v>85</v>
      </c>
      <c r="GC6" s="192">
        <v>85</v>
      </c>
      <c r="GD6" s="192">
        <v>85</v>
      </c>
      <c r="GE6" s="192">
        <v>85</v>
      </c>
      <c r="GF6" s="192">
        <v>85</v>
      </c>
      <c r="GG6" s="192">
        <v>85</v>
      </c>
      <c r="GH6" s="192">
        <v>85</v>
      </c>
      <c r="GI6" s="192">
        <v>85</v>
      </c>
      <c r="GJ6" s="192">
        <v>85</v>
      </c>
      <c r="GK6" s="192">
        <v>85</v>
      </c>
      <c r="GL6" s="192">
        <v>85</v>
      </c>
      <c r="GM6" s="192">
        <v>85</v>
      </c>
      <c r="GN6" s="192">
        <v>85</v>
      </c>
      <c r="GO6" s="192">
        <v>85</v>
      </c>
      <c r="GP6" s="192">
        <v>85</v>
      </c>
      <c r="GQ6" s="192">
        <v>85</v>
      </c>
      <c r="GR6" s="192">
        <v>85</v>
      </c>
      <c r="GS6" s="192">
        <v>85</v>
      </c>
      <c r="GT6" s="192">
        <v>85</v>
      </c>
      <c r="GU6" s="192">
        <v>85</v>
      </c>
      <c r="GV6" s="192">
        <v>85</v>
      </c>
      <c r="GW6" s="192">
        <v>85</v>
      </c>
      <c r="GX6" s="192">
        <v>85</v>
      </c>
      <c r="GY6" s="192">
        <v>85</v>
      </c>
      <c r="GZ6" s="192">
        <v>85</v>
      </c>
      <c r="HA6" s="192">
        <v>85</v>
      </c>
      <c r="HB6" s="192">
        <v>85</v>
      </c>
      <c r="HC6" s="192">
        <v>85</v>
      </c>
      <c r="HD6" s="192">
        <v>85</v>
      </c>
      <c r="HE6" s="192">
        <v>85</v>
      </c>
      <c r="HF6" s="192">
        <v>85</v>
      </c>
      <c r="HG6" s="192">
        <v>85</v>
      </c>
      <c r="HH6" s="192">
        <v>85</v>
      </c>
      <c r="HI6" s="192">
        <v>85</v>
      </c>
      <c r="HJ6" s="192">
        <v>85</v>
      </c>
      <c r="HK6" s="192">
        <v>85</v>
      </c>
      <c r="HL6" s="192">
        <v>85</v>
      </c>
      <c r="HM6" s="192">
        <v>85</v>
      </c>
      <c r="HN6" s="192">
        <v>85</v>
      </c>
      <c r="HO6" s="192">
        <v>85</v>
      </c>
      <c r="HP6" s="192">
        <v>85</v>
      </c>
      <c r="HQ6" s="192">
        <v>85</v>
      </c>
      <c r="HR6" s="192">
        <v>85</v>
      </c>
      <c r="HS6" s="192">
        <v>85</v>
      </c>
      <c r="HT6" s="192">
        <v>85</v>
      </c>
      <c r="HU6" s="192">
        <v>85</v>
      </c>
      <c r="HV6" s="192">
        <v>85</v>
      </c>
      <c r="HW6" s="192">
        <v>85</v>
      </c>
      <c r="HX6" s="192">
        <v>85</v>
      </c>
      <c r="HY6" s="192">
        <v>85</v>
      </c>
      <c r="HZ6" s="192">
        <v>85</v>
      </c>
      <c r="IA6" s="192">
        <v>85</v>
      </c>
      <c r="IB6" s="192">
        <v>85</v>
      </c>
      <c r="IC6" s="192">
        <v>85</v>
      </c>
      <c r="ID6" s="192">
        <v>85</v>
      </c>
      <c r="IE6" s="192">
        <v>85</v>
      </c>
      <c r="IF6" s="192">
        <v>85</v>
      </c>
      <c r="IG6" s="192">
        <v>85</v>
      </c>
      <c r="IH6" s="192">
        <v>85</v>
      </c>
      <c r="II6" s="192">
        <v>85</v>
      </c>
      <c r="IJ6" s="192">
        <v>85</v>
      </c>
      <c r="IK6" s="192">
        <v>85</v>
      </c>
      <c r="IL6" s="192">
        <v>85</v>
      </c>
      <c r="IM6" s="192">
        <v>85</v>
      </c>
      <c r="IN6" s="192">
        <v>85</v>
      </c>
      <c r="IO6" s="192">
        <v>85</v>
      </c>
      <c r="IP6" s="192">
        <v>85</v>
      </c>
      <c r="IQ6" s="192">
        <v>85</v>
      </c>
      <c r="IR6" s="192">
        <v>85</v>
      </c>
      <c r="IS6" s="192">
        <v>85</v>
      </c>
      <c r="IT6" s="192">
        <v>85</v>
      </c>
      <c r="IU6" s="192">
        <v>85</v>
      </c>
      <c r="IV6" s="192">
        <v>85</v>
      </c>
    </row>
    <row r="7" spans="1:256" s="191" customFormat="1" ht="13.8" thickTop="1" x14ac:dyDescent="0.25">
      <c r="A7" s="148">
        <v>5</v>
      </c>
      <c r="B7" s="96" t="s">
        <v>501</v>
      </c>
      <c r="C7" s="96">
        <v>5</v>
      </c>
      <c r="D7" s="191">
        <v>80</v>
      </c>
      <c r="E7" s="191">
        <v>80</v>
      </c>
      <c r="F7" s="191">
        <v>80</v>
      </c>
      <c r="G7" s="191">
        <v>80</v>
      </c>
      <c r="H7" s="191">
        <v>80</v>
      </c>
      <c r="I7" s="191">
        <v>80</v>
      </c>
      <c r="J7" s="191">
        <v>80</v>
      </c>
      <c r="K7" s="191">
        <v>80</v>
      </c>
      <c r="L7" s="191">
        <v>80</v>
      </c>
      <c r="M7" s="191">
        <v>80</v>
      </c>
      <c r="N7" s="191">
        <v>80</v>
      </c>
      <c r="O7" s="191">
        <v>80</v>
      </c>
      <c r="P7" s="191">
        <v>80</v>
      </c>
      <c r="Q7" s="191">
        <v>80</v>
      </c>
      <c r="R7" s="191">
        <v>80</v>
      </c>
      <c r="S7" s="191">
        <v>80</v>
      </c>
      <c r="T7" s="191">
        <v>80</v>
      </c>
      <c r="U7" s="191">
        <v>80</v>
      </c>
      <c r="V7" s="191">
        <v>80</v>
      </c>
      <c r="W7" s="191">
        <v>80</v>
      </c>
      <c r="X7" s="191">
        <v>80</v>
      </c>
      <c r="Y7" s="191">
        <v>80</v>
      </c>
      <c r="Z7" s="191">
        <v>80</v>
      </c>
      <c r="AA7" s="191">
        <v>80</v>
      </c>
      <c r="AB7" s="191">
        <v>80</v>
      </c>
      <c r="AC7" s="191">
        <v>80</v>
      </c>
      <c r="AD7" s="191">
        <v>80</v>
      </c>
      <c r="AE7" s="191">
        <v>80</v>
      </c>
      <c r="AF7" s="191">
        <v>80</v>
      </c>
      <c r="AG7" s="191">
        <v>80</v>
      </c>
      <c r="AH7" s="191">
        <v>80</v>
      </c>
      <c r="AI7" s="191">
        <v>80</v>
      </c>
      <c r="AJ7" s="191">
        <v>80</v>
      </c>
      <c r="AK7" s="191">
        <v>80</v>
      </c>
      <c r="AL7" s="191">
        <v>80</v>
      </c>
      <c r="AM7" s="191">
        <v>80</v>
      </c>
      <c r="AN7" s="191">
        <v>80</v>
      </c>
      <c r="AO7" s="191">
        <v>80</v>
      </c>
      <c r="AP7" s="191">
        <v>80</v>
      </c>
      <c r="AQ7" s="191">
        <v>80</v>
      </c>
      <c r="AR7" s="191">
        <v>80</v>
      </c>
      <c r="AS7" s="191">
        <v>80</v>
      </c>
      <c r="AT7" s="191">
        <v>80</v>
      </c>
      <c r="AU7" s="191">
        <v>80</v>
      </c>
      <c r="AV7" s="191">
        <v>80</v>
      </c>
      <c r="AW7" s="191">
        <v>80</v>
      </c>
      <c r="AX7" s="191">
        <v>80</v>
      </c>
      <c r="AY7" s="191">
        <v>80</v>
      </c>
      <c r="AZ7" s="191">
        <v>80</v>
      </c>
      <c r="BA7" s="191">
        <v>80</v>
      </c>
      <c r="BB7" s="191">
        <v>80</v>
      </c>
      <c r="BC7" s="191">
        <v>80</v>
      </c>
      <c r="BD7" s="191">
        <v>80</v>
      </c>
      <c r="BE7" s="191">
        <v>80</v>
      </c>
      <c r="BF7" s="191">
        <v>80</v>
      </c>
      <c r="BG7" s="191">
        <v>80</v>
      </c>
      <c r="BH7" s="191">
        <v>80</v>
      </c>
      <c r="BI7" s="191">
        <v>80</v>
      </c>
      <c r="BJ7" s="191">
        <v>80</v>
      </c>
      <c r="BK7" s="191">
        <v>80</v>
      </c>
      <c r="BL7" s="191">
        <v>80</v>
      </c>
      <c r="BM7" s="191">
        <v>80</v>
      </c>
      <c r="BN7" s="191">
        <v>80</v>
      </c>
      <c r="BO7" s="191">
        <v>80</v>
      </c>
      <c r="BP7" s="191">
        <v>80</v>
      </c>
      <c r="BQ7" s="191">
        <v>80</v>
      </c>
      <c r="BR7" s="191">
        <v>80</v>
      </c>
      <c r="BS7" s="191">
        <v>80</v>
      </c>
      <c r="BT7" s="191">
        <v>80</v>
      </c>
      <c r="BU7" s="191">
        <v>80</v>
      </c>
      <c r="BV7" s="191">
        <v>80</v>
      </c>
      <c r="BW7" s="191">
        <v>80</v>
      </c>
      <c r="BX7" s="191">
        <v>80</v>
      </c>
      <c r="BY7" s="191">
        <v>80</v>
      </c>
      <c r="BZ7" s="191">
        <v>80</v>
      </c>
      <c r="CA7" s="191">
        <v>80</v>
      </c>
      <c r="CB7" s="191">
        <v>80</v>
      </c>
      <c r="CC7" s="191">
        <v>80</v>
      </c>
      <c r="CD7" s="191">
        <v>80</v>
      </c>
      <c r="CE7" s="191">
        <v>80</v>
      </c>
      <c r="CF7" s="191">
        <v>80</v>
      </c>
      <c r="CG7" s="191">
        <v>80</v>
      </c>
      <c r="CH7" s="191">
        <v>80</v>
      </c>
      <c r="CI7" s="191">
        <v>80</v>
      </c>
      <c r="CJ7" s="191">
        <v>80</v>
      </c>
      <c r="CK7" s="191">
        <v>80</v>
      </c>
      <c r="CL7" s="191">
        <v>80</v>
      </c>
      <c r="CM7" s="191">
        <v>80</v>
      </c>
      <c r="CN7" s="191">
        <v>80</v>
      </c>
      <c r="CO7" s="191">
        <v>80</v>
      </c>
      <c r="CP7" s="191">
        <v>80</v>
      </c>
      <c r="CQ7" s="191">
        <v>80</v>
      </c>
      <c r="CR7" s="191">
        <v>80</v>
      </c>
      <c r="CS7" s="191">
        <v>80</v>
      </c>
      <c r="CT7" s="191">
        <v>80</v>
      </c>
      <c r="CU7" s="191">
        <v>80</v>
      </c>
      <c r="CV7" s="191">
        <v>80</v>
      </c>
      <c r="CW7" s="191">
        <v>80</v>
      </c>
      <c r="CX7" s="191">
        <v>80</v>
      </c>
      <c r="CY7" s="191">
        <v>80</v>
      </c>
      <c r="CZ7" s="191">
        <v>80</v>
      </c>
      <c r="DA7" s="191">
        <v>80</v>
      </c>
      <c r="DB7" s="191">
        <v>80</v>
      </c>
      <c r="DC7" s="191">
        <v>80</v>
      </c>
      <c r="DD7" s="191">
        <v>80</v>
      </c>
      <c r="DE7" s="191">
        <v>80</v>
      </c>
      <c r="DF7" s="191">
        <v>80</v>
      </c>
      <c r="DG7" s="191">
        <v>80</v>
      </c>
      <c r="DH7" s="191">
        <v>80</v>
      </c>
      <c r="DI7" s="191">
        <v>80</v>
      </c>
      <c r="DJ7" s="191">
        <v>80</v>
      </c>
      <c r="DK7" s="191">
        <v>80</v>
      </c>
      <c r="DL7" s="191">
        <v>80</v>
      </c>
      <c r="DM7" s="191">
        <v>80</v>
      </c>
      <c r="DN7" s="191">
        <v>80</v>
      </c>
      <c r="DO7" s="191">
        <v>80</v>
      </c>
      <c r="DP7" s="191">
        <v>80</v>
      </c>
      <c r="DQ7" s="191">
        <v>80</v>
      </c>
      <c r="DR7" s="191">
        <v>80</v>
      </c>
      <c r="DS7" s="191">
        <v>80</v>
      </c>
      <c r="DT7" s="191">
        <v>80</v>
      </c>
      <c r="DU7" s="191">
        <v>80</v>
      </c>
      <c r="DV7" s="191">
        <v>80</v>
      </c>
      <c r="DW7" s="191">
        <v>80</v>
      </c>
      <c r="DX7" s="191">
        <v>80</v>
      </c>
      <c r="DY7" s="191">
        <v>80</v>
      </c>
      <c r="DZ7" s="191">
        <v>80</v>
      </c>
      <c r="EA7" s="191">
        <v>80</v>
      </c>
      <c r="EB7" s="191">
        <v>80</v>
      </c>
      <c r="EC7" s="191">
        <v>80</v>
      </c>
      <c r="ED7" s="191">
        <v>80</v>
      </c>
      <c r="EE7" s="191">
        <v>80</v>
      </c>
      <c r="EF7" s="191">
        <v>80</v>
      </c>
      <c r="EG7" s="191">
        <v>80</v>
      </c>
      <c r="EH7" s="191">
        <v>80</v>
      </c>
      <c r="EI7" s="191">
        <v>80</v>
      </c>
      <c r="EJ7" s="191">
        <v>80</v>
      </c>
      <c r="EK7" s="191">
        <v>80</v>
      </c>
      <c r="EL7" s="191">
        <v>80</v>
      </c>
      <c r="EM7" s="191">
        <v>80</v>
      </c>
      <c r="EN7" s="191">
        <v>80</v>
      </c>
      <c r="EO7" s="191">
        <v>80</v>
      </c>
      <c r="EP7" s="191">
        <v>80</v>
      </c>
      <c r="EQ7" s="191">
        <v>80</v>
      </c>
      <c r="ER7" s="191">
        <v>80</v>
      </c>
      <c r="ES7" s="191">
        <v>80</v>
      </c>
      <c r="ET7" s="191">
        <v>80</v>
      </c>
      <c r="EU7" s="191">
        <v>80</v>
      </c>
      <c r="EV7" s="191">
        <v>80</v>
      </c>
      <c r="EW7" s="191">
        <v>80</v>
      </c>
      <c r="EX7" s="191">
        <v>80</v>
      </c>
      <c r="EY7" s="191">
        <v>80</v>
      </c>
      <c r="EZ7" s="191">
        <v>80</v>
      </c>
      <c r="FA7" s="191">
        <v>80</v>
      </c>
      <c r="FB7" s="191">
        <v>80</v>
      </c>
      <c r="FC7" s="191">
        <v>80</v>
      </c>
      <c r="FD7" s="191">
        <v>80</v>
      </c>
      <c r="FE7" s="191">
        <v>80</v>
      </c>
      <c r="FF7" s="191">
        <v>80</v>
      </c>
      <c r="FG7" s="191">
        <v>80</v>
      </c>
      <c r="FH7" s="191">
        <v>80</v>
      </c>
      <c r="FI7" s="191">
        <v>80</v>
      </c>
      <c r="FJ7" s="191">
        <v>80</v>
      </c>
      <c r="FK7" s="191">
        <v>80</v>
      </c>
      <c r="FL7" s="191">
        <v>80</v>
      </c>
      <c r="FM7" s="191">
        <v>80</v>
      </c>
      <c r="FN7" s="191">
        <v>80</v>
      </c>
      <c r="FO7" s="191">
        <v>80</v>
      </c>
      <c r="FP7" s="191">
        <v>80</v>
      </c>
      <c r="FQ7" s="191">
        <v>80</v>
      </c>
      <c r="FR7" s="191">
        <v>80</v>
      </c>
      <c r="FS7" s="191">
        <v>80</v>
      </c>
      <c r="FT7" s="191">
        <v>80</v>
      </c>
      <c r="FU7" s="191">
        <v>80</v>
      </c>
      <c r="FV7" s="191">
        <v>80</v>
      </c>
      <c r="FW7" s="191">
        <v>80</v>
      </c>
      <c r="FX7" s="191">
        <v>80</v>
      </c>
      <c r="FY7" s="191">
        <v>80</v>
      </c>
      <c r="FZ7" s="191">
        <v>80</v>
      </c>
      <c r="GA7" s="191">
        <v>80</v>
      </c>
      <c r="GB7" s="191">
        <v>80</v>
      </c>
      <c r="GC7" s="191">
        <v>80</v>
      </c>
      <c r="GD7" s="191">
        <v>80</v>
      </c>
      <c r="GE7" s="191">
        <v>80</v>
      </c>
      <c r="GF7" s="191">
        <v>80</v>
      </c>
      <c r="GG7" s="191">
        <v>80</v>
      </c>
      <c r="GH7" s="191">
        <v>80</v>
      </c>
      <c r="GI7" s="191">
        <v>80</v>
      </c>
      <c r="GJ7" s="191">
        <v>80</v>
      </c>
      <c r="GK7" s="191">
        <v>80</v>
      </c>
      <c r="GL7" s="191">
        <v>80</v>
      </c>
      <c r="GM7" s="191">
        <v>80</v>
      </c>
      <c r="GN7" s="191">
        <v>80</v>
      </c>
      <c r="GO7" s="191">
        <v>80</v>
      </c>
      <c r="GP7" s="191">
        <v>80</v>
      </c>
      <c r="GQ7" s="191">
        <v>80</v>
      </c>
      <c r="GR7" s="191">
        <v>80</v>
      </c>
      <c r="GS7" s="191">
        <v>80</v>
      </c>
      <c r="GT7" s="191">
        <v>80</v>
      </c>
      <c r="GU7" s="191">
        <v>80</v>
      </c>
      <c r="GV7" s="191">
        <v>80</v>
      </c>
      <c r="GW7" s="191">
        <v>80</v>
      </c>
      <c r="GX7" s="191">
        <v>80</v>
      </c>
      <c r="GY7" s="191">
        <v>80</v>
      </c>
      <c r="GZ7" s="191">
        <v>80</v>
      </c>
      <c r="HA7" s="191">
        <v>80</v>
      </c>
      <c r="HB7" s="191">
        <v>80</v>
      </c>
      <c r="HC7" s="191">
        <v>80</v>
      </c>
      <c r="HD7" s="191">
        <v>80</v>
      </c>
      <c r="HE7" s="191">
        <v>80</v>
      </c>
      <c r="HF7" s="191">
        <v>80</v>
      </c>
      <c r="HG7" s="191">
        <v>80</v>
      </c>
      <c r="HH7" s="191">
        <v>80</v>
      </c>
      <c r="HI7" s="191">
        <v>80</v>
      </c>
      <c r="HJ7" s="191">
        <v>80</v>
      </c>
      <c r="HK7" s="191">
        <v>80</v>
      </c>
      <c r="HL7" s="191">
        <v>80</v>
      </c>
      <c r="HM7" s="191">
        <v>80</v>
      </c>
      <c r="HN7" s="191">
        <v>80</v>
      </c>
      <c r="HO7" s="191">
        <v>80</v>
      </c>
      <c r="HP7" s="191">
        <v>80</v>
      </c>
      <c r="HQ7" s="191">
        <v>80</v>
      </c>
      <c r="HR7" s="191">
        <v>80</v>
      </c>
      <c r="HS7" s="191">
        <v>80</v>
      </c>
      <c r="HT7" s="191">
        <v>80</v>
      </c>
      <c r="HU7" s="191">
        <v>80</v>
      </c>
      <c r="HV7" s="191">
        <v>80</v>
      </c>
      <c r="HW7" s="191">
        <v>80</v>
      </c>
      <c r="HX7" s="191">
        <v>80</v>
      </c>
      <c r="HY7" s="191">
        <v>80</v>
      </c>
      <c r="HZ7" s="191">
        <v>80</v>
      </c>
      <c r="IA7" s="191">
        <v>80</v>
      </c>
      <c r="IB7" s="191">
        <v>80</v>
      </c>
      <c r="IC7" s="191">
        <v>80</v>
      </c>
      <c r="ID7" s="191">
        <v>80</v>
      </c>
      <c r="IE7" s="191">
        <v>80</v>
      </c>
      <c r="IF7" s="191">
        <v>80</v>
      </c>
      <c r="IG7" s="191">
        <v>80</v>
      </c>
      <c r="IH7" s="191">
        <v>80</v>
      </c>
      <c r="II7" s="191">
        <v>80</v>
      </c>
      <c r="IJ7" s="191">
        <v>80</v>
      </c>
      <c r="IK7" s="191">
        <v>80</v>
      </c>
      <c r="IL7" s="191">
        <v>80</v>
      </c>
      <c r="IM7" s="191">
        <v>80</v>
      </c>
      <c r="IN7" s="191">
        <v>80</v>
      </c>
      <c r="IO7" s="191">
        <v>80</v>
      </c>
      <c r="IP7" s="191">
        <v>80</v>
      </c>
      <c r="IQ7" s="191">
        <v>80</v>
      </c>
      <c r="IR7" s="191">
        <v>80</v>
      </c>
      <c r="IS7" s="191">
        <v>80</v>
      </c>
      <c r="IT7" s="191">
        <v>80</v>
      </c>
      <c r="IU7" s="191">
        <v>80</v>
      </c>
      <c r="IV7" s="191">
        <v>80</v>
      </c>
    </row>
    <row r="8" spans="1:256" s="192" customFormat="1" ht="13.8" thickBot="1" x14ac:dyDescent="0.3">
      <c r="A8" s="149">
        <v>6</v>
      </c>
      <c r="B8" s="150" t="s">
        <v>502</v>
      </c>
      <c r="C8" s="150">
        <v>6</v>
      </c>
      <c r="D8" s="192">
        <v>70</v>
      </c>
      <c r="E8" s="192">
        <v>70</v>
      </c>
      <c r="F8" s="192">
        <v>70</v>
      </c>
      <c r="G8" s="192">
        <v>70</v>
      </c>
      <c r="H8" s="192">
        <v>70</v>
      </c>
      <c r="I8" s="192">
        <v>70</v>
      </c>
      <c r="J8" s="192">
        <v>70</v>
      </c>
      <c r="K8" s="192">
        <v>70</v>
      </c>
      <c r="L8" s="192">
        <v>70</v>
      </c>
      <c r="M8" s="192">
        <v>70</v>
      </c>
      <c r="N8" s="192">
        <v>70</v>
      </c>
      <c r="O8" s="192">
        <v>70</v>
      </c>
      <c r="P8" s="192">
        <v>70</v>
      </c>
      <c r="Q8" s="192">
        <v>70</v>
      </c>
      <c r="R8" s="192">
        <v>70</v>
      </c>
      <c r="S8" s="192">
        <v>70</v>
      </c>
      <c r="T8" s="192">
        <v>70</v>
      </c>
      <c r="U8" s="192">
        <v>70</v>
      </c>
      <c r="V8" s="192">
        <v>70</v>
      </c>
      <c r="W8" s="192">
        <v>70</v>
      </c>
      <c r="X8" s="192">
        <v>70</v>
      </c>
      <c r="Y8" s="192">
        <v>70</v>
      </c>
      <c r="Z8" s="192">
        <v>70</v>
      </c>
      <c r="AA8" s="192">
        <v>70</v>
      </c>
      <c r="AB8" s="192">
        <v>70</v>
      </c>
      <c r="AC8" s="192">
        <v>70</v>
      </c>
      <c r="AD8" s="192">
        <v>70</v>
      </c>
      <c r="AE8" s="192">
        <v>70</v>
      </c>
      <c r="AF8" s="192">
        <v>70</v>
      </c>
      <c r="AG8" s="192">
        <v>70</v>
      </c>
      <c r="AH8" s="192">
        <v>70</v>
      </c>
      <c r="AI8" s="192">
        <v>70</v>
      </c>
      <c r="AJ8" s="192">
        <v>70</v>
      </c>
      <c r="AK8" s="192">
        <v>70</v>
      </c>
      <c r="AL8" s="192">
        <v>70</v>
      </c>
      <c r="AM8" s="192">
        <v>70</v>
      </c>
      <c r="AN8" s="192">
        <v>70</v>
      </c>
      <c r="AO8" s="192">
        <v>70</v>
      </c>
      <c r="AP8" s="192">
        <v>70</v>
      </c>
      <c r="AQ8" s="192">
        <v>70</v>
      </c>
      <c r="AR8" s="192">
        <v>70</v>
      </c>
      <c r="AS8" s="192">
        <v>70</v>
      </c>
      <c r="AT8" s="192">
        <v>70</v>
      </c>
      <c r="AU8" s="192">
        <v>70</v>
      </c>
      <c r="AV8" s="192">
        <v>70</v>
      </c>
      <c r="AW8" s="192">
        <v>70</v>
      </c>
      <c r="AX8" s="192">
        <v>70</v>
      </c>
      <c r="AY8" s="192">
        <v>70</v>
      </c>
      <c r="AZ8" s="192">
        <v>70</v>
      </c>
      <c r="BA8" s="192">
        <v>70</v>
      </c>
      <c r="BB8" s="192">
        <v>70</v>
      </c>
      <c r="BC8" s="192">
        <v>70</v>
      </c>
      <c r="BD8" s="192">
        <v>70</v>
      </c>
      <c r="BE8" s="192">
        <v>70</v>
      </c>
      <c r="BF8" s="192">
        <v>70</v>
      </c>
      <c r="BG8" s="192">
        <v>70</v>
      </c>
      <c r="BH8" s="192">
        <v>70</v>
      </c>
      <c r="BI8" s="192">
        <v>70</v>
      </c>
      <c r="BJ8" s="192">
        <v>70</v>
      </c>
      <c r="BK8" s="192">
        <v>70</v>
      </c>
      <c r="BL8" s="192">
        <v>70</v>
      </c>
      <c r="BM8" s="192">
        <v>70</v>
      </c>
      <c r="BN8" s="192">
        <v>70</v>
      </c>
      <c r="BO8" s="192">
        <v>70</v>
      </c>
      <c r="BP8" s="192">
        <v>70</v>
      </c>
      <c r="BQ8" s="192">
        <v>70</v>
      </c>
      <c r="BR8" s="192">
        <v>70</v>
      </c>
      <c r="BS8" s="192">
        <v>70</v>
      </c>
      <c r="BT8" s="192">
        <v>70</v>
      </c>
      <c r="BU8" s="192">
        <v>70</v>
      </c>
      <c r="BV8" s="192">
        <v>70</v>
      </c>
      <c r="BW8" s="192">
        <v>70</v>
      </c>
      <c r="BX8" s="192">
        <v>70</v>
      </c>
      <c r="BY8" s="192">
        <v>70</v>
      </c>
      <c r="BZ8" s="192">
        <v>70</v>
      </c>
      <c r="CA8" s="192">
        <v>70</v>
      </c>
      <c r="CB8" s="192">
        <v>70</v>
      </c>
      <c r="CC8" s="192">
        <v>70</v>
      </c>
      <c r="CD8" s="192">
        <v>70</v>
      </c>
      <c r="CE8" s="192">
        <v>70</v>
      </c>
      <c r="CF8" s="192">
        <v>70</v>
      </c>
      <c r="CG8" s="192">
        <v>70</v>
      </c>
      <c r="CH8" s="192">
        <v>70</v>
      </c>
      <c r="CI8" s="192">
        <v>70</v>
      </c>
      <c r="CJ8" s="192">
        <v>70</v>
      </c>
      <c r="CK8" s="192">
        <v>70</v>
      </c>
      <c r="CL8" s="192">
        <v>70</v>
      </c>
      <c r="CM8" s="192">
        <v>70</v>
      </c>
      <c r="CN8" s="192">
        <v>70</v>
      </c>
      <c r="CO8" s="192">
        <v>70</v>
      </c>
      <c r="CP8" s="192">
        <v>70</v>
      </c>
      <c r="CQ8" s="192">
        <v>70</v>
      </c>
      <c r="CR8" s="192">
        <v>70</v>
      </c>
      <c r="CS8" s="192">
        <v>70</v>
      </c>
      <c r="CT8" s="192">
        <v>70</v>
      </c>
      <c r="CU8" s="192">
        <v>70</v>
      </c>
      <c r="CV8" s="192">
        <v>70</v>
      </c>
      <c r="CW8" s="192">
        <v>70</v>
      </c>
      <c r="CX8" s="192">
        <v>70</v>
      </c>
      <c r="CY8" s="192">
        <v>70</v>
      </c>
      <c r="CZ8" s="192">
        <v>70</v>
      </c>
      <c r="DA8" s="192">
        <v>70</v>
      </c>
      <c r="DB8" s="192">
        <v>70</v>
      </c>
      <c r="DC8" s="192">
        <v>70</v>
      </c>
      <c r="DD8" s="192">
        <v>70</v>
      </c>
      <c r="DE8" s="192">
        <v>70</v>
      </c>
      <c r="DF8" s="192">
        <v>70</v>
      </c>
      <c r="DG8" s="192">
        <v>70</v>
      </c>
      <c r="DH8" s="192">
        <v>70</v>
      </c>
      <c r="DI8" s="192">
        <v>70</v>
      </c>
      <c r="DJ8" s="192">
        <v>70</v>
      </c>
      <c r="DK8" s="192">
        <v>70</v>
      </c>
      <c r="DL8" s="192">
        <v>70</v>
      </c>
      <c r="DM8" s="192">
        <v>70</v>
      </c>
      <c r="DN8" s="192">
        <v>70</v>
      </c>
      <c r="DO8" s="192">
        <v>70</v>
      </c>
      <c r="DP8" s="192">
        <v>70</v>
      </c>
      <c r="DQ8" s="192">
        <v>70</v>
      </c>
      <c r="DR8" s="192">
        <v>70</v>
      </c>
      <c r="DS8" s="192">
        <v>70</v>
      </c>
      <c r="DT8" s="192">
        <v>70</v>
      </c>
      <c r="DU8" s="192">
        <v>70</v>
      </c>
      <c r="DV8" s="192">
        <v>70</v>
      </c>
      <c r="DW8" s="192">
        <v>70</v>
      </c>
      <c r="DX8" s="192">
        <v>70</v>
      </c>
      <c r="DY8" s="192">
        <v>70</v>
      </c>
      <c r="DZ8" s="192">
        <v>70</v>
      </c>
      <c r="EA8" s="192">
        <v>70</v>
      </c>
      <c r="EB8" s="192">
        <v>70</v>
      </c>
      <c r="EC8" s="192">
        <v>70</v>
      </c>
      <c r="ED8" s="192">
        <v>70</v>
      </c>
      <c r="EE8" s="192">
        <v>70</v>
      </c>
      <c r="EF8" s="192">
        <v>70</v>
      </c>
      <c r="EG8" s="192">
        <v>70</v>
      </c>
      <c r="EH8" s="192">
        <v>70</v>
      </c>
      <c r="EI8" s="192">
        <v>70</v>
      </c>
      <c r="EJ8" s="192">
        <v>70</v>
      </c>
      <c r="EK8" s="192">
        <v>70</v>
      </c>
      <c r="EL8" s="192">
        <v>70</v>
      </c>
      <c r="EM8" s="192">
        <v>70</v>
      </c>
      <c r="EN8" s="192">
        <v>70</v>
      </c>
      <c r="EO8" s="192">
        <v>70</v>
      </c>
      <c r="EP8" s="192">
        <v>70</v>
      </c>
      <c r="EQ8" s="192">
        <v>70</v>
      </c>
      <c r="ER8" s="192">
        <v>70</v>
      </c>
      <c r="ES8" s="192">
        <v>70</v>
      </c>
      <c r="ET8" s="192">
        <v>70</v>
      </c>
      <c r="EU8" s="192">
        <v>70</v>
      </c>
      <c r="EV8" s="192">
        <v>70</v>
      </c>
      <c r="EW8" s="192">
        <v>70</v>
      </c>
      <c r="EX8" s="192">
        <v>70</v>
      </c>
      <c r="EY8" s="192">
        <v>70</v>
      </c>
      <c r="EZ8" s="192">
        <v>70</v>
      </c>
      <c r="FA8" s="192">
        <v>70</v>
      </c>
      <c r="FB8" s="192">
        <v>70</v>
      </c>
      <c r="FC8" s="192">
        <v>70</v>
      </c>
      <c r="FD8" s="192">
        <v>70</v>
      </c>
      <c r="FE8" s="192">
        <v>70</v>
      </c>
      <c r="FF8" s="192">
        <v>70</v>
      </c>
      <c r="FG8" s="192">
        <v>70</v>
      </c>
      <c r="FH8" s="192">
        <v>70</v>
      </c>
      <c r="FI8" s="192">
        <v>70</v>
      </c>
      <c r="FJ8" s="192">
        <v>70</v>
      </c>
      <c r="FK8" s="192">
        <v>70</v>
      </c>
      <c r="FL8" s="192">
        <v>70</v>
      </c>
      <c r="FM8" s="192">
        <v>70</v>
      </c>
      <c r="FN8" s="192">
        <v>70</v>
      </c>
      <c r="FO8" s="192">
        <v>70</v>
      </c>
      <c r="FP8" s="192">
        <v>70</v>
      </c>
      <c r="FQ8" s="192">
        <v>70</v>
      </c>
      <c r="FR8" s="192">
        <v>70</v>
      </c>
      <c r="FS8" s="192">
        <v>70</v>
      </c>
      <c r="FT8" s="192">
        <v>70</v>
      </c>
      <c r="FU8" s="192">
        <v>70</v>
      </c>
      <c r="FV8" s="192">
        <v>70</v>
      </c>
      <c r="FW8" s="192">
        <v>70</v>
      </c>
      <c r="FX8" s="192">
        <v>70</v>
      </c>
      <c r="FY8" s="192">
        <v>70</v>
      </c>
      <c r="FZ8" s="192">
        <v>70</v>
      </c>
      <c r="GA8" s="192">
        <v>70</v>
      </c>
      <c r="GB8" s="192">
        <v>70</v>
      </c>
      <c r="GC8" s="192">
        <v>70</v>
      </c>
      <c r="GD8" s="192">
        <v>70</v>
      </c>
      <c r="GE8" s="192">
        <v>70</v>
      </c>
      <c r="GF8" s="192">
        <v>70</v>
      </c>
      <c r="GG8" s="192">
        <v>70</v>
      </c>
      <c r="GH8" s="192">
        <v>70</v>
      </c>
      <c r="GI8" s="192">
        <v>70</v>
      </c>
      <c r="GJ8" s="192">
        <v>70</v>
      </c>
      <c r="GK8" s="192">
        <v>70</v>
      </c>
      <c r="GL8" s="192">
        <v>70</v>
      </c>
      <c r="GM8" s="192">
        <v>70</v>
      </c>
      <c r="GN8" s="192">
        <v>70</v>
      </c>
      <c r="GO8" s="192">
        <v>70</v>
      </c>
      <c r="GP8" s="192">
        <v>70</v>
      </c>
      <c r="GQ8" s="192">
        <v>70</v>
      </c>
      <c r="GR8" s="192">
        <v>70</v>
      </c>
      <c r="GS8" s="192">
        <v>70</v>
      </c>
      <c r="GT8" s="192">
        <v>70</v>
      </c>
      <c r="GU8" s="192">
        <v>70</v>
      </c>
      <c r="GV8" s="192">
        <v>70</v>
      </c>
      <c r="GW8" s="192">
        <v>70</v>
      </c>
      <c r="GX8" s="192">
        <v>70</v>
      </c>
      <c r="GY8" s="192">
        <v>70</v>
      </c>
      <c r="GZ8" s="192">
        <v>70</v>
      </c>
      <c r="HA8" s="192">
        <v>70</v>
      </c>
      <c r="HB8" s="192">
        <v>70</v>
      </c>
      <c r="HC8" s="192">
        <v>70</v>
      </c>
      <c r="HD8" s="192">
        <v>70</v>
      </c>
      <c r="HE8" s="192">
        <v>70</v>
      </c>
      <c r="HF8" s="192">
        <v>70</v>
      </c>
      <c r="HG8" s="192">
        <v>70</v>
      </c>
      <c r="HH8" s="192">
        <v>70</v>
      </c>
      <c r="HI8" s="192">
        <v>70</v>
      </c>
      <c r="HJ8" s="192">
        <v>70</v>
      </c>
      <c r="HK8" s="192">
        <v>70</v>
      </c>
      <c r="HL8" s="192">
        <v>70</v>
      </c>
      <c r="HM8" s="192">
        <v>70</v>
      </c>
      <c r="HN8" s="192">
        <v>70</v>
      </c>
      <c r="HO8" s="192">
        <v>70</v>
      </c>
      <c r="HP8" s="192">
        <v>70</v>
      </c>
      <c r="HQ8" s="192">
        <v>70</v>
      </c>
      <c r="HR8" s="192">
        <v>70</v>
      </c>
      <c r="HS8" s="192">
        <v>70</v>
      </c>
      <c r="HT8" s="192">
        <v>70</v>
      </c>
      <c r="HU8" s="192">
        <v>70</v>
      </c>
      <c r="HV8" s="192">
        <v>70</v>
      </c>
      <c r="HW8" s="192">
        <v>70</v>
      </c>
      <c r="HX8" s="192">
        <v>70</v>
      </c>
      <c r="HY8" s="192">
        <v>70</v>
      </c>
      <c r="HZ8" s="192">
        <v>70</v>
      </c>
      <c r="IA8" s="192">
        <v>70</v>
      </c>
      <c r="IB8" s="192">
        <v>70</v>
      </c>
      <c r="IC8" s="192">
        <v>70</v>
      </c>
      <c r="ID8" s="192">
        <v>70</v>
      </c>
      <c r="IE8" s="192">
        <v>70</v>
      </c>
      <c r="IF8" s="192">
        <v>70</v>
      </c>
      <c r="IG8" s="192">
        <v>70</v>
      </c>
      <c r="IH8" s="192">
        <v>70</v>
      </c>
      <c r="II8" s="192">
        <v>70</v>
      </c>
      <c r="IJ8" s="192">
        <v>70</v>
      </c>
      <c r="IK8" s="192">
        <v>70</v>
      </c>
      <c r="IL8" s="192">
        <v>70</v>
      </c>
      <c r="IM8" s="192">
        <v>70</v>
      </c>
      <c r="IN8" s="192">
        <v>70</v>
      </c>
      <c r="IO8" s="192">
        <v>70</v>
      </c>
      <c r="IP8" s="192">
        <v>70</v>
      </c>
      <c r="IQ8" s="192">
        <v>70</v>
      </c>
      <c r="IR8" s="192">
        <v>70</v>
      </c>
      <c r="IS8" s="192">
        <v>70</v>
      </c>
      <c r="IT8" s="192">
        <v>70</v>
      </c>
      <c r="IU8" s="192">
        <v>70</v>
      </c>
      <c r="IV8" s="192">
        <v>70</v>
      </c>
    </row>
    <row r="9" spans="1:256" s="191" customFormat="1" ht="13.8" thickTop="1" x14ac:dyDescent="0.25">
      <c r="A9" s="148">
        <v>7</v>
      </c>
      <c r="B9" s="96" t="s">
        <v>503</v>
      </c>
      <c r="C9" s="96">
        <v>7</v>
      </c>
      <c r="D9" s="191">
        <v>80</v>
      </c>
      <c r="E9" s="191">
        <v>80</v>
      </c>
      <c r="F9" s="191">
        <v>80</v>
      </c>
      <c r="G9" s="191">
        <v>80</v>
      </c>
      <c r="H9" s="191">
        <v>80</v>
      </c>
      <c r="I9" s="191">
        <v>80</v>
      </c>
      <c r="J9" s="191">
        <v>80</v>
      </c>
      <c r="K9" s="191">
        <v>80</v>
      </c>
      <c r="L9" s="191">
        <v>80</v>
      </c>
      <c r="M9" s="191">
        <v>80</v>
      </c>
      <c r="N9" s="191">
        <v>80</v>
      </c>
      <c r="O9" s="191">
        <v>80</v>
      </c>
      <c r="P9" s="191">
        <v>80</v>
      </c>
      <c r="Q9" s="191">
        <v>80</v>
      </c>
      <c r="R9" s="191">
        <v>80</v>
      </c>
      <c r="S9" s="191">
        <v>80</v>
      </c>
      <c r="T9" s="191">
        <v>80</v>
      </c>
      <c r="U9" s="191">
        <v>80</v>
      </c>
      <c r="V9" s="191">
        <v>80</v>
      </c>
      <c r="W9" s="191">
        <v>80</v>
      </c>
      <c r="X9" s="191">
        <v>80</v>
      </c>
      <c r="Y9" s="191">
        <v>80</v>
      </c>
      <c r="Z9" s="191">
        <v>80</v>
      </c>
      <c r="AA9" s="191">
        <v>80</v>
      </c>
      <c r="AB9" s="191">
        <v>80</v>
      </c>
      <c r="AC9" s="191">
        <v>80</v>
      </c>
      <c r="AD9" s="191">
        <v>80</v>
      </c>
      <c r="AE9" s="191">
        <v>80</v>
      </c>
      <c r="AF9" s="191">
        <v>80</v>
      </c>
      <c r="AG9" s="191">
        <v>80</v>
      </c>
      <c r="AH9" s="191">
        <v>80</v>
      </c>
      <c r="AI9" s="191">
        <v>80</v>
      </c>
      <c r="AJ9" s="191">
        <v>80</v>
      </c>
      <c r="AK9" s="191">
        <v>80</v>
      </c>
      <c r="AL9" s="191">
        <v>80</v>
      </c>
      <c r="AM9" s="191">
        <v>80</v>
      </c>
      <c r="AN9" s="191">
        <v>80</v>
      </c>
      <c r="AO9" s="191">
        <v>80</v>
      </c>
      <c r="AP9" s="191">
        <v>80</v>
      </c>
      <c r="AQ9" s="191">
        <v>80</v>
      </c>
      <c r="AR9" s="191">
        <v>80</v>
      </c>
      <c r="AS9" s="191">
        <v>80</v>
      </c>
      <c r="AT9" s="191">
        <v>80</v>
      </c>
      <c r="AU9" s="191">
        <v>80</v>
      </c>
      <c r="AV9" s="191">
        <v>80</v>
      </c>
      <c r="AW9" s="191">
        <v>80</v>
      </c>
      <c r="AX9" s="191">
        <v>80</v>
      </c>
      <c r="AY9" s="191">
        <v>80</v>
      </c>
      <c r="AZ9" s="191">
        <v>80</v>
      </c>
      <c r="BA9" s="191">
        <v>80</v>
      </c>
      <c r="BB9" s="191">
        <v>80</v>
      </c>
      <c r="BC9" s="191">
        <v>80</v>
      </c>
      <c r="BD9" s="191">
        <v>80</v>
      </c>
      <c r="BE9" s="191">
        <v>80</v>
      </c>
      <c r="BF9" s="191">
        <v>80</v>
      </c>
      <c r="BG9" s="191">
        <v>80</v>
      </c>
      <c r="BH9" s="191">
        <v>80</v>
      </c>
      <c r="BI9" s="191">
        <v>80</v>
      </c>
      <c r="BJ9" s="191">
        <v>80</v>
      </c>
      <c r="BK9" s="191">
        <v>80</v>
      </c>
      <c r="BL9" s="191">
        <v>80</v>
      </c>
      <c r="BM9" s="191">
        <v>80</v>
      </c>
      <c r="BN9" s="191">
        <v>80</v>
      </c>
      <c r="BO9" s="191">
        <v>80</v>
      </c>
      <c r="BP9" s="191">
        <v>80</v>
      </c>
      <c r="BQ9" s="191">
        <v>80</v>
      </c>
      <c r="BR9" s="191">
        <v>80</v>
      </c>
      <c r="BS9" s="191">
        <v>80</v>
      </c>
      <c r="BT9" s="191">
        <v>80</v>
      </c>
      <c r="BU9" s="191">
        <v>80</v>
      </c>
      <c r="BV9" s="191">
        <v>80</v>
      </c>
      <c r="BW9" s="191">
        <v>80</v>
      </c>
      <c r="BX9" s="191">
        <v>80</v>
      </c>
      <c r="BY9" s="191">
        <v>80</v>
      </c>
      <c r="BZ9" s="191">
        <v>80</v>
      </c>
      <c r="CA9" s="191">
        <v>80</v>
      </c>
      <c r="CB9" s="191">
        <v>80</v>
      </c>
      <c r="CC9" s="191">
        <v>80</v>
      </c>
      <c r="CD9" s="191">
        <v>80</v>
      </c>
      <c r="CE9" s="191">
        <v>80</v>
      </c>
      <c r="CF9" s="191">
        <v>80</v>
      </c>
      <c r="CG9" s="191">
        <v>80</v>
      </c>
      <c r="CH9" s="191">
        <v>80</v>
      </c>
      <c r="CI9" s="191">
        <v>80</v>
      </c>
      <c r="CJ9" s="191">
        <v>80</v>
      </c>
      <c r="CK9" s="191">
        <v>80</v>
      </c>
      <c r="CL9" s="191">
        <v>80</v>
      </c>
      <c r="CM9" s="191">
        <v>80</v>
      </c>
      <c r="CN9" s="191">
        <v>80</v>
      </c>
      <c r="CO9" s="191">
        <v>80</v>
      </c>
      <c r="CP9" s="191">
        <v>80</v>
      </c>
      <c r="CQ9" s="191">
        <v>80</v>
      </c>
      <c r="CR9" s="191">
        <v>80</v>
      </c>
      <c r="CS9" s="191">
        <v>80</v>
      </c>
      <c r="CT9" s="191">
        <v>80</v>
      </c>
      <c r="CU9" s="191">
        <v>80</v>
      </c>
      <c r="CV9" s="191">
        <v>80</v>
      </c>
      <c r="CW9" s="191">
        <v>80</v>
      </c>
      <c r="CX9" s="191">
        <v>80</v>
      </c>
      <c r="CY9" s="191">
        <v>80</v>
      </c>
      <c r="CZ9" s="191">
        <v>80</v>
      </c>
      <c r="DA9" s="191">
        <v>80</v>
      </c>
      <c r="DB9" s="191">
        <v>80</v>
      </c>
      <c r="DC9" s="191">
        <v>80</v>
      </c>
      <c r="DD9" s="191">
        <v>80</v>
      </c>
      <c r="DE9" s="191">
        <v>80</v>
      </c>
      <c r="DF9" s="191">
        <v>80</v>
      </c>
      <c r="DG9" s="191">
        <v>80</v>
      </c>
      <c r="DH9" s="191">
        <v>80</v>
      </c>
      <c r="DI9" s="191">
        <v>80</v>
      </c>
      <c r="DJ9" s="191">
        <v>80</v>
      </c>
      <c r="DK9" s="191">
        <v>80</v>
      </c>
      <c r="DL9" s="191">
        <v>80</v>
      </c>
      <c r="DM9" s="191">
        <v>80</v>
      </c>
      <c r="DN9" s="191">
        <v>80</v>
      </c>
      <c r="DO9" s="191">
        <v>80</v>
      </c>
      <c r="DP9" s="191">
        <v>80</v>
      </c>
      <c r="DQ9" s="191">
        <v>80</v>
      </c>
      <c r="DR9" s="191">
        <v>80</v>
      </c>
      <c r="DS9" s="191">
        <v>80</v>
      </c>
      <c r="DT9" s="191">
        <v>80</v>
      </c>
      <c r="DU9" s="191">
        <v>80</v>
      </c>
      <c r="DV9" s="191">
        <v>80</v>
      </c>
      <c r="DW9" s="191">
        <v>80</v>
      </c>
      <c r="DX9" s="191">
        <v>80</v>
      </c>
      <c r="DY9" s="191">
        <v>80</v>
      </c>
      <c r="DZ9" s="191">
        <v>80</v>
      </c>
      <c r="EA9" s="191">
        <v>80</v>
      </c>
      <c r="EB9" s="191">
        <v>80</v>
      </c>
      <c r="EC9" s="191">
        <v>80</v>
      </c>
      <c r="ED9" s="191">
        <v>80</v>
      </c>
      <c r="EE9" s="191">
        <v>80</v>
      </c>
      <c r="EF9" s="191">
        <v>80</v>
      </c>
      <c r="EG9" s="191">
        <v>80</v>
      </c>
      <c r="EH9" s="191">
        <v>80</v>
      </c>
      <c r="EI9" s="191">
        <v>80</v>
      </c>
      <c r="EJ9" s="191">
        <v>80</v>
      </c>
      <c r="EK9" s="191">
        <v>80</v>
      </c>
      <c r="EL9" s="191">
        <v>80</v>
      </c>
      <c r="EM9" s="191">
        <v>80</v>
      </c>
      <c r="EN9" s="191">
        <v>80</v>
      </c>
      <c r="EO9" s="191">
        <v>80</v>
      </c>
      <c r="EP9" s="191">
        <v>80</v>
      </c>
      <c r="EQ9" s="191">
        <v>80</v>
      </c>
      <c r="ER9" s="191">
        <v>80</v>
      </c>
      <c r="ES9" s="191">
        <v>80</v>
      </c>
      <c r="ET9" s="191">
        <v>80</v>
      </c>
      <c r="EU9" s="191">
        <v>80</v>
      </c>
      <c r="EV9" s="191">
        <v>80</v>
      </c>
      <c r="EW9" s="191">
        <v>80</v>
      </c>
      <c r="EX9" s="191">
        <v>80</v>
      </c>
      <c r="EY9" s="191">
        <v>80</v>
      </c>
      <c r="EZ9" s="191">
        <v>80</v>
      </c>
      <c r="FA9" s="191">
        <v>80</v>
      </c>
      <c r="FB9" s="191">
        <v>80</v>
      </c>
      <c r="FC9" s="191">
        <v>80</v>
      </c>
      <c r="FD9" s="191">
        <v>80</v>
      </c>
      <c r="FE9" s="191">
        <v>80</v>
      </c>
      <c r="FF9" s="191">
        <v>80</v>
      </c>
      <c r="FG9" s="191">
        <v>80</v>
      </c>
      <c r="FH9" s="191">
        <v>80</v>
      </c>
      <c r="FI9" s="191">
        <v>80</v>
      </c>
      <c r="FJ9" s="191">
        <v>80</v>
      </c>
      <c r="FK9" s="191">
        <v>80</v>
      </c>
      <c r="FL9" s="191">
        <v>80</v>
      </c>
      <c r="FM9" s="191">
        <v>80</v>
      </c>
      <c r="FN9" s="191">
        <v>80</v>
      </c>
      <c r="FO9" s="191">
        <v>80</v>
      </c>
      <c r="FP9" s="191">
        <v>80</v>
      </c>
      <c r="FQ9" s="191">
        <v>80</v>
      </c>
      <c r="FR9" s="191">
        <v>80</v>
      </c>
      <c r="FS9" s="191">
        <v>80</v>
      </c>
      <c r="FT9" s="191">
        <v>80</v>
      </c>
      <c r="FU9" s="191">
        <v>80</v>
      </c>
      <c r="FV9" s="191">
        <v>80</v>
      </c>
      <c r="FW9" s="191">
        <v>80</v>
      </c>
      <c r="FX9" s="191">
        <v>80</v>
      </c>
      <c r="FY9" s="191">
        <v>80</v>
      </c>
      <c r="FZ9" s="191">
        <v>80</v>
      </c>
      <c r="GA9" s="191">
        <v>80</v>
      </c>
      <c r="GB9" s="191">
        <v>80</v>
      </c>
      <c r="GC9" s="191">
        <v>80</v>
      </c>
      <c r="GD9" s="191">
        <v>80</v>
      </c>
      <c r="GE9" s="191">
        <v>80</v>
      </c>
      <c r="GF9" s="191">
        <v>80</v>
      </c>
      <c r="GG9" s="191">
        <v>80</v>
      </c>
      <c r="GH9" s="191">
        <v>80</v>
      </c>
      <c r="GI9" s="191">
        <v>80</v>
      </c>
      <c r="GJ9" s="191">
        <v>80</v>
      </c>
      <c r="GK9" s="191">
        <v>80</v>
      </c>
      <c r="GL9" s="191">
        <v>80</v>
      </c>
      <c r="GM9" s="191">
        <v>80</v>
      </c>
      <c r="GN9" s="191">
        <v>80</v>
      </c>
      <c r="GO9" s="191">
        <v>80</v>
      </c>
      <c r="GP9" s="191">
        <v>80</v>
      </c>
      <c r="GQ9" s="191">
        <v>80</v>
      </c>
      <c r="GR9" s="191">
        <v>80</v>
      </c>
      <c r="GS9" s="191">
        <v>80</v>
      </c>
      <c r="GT9" s="191">
        <v>80</v>
      </c>
      <c r="GU9" s="191">
        <v>80</v>
      </c>
      <c r="GV9" s="191">
        <v>80</v>
      </c>
      <c r="GW9" s="191">
        <v>80</v>
      </c>
      <c r="GX9" s="191">
        <v>80</v>
      </c>
      <c r="GY9" s="191">
        <v>80</v>
      </c>
      <c r="GZ9" s="191">
        <v>80</v>
      </c>
      <c r="HA9" s="191">
        <v>80</v>
      </c>
      <c r="HB9" s="191">
        <v>80</v>
      </c>
      <c r="HC9" s="191">
        <v>80</v>
      </c>
      <c r="HD9" s="191">
        <v>80</v>
      </c>
      <c r="HE9" s="191">
        <v>80</v>
      </c>
      <c r="HF9" s="191">
        <v>80</v>
      </c>
      <c r="HG9" s="191">
        <v>80</v>
      </c>
      <c r="HH9" s="191">
        <v>80</v>
      </c>
      <c r="HI9" s="191">
        <v>80</v>
      </c>
      <c r="HJ9" s="191">
        <v>80</v>
      </c>
      <c r="HK9" s="191">
        <v>80</v>
      </c>
      <c r="HL9" s="191">
        <v>80</v>
      </c>
      <c r="HM9" s="191">
        <v>80</v>
      </c>
      <c r="HN9" s="191">
        <v>80</v>
      </c>
      <c r="HO9" s="191">
        <v>80</v>
      </c>
      <c r="HP9" s="191">
        <v>80</v>
      </c>
      <c r="HQ9" s="191">
        <v>80</v>
      </c>
      <c r="HR9" s="191">
        <v>80</v>
      </c>
      <c r="HS9" s="191">
        <v>80</v>
      </c>
      <c r="HT9" s="191">
        <v>80</v>
      </c>
      <c r="HU9" s="191">
        <v>80</v>
      </c>
      <c r="HV9" s="191">
        <v>80</v>
      </c>
      <c r="HW9" s="191">
        <v>80</v>
      </c>
      <c r="HX9" s="191">
        <v>80</v>
      </c>
      <c r="HY9" s="191">
        <v>80</v>
      </c>
      <c r="HZ9" s="191">
        <v>80</v>
      </c>
      <c r="IA9" s="191">
        <v>80</v>
      </c>
      <c r="IB9" s="191">
        <v>80</v>
      </c>
      <c r="IC9" s="191">
        <v>80</v>
      </c>
      <c r="ID9" s="191">
        <v>80</v>
      </c>
      <c r="IE9" s="191">
        <v>80</v>
      </c>
      <c r="IF9" s="191">
        <v>80</v>
      </c>
      <c r="IG9" s="191">
        <v>80</v>
      </c>
      <c r="IH9" s="191">
        <v>80</v>
      </c>
      <c r="II9" s="191">
        <v>80</v>
      </c>
      <c r="IJ9" s="191">
        <v>80</v>
      </c>
      <c r="IK9" s="191">
        <v>80</v>
      </c>
      <c r="IL9" s="191">
        <v>80</v>
      </c>
      <c r="IM9" s="191">
        <v>80</v>
      </c>
      <c r="IN9" s="191">
        <v>80</v>
      </c>
      <c r="IO9" s="191">
        <v>80</v>
      </c>
      <c r="IP9" s="191">
        <v>80</v>
      </c>
      <c r="IQ9" s="191">
        <v>80</v>
      </c>
      <c r="IR9" s="191">
        <v>80</v>
      </c>
      <c r="IS9" s="191">
        <v>80</v>
      </c>
      <c r="IT9" s="191">
        <v>80</v>
      </c>
      <c r="IU9" s="191">
        <v>80</v>
      </c>
      <c r="IV9" s="191">
        <v>80</v>
      </c>
    </row>
    <row r="10" spans="1:256" s="192" customFormat="1" ht="13.8" thickBot="1" x14ac:dyDescent="0.3">
      <c r="A10" s="149">
        <v>8</v>
      </c>
      <c r="B10" s="150" t="s">
        <v>504</v>
      </c>
      <c r="C10" s="150">
        <v>8</v>
      </c>
      <c r="D10" s="192">
        <v>70</v>
      </c>
      <c r="E10" s="192">
        <v>70</v>
      </c>
      <c r="F10" s="192">
        <v>70</v>
      </c>
      <c r="G10" s="192">
        <v>70</v>
      </c>
      <c r="H10" s="192">
        <v>70</v>
      </c>
      <c r="I10" s="192">
        <v>70</v>
      </c>
      <c r="J10" s="192">
        <v>70</v>
      </c>
      <c r="K10" s="192">
        <v>70</v>
      </c>
      <c r="L10" s="192">
        <v>70</v>
      </c>
      <c r="M10" s="192">
        <v>70</v>
      </c>
      <c r="N10" s="192">
        <v>70</v>
      </c>
      <c r="O10" s="192">
        <v>70</v>
      </c>
      <c r="P10" s="192">
        <v>70</v>
      </c>
      <c r="Q10" s="192">
        <v>70</v>
      </c>
      <c r="R10" s="192">
        <v>70</v>
      </c>
      <c r="S10" s="192">
        <v>70</v>
      </c>
      <c r="T10" s="192">
        <v>70</v>
      </c>
      <c r="U10" s="192">
        <v>70</v>
      </c>
      <c r="V10" s="192">
        <v>70</v>
      </c>
      <c r="W10" s="192">
        <v>70</v>
      </c>
      <c r="X10" s="192">
        <v>70</v>
      </c>
      <c r="Y10" s="192">
        <v>70</v>
      </c>
      <c r="Z10" s="192">
        <v>70</v>
      </c>
      <c r="AA10" s="192">
        <v>70</v>
      </c>
      <c r="AB10" s="192">
        <v>70</v>
      </c>
      <c r="AC10" s="192">
        <v>70</v>
      </c>
      <c r="AD10" s="192">
        <v>70</v>
      </c>
      <c r="AE10" s="192">
        <v>70</v>
      </c>
      <c r="AF10" s="192">
        <v>70</v>
      </c>
      <c r="AG10" s="192">
        <v>70</v>
      </c>
      <c r="AH10" s="192">
        <v>70</v>
      </c>
      <c r="AI10" s="192">
        <v>70</v>
      </c>
      <c r="AJ10" s="192">
        <v>70</v>
      </c>
      <c r="AK10" s="192">
        <v>70</v>
      </c>
      <c r="AL10" s="192">
        <v>70</v>
      </c>
      <c r="AM10" s="192">
        <v>70</v>
      </c>
      <c r="AN10" s="192">
        <v>70</v>
      </c>
      <c r="AO10" s="192">
        <v>70</v>
      </c>
      <c r="AP10" s="192">
        <v>70</v>
      </c>
      <c r="AQ10" s="192">
        <v>70</v>
      </c>
      <c r="AR10" s="192">
        <v>70</v>
      </c>
      <c r="AS10" s="192">
        <v>70</v>
      </c>
      <c r="AT10" s="192">
        <v>70</v>
      </c>
      <c r="AU10" s="192">
        <v>70</v>
      </c>
      <c r="AV10" s="192">
        <v>70</v>
      </c>
      <c r="AW10" s="192">
        <v>70</v>
      </c>
      <c r="AX10" s="192">
        <v>70</v>
      </c>
      <c r="AY10" s="192">
        <v>70</v>
      </c>
      <c r="AZ10" s="192">
        <v>70</v>
      </c>
      <c r="BA10" s="192">
        <v>70</v>
      </c>
      <c r="BB10" s="192">
        <v>70</v>
      </c>
      <c r="BC10" s="192">
        <v>70</v>
      </c>
      <c r="BD10" s="192">
        <v>70</v>
      </c>
      <c r="BE10" s="192">
        <v>70</v>
      </c>
      <c r="BF10" s="192">
        <v>70</v>
      </c>
      <c r="BG10" s="192">
        <v>70</v>
      </c>
      <c r="BH10" s="192">
        <v>70</v>
      </c>
      <c r="BI10" s="192">
        <v>70</v>
      </c>
      <c r="BJ10" s="192">
        <v>70</v>
      </c>
      <c r="BK10" s="192">
        <v>70</v>
      </c>
      <c r="BL10" s="192">
        <v>70</v>
      </c>
      <c r="BM10" s="192">
        <v>70</v>
      </c>
      <c r="BN10" s="192">
        <v>70</v>
      </c>
      <c r="BO10" s="192">
        <v>70</v>
      </c>
      <c r="BP10" s="192">
        <v>70</v>
      </c>
      <c r="BQ10" s="192">
        <v>70</v>
      </c>
      <c r="BR10" s="192">
        <v>70</v>
      </c>
      <c r="BS10" s="192">
        <v>70</v>
      </c>
      <c r="BT10" s="192">
        <v>70</v>
      </c>
      <c r="BU10" s="192">
        <v>70</v>
      </c>
      <c r="BV10" s="192">
        <v>70</v>
      </c>
      <c r="BW10" s="192">
        <v>70</v>
      </c>
      <c r="BX10" s="192">
        <v>70</v>
      </c>
      <c r="BY10" s="192">
        <v>70</v>
      </c>
      <c r="BZ10" s="192">
        <v>70</v>
      </c>
      <c r="CA10" s="192">
        <v>70</v>
      </c>
      <c r="CB10" s="192">
        <v>70</v>
      </c>
      <c r="CC10" s="192">
        <v>70</v>
      </c>
      <c r="CD10" s="192">
        <v>70</v>
      </c>
      <c r="CE10" s="192">
        <v>70</v>
      </c>
      <c r="CF10" s="192">
        <v>70</v>
      </c>
      <c r="CG10" s="192">
        <v>70</v>
      </c>
      <c r="CH10" s="192">
        <v>70</v>
      </c>
      <c r="CI10" s="192">
        <v>70</v>
      </c>
      <c r="CJ10" s="192">
        <v>70</v>
      </c>
      <c r="CK10" s="192">
        <v>70</v>
      </c>
      <c r="CL10" s="192">
        <v>70</v>
      </c>
      <c r="CM10" s="192">
        <v>70</v>
      </c>
      <c r="CN10" s="192">
        <v>70</v>
      </c>
      <c r="CO10" s="192">
        <v>70</v>
      </c>
      <c r="CP10" s="192">
        <v>70</v>
      </c>
      <c r="CQ10" s="192">
        <v>70</v>
      </c>
      <c r="CR10" s="192">
        <v>70</v>
      </c>
      <c r="CS10" s="192">
        <v>70</v>
      </c>
      <c r="CT10" s="192">
        <v>70</v>
      </c>
      <c r="CU10" s="192">
        <v>70</v>
      </c>
      <c r="CV10" s="192">
        <v>70</v>
      </c>
      <c r="CW10" s="192">
        <v>70</v>
      </c>
      <c r="CX10" s="192">
        <v>70</v>
      </c>
      <c r="CY10" s="192">
        <v>70</v>
      </c>
      <c r="CZ10" s="192">
        <v>70</v>
      </c>
      <c r="DA10" s="192">
        <v>70</v>
      </c>
      <c r="DB10" s="192">
        <v>70</v>
      </c>
      <c r="DC10" s="192">
        <v>70</v>
      </c>
      <c r="DD10" s="192">
        <v>70</v>
      </c>
      <c r="DE10" s="192">
        <v>70</v>
      </c>
      <c r="DF10" s="192">
        <v>70</v>
      </c>
      <c r="DG10" s="192">
        <v>70</v>
      </c>
      <c r="DH10" s="192">
        <v>70</v>
      </c>
      <c r="DI10" s="192">
        <v>70</v>
      </c>
      <c r="DJ10" s="192">
        <v>70</v>
      </c>
      <c r="DK10" s="192">
        <v>70</v>
      </c>
      <c r="DL10" s="192">
        <v>70</v>
      </c>
      <c r="DM10" s="192">
        <v>70</v>
      </c>
      <c r="DN10" s="192">
        <v>70</v>
      </c>
      <c r="DO10" s="192">
        <v>70</v>
      </c>
      <c r="DP10" s="192">
        <v>70</v>
      </c>
      <c r="DQ10" s="192">
        <v>70</v>
      </c>
      <c r="DR10" s="192">
        <v>70</v>
      </c>
      <c r="DS10" s="192">
        <v>70</v>
      </c>
      <c r="DT10" s="192">
        <v>70</v>
      </c>
      <c r="DU10" s="192">
        <v>70</v>
      </c>
      <c r="DV10" s="192">
        <v>70</v>
      </c>
      <c r="DW10" s="192">
        <v>70</v>
      </c>
      <c r="DX10" s="192">
        <v>70</v>
      </c>
      <c r="DY10" s="192">
        <v>70</v>
      </c>
      <c r="DZ10" s="192">
        <v>70</v>
      </c>
      <c r="EA10" s="192">
        <v>70</v>
      </c>
      <c r="EB10" s="192">
        <v>70</v>
      </c>
      <c r="EC10" s="192">
        <v>70</v>
      </c>
      <c r="ED10" s="192">
        <v>70</v>
      </c>
      <c r="EE10" s="192">
        <v>70</v>
      </c>
      <c r="EF10" s="192">
        <v>70</v>
      </c>
      <c r="EG10" s="192">
        <v>70</v>
      </c>
      <c r="EH10" s="192">
        <v>70</v>
      </c>
      <c r="EI10" s="192">
        <v>70</v>
      </c>
      <c r="EJ10" s="192">
        <v>70</v>
      </c>
      <c r="EK10" s="192">
        <v>70</v>
      </c>
      <c r="EL10" s="192">
        <v>70</v>
      </c>
      <c r="EM10" s="192">
        <v>70</v>
      </c>
      <c r="EN10" s="192">
        <v>70</v>
      </c>
      <c r="EO10" s="192">
        <v>70</v>
      </c>
      <c r="EP10" s="192">
        <v>70</v>
      </c>
      <c r="EQ10" s="192">
        <v>70</v>
      </c>
      <c r="ER10" s="192">
        <v>70</v>
      </c>
      <c r="ES10" s="192">
        <v>70</v>
      </c>
      <c r="ET10" s="192">
        <v>70</v>
      </c>
      <c r="EU10" s="192">
        <v>70</v>
      </c>
      <c r="EV10" s="192">
        <v>70</v>
      </c>
      <c r="EW10" s="192">
        <v>70</v>
      </c>
      <c r="EX10" s="192">
        <v>70</v>
      </c>
      <c r="EY10" s="192">
        <v>70</v>
      </c>
      <c r="EZ10" s="192">
        <v>70</v>
      </c>
      <c r="FA10" s="192">
        <v>70</v>
      </c>
      <c r="FB10" s="192">
        <v>70</v>
      </c>
      <c r="FC10" s="192">
        <v>70</v>
      </c>
      <c r="FD10" s="192">
        <v>70</v>
      </c>
      <c r="FE10" s="192">
        <v>70</v>
      </c>
      <c r="FF10" s="192">
        <v>70</v>
      </c>
      <c r="FG10" s="192">
        <v>70</v>
      </c>
      <c r="FH10" s="192">
        <v>70</v>
      </c>
      <c r="FI10" s="192">
        <v>70</v>
      </c>
      <c r="FJ10" s="192">
        <v>70</v>
      </c>
      <c r="FK10" s="192">
        <v>70</v>
      </c>
      <c r="FL10" s="192">
        <v>70</v>
      </c>
      <c r="FM10" s="192">
        <v>70</v>
      </c>
      <c r="FN10" s="192">
        <v>70</v>
      </c>
      <c r="FO10" s="192">
        <v>70</v>
      </c>
      <c r="FP10" s="192">
        <v>70</v>
      </c>
      <c r="FQ10" s="192">
        <v>70</v>
      </c>
      <c r="FR10" s="192">
        <v>70</v>
      </c>
      <c r="FS10" s="192">
        <v>70</v>
      </c>
      <c r="FT10" s="192">
        <v>70</v>
      </c>
      <c r="FU10" s="192">
        <v>70</v>
      </c>
      <c r="FV10" s="192">
        <v>70</v>
      </c>
      <c r="FW10" s="192">
        <v>70</v>
      </c>
      <c r="FX10" s="192">
        <v>70</v>
      </c>
      <c r="FY10" s="192">
        <v>70</v>
      </c>
      <c r="FZ10" s="192">
        <v>70</v>
      </c>
      <c r="GA10" s="192">
        <v>70</v>
      </c>
      <c r="GB10" s="192">
        <v>70</v>
      </c>
      <c r="GC10" s="192">
        <v>70</v>
      </c>
      <c r="GD10" s="192">
        <v>70</v>
      </c>
      <c r="GE10" s="192">
        <v>70</v>
      </c>
      <c r="GF10" s="192">
        <v>70</v>
      </c>
      <c r="GG10" s="192">
        <v>70</v>
      </c>
      <c r="GH10" s="192">
        <v>70</v>
      </c>
      <c r="GI10" s="192">
        <v>70</v>
      </c>
      <c r="GJ10" s="192">
        <v>70</v>
      </c>
      <c r="GK10" s="192">
        <v>70</v>
      </c>
      <c r="GL10" s="192">
        <v>70</v>
      </c>
      <c r="GM10" s="192">
        <v>70</v>
      </c>
      <c r="GN10" s="192">
        <v>70</v>
      </c>
      <c r="GO10" s="192">
        <v>70</v>
      </c>
      <c r="GP10" s="192">
        <v>70</v>
      </c>
      <c r="GQ10" s="192">
        <v>70</v>
      </c>
      <c r="GR10" s="192">
        <v>70</v>
      </c>
      <c r="GS10" s="192">
        <v>70</v>
      </c>
      <c r="GT10" s="192">
        <v>70</v>
      </c>
      <c r="GU10" s="192">
        <v>70</v>
      </c>
      <c r="GV10" s="192">
        <v>70</v>
      </c>
      <c r="GW10" s="192">
        <v>70</v>
      </c>
      <c r="GX10" s="192">
        <v>70</v>
      </c>
      <c r="GY10" s="192">
        <v>70</v>
      </c>
      <c r="GZ10" s="192">
        <v>70</v>
      </c>
      <c r="HA10" s="192">
        <v>70</v>
      </c>
      <c r="HB10" s="192">
        <v>70</v>
      </c>
      <c r="HC10" s="192">
        <v>70</v>
      </c>
      <c r="HD10" s="192">
        <v>70</v>
      </c>
      <c r="HE10" s="192">
        <v>70</v>
      </c>
      <c r="HF10" s="192">
        <v>70</v>
      </c>
      <c r="HG10" s="192">
        <v>70</v>
      </c>
      <c r="HH10" s="192">
        <v>70</v>
      </c>
      <c r="HI10" s="192">
        <v>70</v>
      </c>
      <c r="HJ10" s="192">
        <v>70</v>
      </c>
      <c r="HK10" s="192">
        <v>70</v>
      </c>
      <c r="HL10" s="192">
        <v>70</v>
      </c>
      <c r="HM10" s="192">
        <v>70</v>
      </c>
      <c r="HN10" s="192">
        <v>70</v>
      </c>
      <c r="HO10" s="192">
        <v>70</v>
      </c>
      <c r="HP10" s="192">
        <v>70</v>
      </c>
      <c r="HQ10" s="192">
        <v>70</v>
      </c>
      <c r="HR10" s="192">
        <v>70</v>
      </c>
      <c r="HS10" s="192">
        <v>70</v>
      </c>
      <c r="HT10" s="192">
        <v>70</v>
      </c>
      <c r="HU10" s="192">
        <v>70</v>
      </c>
      <c r="HV10" s="192">
        <v>70</v>
      </c>
      <c r="HW10" s="192">
        <v>70</v>
      </c>
      <c r="HX10" s="192">
        <v>70</v>
      </c>
      <c r="HY10" s="192">
        <v>70</v>
      </c>
      <c r="HZ10" s="192">
        <v>70</v>
      </c>
      <c r="IA10" s="192">
        <v>70</v>
      </c>
      <c r="IB10" s="192">
        <v>70</v>
      </c>
      <c r="IC10" s="192">
        <v>70</v>
      </c>
      <c r="ID10" s="192">
        <v>70</v>
      </c>
      <c r="IE10" s="192">
        <v>70</v>
      </c>
      <c r="IF10" s="192">
        <v>70</v>
      </c>
      <c r="IG10" s="192">
        <v>70</v>
      </c>
      <c r="IH10" s="192">
        <v>70</v>
      </c>
      <c r="II10" s="192">
        <v>70</v>
      </c>
      <c r="IJ10" s="192">
        <v>70</v>
      </c>
      <c r="IK10" s="192">
        <v>70</v>
      </c>
      <c r="IL10" s="192">
        <v>70</v>
      </c>
      <c r="IM10" s="192">
        <v>70</v>
      </c>
      <c r="IN10" s="192">
        <v>70</v>
      </c>
      <c r="IO10" s="192">
        <v>70</v>
      </c>
      <c r="IP10" s="192">
        <v>70</v>
      </c>
      <c r="IQ10" s="192">
        <v>70</v>
      </c>
      <c r="IR10" s="192">
        <v>70</v>
      </c>
      <c r="IS10" s="192">
        <v>70</v>
      </c>
      <c r="IT10" s="192">
        <v>70</v>
      </c>
      <c r="IU10" s="192">
        <v>70</v>
      </c>
      <c r="IV10" s="192">
        <v>70</v>
      </c>
    </row>
    <row r="11" spans="1:256" s="191" customFormat="1" ht="13.8" thickTop="1" x14ac:dyDescent="0.25">
      <c r="A11" s="148">
        <v>9</v>
      </c>
      <c r="B11" s="96" t="s">
        <v>493</v>
      </c>
      <c r="C11" s="96">
        <v>9</v>
      </c>
      <c r="D11" s="191">
        <v>80.8</v>
      </c>
      <c r="E11" s="191">
        <v>80.8</v>
      </c>
      <c r="F11" s="191">
        <v>80.8</v>
      </c>
      <c r="G11" s="191">
        <v>80.8</v>
      </c>
      <c r="H11" s="191">
        <v>80.8</v>
      </c>
      <c r="I11" s="191">
        <v>93.73</v>
      </c>
      <c r="J11" s="191">
        <v>93.73</v>
      </c>
      <c r="K11" s="191">
        <v>93.73</v>
      </c>
      <c r="L11" s="191">
        <v>93.73</v>
      </c>
      <c r="M11" s="191">
        <v>93.73</v>
      </c>
      <c r="N11" s="191">
        <v>93.73</v>
      </c>
      <c r="O11" s="191">
        <v>93.73</v>
      </c>
      <c r="P11" s="191">
        <v>93.73</v>
      </c>
      <c r="Q11" s="191">
        <v>93.73</v>
      </c>
      <c r="R11" s="191">
        <v>93.73</v>
      </c>
      <c r="S11" s="191">
        <v>93.73</v>
      </c>
      <c r="T11" s="191">
        <v>93.73</v>
      </c>
      <c r="U11" s="191">
        <v>107.32</v>
      </c>
      <c r="V11" s="191">
        <v>107.32</v>
      </c>
      <c r="W11" s="191">
        <v>107.32</v>
      </c>
      <c r="X11" s="191">
        <v>107.32</v>
      </c>
      <c r="Y11" s="191">
        <v>107.32</v>
      </c>
      <c r="Z11" s="191">
        <v>107.32</v>
      </c>
      <c r="AA11" s="191">
        <v>107.32</v>
      </c>
      <c r="AB11" s="191">
        <v>107.32</v>
      </c>
      <c r="AC11" s="191">
        <v>107.32</v>
      </c>
      <c r="AD11" s="191">
        <v>107.32</v>
      </c>
      <c r="AE11" s="191">
        <v>107.32</v>
      </c>
      <c r="AF11" s="191">
        <v>107.32</v>
      </c>
      <c r="AG11" s="191">
        <v>122.34</v>
      </c>
      <c r="AH11" s="191">
        <v>122.34</v>
      </c>
      <c r="AI11" s="191">
        <v>122.34</v>
      </c>
      <c r="AJ11" s="191">
        <v>122.34</v>
      </c>
      <c r="AK11" s="191">
        <v>122.34</v>
      </c>
      <c r="AL11" s="191">
        <v>122.34</v>
      </c>
      <c r="AM11" s="191">
        <v>122.34</v>
      </c>
      <c r="AN11" s="191">
        <v>122.34</v>
      </c>
      <c r="AO11" s="191">
        <v>122.34</v>
      </c>
      <c r="AP11" s="191">
        <v>122.34</v>
      </c>
      <c r="AQ11" s="191">
        <v>122.34</v>
      </c>
      <c r="AR11" s="191">
        <v>122.34</v>
      </c>
      <c r="AS11" s="191">
        <v>138.247768992</v>
      </c>
      <c r="AT11" s="191">
        <v>138.247768992</v>
      </c>
      <c r="AU11" s="191">
        <v>138.247768992</v>
      </c>
      <c r="AV11" s="191">
        <v>138.247768992</v>
      </c>
      <c r="AW11" s="191">
        <v>138.247768992</v>
      </c>
      <c r="AX11" s="191">
        <v>138.247768992</v>
      </c>
      <c r="AY11" s="191">
        <v>138.247768992</v>
      </c>
      <c r="AZ11" s="191">
        <v>138.247768992</v>
      </c>
      <c r="BA11" s="191">
        <v>138.247768992</v>
      </c>
      <c r="BB11" s="191">
        <v>138.247768992</v>
      </c>
      <c r="BC11" s="191">
        <v>138.247768992</v>
      </c>
      <c r="BD11" s="191">
        <v>138.247768992</v>
      </c>
      <c r="BE11" s="191">
        <v>155.52874011599999</v>
      </c>
      <c r="BF11" s="191">
        <v>155.52874011599999</v>
      </c>
      <c r="BG11" s="191">
        <v>155.52874011599999</v>
      </c>
      <c r="BH11" s="191">
        <v>155.52874011599999</v>
      </c>
      <c r="BI11" s="191">
        <v>155.52874011599999</v>
      </c>
      <c r="BJ11" s="191">
        <v>155.52874011599999</v>
      </c>
      <c r="BK11" s="191">
        <v>155.52874011599999</v>
      </c>
      <c r="BL11" s="191">
        <v>155.52874011599999</v>
      </c>
      <c r="BM11" s="191">
        <v>155.52874011599999</v>
      </c>
      <c r="BN11" s="191">
        <v>155.52874011599999</v>
      </c>
      <c r="BO11" s="191">
        <v>155.52874011599999</v>
      </c>
      <c r="BP11" s="191">
        <v>155.52874011599999</v>
      </c>
      <c r="BQ11" s="191">
        <v>174.19218892992001</v>
      </c>
      <c r="BR11" s="191">
        <v>174.19218892992001</v>
      </c>
      <c r="BS11" s="191">
        <v>174.19218892992001</v>
      </c>
      <c r="BT11" s="191">
        <v>174.19218892992001</v>
      </c>
      <c r="BU11" s="191">
        <v>174.19218892992001</v>
      </c>
      <c r="BV11" s="191">
        <v>174.19218892992001</v>
      </c>
      <c r="BW11" s="191">
        <v>174.19218892992001</v>
      </c>
      <c r="BX11" s="191">
        <v>174.19218892992001</v>
      </c>
      <c r="BY11" s="191">
        <v>174.19218892992001</v>
      </c>
      <c r="BZ11" s="191">
        <v>174.19218892992001</v>
      </c>
      <c r="CA11" s="191">
        <v>174.19218892992001</v>
      </c>
      <c r="CB11" s="191">
        <v>174.19218892992001</v>
      </c>
      <c r="CC11" s="191">
        <v>194.2242906568608</v>
      </c>
      <c r="CD11" s="191">
        <v>194.2242906568608</v>
      </c>
      <c r="CE11" s="191">
        <v>194.2242906568608</v>
      </c>
      <c r="CF11" s="191">
        <v>194.2242906568608</v>
      </c>
      <c r="CG11" s="191">
        <v>194.2242906568608</v>
      </c>
      <c r="CH11" s="191">
        <v>194.2242906568608</v>
      </c>
      <c r="CI11" s="191">
        <v>194.2242906568608</v>
      </c>
      <c r="CJ11" s="191">
        <v>194.2242906568608</v>
      </c>
      <c r="CK11" s="191">
        <v>194.2242906568608</v>
      </c>
      <c r="CL11" s="191">
        <v>194.2242906568608</v>
      </c>
      <c r="CM11" s="191">
        <v>194.2242906568608</v>
      </c>
      <c r="CN11" s="191">
        <v>194.2242906568608</v>
      </c>
      <c r="CO11" s="191">
        <v>215.58896262911551</v>
      </c>
      <c r="CP11" s="191">
        <v>215.58896262911551</v>
      </c>
      <c r="CQ11" s="191">
        <v>215.58896262911551</v>
      </c>
      <c r="CR11" s="191">
        <v>215.58896262911551</v>
      </c>
      <c r="CS11" s="191">
        <v>215.58896262911551</v>
      </c>
      <c r="CT11" s="191">
        <v>215.58896262911551</v>
      </c>
      <c r="CU11" s="191">
        <v>215.58896262911551</v>
      </c>
      <c r="CV11" s="191">
        <v>215.58896262911551</v>
      </c>
      <c r="CW11" s="191">
        <v>215.58896262911551</v>
      </c>
      <c r="CX11" s="191">
        <v>215.58896262911551</v>
      </c>
      <c r="CY11" s="191">
        <v>215.58896262911551</v>
      </c>
      <c r="CZ11" s="191">
        <v>215.58896262911551</v>
      </c>
      <c r="DA11" s="191">
        <v>238.22580370517264</v>
      </c>
      <c r="DB11" s="191">
        <v>238.22580370517264</v>
      </c>
      <c r="DC11" s="191">
        <v>238.22580370517264</v>
      </c>
      <c r="DD11" s="191">
        <v>238.22580370517264</v>
      </c>
      <c r="DE11" s="191">
        <v>238.22580370517264</v>
      </c>
      <c r="DF11" s="191">
        <v>238.22580370517264</v>
      </c>
      <c r="DG11" s="191">
        <v>238.22580370517264</v>
      </c>
      <c r="DH11" s="191">
        <v>238.22580370517264</v>
      </c>
      <c r="DI11" s="191">
        <v>238.22580370517264</v>
      </c>
      <c r="DJ11" s="191">
        <v>238.22580370517264</v>
      </c>
      <c r="DK11" s="191">
        <v>238.22580370517264</v>
      </c>
      <c r="DL11" s="191">
        <v>238.22580370517264</v>
      </c>
      <c r="DM11" s="191">
        <v>262.04838407568991</v>
      </c>
      <c r="DN11" s="191">
        <v>262.04838407568991</v>
      </c>
      <c r="DO11" s="191">
        <v>262.04838407568991</v>
      </c>
      <c r="DP11" s="191">
        <v>262.04838407568991</v>
      </c>
      <c r="DQ11" s="191">
        <v>262.04838407568991</v>
      </c>
      <c r="DR11" s="191">
        <v>262.04838407568991</v>
      </c>
      <c r="DS11" s="191">
        <v>262.04838407568991</v>
      </c>
      <c r="DT11" s="191">
        <v>262.04838407568991</v>
      </c>
      <c r="DU11" s="191">
        <v>262.04838407568991</v>
      </c>
      <c r="DV11" s="191">
        <v>262.04838407568991</v>
      </c>
      <c r="DW11" s="191">
        <v>262.04838407568991</v>
      </c>
      <c r="DX11" s="191">
        <v>262.04838407568991</v>
      </c>
      <c r="DY11" s="191">
        <v>288.25322248325892</v>
      </c>
      <c r="DZ11" s="191">
        <v>288.25322248325892</v>
      </c>
      <c r="EA11" s="191">
        <v>288.25322248325892</v>
      </c>
      <c r="EB11" s="191">
        <v>288.25322248325892</v>
      </c>
      <c r="EC11" s="191">
        <v>288.25322248325892</v>
      </c>
      <c r="ED11" s="191">
        <v>288.25322248325892</v>
      </c>
      <c r="EE11" s="191">
        <v>288.25322248325892</v>
      </c>
      <c r="EF11" s="191">
        <v>288.25322248325892</v>
      </c>
      <c r="EG11" s="191">
        <v>288.25322248325892</v>
      </c>
      <c r="EH11" s="191">
        <v>288.25322248325892</v>
      </c>
      <c r="EI11" s="191">
        <v>288.25322248325892</v>
      </c>
      <c r="EJ11" s="191">
        <v>288.25322248325892</v>
      </c>
      <c r="EK11" s="191">
        <v>314.19601250675225</v>
      </c>
      <c r="EL11" s="191">
        <v>314.19601250675225</v>
      </c>
      <c r="EM11" s="191">
        <v>314.19601250675225</v>
      </c>
      <c r="EN11" s="191">
        <v>314.19601250675225</v>
      </c>
      <c r="EO11" s="191">
        <v>314.19601250675225</v>
      </c>
      <c r="EP11" s="191">
        <v>314.19601250675225</v>
      </c>
      <c r="EQ11" s="191">
        <v>314.19601250675225</v>
      </c>
      <c r="ER11" s="191">
        <v>314.19601250675225</v>
      </c>
      <c r="ES11" s="191">
        <v>314.19601250675225</v>
      </c>
      <c r="ET11" s="191">
        <v>314.19601250675225</v>
      </c>
      <c r="EU11" s="191">
        <v>314.19601250675225</v>
      </c>
      <c r="EV11" s="191">
        <v>314.19601250675225</v>
      </c>
      <c r="EW11" s="191">
        <v>342.47365363235997</v>
      </c>
      <c r="EX11" s="191">
        <v>342.47365363235997</v>
      </c>
      <c r="EY11" s="191">
        <v>342.47365363235997</v>
      </c>
      <c r="EZ11" s="191">
        <v>342.47365363235997</v>
      </c>
      <c r="FA11" s="191">
        <v>342.47365363235997</v>
      </c>
      <c r="FB11" s="191">
        <v>342.47365363235997</v>
      </c>
      <c r="FC11" s="191">
        <v>342.47365363235997</v>
      </c>
      <c r="FD11" s="191">
        <v>342.47365363235997</v>
      </c>
      <c r="FE11" s="191">
        <v>342.47365363235997</v>
      </c>
      <c r="FF11" s="191">
        <v>342.47365363235997</v>
      </c>
      <c r="FG11" s="191">
        <v>342.47365363235997</v>
      </c>
      <c r="FH11" s="191">
        <v>342.47365363235997</v>
      </c>
      <c r="FI11" s="191">
        <v>373.29628245927239</v>
      </c>
      <c r="FJ11" s="191">
        <v>373.29628245927239</v>
      </c>
      <c r="FK11" s="191">
        <v>373.29628245927239</v>
      </c>
      <c r="FL11" s="191">
        <v>373.29628245927239</v>
      </c>
      <c r="FM11" s="191">
        <v>373.29628245927239</v>
      </c>
      <c r="FN11" s="191">
        <v>373.29628245927239</v>
      </c>
      <c r="FO11" s="191">
        <v>373.29628245927239</v>
      </c>
      <c r="FP11" s="191">
        <v>373.29628245927239</v>
      </c>
      <c r="FQ11" s="191">
        <v>373.29628245927239</v>
      </c>
      <c r="FR11" s="191">
        <v>373.29628245927239</v>
      </c>
      <c r="FS11" s="191">
        <v>373.29628245927239</v>
      </c>
      <c r="FT11" s="191">
        <v>373.29628245927239</v>
      </c>
      <c r="FU11" s="191">
        <v>403.15998505601419</v>
      </c>
      <c r="FV11" s="191">
        <v>403.15998505601419</v>
      </c>
      <c r="FW11" s="191">
        <v>403.15998505601419</v>
      </c>
      <c r="FX11" s="191">
        <v>403.15998505601419</v>
      </c>
      <c r="FY11" s="191">
        <v>403.15998505601419</v>
      </c>
      <c r="FZ11" s="191">
        <v>403.15998505601419</v>
      </c>
      <c r="GA11" s="191">
        <v>403.15998505601419</v>
      </c>
      <c r="GB11" s="191">
        <v>403.15998505601419</v>
      </c>
      <c r="GC11" s="191">
        <v>403.15998505601419</v>
      </c>
      <c r="GD11" s="191">
        <v>403.15998505601419</v>
      </c>
      <c r="GE11" s="191">
        <v>403.15998505601419</v>
      </c>
      <c r="GF11" s="191">
        <v>403.15998505601419</v>
      </c>
      <c r="GG11" s="191">
        <v>435.41278386049538</v>
      </c>
      <c r="GH11" s="191">
        <v>435.41278386049538</v>
      </c>
      <c r="GI11" s="191">
        <v>435.41278386049538</v>
      </c>
      <c r="GJ11" s="191">
        <v>435.41278386049538</v>
      </c>
      <c r="GK11" s="191">
        <v>435.41278386049538</v>
      </c>
      <c r="GL11" s="191">
        <v>435.41278386049538</v>
      </c>
      <c r="GM11" s="191">
        <v>435.41278386049538</v>
      </c>
      <c r="GN11" s="191">
        <v>435.41278386049538</v>
      </c>
      <c r="GO11" s="191">
        <v>435.41278386049538</v>
      </c>
      <c r="GP11" s="191">
        <v>435.41278386049538</v>
      </c>
      <c r="GQ11" s="191">
        <v>435.41278386049538</v>
      </c>
      <c r="GR11" s="191">
        <v>435.41278386049538</v>
      </c>
      <c r="GS11" s="191">
        <v>468.0687426500325</v>
      </c>
      <c r="GT11" s="191">
        <v>468.0687426500325</v>
      </c>
      <c r="GU11" s="191">
        <v>468.0687426500325</v>
      </c>
      <c r="GV11" s="191">
        <v>468.0687426500325</v>
      </c>
      <c r="GW11" s="191">
        <v>468.0687426500325</v>
      </c>
      <c r="GX11" s="191">
        <v>468.0687426500325</v>
      </c>
      <c r="GY11" s="191">
        <v>468.0687426500325</v>
      </c>
      <c r="GZ11" s="191">
        <v>468.0687426500325</v>
      </c>
      <c r="HA11" s="191">
        <v>468.0687426500325</v>
      </c>
      <c r="HB11" s="191">
        <v>468.0687426500325</v>
      </c>
      <c r="HC11" s="191">
        <v>468.0687426500325</v>
      </c>
      <c r="HD11" s="191">
        <v>468.0687426500325</v>
      </c>
      <c r="HE11" s="191">
        <v>500.83355463553482</v>
      </c>
      <c r="HF11" s="191">
        <v>500.83355463553482</v>
      </c>
      <c r="HG11" s="191">
        <v>500.83355463553482</v>
      </c>
      <c r="HH11" s="191">
        <v>500.83355463553482</v>
      </c>
      <c r="HI11" s="191">
        <v>500.83355463553482</v>
      </c>
      <c r="HJ11" s="191">
        <v>500.83355463553482</v>
      </c>
      <c r="HK11" s="191">
        <v>500.83355463553482</v>
      </c>
      <c r="HL11" s="191">
        <v>500.83355463553482</v>
      </c>
      <c r="HM11" s="191">
        <v>500.83355463553482</v>
      </c>
      <c r="HN11" s="191">
        <v>500.83355463553482</v>
      </c>
      <c r="HO11" s="191">
        <v>500.83355463553482</v>
      </c>
      <c r="HP11" s="191">
        <v>500.83355463553482</v>
      </c>
      <c r="HQ11" s="191">
        <v>535.89190346002226</v>
      </c>
      <c r="HR11" s="191">
        <v>535.89190346002226</v>
      </c>
      <c r="HS11" s="191">
        <v>535.89190346002226</v>
      </c>
      <c r="HT11" s="191">
        <v>535.89190346002226</v>
      </c>
      <c r="HU11" s="191">
        <v>535.89190346002226</v>
      </c>
      <c r="HV11" s="191">
        <v>535.89190346002226</v>
      </c>
      <c r="HW11" s="191">
        <v>535.89190346002226</v>
      </c>
      <c r="HX11" s="191">
        <v>535.89190346002226</v>
      </c>
      <c r="HY11" s="191">
        <v>535.89190346002226</v>
      </c>
      <c r="HZ11" s="191">
        <v>535.89190346002226</v>
      </c>
      <c r="IA11" s="191">
        <v>535.89190346002226</v>
      </c>
      <c r="IB11" s="191">
        <v>535.89190346002226</v>
      </c>
      <c r="IC11" s="191">
        <v>535.89190346002226</v>
      </c>
      <c r="ID11" s="191">
        <v>535.89190346002226</v>
      </c>
      <c r="IE11" s="191">
        <v>535.89190346002226</v>
      </c>
      <c r="IF11" s="191">
        <v>535.89190346002226</v>
      </c>
      <c r="IG11" s="191">
        <v>535.89190346002226</v>
      </c>
      <c r="IH11" s="191">
        <v>535.89190346002226</v>
      </c>
      <c r="II11" s="191">
        <v>535.89190346002226</v>
      </c>
      <c r="IJ11" s="191">
        <v>535.89190346002226</v>
      </c>
      <c r="IK11" s="191">
        <v>535.89190346002226</v>
      </c>
      <c r="IL11" s="191">
        <v>535.89190346002226</v>
      </c>
      <c r="IM11" s="191">
        <v>535.89190346002226</v>
      </c>
      <c r="IN11" s="191">
        <v>535.89190346002226</v>
      </c>
      <c r="IO11" s="191">
        <v>535.89190346002226</v>
      </c>
      <c r="IP11" s="191">
        <v>535.89190346002226</v>
      </c>
      <c r="IQ11" s="191">
        <v>535.89190346002226</v>
      </c>
      <c r="IR11" s="191">
        <v>535.89190346002226</v>
      </c>
      <c r="IS11" s="191">
        <v>535.89190346002226</v>
      </c>
      <c r="IT11" s="191">
        <v>535.89190346002226</v>
      </c>
      <c r="IU11" s="191">
        <v>535.89190346002226</v>
      </c>
      <c r="IV11" s="191">
        <v>535.89190346002226</v>
      </c>
    </row>
    <row r="12" spans="1:256" s="191" customFormat="1" x14ac:dyDescent="0.25">
      <c r="A12" s="148">
        <v>10</v>
      </c>
      <c r="B12" s="96" t="s">
        <v>494</v>
      </c>
      <c r="C12" s="96">
        <v>10</v>
      </c>
      <c r="D12" s="210">
        <v>72</v>
      </c>
      <c r="E12" s="210">
        <v>72</v>
      </c>
      <c r="F12" s="210">
        <v>72</v>
      </c>
      <c r="G12" s="210">
        <v>72</v>
      </c>
      <c r="H12" s="210">
        <v>72</v>
      </c>
      <c r="I12" s="210">
        <v>72</v>
      </c>
      <c r="J12" s="210">
        <v>72</v>
      </c>
      <c r="K12" s="210">
        <v>72</v>
      </c>
      <c r="L12" s="210">
        <v>72</v>
      </c>
      <c r="M12" s="210">
        <v>72</v>
      </c>
      <c r="N12" s="210">
        <v>72</v>
      </c>
      <c r="O12" s="210">
        <v>72</v>
      </c>
      <c r="P12" s="210">
        <v>72</v>
      </c>
      <c r="Q12" s="210">
        <v>72</v>
      </c>
      <c r="R12" s="210">
        <v>72</v>
      </c>
      <c r="S12" s="210">
        <v>72</v>
      </c>
      <c r="T12" s="210">
        <v>72</v>
      </c>
      <c r="U12" s="210">
        <v>72</v>
      </c>
      <c r="V12" s="210">
        <v>72</v>
      </c>
      <c r="W12" s="210">
        <v>72</v>
      </c>
      <c r="X12" s="210">
        <v>72</v>
      </c>
      <c r="Y12" s="210">
        <v>72</v>
      </c>
      <c r="Z12" s="210">
        <v>72</v>
      </c>
      <c r="AA12" s="210">
        <v>72</v>
      </c>
      <c r="AB12" s="210">
        <v>72</v>
      </c>
      <c r="AC12" s="210">
        <v>72</v>
      </c>
      <c r="AD12" s="210">
        <v>72</v>
      </c>
      <c r="AE12" s="210">
        <v>72</v>
      </c>
      <c r="AF12" s="210">
        <v>72</v>
      </c>
      <c r="AG12" s="210">
        <v>72</v>
      </c>
      <c r="AH12" s="210">
        <v>72</v>
      </c>
      <c r="AI12" s="210">
        <v>72</v>
      </c>
      <c r="AJ12" s="210">
        <v>72</v>
      </c>
      <c r="AK12" s="210">
        <v>72</v>
      </c>
      <c r="AL12" s="210">
        <v>72</v>
      </c>
      <c r="AM12" s="210">
        <v>72</v>
      </c>
      <c r="AN12" s="210">
        <v>72</v>
      </c>
      <c r="AO12" s="210">
        <v>72</v>
      </c>
      <c r="AP12" s="210">
        <v>72</v>
      </c>
      <c r="AQ12" s="210">
        <v>72</v>
      </c>
      <c r="AR12" s="210">
        <v>72</v>
      </c>
      <c r="AS12" s="210">
        <v>72</v>
      </c>
      <c r="AT12" s="210">
        <v>72</v>
      </c>
      <c r="AU12" s="210">
        <v>72</v>
      </c>
      <c r="AV12" s="210">
        <v>72</v>
      </c>
      <c r="AW12" s="210">
        <v>72</v>
      </c>
      <c r="AX12" s="210">
        <v>72</v>
      </c>
      <c r="AY12" s="210">
        <v>72</v>
      </c>
      <c r="AZ12" s="210">
        <v>72</v>
      </c>
      <c r="BA12" s="210">
        <v>72</v>
      </c>
      <c r="BB12" s="210">
        <v>72</v>
      </c>
      <c r="BC12" s="210">
        <v>72</v>
      </c>
      <c r="BD12" s="210">
        <v>72</v>
      </c>
      <c r="BE12" s="210">
        <v>72</v>
      </c>
      <c r="BF12" s="210">
        <v>72</v>
      </c>
      <c r="BG12" s="210">
        <v>72</v>
      </c>
      <c r="BH12" s="210">
        <v>72</v>
      </c>
      <c r="BI12" s="210">
        <v>72</v>
      </c>
      <c r="BJ12" s="210">
        <v>72</v>
      </c>
      <c r="BK12" s="210">
        <v>72</v>
      </c>
      <c r="BL12" s="210">
        <v>72</v>
      </c>
      <c r="BM12" s="210">
        <v>72</v>
      </c>
      <c r="BN12" s="210">
        <v>72</v>
      </c>
      <c r="BO12" s="210">
        <v>72</v>
      </c>
      <c r="BP12" s="210">
        <v>72</v>
      </c>
      <c r="BQ12" s="210">
        <v>72</v>
      </c>
      <c r="BR12" s="210">
        <v>72</v>
      </c>
      <c r="BS12" s="210">
        <v>72</v>
      </c>
      <c r="BT12" s="210">
        <v>72</v>
      </c>
      <c r="BU12" s="210">
        <v>72</v>
      </c>
      <c r="BV12" s="210">
        <v>72</v>
      </c>
      <c r="BW12" s="210">
        <v>72</v>
      </c>
      <c r="BX12" s="210">
        <v>72</v>
      </c>
      <c r="BY12" s="210">
        <v>72</v>
      </c>
      <c r="BZ12" s="210">
        <v>72</v>
      </c>
      <c r="CA12" s="210">
        <v>72</v>
      </c>
      <c r="CB12" s="210">
        <v>72</v>
      </c>
      <c r="CC12" s="210">
        <v>72</v>
      </c>
      <c r="CD12" s="210">
        <v>72</v>
      </c>
      <c r="CE12" s="210">
        <v>72</v>
      </c>
      <c r="CF12" s="210">
        <v>72</v>
      </c>
      <c r="CG12" s="210">
        <v>72</v>
      </c>
      <c r="CH12" s="210">
        <v>72</v>
      </c>
      <c r="CI12" s="210">
        <v>72</v>
      </c>
      <c r="CJ12" s="210">
        <v>72</v>
      </c>
      <c r="CK12" s="210">
        <v>72</v>
      </c>
      <c r="CL12" s="210">
        <v>72</v>
      </c>
      <c r="CM12" s="210">
        <v>72</v>
      </c>
      <c r="CN12" s="210">
        <v>72</v>
      </c>
      <c r="CO12" s="210">
        <v>72</v>
      </c>
      <c r="CP12" s="210">
        <v>72</v>
      </c>
      <c r="CQ12" s="210">
        <v>72</v>
      </c>
      <c r="CR12" s="210">
        <v>72</v>
      </c>
      <c r="CS12" s="210">
        <v>72</v>
      </c>
      <c r="CT12" s="210">
        <v>72</v>
      </c>
      <c r="CU12" s="210">
        <v>72</v>
      </c>
      <c r="CV12" s="210">
        <v>72</v>
      </c>
      <c r="CW12" s="210">
        <v>72</v>
      </c>
      <c r="CX12" s="210">
        <v>72</v>
      </c>
      <c r="CY12" s="210">
        <v>72</v>
      </c>
      <c r="CZ12" s="210">
        <v>72</v>
      </c>
      <c r="DA12" s="210">
        <v>72</v>
      </c>
      <c r="DB12" s="210">
        <v>72</v>
      </c>
      <c r="DC12" s="210">
        <v>72</v>
      </c>
      <c r="DD12" s="210">
        <v>72</v>
      </c>
      <c r="DE12" s="210">
        <v>72</v>
      </c>
      <c r="DF12" s="210">
        <v>72</v>
      </c>
      <c r="DG12" s="210">
        <v>72</v>
      </c>
      <c r="DH12" s="210">
        <v>72</v>
      </c>
      <c r="DI12" s="210">
        <v>72</v>
      </c>
      <c r="DJ12" s="210">
        <v>72</v>
      </c>
      <c r="DK12" s="210">
        <v>72</v>
      </c>
      <c r="DL12" s="210">
        <v>72</v>
      </c>
      <c r="DM12" s="210">
        <v>72</v>
      </c>
      <c r="DN12" s="210">
        <v>72</v>
      </c>
      <c r="DO12" s="210">
        <v>72</v>
      </c>
      <c r="DP12" s="210">
        <v>72</v>
      </c>
      <c r="DQ12" s="210">
        <v>72</v>
      </c>
      <c r="DR12" s="210">
        <v>72</v>
      </c>
      <c r="DS12" s="210">
        <v>72</v>
      </c>
      <c r="DT12" s="210">
        <v>72</v>
      </c>
      <c r="DU12" s="210">
        <v>72</v>
      </c>
      <c r="DV12" s="210">
        <v>72</v>
      </c>
      <c r="DW12" s="210">
        <v>72</v>
      </c>
      <c r="DX12" s="210">
        <v>72</v>
      </c>
      <c r="DY12" s="210">
        <v>72</v>
      </c>
      <c r="DZ12" s="210">
        <v>72</v>
      </c>
      <c r="EA12" s="210">
        <v>72</v>
      </c>
      <c r="EB12" s="210">
        <v>72</v>
      </c>
      <c r="EC12" s="210">
        <v>72</v>
      </c>
      <c r="ED12" s="210">
        <v>72</v>
      </c>
      <c r="EE12" s="210">
        <v>72</v>
      </c>
      <c r="EF12" s="210">
        <v>72</v>
      </c>
      <c r="EG12" s="210">
        <v>72</v>
      </c>
      <c r="EH12" s="210">
        <v>72</v>
      </c>
      <c r="EI12" s="210">
        <v>72</v>
      </c>
      <c r="EJ12" s="210">
        <v>72</v>
      </c>
      <c r="EK12" s="210">
        <v>72</v>
      </c>
      <c r="EL12" s="210">
        <v>72</v>
      </c>
      <c r="EM12" s="210">
        <v>72</v>
      </c>
      <c r="EN12" s="210">
        <v>72</v>
      </c>
      <c r="EO12" s="210">
        <v>72</v>
      </c>
      <c r="EP12" s="210">
        <v>72</v>
      </c>
      <c r="EQ12" s="210">
        <v>72</v>
      </c>
      <c r="ER12" s="210">
        <v>72</v>
      </c>
      <c r="ES12" s="210">
        <v>72</v>
      </c>
      <c r="ET12" s="210">
        <v>72</v>
      </c>
      <c r="EU12" s="210">
        <v>72</v>
      </c>
      <c r="EV12" s="210">
        <v>72</v>
      </c>
      <c r="EW12" s="210">
        <v>72</v>
      </c>
      <c r="EX12" s="210">
        <v>72</v>
      </c>
      <c r="EY12" s="210">
        <v>72</v>
      </c>
      <c r="EZ12" s="210">
        <v>72</v>
      </c>
      <c r="FA12" s="210">
        <v>72</v>
      </c>
      <c r="FB12" s="210">
        <v>72</v>
      </c>
      <c r="FC12" s="210">
        <v>72</v>
      </c>
      <c r="FD12" s="210">
        <v>72</v>
      </c>
      <c r="FE12" s="210">
        <v>72</v>
      </c>
      <c r="FF12" s="210">
        <v>72</v>
      </c>
      <c r="FG12" s="210">
        <v>72</v>
      </c>
      <c r="FH12" s="210">
        <v>72</v>
      </c>
      <c r="FI12" s="210">
        <v>72</v>
      </c>
      <c r="FJ12" s="210">
        <v>72</v>
      </c>
      <c r="FK12" s="210">
        <v>72</v>
      </c>
      <c r="FL12" s="210">
        <v>72</v>
      </c>
      <c r="FM12" s="210">
        <v>72</v>
      </c>
      <c r="FN12" s="210">
        <v>72</v>
      </c>
      <c r="FO12" s="210">
        <v>72</v>
      </c>
      <c r="FP12" s="210">
        <v>72</v>
      </c>
      <c r="FQ12" s="210">
        <v>72</v>
      </c>
      <c r="FR12" s="210">
        <v>72</v>
      </c>
      <c r="FS12" s="210">
        <v>72</v>
      </c>
      <c r="FT12" s="210">
        <v>72</v>
      </c>
      <c r="FU12" s="210">
        <v>72</v>
      </c>
      <c r="FV12" s="210">
        <v>72</v>
      </c>
      <c r="FW12" s="210">
        <v>72</v>
      </c>
      <c r="FX12" s="210">
        <v>72</v>
      </c>
      <c r="FY12" s="210">
        <v>72</v>
      </c>
      <c r="FZ12" s="210">
        <v>72</v>
      </c>
      <c r="GA12" s="210">
        <v>72</v>
      </c>
      <c r="GB12" s="210">
        <v>72</v>
      </c>
      <c r="GC12" s="210">
        <v>72</v>
      </c>
      <c r="GD12" s="210">
        <v>72</v>
      </c>
      <c r="GE12" s="210">
        <v>72</v>
      </c>
      <c r="GF12" s="210">
        <v>72</v>
      </c>
      <c r="GG12" s="210">
        <v>72</v>
      </c>
      <c r="GH12" s="210">
        <v>72</v>
      </c>
      <c r="GI12" s="210">
        <v>72</v>
      </c>
      <c r="GJ12" s="210">
        <v>72</v>
      </c>
      <c r="GK12" s="210">
        <v>72</v>
      </c>
      <c r="GL12" s="210">
        <v>72</v>
      </c>
      <c r="GM12" s="210">
        <v>72</v>
      </c>
      <c r="GN12" s="210">
        <v>72</v>
      </c>
      <c r="GO12" s="210">
        <v>72</v>
      </c>
      <c r="GP12" s="210">
        <v>72</v>
      </c>
      <c r="GQ12" s="210">
        <v>72</v>
      </c>
      <c r="GR12" s="210">
        <v>72</v>
      </c>
      <c r="GS12" s="210">
        <v>72</v>
      </c>
      <c r="GT12" s="210">
        <v>72</v>
      </c>
      <c r="GU12" s="210">
        <v>72</v>
      </c>
      <c r="GV12" s="210">
        <v>72</v>
      </c>
      <c r="GW12" s="210">
        <v>72</v>
      </c>
      <c r="GX12" s="210">
        <v>72</v>
      </c>
      <c r="GY12" s="210">
        <v>72</v>
      </c>
      <c r="GZ12" s="210">
        <v>72</v>
      </c>
      <c r="HA12" s="210">
        <v>72</v>
      </c>
      <c r="HB12" s="210">
        <v>72</v>
      </c>
      <c r="HC12" s="210">
        <v>72</v>
      </c>
      <c r="HD12" s="210">
        <v>72</v>
      </c>
      <c r="HE12" s="210">
        <v>72</v>
      </c>
      <c r="HF12" s="210">
        <v>72</v>
      </c>
      <c r="HG12" s="210">
        <v>72</v>
      </c>
      <c r="HH12" s="210">
        <v>72</v>
      </c>
      <c r="HI12" s="210">
        <v>72</v>
      </c>
      <c r="HJ12" s="210">
        <v>72</v>
      </c>
      <c r="HK12" s="210">
        <v>72</v>
      </c>
      <c r="HL12" s="210">
        <v>72</v>
      </c>
      <c r="HM12" s="210">
        <v>72</v>
      </c>
      <c r="HN12" s="210">
        <v>72</v>
      </c>
      <c r="HO12" s="210">
        <v>72</v>
      </c>
      <c r="HP12" s="210">
        <v>72</v>
      </c>
      <c r="HQ12" s="210">
        <v>72</v>
      </c>
      <c r="HR12" s="210">
        <v>72</v>
      </c>
      <c r="HS12" s="210">
        <v>72</v>
      </c>
      <c r="HT12" s="210">
        <v>72</v>
      </c>
      <c r="HU12" s="210">
        <v>72</v>
      </c>
      <c r="HV12" s="210">
        <v>72</v>
      </c>
      <c r="HW12" s="210">
        <v>72</v>
      </c>
      <c r="HX12" s="210">
        <v>72</v>
      </c>
      <c r="HY12" s="210">
        <v>72</v>
      </c>
      <c r="HZ12" s="210">
        <v>72</v>
      </c>
      <c r="IA12" s="210">
        <v>72</v>
      </c>
      <c r="IB12" s="210">
        <v>72</v>
      </c>
      <c r="IC12" s="210">
        <v>72</v>
      </c>
      <c r="ID12" s="210">
        <v>72</v>
      </c>
      <c r="IE12" s="210">
        <v>72</v>
      </c>
      <c r="IF12" s="210">
        <v>72</v>
      </c>
      <c r="IG12" s="210">
        <v>72</v>
      </c>
      <c r="IH12" s="210">
        <v>72</v>
      </c>
      <c r="II12" s="210">
        <v>72</v>
      </c>
      <c r="IJ12" s="210">
        <v>72</v>
      </c>
      <c r="IK12" s="210">
        <v>72</v>
      </c>
      <c r="IL12" s="210">
        <v>72</v>
      </c>
      <c r="IM12" s="210">
        <v>72</v>
      </c>
      <c r="IN12" s="210">
        <v>72</v>
      </c>
      <c r="IO12" s="210">
        <v>72</v>
      </c>
      <c r="IP12" s="210">
        <v>72</v>
      </c>
      <c r="IQ12" s="210">
        <v>72</v>
      </c>
      <c r="IR12" s="210">
        <v>72</v>
      </c>
      <c r="IS12" s="210">
        <v>72</v>
      </c>
      <c r="IT12" s="210">
        <v>72</v>
      </c>
      <c r="IU12" s="210">
        <v>72</v>
      </c>
      <c r="IV12" s="210">
        <v>72</v>
      </c>
    </row>
    <row r="13" spans="1:256" s="192" customFormat="1" ht="13.8" thickBot="1" x14ac:dyDescent="0.3">
      <c r="A13" s="149">
        <v>11</v>
      </c>
      <c r="B13" s="150" t="s">
        <v>495</v>
      </c>
      <c r="C13" s="150">
        <v>11</v>
      </c>
      <c r="D13" s="192">
        <v>57</v>
      </c>
      <c r="E13" s="192">
        <v>57</v>
      </c>
      <c r="F13" s="192">
        <v>57</v>
      </c>
      <c r="G13" s="192">
        <v>57</v>
      </c>
      <c r="H13" s="192">
        <v>57</v>
      </c>
      <c r="I13" s="192">
        <v>57</v>
      </c>
      <c r="J13" s="192">
        <v>57</v>
      </c>
      <c r="K13" s="192">
        <v>57</v>
      </c>
      <c r="L13" s="192">
        <v>57</v>
      </c>
      <c r="M13" s="192">
        <v>57</v>
      </c>
      <c r="N13" s="192">
        <v>57</v>
      </c>
      <c r="O13" s="192">
        <v>57</v>
      </c>
      <c r="P13" s="192">
        <v>57</v>
      </c>
      <c r="Q13" s="192">
        <v>57</v>
      </c>
      <c r="R13" s="192">
        <v>57</v>
      </c>
      <c r="S13" s="192">
        <v>57</v>
      </c>
      <c r="T13" s="192">
        <v>57</v>
      </c>
      <c r="U13" s="192">
        <v>57</v>
      </c>
      <c r="V13" s="192">
        <v>57</v>
      </c>
      <c r="W13" s="192">
        <v>57</v>
      </c>
      <c r="X13" s="192">
        <v>57</v>
      </c>
      <c r="Y13" s="192">
        <v>57</v>
      </c>
      <c r="Z13" s="192">
        <v>57</v>
      </c>
      <c r="AA13" s="192">
        <v>57</v>
      </c>
      <c r="AB13" s="192">
        <v>57</v>
      </c>
      <c r="AC13" s="192">
        <v>57</v>
      </c>
      <c r="AD13" s="192">
        <v>57</v>
      </c>
      <c r="AE13" s="192">
        <v>57</v>
      </c>
      <c r="AF13" s="192">
        <v>57</v>
      </c>
      <c r="AG13" s="192">
        <v>57</v>
      </c>
      <c r="AH13" s="192">
        <v>57</v>
      </c>
      <c r="AI13" s="192">
        <v>57</v>
      </c>
      <c r="AJ13" s="192">
        <v>57</v>
      </c>
      <c r="AK13" s="192">
        <v>57</v>
      </c>
      <c r="AL13" s="192">
        <v>57</v>
      </c>
      <c r="AM13" s="192">
        <v>57</v>
      </c>
      <c r="AN13" s="192">
        <v>57</v>
      </c>
      <c r="AO13" s="192">
        <v>57</v>
      </c>
      <c r="AP13" s="192">
        <v>57</v>
      </c>
      <c r="AQ13" s="192">
        <v>57</v>
      </c>
      <c r="AR13" s="192">
        <v>57</v>
      </c>
      <c r="AS13" s="192">
        <v>57</v>
      </c>
      <c r="AT13" s="192">
        <v>57</v>
      </c>
      <c r="AU13" s="192">
        <v>57</v>
      </c>
      <c r="AV13" s="192">
        <v>57</v>
      </c>
      <c r="AW13" s="192">
        <v>57</v>
      </c>
      <c r="AX13" s="192">
        <v>57</v>
      </c>
      <c r="AY13" s="192">
        <v>57</v>
      </c>
      <c r="AZ13" s="192">
        <v>57</v>
      </c>
      <c r="BA13" s="192">
        <v>57</v>
      </c>
      <c r="BB13" s="192">
        <v>57</v>
      </c>
      <c r="BC13" s="192">
        <v>57</v>
      </c>
      <c r="BD13" s="192">
        <v>57</v>
      </c>
      <c r="BE13" s="192">
        <v>57</v>
      </c>
      <c r="BF13" s="192">
        <v>57</v>
      </c>
      <c r="BG13" s="192">
        <v>57</v>
      </c>
      <c r="BH13" s="192">
        <v>57</v>
      </c>
      <c r="BI13" s="192">
        <v>57</v>
      </c>
      <c r="BJ13" s="192">
        <v>57</v>
      </c>
      <c r="BK13" s="192">
        <v>57</v>
      </c>
      <c r="BL13" s="192">
        <v>57</v>
      </c>
      <c r="BM13" s="192">
        <v>57</v>
      </c>
      <c r="BN13" s="192">
        <v>57</v>
      </c>
      <c r="BO13" s="192">
        <v>57</v>
      </c>
      <c r="BP13" s="192">
        <v>57</v>
      </c>
      <c r="BQ13" s="192">
        <v>57</v>
      </c>
      <c r="BR13" s="192">
        <v>57</v>
      </c>
      <c r="BS13" s="192">
        <v>57</v>
      </c>
      <c r="BT13" s="192">
        <v>57</v>
      </c>
      <c r="BU13" s="192">
        <v>57</v>
      </c>
      <c r="BV13" s="192">
        <v>57</v>
      </c>
      <c r="BW13" s="192">
        <v>57</v>
      </c>
      <c r="BX13" s="192">
        <v>57</v>
      </c>
      <c r="BY13" s="192">
        <v>57</v>
      </c>
      <c r="BZ13" s="192">
        <v>57</v>
      </c>
      <c r="CA13" s="192">
        <v>57</v>
      </c>
      <c r="CB13" s="192">
        <v>57</v>
      </c>
      <c r="CC13" s="192">
        <v>57</v>
      </c>
      <c r="CD13" s="192">
        <v>57</v>
      </c>
      <c r="CE13" s="192">
        <v>57</v>
      </c>
      <c r="CF13" s="192">
        <v>57</v>
      </c>
      <c r="CG13" s="192">
        <v>57</v>
      </c>
      <c r="CH13" s="192">
        <v>57</v>
      </c>
      <c r="CI13" s="192">
        <v>57</v>
      </c>
      <c r="CJ13" s="192">
        <v>57</v>
      </c>
      <c r="CK13" s="192">
        <v>57</v>
      </c>
      <c r="CL13" s="192">
        <v>57</v>
      </c>
      <c r="CM13" s="192">
        <v>57</v>
      </c>
      <c r="CN13" s="192">
        <v>57</v>
      </c>
      <c r="CO13" s="192">
        <v>57</v>
      </c>
      <c r="CP13" s="192">
        <v>57</v>
      </c>
      <c r="CQ13" s="192">
        <v>57</v>
      </c>
      <c r="CR13" s="192">
        <v>57</v>
      </c>
      <c r="CS13" s="192">
        <v>57</v>
      </c>
      <c r="CT13" s="192">
        <v>57</v>
      </c>
      <c r="CU13" s="192">
        <v>57</v>
      </c>
      <c r="CV13" s="192">
        <v>57</v>
      </c>
      <c r="CW13" s="192">
        <v>57</v>
      </c>
      <c r="CX13" s="192">
        <v>57</v>
      </c>
      <c r="CY13" s="192">
        <v>57</v>
      </c>
      <c r="CZ13" s="192">
        <v>57</v>
      </c>
      <c r="DA13" s="192">
        <v>57</v>
      </c>
      <c r="DB13" s="192">
        <v>57</v>
      </c>
      <c r="DC13" s="192">
        <v>57</v>
      </c>
      <c r="DD13" s="192">
        <v>57</v>
      </c>
      <c r="DE13" s="192">
        <v>57</v>
      </c>
      <c r="DF13" s="192">
        <v>57</v>
      </c>
      <c r="DG13" s="192">
        <v>57</v>
      </c>
      <c r="DH13" s="192">
        <v>57</v>
      </c>
      <c r="DI13" s="192">
        <v>57</v>
      </c>
      <c r="DJ13" s="192">
        <v>57</v>
      </c>
      <c r="DK13" s="192">
        <v>57</v>
      </c>
      <c r="DL13" s="192">
        <v>57</v>
      </c>
      <c r="DM13" s="192">
        <v>57</v>
      </c>
      <c r="DN13" s="192">
        <v>57</v>
      </c>
      <c r="DO13" s="192">
        <v>57</v>
      </c>
      <c r="DP13" s="192">
        <v>57</v>
      </c>
      <c r="DQ13" s="192">
        <v>57</v>
      </c>
      <c r="DR13" s="192">
        <v>57</v>
      </c>
      <c r="DS13" s="192">
        <v>57</v>
      </c>
      <c r="DT13" s="192">
        <v>57</v>
      </c>
      <c r="DU13" s="192">
        <v>57</v>
      </c>
      <c r="DV13" s="192">
        <v>57</v>
      </c>
      <c r="DW13" s="192">
        <v>57</v>
      </c>
      <c r="DX13" s="192">
        <v>57</v>
      </c>
      <c r="DY13" s="192">
        <v>57</v>
      </c>
      <c r="DZ13" s="192">
        <v>57</v>
      </c>
      <c r="EA13" s="192">
        <v>57</v>
      </c>
      <c r="EB13" s="192">
        <v>57</v>
      </c>
      <c r="EC13" s="192">
        <v>57</v>
      </c>
      <c r="ED13" s="192">
        <v>57</v>
      </c>
      <c r="EE13" s="192">
        <v>57</v>
      </c>
      <c r="EF13" s="192">
        <v>57</v>
      </c>
      <c r="EG13" s="192">
        <v>57</v>
      </c>
      <c r="EH13" s="192">
        <v>57</v>
      </c>
      <c r="EI13" s="192">
        <v>57</v>
      </c>
      <c r="EJ13" s="192">
        <v>57</v>
      </c>
      <c r="EK13" s="192">
        <v>57</v>
      </c>
      <c r="EL13" s="192">
        <v>57</v>
      </c>
      <c r="EM13" s="192">
        <v>57</v>
      </c>
      <c r="EN13" s="192">
        <v>57</v>
      </c>
      <c r="EO13" s="192">
        <v>57</v>
      </c>
      <c r="EP13" s="192">
        <v>57</v>
      </c>
      <c r="EQ13" s="192">
        <v>57</v>
      </c>
      <c r="ER13" s="192">
        <v>57</v>
      </c>
      <c r="ES13" s="192">
        <v>57</v>
      </c>
      <c r="ET13" s="192">
        <v>57</v>
      </c>
      <c r="EU13" s="192">
        <v>57</v>
      </c>
      <c r="EV13" s="192">
        <v>57</v>
      </c>
      <c r="EW13" s="192">
        <v>57</v>
      </c>
      <c r="EX13" s="192">
        <v>57</v>
      </c>
      <c r="EY13" s="192">
        <v>57</v>
      </c>
      <c r="EZ13" s="192">
        <v>57</v>
      </c>
      <c r="FA13" s="192">
        <v>57</v>
      </c>
      <c r="FB13" s="192">
        <v>57</v>
      </c>
      <c r="FC13" s="192">
        <v>57</v>
      </c>
      <c r="FD13" s="192">
        <v>57</v>
      </c>
      <c r="FE13" s="192">
        <v>57</v>
      </c>
      <c r="FF13" s="192">
        <v>57</v>
      </c>
      <c r="FG13" s="192">
        <v>57</v>
      </c>
      <c r="FH13" s="192">
        <v>57</v>
      </c>
      <c r="FI13" s="192">
        <v>57</v>
      </c>
      <c r="FJ13" s="192">
        <v>57</v>
      </c>
      <c r="FK13" s="192">
        <v>57</v>
      </c>
      <c r="FL13" s="192">
        <v>57</v>
      </c>
      <c r="FM13" s="192">
        <v>57</v>
      </c>
      <c r="FN13" s="192">
        <v>57</v>
      </c>
      <c r="FO13" s="192">
        <v>57</v>
      </c>
      <c r="FP13" s="192">
        <v>57</v>
      </c>
      <c r="FQ13" s="192">
        <v>57</v>
      </c>
      <c r="FR13" s="192">
        <v>57</v>
      </c>
      <c r="FS13" s="192">
        <v>57</v>
      </c>
      <c r="FT13" s="192">
        <v>57</v>
      </c>
      <c r="FU13" s="192">
        <v>57</v>
      </c>
      <c r="FV13" s="192">
        <v>57</v>
      </c>
      <c r="FW13" s="192">
        <v>57</v>
      </c>
      <c r="FX13" s="192">
        <v>57</v>
      </c>
      <c r="FY13" s="192">
        <v>57</v>
      </c>
      <c r="FZ13" s="192">
        <v>57</v>
      </c>
      <c r="GA13" s="192">
        <v>57</v>
      </c>
      <c r="GB13" s="192">
        <v>57</v>
      </c>
      <c r="GC13" s="192">
        <v>57</v>
      </c>
      <c r="GD13" s="192">
        <v>57</v>
      </c>
      <c r="GE13" s="192">
        <v>57</v>
      </c>
      <c r="GF13" s="192">
        <v>57</v>
      </c>
      <c r="GG13" s="192">
        <v>57</v>
      </c>
      <c r="GH13" s="192">
        <v>57</v>
      </c>
      <c r="GI13" s="192">
        <v>57</v>
      </c>
      <c r="GJ13" s="192">
        <v>57</v>
      </c>
      <c r="GK13" s="192">
        <v>57</v>
      </c>
      <c r="GL13" s="192">
        <v>57</v>
      </c>
      <c r="GM13" s="192">
        <v>57</v>
      </c>
      <c r="GN13" s="192">
        <v>57</v>
      </c>
      <c r="GO13" s="192">
        <v>57</v>
      </c>
      <c r="GP13" s="192">
        <v>57</v>
      </c>
      <c r="GQ13" s="192">
        <v>57</v>
      </c>
      <c r="GR13" s="192">
        <v>57</v>
      </c>
      <c r="GS13" s="192">
        <v>57</v>
      </c>
      <c r="GT13" s="192">
        <v>57</v>
      </c>
      <c r="GU13" s="192">
        <v>57</v>
      </c>
      <c r="GV13" s="192">
        <v>57</v>
      </c>
      <c r="GW13" s="192">
        <v>57</v>
      </c>
      <c r="GX13" s="192">
        <v>57</v>
      </c>
      <c r="GY13" s="192">
        <v>57</v>
      </c>
      <c r="GZ13" s="192">
        <v>57</v>
      </c>
      <c r="HA13" s="192">
        <v>57</v>
      </c>
      <c r="HB13" s="192">
        <v>57</v>
      </c>
      <c r="HC13" s="192">
        <v>57</v>
      </c>
      <c r="HD13" s="192">
        <v>57</v>
      </c>
      <c r="HE13" s="192">
        <v>57</v>
      </c>
      <c r="HF13" s="192">
        <v>57</v>
      </c>
      <c r="HG13" s="192">
        <v>57</v>
      </c>
      <c r="HH13" s="192">
        <v>57</v>
      </c>
      <c r="HI13" s="192">
        <v>57</v>
      </c>
      <c r="HJ13" s="192">
        <v>57</v>
      </c>
      <c r="HK13" s="192">
        <v>57</v>
      </c>
      <c r="HL13" s="192">
        <v>57</v>
      </c>
      <c r="HM13" s="192">
        <v>57</v>
      </c>
      <c r="HN13" s="192">
        <v>57</v>
      </c>
      <c r="HO13" s="192">
        <v>57</v>
      </c>
      <c r="HP13" s="192">
        <v>57</v>
      </c>
      <c r="HQ13" s="192">
        <v>57</v>
      </c>
      <c r="HR13" s="192">
        <v>57</v>
      </c>
      <c r="HS13" s="192">
        <v>57</v>
      </c>
      <c r="HT13" s="192">
        <v>57</v>
      </c>
      <c r="HU13" s="192">
        <v>57</v>
      </c>
      <c r="HV13" s="192">
        <v>57</v>
      </c>
      <c r="HW13" s="192">
        <v>57</v>
      </c>
      <c r="HX13" s="192">
        <v>57</v>
      </c>
      <c r="HY13" s="192">
        <v>57</v>
      </c>
      <c r="HZ13" s="192">
        <v>57</v>
      </c>
      <c r="IA13" s="192">
        <v>57</v>
      </c>
      <c r="IB13" s="192">
        <v>57</v>
      </c>
      <c r="IC13" s="192">
        <v>57</v>
      </c>
      <c r="ID13" s="192">
        <v>57</v>
      </c>
      <c r="IE13" s="192">
        <v>57</v>
      </c>
      <c r="IF13" s="192">
        <v>57</v>
      </c>
      <c r="IG13" s="192">
        <v>57</v>
      </c>
      <c r="IH13" s="192">
        <v>57</v>
      </c>
      <c r="II13" s="192">
        <v>57</v>
      </c>
      <c r="IJ13" s="192">
        <v>57</v>
      </c>
      <c r="IK13" s="192">
        <v>57</v>
      </c>
      <c r="IL13" s="192">
        <v>57</v>
      </c>
      <c r="IM13" s="192">
        <v>57</v>
      </c>
      <c r="IN13" s="192">
        <v>57</v>
      </c>
      <c r="IO13" s="192">
        <v>57</v>
      </c>
      <c r="IP13" s="192">
        <v>57</v>
      </c>
      <c r="IQ13" s="192">
        <v>57</v>
      </c>
      <c r="IR13" s="192">
        <v>57</v>
      </c>
      <c r="IS13" s="192">
        <v>57</v>
      </c>
      <c r="IT13" s="192">
        <v>57</v>
      </c>
      <c r="IU13" s="192">
        <v>57</v>
      </c>
      <c r="IV13" s="192">
        <v>57</v>
      </c>
    </row>
    <row r="14" spans="1:256" s="191" customFormat="1" ht="13.8" thickTop="1" x14ac:dyDescent="0.25">
      <c r="A14" s="148"/>
      <c r="B14" s="96"/>
      <c r="C14" s="96"/>
      <c r="D14" s="96"/>
      <c r="G14" s="96"/>
      <c r="J14" s="96"/>
      <c r="M14" s="96"/>
      <c r="P14" s="96"/>
      <c r="S14" s="96"/>
      <c r="V14" s="96"/>
      <c r="Y14" s="96"/>
      <c r="AB14" s="96"/>
      <c r="AE14" s="96"/>
      <c r="AH14" s="96"/>
      <c r="AK14" s="96"/>
      <c r="AN14" s="96"/>
      <c r="AQ14" s="96"/>
      <c r="AT14" s="96"/>
      <c r="AW14" s="96"/>
      <c r="AZ14" s="96"/>
      <c r="BC14" s="96"/>
      <c r="BF14" s="96"/>
      <c r="BI14" s="96"/>
      <c r="BL14" s="96"/>
      <c r="BO14" s="96"/>
      <c r="BR14" s="96"/>
      <c r="BU14" s="96"/>
      <c r="BX14" s="96"/>
      <c r="CA14" s="96"/>
      <c r="CD14" s="96"/>
      <c r="CG14" s="96"/>
      <c r="CJ14" s="96"/>
      <c r="CM14" s="96"/>
      <c r="CP14" s="96"/>
      <c r="CS14" s="96"/>
      <c r="CV14" s="96"/>
      <c r="CY14" s="96"/>
      <c r="DB14" s="96"/>
      <c r="DE14" s="96"/>
      <c r="DH14" s="96"/>
      <c r="DK14" s="96"/>
      <c r="DN14" s="96"/>
      <c r="DQ14" s="96"/>
      <c r="DT14" s="96"/>
      <c r="DW14" s="96"/>
      <c r="DZ14" s="96"/>
      <c r="EC14" s="96"/>
      <c r="EF14" s="96"/>
      <c r="EI14" s="96"/>
      <c r="EL14" s="96"/>
      <c r="EO14" s="96"/>
      <c r="ER14" s="96"/>
      <c r="EU14" s="96"/>
      <c r="EX14" s="96"/>
      <c r="FA14" s="96"/>
      <c r="FD14" s="96"/>
      <c r="FG14" s="96"/>
      <c r="FJ14" s="96"/>
      <c r="FM14" s="96"/>
      <c r="FP14" s="96"/>
      <c r="FS14" s="96"/>
      <c r="FV14" s="96"/>
      <c r="FY14" s="96"/>
      <c r="GB14" s="96"/>
      <c r="GE14" s="96"/>
      <c r="GH14" s="96"/>
      <c r="GK14" s="96"/>
      <c r="GN14" s="96"/>
      <c r="GQ14" s="96"/>
      <c r="GT14" s="96"/>
      <c r="GW14" s="96"/>
      <c r="GZ14" s="96"/>
      <c r="HC14" s="96"/>
      <c r="HF14" s="96"/>
      <c r="HI14" s="96"/>
      <c r="HL14" s="96"/>
      <c r="HO14" s="96"/>
      <c r="HR14" s="96"/>
      <c r="HU14" s="96"/>
      <c r="HX14" s="96"/>
      <c r="IA14" s="96"/>
      <c r="ID14" s="96"/>
      <c r="IG14" s="96"/>
      <c r="IJ14" s="96"/>
      <c r="IM14" s="96"/>
      <c r="IP14" s="96"/>
      <c r="IS14" s="96"/>
      <c r="IV14" s="96"/>
    </row>
    <row r="15" spans="1:256" s="96" customFormat="1" x14ac:dyDescent="0.25">
      <c r="A15" s="148"/>
    </row>
    <row r="16" spans="1:256" s="96" customFormat="1" ht="13.8" thickBot="1" x14ac:dyDescent="0.3">
      <c r="A16" s="148"/>
    </row>
    <row r="17" spans="1:2" s="96" customFormat="1" ht="13.8" thickTop="1" x14ac:dyDescent="0.25">
      <c r="A17" s="148"/>
      <c r="B17" s="182"/>
    </row>
    <row r="18" spans="1:2" s="96" customFormat="1" ht="13.8" thickBot="1" x14ac:dyDescent="0.3">
      <c r="A18" s="148"/>
      <c r="B18" s="183"/>
    </row>
    <row r="19" spans="1:2" s="96" customFormat="1" ht="13.8" thickTop="1" x14ac:dyDescent="0.25">
      <c r="A19" s="148"/>
    </row>
    <row r="20" spans="1:2" s="96" customFormat="1" x14ac:dyDescent="0.25">
      <c r="A20" s="148"/>
    </row>
    <row r="21" spans="1:2" s="96" customFormat="1" x14ac:dyDescent="0.25">
      <c r="A21" s="148"/>
    </row>
    <row r="22" spans="1:2" s="96" customFormat="1" x14ac:dyDescent="0.25">
      <c r="A22" s="148"/>
    </row>
    <row r="23" spans="1:2" s="96" customFormat="1" x14ac:dyDescent="0.25">
      <c r="A23" s="148"/>
    </row>
    <row r="24" spans="1:2" s="96" customFormat="1" x14ac:dyDescent="0.25">
      <c r="A24" s="148"/>
    </row>
    <row r="25" spans="1:2" s="96" customFormat="1" x14ac:dyDescent="0.25">
      <c r="A25" s="148"/>
    </row>
    <row r="26" spans="1:2" s="96" customFormat="1" x14ac:dyDescent="0.25">
      <c r="A26" s="148"/>
    </row>
    <row r="27" spans="1:2" s="96" customFormat="1" x14ac:dyDescent="0.25">
      <c r="A27" s="148"/>
    </row>
    <row r="28" spans="1:2" s="96" customFormat="1" x14ac:dyDescent="0.25">
      <c r="A28" s="148"/>
    </row>
    <row r="29" spans="1:2" s="96" customFormat="1" x14ac:dyDescent="0.25">
      <c r="A29" s="148"/>
    </row>
    <row r="30" spans="1:2" s="96" customFormat="1" x14ac:dyDescent="0.25">
      <c r="A30" s="148"/>
    </row>
    <row r="31" spans="1:2" s="96" customFormat="1" x14ac:dyDescent="0.25">
      <c r="A31" s="148"/>
    </row>
    <row r="32" spans="1:2" s="96" customFormat="1" x14ac:dyDescent="0.25">
      <c r="A32" s="148"/>
    </row>
    <row r="33" spans="1:1" s="96" customFormat="1" x14ac:dyDescent="0.25">
      <c r="A33" s="148"/>
    </row>
    <row r="34" spans="1:1" s="96" customFormat="1" x14ac:dyDescent="0.25">
      <c r="A34" s="148"/>
    </row>
    <row r="35" spans="1:1" s="96" customFormat="1" x14ac:dyDescent="0.25">
      <c r="A35" s="148"/>
    </row>
    <row r="36" spans="1:1" s="96" customFormat="1" x14ac:dyDescent="0.25">
      <c r="A36" s="148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3" name="Button 1">
              <controlPr defaultSize="0" print="0" autoFill="0" autoPict="0" macro="[0]!MainPageCurves">
                <anchor moveWithCells="1" sizeWithCells="1">
                  <from>
                    <xdr:col>1</xdr:col>
                    <xdr:colOff>15240</xdr:colOff>
                    <xdr:row>16</xdr:row>
                    <xdr:rowOff>22860</xdr:rowOff>
                  </from>
                  <to>
                    <xdr:col>1</xdr:col>
                    <xdr:colOff>1935480</xdr:colOff>
                    <xdr:row>17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IV97"/>
  <sheetViews>
    <sheetView topLeftCell="D1" workbookViewId="0">
      <selection activeCell="N19" sqref="N19"/>
    </sheetView>
  </sheetViews>
  <sheetFormatPr defaultColWidth="9.5546875" defaultRowHeight="13.2" x14ac:dyDescent="0.25"/>
  <cols>
    <col min="1" max="1" width="2.6640625" style="2" customWidth="1"/>
    <col min="2" max="2" width="30.33203125" style="6" bestFit="1" customWidth="1"/>
    <col min="3" max="3" width="10.6640625" style="6" hidden="1" customWidth="1"/>
    <col min="4" max="12" width="10.6640625" style="6" customWidth="1"/>
    <col min="13" max="16" width="9.5546875" style="6" bestFit="1" customWidth="1"/>
    <col min="17" max="25" width="10.6640625" style="6" customWidth="1"/>
    <col min="26" max="26" width="9.5546875" style="6" bestFit="1" customWidth="1"/>
    <col min="27" max="27" width="9.109375" style="6" bestFit="1" customWidth="1"/>
    <col min="28" max="28" width="9.44140625" style="6" bestFit="1" customWidth="1"/>
    <col min="29" max="29" width="9" style="6" bestFit="1" customWidth="1"/>
    <col min="30" max="31" width="9.33203125" style="6" bestFit="1" customWidth="1"/>
    <col min="32" max="32" width="9" style="6" bestFit="1" customWidth="1"/>
    <col min="33" max="33" width="9.6640625" style="6" bestFit="1" customWidth="1"/>
    <col min="34" max="34" width="9" style="6" bestFit="1" customWidth="1"/>
    <col min="35" max="35" width="8.44140625" style="6" bestFit="1" customWidth="1"/>
    <col min="36" max="37" width="9.44140625" style="6" bestFit="1" customWidth="1"/>
    <col min="38" max="39" width="9.109375" style="6" bestFit="1" customWidth="1"/>
    <col min="40" max="40" width="9.44140625" style="6" bestFit="1" customWidth="1"/>
    <col min="41" max="41" width="9" style="6" bestFit="1" customWidth="1"/>
    <col min="42" max="43" width="9.33203125" style="6" bestFit="1" customWidth="1"/>
    <col min="44" max="44" width="9" style="6" bestFit="1" customWidth="1"/>
    <col min="45" max="45" width="9.6640625" style="6" bestFit="1" customWidth="1"/>
    <col min="46" max="46" width="9" style="6" bestFit="1" customWidth="1"/>
    <col min="47" max="47" width="8.44140625" style="6" bestFit="1" customWidth="1"/>
    <col min="48" max="49" width="9.44140625" style="6" bestFit="1" customWidth="1"/>
    <col min="50" max="51" width="9.109375" style="6" bestFit="1" customWidth="1"/>
    <col min="52" max="52" width="9.44140625" style="6" bestFit="1" customWidth="1"/>
    <col min="53" max="53" width="9" style="6" bestFit="1" customWidth="1"/>
    <col min="54" max="55" width="9.33203125" style="6" bestFit="1" customWidth="1"/>
    <col min="56" max="56" width="9" style="6" bestFit="1" customWidth="1"/>
    <col min="57" max="57" width="9.6640625" style="6" bestFit="1" customWidth="1"/>
    <col min="58" max="58" width="9" style="6" bestFit="1" customWidth="1"/>
    <col min="59" max="59" width="8.44140625" style="6" bestFit="1" customWidth="1"/>
    <col min="60" max="61" width="9.44140625" style="6" bestFit="1" customWidth="1"/>
    <col min="62" max="63" width="9.109375" style="6" bestFit="1" customWidth="1"/>
    <col min="64" max="64" width="9.44140625" style="6" bestFit="1" customWidth="1"/>
    <col min="65" max="65" width="9" style="6" bestFit="1" customWidth="1"/>
    <col min="66" max="67" width="9.33203125" style="6" bestFit="1" customWidth="1"/>
    <col min="68" max="68" width="9" style="6" bestFit="1" customWidth="1"/>
    <col min="69" max="69" width="9.6640625" style="6" bestFit="1" customWidth="1"/>
    <col min="70" max="70" width="9" style="6" bestFit="1" customWidth="1"/>
    <col min="71" max="71" width="8.44140625" style="6" bestFit="1" customWidth="1"/>
    <col min="72" max="73" width="9.44140625" style="6" bestFit="1" customWidth="1"/>
    <col min="74" max="75" width="9.109375" style="6" bestFit="1" customWidth="1"/>
    <col min="76" max="76" width="9.44140625" style="6" bestFit="1" customWidth="1"/>
    <col min="77" max="77" width="9" style="6" bestFit="1" customWidth="1"/>
    <col min="78" max="79" width="9.33203125" style="6" bestFit="1" customWidth="1"/>
    <col min="80" max="80" width="9" style="6" bestFit="1" customWidth="1"/>
    <col min="81" max="81" width="9.6640625" style="6" bestFit="1" customWidth="1"/>
    <col min="82" max="82" width="9" style="6" bestFit="1" customWidth="1"/>
    <col min="83" max="83" width="8.44140625" style="6" bestFit="1" customWidth="1"/>
    <col min="84" max="85" width="9.44140625" style="6" bestFit="1" customWidth="1"/>
    <col min="86" max="87" width="9.109375" style="6" bestFit="1" customWidth="1"/>
    <col min="88" max="88" width="9.44140625" style="6" bestFit="1" customWidth="1"/>
    <col min="89" max="89" width="9" style="6" bestFit="1" customWidth="1"/>
    <col min="90" max="91" width="9.33203125" style="6" bestFit="1" customWidth="1"/>
    <col min="92" max="92" width="9" style="6" bestFit="1" customWidth="1"/>
    <col min="93" max="93" width="9.6640625" style="6" bestFit="1" customWidth="1"/>
    <col min="94" max="94" width="9" style="6" bestFit="1" customWidth="1"/>
    <col min="95" max="95" width="8.44140625" style="6" bestFit="1" customWidth="1"/>
    <col min="96" max="97" width="9.44140625" style="6" bestFit="1" customWidth="1"/>
    <col min="98" max="99" width="9.109375" style="6" bestFit="1" customWidth="1"/>
    <col min="100" max="100" width="9.44140625" style="6" bestFit="1" customWidth="1"/>
    <col min="101" max="101" width="9" style="6" bestFit="1" customWidth="1"/>
    <col min="102" max="103" width="9.33203125" style="6" bestFit="1" customWidth="1"/>
    <col min="104" max="104" width="9" style="6" bestFit="1" customWidth="1"/>
    <col min="105" max="105" width="9.6640625" style="6" bestFit="1" customWidth="1"/>
    <col min="106" max="106" width="9" style="6" bestFit="1" customWidth="1"/>
    <col min="107" max="107" width="8.44140625" style="6" bestFit="1" customWidth="1"/>
    <col min="108" max="109" width="9.44140625" style="6" bestFit="1" customWidth="1"/>
    <col min="110" max="111" width="9.109375" style="6" bestFit="1" customWidth="1"/>
    <col min="112" max="112" width="9.44140625" style="6" bestFit="1" customWidth="1"/>
    <col min="113" max="113" width="9" style="6" bestFit="1" customWidth="1"/>
    <col min="114" max="115" width="9.33203125" style="6" bestFit="1" customWidth="1"/>
    <col min="116" max="116" width="9" style="6" bestFit="1" customWidth="1"/>
    <col min="117" max="117" width="9.6640625" style="6" bestFit="1" customWidth="1"/>
    <col min="118" max="118" width="9" style="6" bestFit="1" customWidth="1"/>
    <col min="119" max="119" width="8.44140625" style="6" bestFit="1" customWidth="1"/>
    <col min="120" max="121" width="9.44140625" style="6" bestFit="1" customWidth="1"/>
    <col min="122" max="123" width="9.109375" style="6" bestFit="1" customWidth="1"/>
    <col min="124" max="124" width="9.44140625" style="6" bestFit="1" customWidth="1"/>
    <col min="125" max="125" width="9" style="6" bestFit="1" customWidth="1"/>
    <col min="126" max="127" width="9.33203125" style="6" bestFit="1" customWidth="1"/>
    <col min="128" max="128" width="9" style="6" bestFit="1" customWidth="1"/>
    <col min="129" max="129" width="9.6640625" style="6" bestFit="1" customWidth="1"/>
    <col min="130" max="130" width="9" style="6" bestFit="1" customWidth="1"/>
    <col min="131" max="131" width="8.44140625" style="6" bestFit="1" customWidth="1"/>
    <col min="132" max="133" width="9.44140625" style="6" bestFit="1" customWidth="1"/>
    <col min="134" max="135" width="9.109375" style="6" bestFit="1" customWidth="1"/>
    <col min="136" max="136" width="9.44140625" style="6" bestFit="1" customWidth="1"/>
    <col min="137" max="137" width="9" style="6" bestFit="1" customWidth="1"/>
    <col min="138" max="139" width="9.33203125" style="6" bestFit="1" customWidth="1"/>
    <col min="140" max="140" width="9" style="6" bestFit="1" customWidth="1"/>
    <col min="141" max="141" width="9.6640625" style="6" bestFit="1" customWidth="1"/>
    <col min="142" max="142" width="9" style="6" bestFit="1" customWidth="1"/>
    <col min="143" max="143" width="8.44140625" style="6" bestFit="1" customWidth="1"/>
    <col min="144" max="145" width="9.44140625" style="6" bestFit="1" customWidth="1"/>
    <col min="146" max="147" width="9.109375" style="6" bestFit="1" customWidth="1"/>
    <col min="148" max="148" width="9.44140625" style="6" bestFit="1" customWidth="1"/>
    <col min="149" max="149" width="9" style="6" bestFit="1" customWidth="1"/>
    <col min="150" max="151" width="9.33203125" style="6" bestFit="1" customWidth="1"/>
    <col min="152" max="152" width="9" style="6" bestFit="1" customWidth="1"/>
    <col min="153" max="153" width="9.6640625" style="6" bestFit="1" customWidth="1"/>
    <col min="154" max="154" width="9" style="6" bestFit="1" customWidth="1"/>
    <col min="155" max="155" width="8.44140625" style="6" bestFit="1" customWidth="1"/>
    <col min="156" max="157" width="9.44140625" style="6" bestFit="1" customWidth="1"/>
    <col min="158" max="159" width="9.109375" style="6" bestFit="1" customWidth="1"/>
    <col min="160" max="160" width="9.44140625" style="6" bestFit="1" customWidth="1"/>
    <col min="161" max="161" width="9" style="6" bestFit="1" customWidth="1"/>
    <col min="162" max="163" width="9.33203125" style="6" bestFit="1" customWidth="1"/>
    <col min="164" max="164" width="9" style="6" bestFit="1" customWidth="1"/>
    <col min="165" max="165" width="9.6640625" style="6" bestFit="1" customWidth="1"/>
    <col min="166" max="166" width="9" style="6" bestFit="1" customWidth="1"/>
    <col min="167" max="167" width="8.44140625" style="6" bestFit="1" customWidth="1"/>
    <col min="168" max="169" width="9.44140625" style="6" bestFit="1" customWidth="1"/>
    <col min="170" max="171" width="9.109375" style="6" bestFit="1" customWidth="1"/>
    <col min="172" max="172" width="9.44140625" style="6" bestFit="1" customWidth="1"/>
    <col min="173" max="173" width="9" style="6" bestFit="1" customWidth="1"/>
    <col min="174" max="175" width="9.33203125" style="6" bestFit="1" customWidth="1"/>
    <col min="176" max="176" width="9" style="6" bestFit="1" customWidth="1"/>
    <col min="177" max="177" width="9.6640625" style="6" bestFit="1" customWidth="1"/>
    <col min="178" max="178" width="9" style="6" bestFit="1" customWidth="1"/>
    <col min="179" max="179" width="8.44140625" style="6" bestFit="1" customWidth="1"/>
    <col min="180" max="181" width="9.44140625" style="6" bestFit="1" customWidth="1"/>
    <col min="182" max="183" width="9.109375" style="6" bestFit="1" customWidth="1"/>
    <col min="184" max="184" width="9.44140625" style="6" bestFit="1" customWidth="1"/>
    <col min="185" max="185" width="9" style="6" bestFit="1" customWidth="1"/>
    <col min="186" max="187" width="9.33203125" style="6" bestFit="1" customWidth="1"/>
    <col min="188" max="188" width="9" style="6" bestFit="1" customWidth="1"/>
    <col min="189" max="189" width="9.6640625" style="6" bestFit="1" customWidth="1"/>
    <col min="190" max="190" width="9" style="6" bestFit="1" customWidth="1"/>
    <col min="191" max="191" width="8.44140625" style="6" bestFit="1" customWidth="1"/>
    <col min="192" max="193" width="9.44140625" style="6" bestFit="1" customWidth="1"/>
    <col min="194" max="194" width="9.109375" style="6" bestFit="1" customWidth="1"/>
    <col min="195" max="195" width="9.109375" style="6" customWidth="1"/>
    <col min="196" max="196" width="9.44140625" style="6" bestFit="1" customWidth="1"/>
    <col min="197" max="197" width="9" style="6" bestFit="1" customWidth="1"/>
    <col min="198" max="199" width="9.33203125" style="6" bestFit="1" customWidth="1"/>
    <col min="200" max="200" width="9" style="6" bestFit="1" customWidth="1"/>
    <col min="201" max="201" width="9.6640625" style="6" bestFit="1" customWidth="1"/>
    <col min="202" max="202" width="9" style="6" bestFit="1" customWidth="1"/>
    <col min="203" max="203" width="8.44140625" style="6" bestFit="1" customWidth="1"/>
    <col min="204" max="205" width="9.44140625" style="6" bestFit="1" customWidth="1"/>
    <col min="206" max="206" width="9.109375" style="6" bestFit="1" customWidth="1"/>
    <col min="207" max="207" width="9.109375" style="6" customWidth="1"/>
    <col min="208" max="208" width="9.44140625" style="6" bestFit="1" customWidth="1"/>
    <col min="209" max="209" width="9" style="6" bestFit="1" customWidth="1"/>
    <col min="210" max="211" width="9.33203125" style="6" bestFit="1" customWidth="1"/>
    <col min="212" max="212" width="9" style="6" bestFit="1" customWidth="1"/>
    <col min="213" max="213" width="9.6640625" style="6" bestFit="1" customWidth="1"/>
    <col min="214" max="214" width="9" style="6" bestFit="1" customWidth="1"/>
    <col min="215" max="215" width="8.44140625" style="6" bestFit="1" customWidth="1"/>
    <col min="216" max="217" width="9.44140625" style="6" bestFit="1" customWidth="1"/>
    <col min="218" max="218" width="9.109375" style="6" bestFit="1" customWidth="1"/>
    <col min="219" max="219" width="9.109375" style="6" customWidth="1"/>
    <col min="220" max="220" width="9.44140625" style="6" bestFit="1" customWidth="1"/>
    <col min="221" max="221" width="9" style="6" bestFit="1" customWidth="1"/>
    <col min="222" max="223" width="9.33203125" style="6" bestFit="1" customWidth="1"/>
    <col min="224" max="224" width="9" style="6" bestFit="1" customWidth="1"/>
    <col min="225" max="225" width="9.6640625" style="6" bestFit="1" customWidth="1"/>
    <col min="226" max="226" width="9" style="6" bestFit="1" customWidth="1"/>
    <col min="227" max="227" width="8.44140625" style="6" bestFit="1" customWidth="1"/>
    <col min="228" max="229" width="9.44140625" style="6" bestFit="1" customWidth="1"/>
    <col min="230" max="230" width="9.109375" style="6" bestFit="1" customWidth="1"/>
    <col min="231" max="231" width="9.109375" style="6" customWidth="1"/>
    <col min="232" max="232" width="9.5546875" style="6" bestFit="1" customWidth="1"/>
    <col min="233" max="233" width="9.109375" style="6" bestFit="1" customWidth="1"/>
    <col min="234" max="235" width="9.44140625" style="6" bestFit="1" customWidth="1"/>
    <col min="236" max="236" width="9.109375" style="6" bestFit="1" customWidth="1"/>
    <col min="237" max="237" width="9.88671875" style="6" bestFit="1" customWidth="1"/>
    <col min="238" max="238" width="9.109375" style="6" bestFit="1" customWidth="1"/>
    <col min="239" max="239" width="8.5546875" style="6" bestFit="1" customWidth="1"/>
    <col min="240" max="241" width="9.5546875" style="6" bestFit="1" customWidth="1"/>
    <col min="242" max="243" width="9.33203125" style="6" bestFit="1" customWidth="1"/>
    <col min="244" max="244" width="9.5546875" style="6" bestFit="1" customWidth="1"/>
    <col min="245" max="245" width="9.109375" style="6" bestFit="1" customWidth="1"/>
    <col min="246" max="247" width="9.44140625" style="6" bestFit="1" customWidth="1"/>
    <col min="248" max="248" width="9.109375" style="6" bestFit="1" customWidth="1"/>
    <col min="249" max="249" width="9.88671875" style="6" bestFit="1" customWidth="1"/>
    <col min="250" max="250" width="9.109375" style="6" bestFit="1" customWidth="1"/>
    <col min="251" max="251" width="8.5546875" style="6" bestFit="1" customWidth="1"/>
    <col min="252" max="253" width="9.5546875" style="6" bestFit="1" customWidth="1"/>
    <col min="254" max="255" width="9.33203125" style="6" bestFit="1" customWidth="1"/>
    <col min="256" max="256" width="9.5546875" style="6" bestFit="1"/>
    <col min="257" max="16384" width="9.5546875" style="6"/>
  </cols>
  <sheetData>
    <row r="1" spans="1:256" s="96" customFormat="1" x14ac:dyDescent="0.25">
      <c r="A1" s="153"/>
      <c r="B1" s="8">
        <v>1</v>
      </c>
      <c r="C1" s="103"/>
      <c r="D1" s="153">
        <v>2000</v>
      </c>
      <c r="E1" s="148">
        <v>2001</v>
      </c>
      <c r="F1" s="153">
        <v>2002</v>
      </c>
      <c r="G1" s="148">
        <v>2003</v>
      </c>
      <c r="H1" s="153">
        <v>2004</v>
      </c>
      <c r="I1" s="148">
        <v>2005</v>
      </c>
      <c r="J1" s="153">
        <v>2006</v>
      </c>
      <c r="K1" s="148">
        <v>2007</v>
      </c>
      <c r="L1" s="153">
        <v>2008</v>
      </c>
      <c r="M1" s="148">
        <v>2009</v>
      </c>
      <c r="N1" s="153">
        <v>2010</v>
      </c>
      <c r="O1" s="148">
        <v>2011</v>
      </c>
      <c r="P1" s="153">
        <v>2012</v>
      </c>
      <c r="Q1" s="148">
        <v>2013</v>
      </c>
      <c r="R1" s="153">
        <v>2014</v>
      </c>
      <c r="S1" s="148">
        <v>2015</v>
      </c>
      <c r="T1" s="153">
        <v>2016</v>
      </c>
      <c r="U1" s="148">
        <v>2017</v>
      </c>
      <c r="V1" s="153">
        <v>2018</v>
      </c>
      <c r="W1" s="148">
        <v>2019</v>
      </c>
      <c r="X1" s="153">
        <v>2020</v>
      </c>
      <c r="Y1" s="148">
        <v>2021</v>
      </c>
      <c r="Z1" s="148">
        <v>2022</v>
      </c>
    </row>
    <row r="2" spans="1:256" s="96" customFormat="1" x14ac:dyDescent="0.25">
      <c r="A2" s="153"/>
      <c r="D2" s="178">
        <v>36525</v>
      </c>
      <c r="E2" s="178">
        <v>36891</v>
      </c>
      <c r="F2" s="178">
        <v>37256</v>
      </c>
      <c r="G2" s="178">
        <v>37621</v>
      </c>
      <c r="H2" s="178">
        <v>37986</v>
      </c>
      <c r="I2" s="178">
        <v>38352</v>
      </c>
      <c r="J2" s="178">
        <v>38717</v>
      </c>
      <c r="K2" s="178">
        <v>39082</v>
      </c>
      <c r="L2" s="178">
        <v>39447</v>
      </c>
      <c r="M2" s="178">
        <v>39813</v>
      </c>
      <c r="N2" s="178">
        <v>40178</v>
      </c>
      <c r="O2" s="178">
        <v>40543</v>
      </c>
      <c r="P2" s="178">
        <v>40908</v>
      </c>
      <c r="Q2" s="178">
        <v>41274</v>
      </c>
      <c r="R2" s="178">
        <v>41639</v>
      </c>
      <c r="S2" s="178">
        <v>42004</v>
      </c>
      <c r="T2" s="178">
        <v>42369</v>
      </c>
      <c r="U2" s="178">
        <v>42735</v>
      </c>
      <c r="V2" s="178">
        <v>43100</v>
      </c>
      <c r="W2" s="178">
        <v>43465</v>
      </c>
      <c r="X2" s="178">
        <v>43830</v>
      </c>
      <c r="Y2" s="178">
        <v>44196</v>
      </c>
      <c r="Z2" s="178">
        <v>44561</v>
      </c>
    </row>
    <row r="3" spans="1:256" s="96" customFormat="1" x14ac:dyDescent="0.25">
      <c r="A3" s="153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178"/>
      <c r="Z3" s="178"/>
    </row>
    <row r="4" spans="1:256" s="157" customFormat="1" x14ac:dyDescent="0.25">
      <c r="A4" s="156">
        <v>1</v>
      </c>
      <c r="B4" s="157" t="s">
        <v>63</v>
      </c>
      <c r="C4" s="176">
        <v>1</v>
      </c>
      <c r="D4" s="177">
        <f>I71</f>
        <v>0.152</v>
      </c>
      <c r="E4" s="177">
        <f>I72</f>
        <v>0.1173</v>
      </c>
      <c r="F4" s="177">
        <f>I73</f>
        <v>0.1</v>
      </c>
      <c r="G4" s="177">
        <f>I74</f>
        <v>9.4524890481879606E-2</v>
      </c>
      <c r="H4" s="177">
        <f>I75</f>
        <v>8.9524890481879602E-2</v>
      </c>
      <c r="I4" s="177">
        <f>I76</f>
        <v>8.4524890481879597E-2</v>
      </c>
      <c r="J4" s="177">
        <f>I77</f>
        <v>7.9524890481879593E-2</v>
      </c>
      <c r="K4" s="177">
        <f>I78</f>
        <v>7.4524890481879588E-2</v>
      </c>
      <c r="L4" s="177">
        <f>I79</f>
        <v>6.9524890481879584E-2</v>
      </c>
      <c r="M4" s="179">
        <f>I80</f>
        <v>6.4524890481879579E-2</v>
      </c>
      <c r="N4" s="179">
        <f>I81</f>
        <v>5.9524890481879575E-2</v>
      </c>
      <c r="O4" s="179">
        <f>I82</f>
        <v>5.4524890481879577E-2</v>
      </c>
      <c r="P4" s="179">
        <f>I83</f>
        <v>5.1987834549878209E-2</v>
      </c>
      <c r="Q4" s="179">
        <f>I84</f>
        <v>5.1889298892988989E-2</v>
      </c>
      <c r="R4" s="179">
        <f>I85</f>
        <v>5.0889298892988988E-2</v>
      </c>
      <c r="S4" s="179">
        <f>I86</f>
        <v>5.0875382597288965E-2</v>
      </c>
      <c r="T4" s="179">
        <f>I87</f>
        <v>5.11295336787565E-2</v>
      </c>
      <c r="U4" s="179">
        <f>I88</f>
        <v>4.9999017874680647E-2</v>
      </c>
      <c r="V4" s="179">
        <f>I89</f>
        <v>4.8924595047477266E-2</v>
      </c>
      <c r="W4" s="179">
        <f>I90</f>
        <v>4.9065301800211854E-2</v>
      </c>
      <c r="X4" s="179">
        <f>I91</f>
        <v>4.9065301800211854E-2</v>
      </c>
      <c r="Y4" s="179">
        <f>I92</f>
        <v>4.9065301800211854E-2</v>
      </c>
      <c r="Z4" s="405">
        <v>4.9064999999999998E-2</v>
      </c>
    </row>
    <row r="5" spans="1:256" s="62" customFormat="1" x14ac:dyDescent="0.25">
      <c r="A5" s="153">
        <v>2</v>
      </c>
      <c r="B5" s="62" t="s">
        <v>64</v>
      </c>
      <c r="C5" s="103">
        <v>2</v>
      </c>
      <c r="D5" s="179">
        <v>0.1</v>
      </c>
      <c r="E5" s="179">
        <v>0.1</v>
      </c>
      <c r="F5" s="179">
        <v>0.1</v>
      </c>
      <c r="G5" s="179">
        <v>0.1</v>
      </c>
      <c r="H5" s="179">
        <v>0.1</v>
      </c>
      <c r="I5" s="179">
        <v>0.1</v>
      </c>
      <c r="J5" s="179">
        <v>0.1</v>
      </c>
      <c r="K5" s="179">
        <v>0.1</v>
      </c>
      <c r="L5" s="179">
        <v>0.1</v>
      </c>
      <c r="M5" s="179">
        <v>0.1</v>
      </c>
      <c r="N5" s="179">
        <v>0.1</v>
      </c>
      <c r="O5" s="179">
        <v>0.1</v>
      </c>
      <c r="P5" s="179">
        <v>0.1</v>
      </c>
      <c r="Q5" s="179">
        <v>0.1</v>
      </c>
      <c r="R5" s="179">
        <v>0.1</v>
      </c>
      <c r="S5" s="179">
        <v>0.1</v>
      </c>
      <c r="T5" s="179">
        <v>0.1</v>
      </c>
      <c r="U5" s="179">
        <v>0.1</v>
      </c>
      <c r="V5" s="179">
        <v>0.1</v>
      </c>
      <c r="W5" s="179">
        <v>0.1</v>
      </c>
      <c r="X5" s="179">
        <v>0.1</v>
      </c>
      <c r="Y5" s="179">
        <v>0.1</v>
      </c>
      <c r="Z5" s="405">
        <v>0.1</v>
      </c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  <c r="AT5" s="154"/>
      <c r="AU5" s="154"/>
      <c r="AV5" s="154"/>
      <c r="AW5" s="154"/>
      <c r="AX5" s="154"/>
      <c r="AY5" s="154"/>
      <c r="AZ5" s="154"/>
      <c r="BA5" s="154"/>
      <c r="BB5" s="154"/>
      <c r="BC5" s="154"/>
      <c r="BD5" s="154"/>
      <c r="BE5" s="154"/>
      <c r="BF5" s="154"/>
      <c r="BG5" s="154"/>
      <c r="BH5" s="154"/>
      <c r="BI5" s="154"/>
      <c r="BJ5" s="154"/>
      <c r="BK5" s="154"/>
      <c r="BL5" s="154"/>
      <c r="BM5" s="154"/>
      <c r="BN5" s="154"/>
      <c r="BO5" s="154"/>
      <c r="BP5" s="154"/>
      <c r="BQ5" s="154"/>
      <c r="BR5" s="154"/>
      <c r="BS5" s="154"/>
      <c r="BT5" s="154"/>
      <c r="BU5" s="154"/>
      <c r="BV5" s="154"/>
      <c r="BW5" s="154"/>
      <c r="BX5" s="154"/>
      <c r="BY5" s="154"/>
      <c r="BZ5" s="154"/>
      <c r="CA5" s="154"/>
      <c r="CB5" s="154"/>
      <c r="CC5" s="154"/>
      <c r="CD5" s="154"/>
      <c r="CE5" s="154"/>
      <c r="CF5" s="154"/>
      <c r="CG5" s="154"/>
      <c r="CH5" s="154"/>
      <c r="CI5" s="154"/>
      <c r="CJ5" s="154"/>
      <c r="CK5" s="154"/>
      <c r="CL5" s="154"/>
      <c r="CM5" s="154"/>
      <c r="CN5" s="154"/>
      <c r="CO5" s="154"/>
      <c r="CP5" s="154"/>
      <c r="CQ5" s="154"/>
      <c r="CR5" s="154"/>
      <c r="CS5" s="154"/>
      <c r="CT5" s="154"/>
      <c r="CU5" s="154"/>
      <c r="CV5" s="154"/>
      <c r="CW5" s="154"/>
      <c r="CX5" s="154"/>
      <c r="CY5" s="154"/>
      <c r="CZ5" s="154"/>
      <c r="DA5" s="154"/>
      <c r="DB5" s="154"/>
      <c r="DC5" s="154"/>
      <c r="DD5" s="154"/>
      <c r="DE5" s="154"/>
      <c r="DF5" s="154"/>
      <c r="DG5" s="154"/>
      <c r="DH5" s="154"/>
      <c r="DI5" s="154"/>
      <c r="DJ5" s="154"/>
      <c r="DK5" s="154"/>
      <c r="DL5" s="154"/>
      <c r="DM5" s="154"/>
      <c r="DN5" s="154"/>
      <c r="DO5" s="154"/>
      <c r="DP5" s="154"/>
      <c r="DQ5" s="154"/>
      <c r="DR5" s="154"/>
      <c r="DS5" s="154"/>
      <c r="DT5" s="154"/>
      <c r="DU5" s="154"/>
      <c r="DV5" s="154"/>
      <c r="DW5" s="154"/>
      <c r="DX5" s="154"/>
      <c r="DY5" s="154"/>
      <c r="DZ5" s="154"/>
      <c r="EA5" s="154"/>
      <c r="EB5" s="154"/>
      <c r="EC5" s="154"/>
      <c r="ED5" s="154"/>
      <c r="EE5" s="154"/>
      <c r="EF5" s="154"/>
      <c r="EG5" s="154"/>
      <c r="EH5" s="154"/>
      <c r="EI5" s="154"/>
      <c r="EJ5" s="154"/>
      <c r="EK5" s="154"/>
      <c r="EL5" s="154"/>
      <c r="EM5" s="154"/>
      <c r="EN5" s="154"/>
      <c r="EO5" s="154"/>
      <c r="EP5" s="154"/>
      <c r="EQ5" s="154"/>
      <c r="ER5" s="154"/>
      <c r="ES5" s="154"/>
      <c r="ET5" s="154"/>
      <c r="EU5" s="154"/>
      <c r="EV5" s="154"/>
      <c r="EW5" s="154"/>
      <c r="EX5" s="154"/>
      <c r="EY5" s="154"/>
      <c r="EZ5" s="154"/>
      <c r="FA5" s="154"/>
      <c r="FB5" s="154"/>
      <c r="FC5" s="154"/>
      <c r="FD5" s="154"/>
      <c r="FE5" s="154"/>
      <c r="FF5" s="154"/>
      <c r="FG5" s="154"/>
      <c r="FH5" s="154"/>
      <c r="FI5" s="154"/>
      <c r="FJ5" s="154"/>
      <c r="FK5" s="154"/>
      <c r="FL5" s="154"/>
      <c r="FM5" s="154"/>
      <c r="FN5" s="154"/>
      <c r="FO5" s="154"/>
      <c r="FP5" s="154"/>
      <c r="FQ5" s="154"/>
      <c r="FR5" s="154"/>
      <c r="FS5" s="154"/>
      <c r="FT5" s="154"/>
      <c r="FU5" s="154"/>
      <c r="FV5" s="154"/>
      <c r="FW5" s="154"/>
      <c r="FX5" s="154"/>
      <c r="FY5" s="154"/>
      <c r="FZ5" s="154"/>
      <c r="GA5" s="154"/>
      <c r="GB5" s="154"/>
      <c r="GC5" s="154"/>
      <c r="GD5" s="154"/>
      <c r="GE5" s="154"/>
      <c r="GF5" s="154"/>
      <c r="GG5" s="154"/>
    </row>
    <row r="6" spans="1:256" s="62" customFormat="1" x14ac:dyDescent="0.25">
      <c r="A6" s="153">
        <v>3</v>
      </c>
      <c r="B6" s="62" t="s">
        <v>505</v>
      </c>
      <c r="C6" s="103">
        <v>3</v>
      </c>
      <c r="D6" s="181">
        <f>E70</f>
        <v>2.0232999999999999</v>
      </c>
      <c r="E6" s="181">
        <f>E71</f>
        <v>2.3933</v>
      </c>
      <c r="F6" s="181">
        <f>E72</f>
        <v>2.5155555555555558</v>
      </c>
      <c r="G6" s="181">
        <f>E73</f>
        <v>2.6411111111111114</v>
      </c>
      <c r="H6" s="181">
        <f>E74</f>
        <v>2.7666666666666671</v>
      </c>
      <c r="I6" s="181">
        <f>E75</f>
        <v>2.8922222222222227</v>
      </c>
      <c r="J6" s="181">
        <f>E76</f>
        <v>3.0177777777777783</v>
      </c>
      <c r="K6" s="181">
        <f>E77</f>
        <v>3.143333333333334</v>
      </c>
      <c r="L6" s="181">
        <f>E78</f>
        <v>3.2688888888888896</v>
      </c>
      <c r="M6" s="180">
        <f>E79</f>
        <v>3.3944444444444453</v>
      </c>
      <c r="N6" s="180">
        <f>E80</f>
        <v>3.52</v>
      </c>
      <c r="O6" s="180">
        <f>E81</f>
        <v>3.6455555555555565</v>
      </c>
      <c r="P6" s="180">
        <f>E82</f>
        <v>3.7711111111111122</v>
      </c>
      <c r="Q6" s="180">
        <f>E83</f>
        <v>3.8966666666666678</v>
      </c>
      <c r="R6" s="180">
        <f>E84</f>
        <v>4.022222222222223</v>
      </c>
      <c r="S6" s="180">
        <f>E85</f>
        <v>4.1477777777777787</v>
      </c>
      <c r="T6" s="180">
        <f>E86</f>
        <v>4.2733333333333343</v>
      </c>
      <c r="U6" s="180">
        <f>E87</f>
        <v>4.39888888888889</v>
      </c>
      <c r="V6" s="180">
        <f>E88</f>
        <v>4.5244444444444456</v>
      </c>
      <c r="W6" s="180">
        <f>E89</f>
        <v>4.6500000000000004</v>
      </c>
      <c r="X6" s="180">
        <f>E90</f>
        <v>4.5999999999999996</v>
      </c>
      <c r="Y6" s="180">
        <f>E91</f>
        <v>4.5999999999999996</v>
      </c>
      <c r="Z6" s="181">
        <v>4.5999999999999996</v>
      </c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4"/>
      <c r="AM6" s="154"/>
      <c r="AN6" s="154"/>
      <c r="AO6" s="154"/>
      <c r="AP6" s="154"/>
      <c r="AQ6" s="154"/>
      <c r="AR6" s="154"/>
      <c r="AS6" s="154"/>
      <c r="AT6" s="154"/>
      <c r="AU6" s="154"/>
      <c r="AV6" s="154"/>
      <c r="AW6" s="154"/>
      <c r="AX6" s="154"/>
      <c r="AY6" s="154"/>
      <c r="AZ6" s="154"/>
      <c r="BA6" s="154"/>
      <c r="BB6" s="154"/>
      <c r="BC6" s="154"/>
      <c r="BD6" s="154"/>
      <c r="BE6" s="154"/>
      <c r="BF6" s="154"/>
      <c r="BG6" s="154"/>
      <c r="BH6" s="154"/>
      <c r="BI6" s="154"/>
      <c r="BJ6" s="154"/>
      <c r="BK6" s="154"/>
      <c r="BL6" s="154"/>
      <c r="BM6" s="154"/>
      <c r="BN6" s="154"/>
      <c r="BO6" s="154"/>
      <c r="BP6" s="154"/>
      <c r="BQ6" s="154"/>
      <c r="BR6" s="154"/>
      <c r="BS6" s="154"/>
      <c r="BT6" s="154"/>
      <c r="BU6" s="154"/>
      <c r="BV6" s="154"/>
      <c r="BW6" s="154"/>
      <c r="BX6" s="154"/>
      <c r="BY6" s="154"/>
      <c r="BZ6" s="154"/>
      <c r="CA6" s="154"/>
      <c r="CB6" s="154"/>
      <c r="CC6" s="154"/>
      <c r="CD6" s="154"/>
      <c r="CE6" s="154"/>
      <c r="CF6" s="154"/>
      <c r="CG6" s="154"/>
      <c r="CH6" s="154"/>
      <c r="CI6" s="154"/>
      <c r="CJ6" s="154"/>
      <c r="CK6" s="154"/>
      <c r="CL6" s="154"/>
      <c r="CM6" s="154"/>
      <c r="CN6" s="154"/>
      <c r="CO6" s="154"/>
      <c r="CP6" s="154"/>
      <c r="CQ6" s="154"/>
      <c r="CR6" s="154"/>
      <c r="CS6" s="154"/>
      <c r="CT6" s="154"/>
      <c r="CU6" s="154"/>
      <c r="CV6" s="154"/>
      <c r="CW6" s="154"/>
      <c r="CX6" s="154"/>
      <c r="CY6" s="154"/>
      <c r="CZ6" s="154"/>
      <c r="DA6" s="154"/>
      <c r="DB6" s="154"/>
      <c r="DC6" s="154"/>
      <c r="DD6" s="154"/>
      <c r="DE6" s="154"/>
      <c r="DF6" s="154"/>
      <c r="DG6" s="154"/>
      <c r="DH6" s="154"/>
      <c r="DI6" s="154"/>
      <c r="DJ6" s="154"/>
      <c r="DK6" s="154"/>
      <c r="DL6" s="154"/>
      <c r="DM6" s="154"/>
      <c r="DN6" s="154"/>
      <c r="DO6" s="154"/>
      <c r="DP6" s="154"/>
      <c r="DQ6" s="154"/>
      <c r="DR6" s="154"/>
      <c r="DS6" s="154"/>
      <c r="DT6" s="154"/>
      <c r="DU6" s="154"/>
      <c r="DV6" s="154"/>
      <c r="DW6" s="154"/>
      <c r="DX6" s="154"/>
      <c r="DY6" s="154"/>
      <c r="DZ6" s="154"/>
      <c r="EA6" s="154"/>
      <c r="EB6" s="154"/>
      <c r="EC6" s="154"/>
      <c r="ED6" s="154"/>
      <c r="EE6" s="154"/>
      <c r="EF6" s="154"/>
      <c r="EG6" s="154"/>
      <c r="EH6" s="154"/>
      <c r="EI6" s="154"/>
      <c r="EJ6" s="154"/>
      <c r="EK6" s="154"/>
      <c r="EL6" s="154"/>
      <c r="EM6" s="154"/>
      <c r="EN6" s="154"/>
      <c r="EO6" s="154"/>
      <c r="EP6" s="154"/>
      <c r="EQ6" s="154"/>
      <c r="ER6" s="154"/>
      <c r="ES6" s="154"/>
      <c r="ET6" s="154"/>
      <c r="EU6" s="154"/>
      <c r="EV6" s="154"/>
      <c r="EW6" s="154"/>
      <c r="EX6" s="154"/>
      <c r="EY6" s="154"/>
      <c r="EZ6" s="154"/>
      <c r="FA6" s="154"/>
      <c r="FB6" s="154"/>
      <c r="FC6" s="154"/>
      <c r="FD6" s="154"/>
      <c r="FE6" s="154"/>
      <c r="FF6" s="154"/>
      <c r="FG6" s="154"/>
      <c r="FH6" s="154"/>
      <c r="FI6" s="154"/>
      <c r="FJ6" s="154"/>
      <c r="FK6" s="154"/>
      <c r="FL6" s="154"/>
      <c r="FM6" s="154"/>
      <c r="FN6" s="154"/>
      <c r="FO6" s="154"/>
      <c r="FP6" s="154"/>
      <c r="FQ6" s="154"/>
      <c r="FR6" s="154"/>
      <c r="FS6" s="154"/>
      <c r="FT6" s="154"/>
      <c r="FU6" s="154"/>
      <c r="FV6" s="154"/>
      <c r="FW6" s="154"/>
      <c r="FX6" s="154"/>
      <c r="FY6" s="154"/>
      <c r="FZ6" s="154"/>
      <c r="GA6" s="154"/>
      <c r="GB6" s="154"/>
      <c r="GC6" s="154"/>
      <c r="GD6" s="154"/>
      <c r="GE6" s="154"/>
      <c r="GF6" s="154"/>
      <c r="GG6" s="154"/>
    </row>
    <row r="7" spans="1:256" s="62" customFormat="1" x14ac:dyDescent="0.25">
      <c r="A7" s="153">
        <v>4</v>
      </c>
      <c r="C7" s="103">
        <v>4</v>
      </c>
      <c r="D7" s="153">
        <v>1</v>
      </c>
      <c r="E7" s="153">
        <v>1</v>
      </c>
      <c r="F7" s="153">
        <v>1</v>
      </c>
      <c r="G7" s="153">
        <v>1</v>
      </c>
      <c r="H7" s="153">
        <v>1</v>
      </c>
      <c r="I7" s="153">
        <v>1</v>
      </c>
      <c r="J7" s="153">
        <v>1</v>
      </c>
      <c r="K7" s="153">
        <v>1</v>
      </c>
      <c r="L7" s="153">
        <v>1</v>
      </c>
      <c r="M7" s="153">
        <v>1</v>
      </c>
      <c r="N7" s="153">
        <v>1</v>
      </c>
      <c r="O7" s="153">
        <v>1</v>
      </c>
      <c r="P7" s="153">
        <v>1</v>
      </c>
      <c r="Q7" s="153">
        <v>1</v>
      </c>
      <c r="R7" s="153">
        <v>1</v>
      </c>
      <c r="S7" s="153">
        <v>1</v>
      </c>
      <c r="T7" s="153">
        <v>1</v>
      </c>
      <c r="U7" s="153">
        <v>1</v>
      </c>
      <c r="V7" s="153">
        <v>1</v>
      </c>
      <c r="W7" s="153">
        <v>1</v>
      </c>
      <c r="X7" s="153">
        <v>1</v>
      </c>
      <c r="Y7" s="153">
        <v>1</v>
      </c>
      <c r="Z7" s="153">
        <v>1</v>
      </c>
      <c r="AA7" s="154"/>
      <c r="AB7" s="154"/>
      <c r="AC7" s="154"/>
      <c r="AD7" s="154"/>
      <c r="AE7" s="154"/>
      <c r="AF7" s="154"/>
      <c r="AG7" s="154"/>
      <c r="AH7" s="154"/>
      <c r="AI7" s="154"/>
      <c r="AJ7" s="154"/>
      <c r="AK7" s="154"/>
      <c r="AL7" s="154"/>
      <c r="AM7" s="154"/>
      <c r="AN7" s="154"/>
      <c r="AO7" s="154"/>
      <c r="AP7" s="154"/>
      <c r="AQ7" s="154"/>
      <c r="AR7" s="154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4"/>
      <c r="BE7" s="154"/>
      <c r="BF7" s="154"/>
      <c r="BG7" s="154"/>
      <c r="BH7" s="154"/>
      <c r="BI7" s="154"/>
      <c r="BJ7" s="154"/>
      <c r="BK7" s="154"/>
      <c r="BL7" s="154"/>
      <c r="BM7" s="154"/>
      <c r="BN7" s="154"/>
      <c r="BO7" s="154"/>
      <c r="BP7" s="154"/>
      <c r="BQ7" s="154"/>
      <c r="BR7" s="154"/>
      <c r="BS7" s="154"/>
      <c r="BT7" s="154"/>
      <c r="BU7" s="154"/>
      <c r="BV7" s="154"/>
      <c r="BW7" s="154"/>
      <c r="BX7" s="154"/>
      <c r="BY7" s="154"/>
      <c r="BZ7" s="154"/>
      <c r="CA7" s="154"/>
      <c r="CB7" s="154"/>
      <c r="CC7" s="154"/>
      <c r="CD7" s="154"/>
      <c r="CE7" s="154"/>
      <c r="CF7" s="154"/>
      <c r="CG7" s="154"/>
      <c r="CH7" s="154"/>
      <c r="CI7" s="154"/>
      <c r="CJ7" s="154"/>
      <c r="CK7" s="154"/>
      <c r="CL7" s="154"/>
      <c r="CM7" s="154"/>
      <c r="CN7" s="154"/>
      <c r="CO7" s="154"/>
      <c r="CP7" s="154"/>
      <c r="CQ7" s="154"/>
      <c r="CR7" s="154"/>
      <c r="CS7" s="154"/>
      <c r="CT7" s="154"/>
      <c r="CU7" s="154"/>
      <c r="CV7" s="154"/>
      <c r="CW7" s="154"/>
      <c r="CX7" s="154"/>
      <c r="CY7" s="154"/>
      <c r="CZ7" s="154"/>
      <c r="DA7" s="154"/>
      <c r="DB7" s="154"/>
      <c r="DC7" s="154"/>
      <c r="DD7" s="154"/>
      <c r="DE7" s="154"/>
      <c r="DF7" s="154"/>
      <c r="DG7" s="154"/>
      <c r="DH7" s="154"/>
      <c r="DI7" s="154"/>
      <c r="DJ7" s="154"/>
      <c r="DK7" s="154"/>
      <c r="DL7" s="154"/>
      <c r="DM7" s="154"/>
      <c r="DN7" s="154"/>
      <c r="DO7" s="154"/>
      <c r="DP7" s="154"/>
      <c r="DQ7" s="154"/>
      <c r="DR7" s="154"/>
      <c r="DS7" s="154"/>
      <c r="DT7" s="154"/>
      <c r="DU7" s="154"/>
      <c r="DV7" s="154"/>
      <c r="DW7" s="154"/>
      <c r="DX7" s="154"/>
      <c r="DY7" s="154"/>
      <c r="DZ7" s="154"/>
      <c r="EA7" s="154"/>
      <c r="EB7" s="154"/>
      <c r="EC7" s="154"/>
      <c r="ED7" s="154"/>
      <c r="EE7" s="154"/>
      <c r="EF7" s="154"/>
      <c r="EG7" s="154"/>
      <c r="EH7" s="154"/>
      <c r="EI7" s="154"/>
      <c r="EJ7" s="154"/>
      <c r="EK7" s="154"/>
      <c r="EL7" s="154"/>
      <c r="EM7" s="154"/>
      <c r="EN7" s="154"/>
      <c r="EO7" s="154"/>
      <c r="EP7" s="154"/>
      <c r="EQ7" s="154"/>
      <c r="ER7" s="154"/>
      <c r="ES7" s="154"/>
      <c r="ET7" s="154"/>
      <c r="EU7" s="154"/>
      <c r="EV7" s="154"/>
      <c r="EW7" s="154"/>
      <c r="EX7" s="154"/>
      <c r="EY7" s="154"/>
      <c r="EZ7" s="154"/>
      <c r="FA7" s="154"/>
      <c r="FB7" s="154"/>
      <c r="FC7" s="154"/>
      <c r="FD7" s="154"/>
      <c r="FE7" s="154"/>
      <c r="FF7" s="154"/>
      <c r="FG7" s="154"/>
      <c r="FH7" s="154"/>
      <c r="FI7" s="154"/>
      <c r="FJ7" s="154"/>
      <c r="FK7" s="154"/>
      <c r="FL7" s="154"/>
      <c r="FM7" s="154"/>
      <c r="FN7" s="154"/>
      <c r="FO7" s="154"/>
      <c r="FP7" s="154"/>
      <c r="FQ7" s="154"/>
      <c r="FR7" s="154"/>
      <c r="FS7" s="154"/>
      <c r="FT7" s="154"/>
      <c r="FU7" s="154"/>
      <c r="FV7" s="154"/>
      <c r="FW7" s="154"/>
      <c r="FX7" s="154"/>
      <c r="FY7" s="154"/>
      <c r="FZ7" s="154"/>
      <c r="GA7" s="154"/>
      <c r="GB7" s="154"/>
      <c r="GC7" s="154"/>
      <c r="GD7" s="154"/>
      <c r="GE7" s="154"/>
      <c r="GF7" s="154"/>
      <c r="GG7" s="154"/>
    </row>
    <row r="8" spans="1:256" s="62" customFormat="1" x14ac:dyDescent="0.25">
      <c r="A8" s="153">
        <v>5</v>
      </c>
      <c r="C8" s="103">
        <v>5</v>
      </c>
      <c r="D8" s="153">
        <v>1</v>
      </c>
      <c r="E8" s="153">
        <v>1</v>
      </c>
      <c r="F8" s="153">
        <v>1</v>
      </c>
      <c r="G8" s="153">
        <v>1</v>
      </c>
      <c r="H8" s="153">
        <v>1</v>
      </c>
      <c r="I8" s="153">
        <v>1</v>
      </c>
      <c r="J8" s="153">
        <v>1</v>
      </c>
      <c r="K8" s="153">
        <v>1</v>
      </c>
      <c r="L8" s="153">
        <v>1</v>
      </c>
      <c r="M8" s="153">
        <v>1</v>
      </c>
      <c r="N8" s="153">
        <v>1</v>
      </c>
      <c r="O8" s="153">
        <v>1</v>
      </c>
      <c r="P8" s="153">
        <v>1</v>
      </c>
      <c r="Q8" s="153">
        <v>1</v>
      </c>
      <c r="R8" s="153">
        <v>1</v>
      </c>
      <c r="S8" s="153">
        <v>1</v>
      </c>
      <c r="T8" s="153">
        <v>1</v>
      </c>
      <c r="U8" s="153">
        <v>1</v>
      </c>
      <c r="V8" s="153">
        <v>1</v>
      </c>
      <c r="W8" s="153">
        <v>1</v>
      </c>
      <c r="X8" s="153">
        <v>1</v>
      </c>
      <c r="Y8" s="153">
        <v>1</v>
      </c>
      <c r="Z8" s="153">
        <v>1</v>
      </c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4"/>
      <c r="BA8" s="154"/>
      <c r="BB8" s="154"/>
      <c r="BC8" s="154"/>
      <c r="BD8" s="154"/>
      <c r="BE8" s="154"/>
      <c r="BF8" s="154"/>
      <c r="BG8" s="154"/>
      <c r="BH8" s="154"/>
      <c r="BI8" s="154"/>
      <c r="BJ8" s="154"/>
      <c r="BK8" s="154"/>
      <c r="BL8" s="154"/>
      <c r="BM8" s="154"/>
      <c r="BN8" s="154"/>
      <c r="BO8" s="154"/>
      <c r="BP8" s="154"/>
      <c r="BQ8" s="154"/>
      <c r="BR8" s="154"/>
      <c r="BS8" s="154"/>
      <c r="BT8" s="154"/>
      <c r="BU8" s="154"/>
      <c r="BV8" s="154"/>
      <c r="BW8" s="154"/>
      <c r="BX8" s="154"/>
      <c r="BY8" s="154"/>
      <c r="BZ8" s="154"/>
      <c r="CA8" s="154"/>
      <c r="CB8" s="154"/>
      <c r="CC8" s="154"/>
      <c r="CD8" s="154"/>
      <c r="CE8" s="154"/>
      <c r="CF8" s="154"/>
      <c r="CG8" s="154"/>
      <c r="CH8" s="154"/>
      <c r="CI8" s="154"/>
      <c r="CJ8" s="154"/>
      <c r="CK8" s="154"/>
      <c r="CL8" s="154"/>
      <c r="CM8" s="154"/>
      <c r="CN8" s="154"/>
      <c r="CO8" s="154"/>
      <c r="CP8" s="154"/>
      <c r="CQ8" s="154"/>
      <c r="CR8" s="154"/>
      <c r="CS8" s="154"/>
      <c r="CT8" s="154"/>
      <c r="CU8" s="154"/>
      <c r="CV8" s="154"/>
      <c r="CW8" s="154"/>
      <c r="CX8" s="154"/>
      <c r="CY8" s="154"/>
      <c r="CZ8" s="154"/>
      <c r="DA8" s="154"/>
      <c r="DB8" s="154"/>
      <c r="DC8" s="154"/>
      <c r="DD8" s="154"/>
      <c r="DE8" s="154"/>
      <c r="DF8" s="154"/>
      <c r="DG8" s="154"/>
      <c r="DH8" s="154"/>
      <c r="DI8" s="154"/>
      <c r="DJ8" s="154"/>
      <c r="DK8" s="154"/>
      <c r="DL8" s="154"/>
      <c r="DM8" s="154"/>
      <c r="DN8" s="154"/>
      <c r="DO8" s="154"/>
      <c r="DP8" s="154"/>
      <c r="DQ8" s="154"/>
      <c r="DR8" s="154"/>
      <c r="DS8" s="154"/>
      <c r="DT8" s="154"/>
      <c r="DU8" s="154"/>
      <c r="DV8" s="154"/>
      <c r="DW8" s="154"/>
      <c r="DX8" s="154"/>
      <c r="DY8" s="154"/>
      <c r="DZ8" s="154"/>
      <c r="EA8" s="154"/>
      <c r="EB8" s="154"/>
      <c r="EC8" s="154"/>
      <c r="ED8" s="154"/>
      <c r="EE8" s="154"/>
      <c r="EF8" s="154"/>
      <c r="EG8" s="154"/>
      <c r="EH8" s="154"/>
      <c r="EI8" s="154"/>
      <c r="EJ8" s="154"/>
      <c r="EK8" s="154"/>
      <c r="EL8" s="154"/>
      <c r="EM8" s="154"/>
      <c r="EN8" s="154"/>
      <c r="EO8" s="154"/>
      <c r="EP8" s="154"/>
      <c r="EQ8" s="154"/>
      <c r="ER8" s="154"/>
      <c r="ES8" s="154"/>
      <c r="ET8" s="154"/>
      <c r="EU8" s="154"/>
      <c r="EV8" s="154"/>
      <c r="EW8" s="154"/>
      <c r="EX8" s="154"/>
      <c r="EY8" s="154"/>
      <c r="EZ8" s="154"/>
      <c r="FA8" s="154"/>
      <c r="FB8" s="154"/>
      <c r="FC8" s="154"/>
      <c r="FD8" s="154"/>
      <c r="FE8" s="154"/>
      <c r="FF8" s="154"/>
      <c r="FG8" s="154"/>
      <c r="FH8" s="154"/>
      <c r="FI8" s="154"/>
      <c r="FJ8" s="154"/>
      <c r="FK8" s="154"/>
      <c r="FL8" s="154"/>
      <c r="FM8" s="154"/>
      <c r="FN8" s="154"/>
      <c r="FO8" s="154"/>
      <c r="FP8" s="154"/>
      <c r="FQ8" s="154"/>
      <c r="FR8" s="154"/>
      <c r="FS8" s="154"/>
      <c r="FT8" s="154"/>
      <c r="FU8" s="154"/>
      <c r="FV8" s="154"/>
      <c r="FW8" s="154"/>
      <c r="FX8" s="154"/>
      <c r="FY8" s="154"/>
      <c r="FZ8" s="154"/>
      <c r="GA8" s="154"/>
      <c r="GB8" s="154"/>
      <c r="GC8" s="154"/>
      <c r="GD8" s="154"/>
      <c r="GE8" s="154"/>
      <c r="GF8" s="154"/>
      <c r="GG8" s="154"/>
    </row>
    <row r="9" spans="1:256" s="62" customFormat="1" x14ac:dyDescent="0.25">
      <c r="A9" s="153">
        <v>6</v>
      </c>
      <c r="C9" s="103">
        <v>6</v>
      </c>
      <c r="D9" s="153">
        <v>1</v>
      </c>
      <c r="E9" s="153">
        <v>1</v>
      </c>
      <c r="F9" s="153">
        <v>1</v>
      </c>
      <c r="G9" s="153">
        <v>1</v>
      </c>
      <c r="H9" s="153">
        <v>1</v>
      </c>
      <c r="I9" s="153">
        <v>1</v>
      </c>
      <c r="J9" s="153">
        <v>1</v>
      </c>
      <c r="K9" s="153">
        <v>1</v>
      </c>
      <c r="L9" s="153">
        <v>1</v>
      </c>
      <c r="M9" s="153">
        <v>1</v>
      </c>
      <c r="N9" s="153">
        <v>1</v>
      </c>
      <c r="O9" s="153">
        <v>1</v>
      </c>
      <c r="P9" s="153">
        <v>1</v>
      </c>
      <c r="Q9" s="153">
        <v>1</v>
      </c>
      <c r="R9" s="153">
        <v>1</v>
      </c>
      <c r="S9" s="153">
        <v>1</v>
      </c>
      <c r="T9" s="153">
        <v>1</v>
      </c>
      <c r="U9" s="153">
        <v>1</v>
      </c>
      <c r="V9" s="153">
        <v>1</v>
      </c>
      <c r="W9" s="153">
        <v>1</v>
      </c>
      <c r="X9" s="153">
        <v>1</v>
      </c>
      <c r="Y9" s="153">
        <v>1</v>
      </c>
      <c r="Z9" s="153">
        <v>1</v>
      </c>
    </row>
    <row r="10" spans="1:256" s="62" customFormat="1" x14ac:dyDescent="0.25">
      <c r="A10" s="153">
        <v>7</v>
      </c>
      <c r="C10" s="103">
        <v>7</v>
      </c>
      <c r="D10" s="153">
        <v>1</v>
      </c>
      <c r="E10" s="153">
        <v>1</v>
      </c>
      <c r="F10" s="153">
        <v>1</v>
      </c>
      <c r="G10" s="153">
        <v>1</v>
      </c>
      <c r="H10" s="153">
        <v>1</v>
      </c>
      <c r="I10" s="153">
        <v>1</v>
      </c>
      <c r="J10" s="153">
        <v>1</v>
      </c>
      <c r="K10" s="153">
        <v>1</v>
      </c>
      <c r="L10" s="153">
        <v>1</v>
      </c>
      <c r="M10" s="153">
        <v>1</v>
      </c>
      <c r="N10" s="153">
        <v>1</v>
      </c>
      <c r="O10" s="153">
        <v>1</v>
      </c>
      <c r="P10" s="153">
        <v>1</v>
      </c>
      <c r="Q10" s="153">
        <v>1</v>
      </c>
      <c r="R10" s="153">
        <v>1</v>
      </c>
      <c r="S10" s="153">
        <v>1</v>
      </c>
      <c r="T10" s="153">
        <v>1</v>
      </c>
      <c r="U10" s="153">
        <v>1</v>
      </c>
      <c r="V10" s="153">
        <v>1</v>
      </c>
      <c r="W10" s="153">
        <v>1</v>
      </c>
      <c r="X10" s="153">
        <v>1</v>
      </c>
      <c r="Y10" s="153">
        <v>1</v>
      </c>
      <c r="Z10" s="153">
        <v>1</v>
      </c>
    </row>
    <row r="11" spans="1:256" s="62" customFormat="1" x14ac:dyDescent="0.25">
      <c r="A11" s="153">
        <v>8</v>
      </c>
      <c r="C11" s="103">
        <v>8</v>
      </c>
      <c r="D11" s="153">
        <v>1</v>
      </c>
      <c r="E11" s="153">
        <v>1</v>
      </c>
      <c r="F11" s="153">
        <v>1</v>
      </c>
      <c r="G11" s="153">
        <v>1</v>
      </c>
      <c r="H11" s="153">
        <v>1</v>
      </c>
      <c r="I11" s="153">
        <v>1</v>
      </c>
      <c r="J11" s="153">
        <v>1</v>
      </c>
      <c r="K11" s="153">
        <v>1</v>
      </c>
      <c r="L11" s="153">
        <v>1</v>
      </c>
      <c r="M11" s="153">
        <v>1</v>
      </c>
      <c r="N11" s="153">
        <v>1</v>
      </c>
      <c r="O11" s="153">
        <v>1</v>
      </c>
      <c r="P11" s="153">
        <v>1</v>
      </c>
      <c r="Q11" s="153">
        <v>1</v>
      </c>
      <c r="R11" s="153">
        <v>1</v>
      </c>
      <c r="S11" s="153">
        <v>1</v>
      </c>
      <c r="T11" s="153">
        <v>1</v>
      </c>
      <c r="U11" s="153">
        <v>1</v>
      </c>
      <c r="V11" s="153">
        <v>1</v>
      </c>
      <c r="W11" s="153">
        <v>1</v>
      </c>
      <c r="X11" s="153">
        <v>1</v>
      </c>
      <c r="Y11" s="153">
        <v>1</v>
      </c>
      <c r="Z11" s="153">
        <v>1</v>
      </c>
    </row>
    <row r="12" spans="1:256" s="62" customFormat="1" x14ac:dyDescent="0.25">
      <c r="A12" s="153">
        <v>9</v>
      </c>
      <c r="C12" s="103">
        <v>9</v>
      </c>
      <c r="D12" s="153">
        <v>1</v>
      </c>
      <c r="E12" s="153">
        <v>1</v>
      </c>
      <c r="F12" s="153">
        <v>1</v>
      </c>
      <c r="G12" s="153">
        <v>1</v>
      </c>
      <c r="H12" s="153">
        <v>1</v>
      </c>
      <c r="I12" s="153">
        <v>1</v>
      </c>
      <c r="J12" s="153">
        <v>1</v>
      </c>
      <c r="K12" s="153">
        <v>1</v>
      </c>
      <c r="L12" s="153">
        <v>1</v>
      </c>
      <c r="M12" s="153">
        <v>1</v>
      </c>
      <c r="N12" s="153">
        <v>1</v>
      </c>
      <c r="O12" s="153">
        <v>1</v>
      </c>
      <c r="P12" s="153">
        <v>1</v>
      </c>
      <c r="Q12" s="153">
        <v>1</v>
      </c>
      <c r="R12" s="153">
        <v>1</v>
      </c>
      <c r="S12" s="153">
        <v>1</v>
      </c>
      <c r="T12" s="153">
        <v>1</v>
      </c>
      <c r="U12" s="153">
        <v>1</v>
      </c>
      <c r="V12" s="153">
        <v>1</v>
      </c>
      <c r="W12" s="153">
        <v>1</v>
      </c>
      <c r="X12" s="153">
        <v>1</v>
      </c>
      <c r="Y12" s="153">
        <v>1</v>
      </c>
      <c r="Z12" s="153">
        <v>1</v>
      </c>
    </row>
    <row r="13" spans="1:256" s="62" customFormat="1" x14ac:dyDescent="0.25">
      <c r="A13" s="153">
        <v>10</v>
      </c>
      <c r="C13" s="103">
        <v>10</v>
      </c>
      <c r="D13" s="153">
        <v>1</v>
      </c>
      <c r="E13" s="153">
        <v>1</v>
      </c>
      <c r="F13" s="153">
        <v>1</v>
      </c>
      <c r="G13" s="153">
        <v>1</v>
      </c>
      <c r="H13" s="153">
        <v>1</v>
      </c>
      <c r="I13" s="153">
        <v>1</v>
      </c>
      <c r="J13" s="153">
        <v>1</v>
      </c>
      <c r="K13" s="153">
        <v>1</v>
      </c>
      <c r="L13" s="153">
        <v>1</v>
      </c>
      <c r="M13" s="153">
        <v>1</v>
      </c>
      <c r="N13" s="153">
        <v>1</v>
      </c>
      <c r="O13" s="153">
        <v>1</v>
      </c>
      <c r="P13" s="153">
        <v>1</v>
      </c>
      <c r="Q13" s="153">
        <v>1</v>
      </c>
      <c r="R13" s="153">
        <v>1</v>
      </c>
      <c r="S13" s="153">
        <v>1</v>
      </c>
      <c r="T13" s="153">
        <v>1</v>
      </c>
      <c r="U13" s="153">
        <v>1</v>
      </c>
      <c r="V13" s="153">
        <v>1</v>
      </c>
      <c r="W13" s="153">
        <v>1</v>
      </c>
      <c r="X13" s="153">
        <v>1</v>
      </c>
      <c r="Y13" s="153">
        <v>1</v>
      </c>
      <c r="Z13" s="153">
        <v>1</v>
      </c>
    </row>
    <row r="14" spans="1:256" s="62" customFormat="1" x14ac:dyDescent="0.25">
      <c r="A14" s="153"/>
      <c r="C14" s="103"/>
      <c r="D14" s="153"/>
      <c r="E14" s="153"/>
      <c r="F14" s="153"/>
      <c r="G14" s="153"/>
      <c r="H14" s="153"/>
      <c r="I14" s="153"/>
      <c r="J14" s="153"/>
      <c r="K14" s="153"/>
      <c r="L14" s="153"/>
      <c r="M14" s="153"/>
      <c r="N14" s="153"/>
      <c r="O14" s="153"/>
      <c r="P14" s="153"/>
      <c r="Q14" s="153"/>
      <c r="R14" s="153"/>
      <c r="S14" s="153"/>
      <c r="T14" s="153"/>
      <c r="U14" s="153"/>
      <c r="V14" s="153"/>
      <c r="W14" s="153"/>
      <c r="X14" s="153"/>
      <c r="Y14" s="153"/>
      <c r="Z14" s="153"/>
    </row>
    <row r="15" spans="1:256" s="62" customFormat="1" ht="5.25" customHeight="1" x14ac:dyDescent="0.25">
      <c r="A15" s="153"/>
      <c r="C15" s="103"/>
      <c r="D15" s="153"/>
      <c r="E15" s="153"/>
      <c r="F15" s="153"/>
      <c r="G15" s="153"/>
      <c r="H15" s="153"/>
      <c r="I15" s="153"/>
      <c r="J15" s="153"/>
      <c r="K15" s="153"/>
      <c r="L15" s="153"/>
      <c r="M15" s="153"/>
      <c r="N15" s="153"/>
      <c r="O15" s="153"/>
      <c r="P15" s="153"/>
      <c r="Q15" s="153"/>
      <c r="R15" s="153"/>
      <c r="S15" s="153"/>
      <c r="T15" s="153"/>
      <c r="U15" s="153"/>
      <c r="V15" s="153"/>
      <c r="W15" s="153"/>
      <c r="X15" s="153"/>
      <c r="Y15" s="153"/>
      <c r="Z15" s="153"/>
    </row>
    <row r="16" spans="1:256" s="62" customFormat="1" ht="13.8" thickBot="1" x14ac:dyDescent="0.3">
      <c r="A16" s="153"/>
      <c r="D16" s="207">
        <f>IGPMBase-C17</f>
        <v>31</v>
      </c>
      <c r="E16" s="207">
        <f>E17-IGPMBase</f>
        <v>28</v>
      </c>
      <c r="F16" s="207">
        <f>F17-E17</f>
        <v>31</v>
      </c>
      <c r="G16" s="207">
        <f t="shared" ref="G16:BR16" si="0">G17-F17</f>
        <v>30</v>
      </c>
      <c r="H16" s="207">
        <f t="shared" si="0"/>
        <v>31</v>
      </c>
      <c r="I16" s="207">
        <f t="shared" si="0"/>
        <v>30</v>
      </c>
      <c r="J16" s="207">
        <f t="shared" si="0"/>
        <v>31</v>
      </c>
      <c r="K16" s="207">
        <f t="shared" si="0"/>
        <v>31</v>
      </c>
      <c r="L16" s="207">
        <f t="shared" si="0"/>
        <v>30</v>
      </c>
      <c r="M16" s="207">
        <f t="shared" si="0"/>
        <v>31</v>
      </c>
      <c r="N16" s="207">
        <f t="shared" si="0"/>
        <v>30</v>
      </c>
      <c r="O16" s="207">
        <f t="shared" si="0"/>
        <v>31</v>
      </c>
      <c r="P16" s="207">
        <f t="shared" si="0"/>
        <v>31</v>
      </c>
      <c r="Q16" s="207">
        <f t="shared" si="0"/>
        <v>29</v>
      </c>
      <c r="R16" s="207">
        <f t="shared" si="0"/>
        <v>31</v>
      </c>
      <c r="S16" s="207">
        <f t="shared" si="0"/>
        <v>30</v>
      </c>
      <c r="T16" s="207">
        <f t="shared" si="0"/>
        <v>31</v>
      </c>
      <c r="U16" s="207">
        <f t="shared" si="0"/>
        <v>30</v>
      </c>
      <c r="V16" s="207">
        <f t="shared" si="0"/>
        <v>31</v>
      </c>
      <c r="W16" s="207">
        <f t="shared" si="0"/>
        <v>31</v>
      </c>
      <c r="X16" s="207">
        <f t="shared" si="0"/>
        <v>30</v>
      </c>
      <c r="Y16" s="207">
        <f t="shared" si="0"/>
        <v>31</v>
      </c>
      <c r="Z16" s="207">
        <f t="shared" si="0"/>
        <v>30</v>
      </c>
      <c r="AA16" s="207">
        <f t="shared" si="0"/>
        <v>31</v>
      </c>
      <c r="AB16" s="207">
        <f t="shared" si="0"/>
        <v>31</v>
      </c>
      <c r="AC16" s="207">
        <f t="shared" si="0"/>
        <v>28</v>
      </c>
      <c r="AD16" s="207">
        <f t="shared" si="0"/>
        <v>31</v>
      </c>
      <c r="AE16" s="207">
        <f t="shared" si="0"/>
        <v>30</v>
      </c>
      <c r="AF16" s="207">
        <f t="shared" si="0"/>
        <v>31</v>
      </c>
      <c r="AG16" s="207">
        <f t="shared" si="0"/>
        <v>30</v>
      </c>
      <c r="AH16" s="207">
        <f t="shared" si="0"/>
        <v>31</v>
      </c>
      <c r="AI16" s="207">
        <f t="shared" si="0"/>
        <v>31</v>
      </c>
      <c r="AJ16" s="207">
        <f t="shared" si="0"/>
        <v>30</v>
      </c>
      <c r="AK16" s="207">
        <f t="shared" si="0"/>
        <v>31</v>
      </c>
      <c r="AL16" s="207">
        <f t="shared" si="0"/>
        <v>30</v>
      </c>
      <c r="AM16" s="207">
        <f t="shared" si="0"/>
        <v>31</v>
      </c>
      <c r="AN16" s="207">
        <f t="shared" si="0"/>
        <v>31</v>
      </c>
      <c r="AO16" s="207">
        <f t="shared" si="0"/>
        <v>28</v>
      </c>
      <c r="AP16" s="207">
        <f t="shared" si="0"/>
        <v>31</v>
      </c>
      <c r="AQ16" s="207">
        <f t="shared" si="0"/>
        <v>30</v>
      </c>
      <c r="AR16" s="207">
        <f t="shared" si="0"/>
        <v>31</v>
      </c>
      <c r="AS16" s="207">
        <f t="shared" si="0"/>
        <v>30</v>
      </c>
      <c r="AT16" s="207">
        <f t="shared" si="0"/>
        <v>31</v>
      </c>
      <c r="AU16" s="207">
        <f t="shared" si="0"/>
        <v>31</v>
      </c>
      <c r="AV16" s="207">
        <f t="shared" si="0"/>
        <v>30</v>
      </c>
      <c r="AW16" s="207">
        <f t="shared" si="0"/>
        <v>31</v>
      </c>
      <c r="AX16" s="207">
        <f t="shared" si="0"/>
        <v>30</v>
      </c>
      <c r="AY16" s="207">
        <f t="shared" si="0"/>
        <v>31</v>
      </c>
      <c r="AZ16" s="207">
        <f t="shared" si="0"/>
        <v>31</v>
      </c>
      <c r="BA16" s="207">
        <f t="shared" si="0"/>
        <v>28</v>
      </c>
      <c r="BB16" s="207">
        <f t="shared" si="0"/>
        <v>31</v>
      </c>
      <c r="BC16" s="207">
        <f t="shared" si="0"/>
        <v>30</v>
      </c>
      <c r="BD16" s="207">
        <f t="shared" si="0"/>
        <v>31</v>
      </c>
      <c r="BE16" s="207">
        <f t="shared" si="0"/>
        <v>30</v>
      </c>
      <c r="BF16" s="207">
        <f t="shared" si="0"/>
        <v>31</v>
      </c>
      <c r="BG16" s="207">
        <f t="shared" si="0"/>
        <v>31</v>
      </c>
      <c r="BH16" s="207">
        <f t="shared" si="0"/>
        <v>30</v>
      </c>
      <c r="BI16" s="207">
        <f t="shared" si="0"/>
        <v>31</v>
      </c>
      <c r="BJ16" s="207">
        <f t="shared" si="0"/>
        <v>30</v>
      </c>
      <c r="BK16" s="207">
        <f t="shared" si="0"/>
        <v>31</v>
      </c>
      <c r="BL16" s="207">
        <f t="shared" si="0"/>
        <v>31</v>
      </c>
      <c r="BM16" s="207">
        <f t="shared" si="0"/>
        <v>29</v>
      </c>
      <c r="BN16" s="207">
        <f t="shared" si="0"/>
        <v>31</v>
      </c>
      <c r="BO16" s="207">
        <f t="shared" si="0"/>
        <v>30</v>
      </c>
      <c r="BP16" s="207">
        <f t="shared" si="0"/>
        <v>31</v>
      </c>
      <c r="BQ16" s="207">
        <f t="shared" si="0"/>
        <v>30</v>
      </c>
      <c r="BR16" s="207">
        <f t="shared" si="0"/>
        <v>31</v>
      </c>
      <c r="BS16" s="207">
        <f t="shared" ref="BS16:ED16" si="1">BS17-BR17</f>
        <v>31</v>
      </c>
      <c r="BT16" s="207">
        <f t="shared" si="1"/>
        <v>30</v>
      </c>
      <c r="BU16" s="207">
        <f t="shared" si="1"/>
        <v>31</v>
      </c>
      <c r="BV16" s="207">
        <f t="shared" si="1"/>
        <v>30</v>
      </c>
      <c r="BW16" s="207">
        <f t="shared" si="1"/>
        <v>31</v>
      </c>
      <c r="BX16" s="207">
        <f t="shared" si="1"/>
        <v>31</v>
      </c>
      <c r="BY16" s="207">
        <f t="shared" si="1"/>
        <v>28</v>
      </c>
      <c r="BZ16" s="207">
        <f t="shared" si="1"/>
        <v>31</v>
      </c>
      <c r="CA16" s="207">
        <f t="shared" si="1"/>
        <v>30</v>
      </c>
      <c r="CB16" s="207">
        <f t="shared" si="1"/>
        <v>31</v>
      </c>
      <c r="CC16" s="207">
        <f t="shared" si="1"/>
        <v>30</v>
      </c>
      <c r="CD16" s="207">
        <f t="shared" si="1"/>
        <v>31</v>
      </c>
      <c r="CE16" s="207">
        <f t="shared" si="1"/>
        <v>31</v>
      </c>
      <c r="CF16" s="207">
        <f t="shared" si="1"/>
        <v>30</v>
      </c>
      <c r="CG16" s="207">
        <f t="shared" si="1"/>
        <v>31</v>
      </c>
      <c r="CH16" s="207">
        <f t="shared" si="1"/>
        <v>30</v>
      </c>
      <c r="CI16" s="207">
        <f t="shared" si="1"/>
        <v>31</v>
      </c>
      <c r="CJ16" s="207">
        <f t="shared" si="1"/>
        <v>31</v>
      </c>
      <c r="CK16" s="207">
        <f t="shared" si="1"/>
        <v>28</v>
      </c>
      <c r="CL16" s="207">
        <f t="shared" si="1"/>
        <v>31</v>
      </c>
      <c r="CM16" s="207">
        <f t="shared" si="1"/>
        <v>30</v>
      </c>
      <c r="CN16" s="207">
        <f t="shared" si="1"/>
        <v>31</v>
      </c>
      <c r="CO16" s="207">
        <f t="shared" si="1"/>
        <v>30</v>
      </c>
      <c r="CP16" s="207">
        <f t="shared" si="1"/>
        <v>31</v>
      </c>
      <c r="CQ16" s="207">
        <f t="shared" si="1"/>
        <v>31</v>
      </c>
      <c r="CR16" s="207">
        <f t="shared" si="1"/>
        <v>30</v>
      </c>
      <c r="CS16" s="207">
        <f t="shared" si="1"/>
        <v>31</v>
      </c>
      <c r="CT16" s="207">
        <f t="shared" si="1"/>
        <v>30</v>
      </c>
      <c r="CU16" s="207">
        <f t="shared" si="1"/>
        <v>31</v>
      </c>
      <c r="CV16" s="207">
        <f t="shared" si="1"/>
        <v>31</v>
      </c>
      <c r="CW16" s="207">
        <f t="shared" si="1"/>
        <v>28</v>
      </c>
      <c r="CX16" s="207">
        <f t="shared" si="1"/>
        <v>31</v>
      </c>
      <c r="CY16" s="207">
        <f t="shared" si="1"/>
        <v>30</v>
      </c>
      <c r="CZ16" s="207">
        <f t="shared" si="1"/>
        <v>31</v>
      </c>
      <c r="DA16" s="207">
        <f t="shared" si="1"/>
        <v>30</v>
      </c>
      <c r="DB16" s="207">
        <f t="shared" si="1"/>
        <v>31</v>
      </c>
      <c r="DC16" s="207">
        <f t="shared" si="1"/>
        <v>31</v>
      </c>
      <c r="DD16" s="207">
        <f t="shared" si="1"/>
        <v>30</v>
      </c>
      <c r="DE16" s="207">
        <f t="shared" si="1"/>
        <v>31</v>
      </c>
      <c r="DF16" s="207">
        <f t="shared" si="1"/>
        <v>30</v>
      </c>
      <c r="DG16" s="207">
        <f t="shared" si="1"/>
        <v>31</v>
      </c>
      <c r="DH16" s="207">
        <f t="shared" si="1"/>
        <v>31</v>
      </c>
      <c r="DI16" s="207">
        <f t="shared" si="1"/>
        <v>29</v>
      </c>
      <c r="DJ16" s="207">
        <f t="shared" si="1"/>
        <v>31</v>
      </c>
      <c r="DK16" s="207">
        <f t="shared" si="1"/>
        <v>30</v>
      </c>
      <c r="DL16" s="207">
        <f t="shared" si="1"/>
        <v>31</v>
      </c>
      <c r="DM16" s="207">
        <f t="shared" si="1"/>
        <v>30</v>
      </c>
      <c r="DN16" s="207">
        <f t="shared" si="1"/>
        <v>31</v>
      </c>
      <c r="DO16" s="207">
        <f t="shared" si="1"/>
        <v>31</v>
      </c>
      <c r="DP16" s="207">
        <f t="shared" si="1"/>
        <v>30</v>
      </c>
      <c r="DQ16" s="207">
        <f t="shared" si="1"/>
        <v>31</v>
      </c>
      <c r="DR16" s="207">
        <f t="shared" si="1"/>
        <v>30</v>
      </c>
      <c r="DS16" s="207">
        <f t="shared" si="1"/>
        <v>31</v>
      </c>
      <c r="DT16" s="207">
        <f t="shared" si="1"/>
        <v>31</v>
      </c>
      <c r="DU16" s="207">
        <f t="shared" si="1"/>
        <v>28</v>
      </c>
      <c r="DV16" s="207">
        <f t="shared" si="1"/>
        <v>31</v>
      </c>
      <c r="DW16" s="207">
        <f t="shared" si="1"/>
        <v>30</v>
      </c>
      <c r="DX16" s="207">
        <f t="shared" si="1"/>
        <v>31</v>
      </c>
      <c r="DY16" s="207">
        <f t="shared" si="1"/>
        <v>30</v>
      </c>
      <c r="DZ16" s="207">
        <f t="shared" si="1"/>
        <v>31</v>
      </c>
      <c r="EA16" s="207">
        <f t="shared" si="1"/>
        <v>31</v>
      </c>
      <c r="EB16" s="207">
        <f t="shared" si="1"/>
        <v>30</v>
      </c>
      <c r="EC16" s="207">
        <f t="shared" si="1"/>
        <v>31</v>
      </c>
      <c r="ED16" s="207">
        <f t="shared" si="1"/>
        <v>30</v>
      </c>
      <c r="EE16" s="207">
        <f t="shared" ref="EE16:GP16" si="2">EE17-ED17</f>
        <v>31</v>
      </c>
      <c r="EF16" s="207">
        <f t="shared" si="2"/>
        <v>31</v>
      </c>
      <c r="EG16" s="207">
        <f t="shared" si="2"/>
        <v>28</v>
      </c>
      <c r="EH16" s="207">
        <f t="shared" si="2"/>
        <v>31</v>
      </c>
      <c r="EI16" s="207">
        <f t="shared" si="2"/>
        <v>30</v>
      </c>
      <c r="EJ16" s="207">
        <f t="shared" si="2"/>
        <v>31</v>
      </c>
      <c r="EK16" s="207">
        <f t="shared" si="2"/>
        <v>30</v>
      </c>
      <c r="EL16" s="207">
        <f t="shared" si="2"/>
        <v>31</v>
      </c>
      <c r="EM16" s="207">
        <f t="shared" si="2"/>
        <v>31</v>
      </c>
      <c r="EN16" s="207">
        <f t="shared" si="2"/>
        <v>30</v>
      </c>
      <c r="EO16" s="207">
        <f t="shared" si="2"/>
        <v>31</v>
      </c>
      <c r="EP16" s="207">
        <f t="shared" si="2"/>
        <v>30</v>
      </c>
      <c r="EQ16" s="207">
        <f t="shared" si="2"/>
        <v>31</v>
      </c>
      <c r="ER16" s="207">
        <f t="shared" si="2"/>
        <v>31</v>
      </c>
      <c r="ES16" s="207">
        <f t="shared" si="2"/>
        <v>28</v>
      </c>
      <c r="ET16" s="207">
        <f t="shared" si="2"/>
        <v>31</v>
      </c>
      <c r="EU16" s="207">
        <f t="shared" si="2"/>
        <v>30</v>
      </c>
      <c r="EV16" s="207">
        <f t="shared" si="2"/>
        <v>31</v>
      </c>
      <c r="EW16" s="207">
        <f t="shared" si="2"/>
        <v>30</v>
      </c>
      <c r="EX16" s="207">
        <f t="shared" si="2"/>
        <v>31</v>
      </c>
      <c r="EY16" s="207">
        <f t="shared" si="2"/>
        <v>31</v>
      </c>
      <c r="EZ16" s="207">
        <f t="shared" si="2"/>
        <v>30</v>
      </c>
      <c r="FA16" s="207">
        <f t="shared" si="2"/>
        <v>31</v>
      </c>
      <c r="FB16" s="207">
        <f t="shared" si="2"/>
        <v>30</v>
      </c>
      <c r="FC16" s="207">
        <f t="shared" si="2"/>
        <v>31</v>
      </c>
      <c r="FD16" s="207">
        <f t="shared" si="2"/>
        <v>31</v>
      </c>
      <c r="FE16" s="207">
        <f t="shared" si="2"/>
        <v>29</v>
      </c>
      <c r="FF16" s="207">
        <f t="shared" si="2"/>
        <v>31</v>
      </c>
      <c r="FG16" s="207">
        <f t="shared" si="2"/>
        <v>30</v>
      </c>
      <c r="FH16" s="207">
        <f t="shared" si="2"/>
        <v>31</v>
      </c>
      <c r="FI16" s="207">
        <f t="shared" si="2"/>
        <v>30</v>
      </c>
      <c r="FJ16" s="207">
        <f t="shared" si="2"/>
        <v>31</v>
      </c>
      <c r="FK16" s="207">
        <f t="shared" si="2"/>
        <v>31</v>
      </c>
      <c r="FL16" s="207">
        <f t="shared" si="2"/>
        <v>30</v>
      </c>
      <c r="FM16" s="207">
        <f t="shared" si="2"/>
        <v>31</v>
      </c>
      <c r="FN16" s="207">
        <f t="shared" si="2"/>
        <v>30</v>
      </c>
      <c r="FO16" s="207">
        <f t="shared" si="2"/>
        <v>31</v>
      </c>
      <c r="FP16" s="207">
        <f t="shared" si="2"/>
        <v>31</v>
      </c>
      <c r="FQ16" s="207">
        <f t="shared" si="2"/>
        <v>28</v>
      </c>
      <c r="FR16" s="207">
        <f t="shared" si="2"/>
        <v>31</v>
      </c>
      <c r="FS16" s="207">
        <f t="shared" si="2"/>
        <v>30</v>
      </c>
      <c r="FT16" s="207">
        <f t="shared" si="2"/>
        <v>31</v>
      </c>
      <c r="FU16" s="207">
        <f t="shared" si="2"/>
        <v>30</v>
      </c>
      <c r="FV16" s="207">
        <f t="shared" si="2"/>
        <v>31</v>
      </c>
      <c r="FW16" s="207">
        <f t="shared" si="2"/>
        <v>31</v>
      </c>
      <c r="FX16" s="207">
        <f t="shared" si="2"/>
        <v>30</v>
      </c>
      <c r="FY16" s="207">
        <f t="shared" si="2"/>
        <v>31</v>
      </c>
      <c r="FZ16" s="207">
        <f t="shared" si="2"/>
        <v>30</v>
      </c>
      <c r="GA16" s="207">
        <f t="shared" si="2"/>
        <v>31</v>
      </c>
      <c r="GB16" s="207">
        <f t="shared" si="2"/>
        <v>31</v>
      </c>
      <c r="GC16" s="207">
        <f t="shared" si="2"/>
        <v>28</v>
      </c>
      <c r="GD16" s="207">
        <f t="shared" si="2"/>
        <v>31</v>
      </c>
      <c r="GE16" s="207">
        <f t="shared" si="2"/>
        <v>30</v>
      </c>
      <c r="GF16" s="207">
        <f t="shared" si="2"/>
        <v>31</v>
      </c>
      <c r="GG16" s="207">
        <f t="shared" si="2"/>
        <v>30</v>
      </c>
      <c r="GH16" s="207">
        <f t="shared" si="2"/>
        <v>31</v>
      </c>
      <c r="GI16" s="207">
        <f t="shared" si="2"/>
        <v>31</v>
      </c>
      <c r="GJ16" s="207">
        <f t="shared" si="2"/>
        <v>30</v>
      </c>
      <c r="GK16" s="207">
        <f t="shared" si="2"/>
        <v>31</v>
      </c>
      <c r="GL16" s="207">
        <f t="shared" si="2"/>
        <v>30</v>
      </c>
      <c r="GM16" s="207">
        <f t="shared" si="2"/>
        <v>31</v>
      </c>
      <c r="GN16" s="207">
        <f t="shared" si="2"/>
        <v>31</v>
      </c>
      <c r="GO16" s="207">
        <f t="shared" si="2"/>
        <v>28</v>
      </c>
      <c r="GP16" s="207">
        <f t="shared" si="2"/>
        <v>31</v>
      </c>
      <c r="GQ16" s="207">
        <f t="shared" ref="GQ16:IV16" si="3">GQ17-GP17</f>
        <v>30</v>
      </c>
      <c r="GR16" s="207">
        <f t="shared" si="3"/>
        <v>31</v>
      </c>
      <c r="GS16" s="207">
        <f t="shared" si="3"/>
        <v>30</v>
      </c>
      <c r="GT16" s="207">
        <f t="shared" si="3"/>
        <v>31</v>
      </c>
      <c r="GU16" s="207">
        <f t="shared" si="3"/>
        <v>31</v>
      </c>
      <c r="GV16" s="207">
        <f t="shared" si="3"/>
        <v>30</v>
      </c>
      <c r="GW16" s="207">
        <f t="shared" si="3"/>
        <v>31</v>
      </c>
      <c r="GX16" s="207">
        <f t="shared" si="3"/>
        <v>30</v>
      </c>
      <c r="GY16" s="207">
        <f t="shared" si="3"/>
        <v>31</v>
      </c>
      <c r="GZ16" s="207">
        <f t="shared" si="3"/>
        <v>31</v>
      </c>
      <c r="HA16" s="207">
        <f t="shared" si="3"/>
        <v>29</v>
      </c>
      <c r="HB16" s="207">
        <f t="shared" si="3"/>
        <v>31</v>
      </c>
      <c r="HC16" s="207">
        <f t="shared" si="3"/>
        <v>30</v>
      </c>
      <c r="HD16" s="207">
        <f t="shared" si="3"/>
        <v>31</v>
      </c>
      <c r="HE16" s="207">
        <f t="shared" si="3"/>
        <v>30</v>
      </c>
      <c r="HF16" s="207">
        <f t="shared" si="3"/>
        <v>31</v>
      </c>
      <c r="HG16" s="207">
        <f t="shared" si="3"/>
        <v>31</v>
      </c>
      <c r="HH16" s="207">
        <f t="shared" si="3"/>
        <v>30</v>
      </c>
      <c r="HI16" s="207">
        <f t="shared" si="3"/>
        <v>31</v>
      </c>
      <c r="HJ16" s="207">
        <f t="shared" si="3"/>
        <v>30</v>
      </c>
      <c r="HK16" s="207">
        <f t="shared" si="3"/>
        <v>31</v>
      </c>
      <c r="HL16" s="207">
        <f t="shared" si="3"/>
        <v>31</v>
      </c>
      <c r="HM16" s="207">
        <f t="shared" si="3"/>
        <v>28</v>
      </c>
      <c r="HN16" s="207">
        <f t="shared" si="3"/>
        <v>31</v>
      </c>
      <c r="HO16" s="207">
        <f t="shared" si="3"/>
        <v>30</v>
      </c>
      <c r="HP16" s="207">
        <f t="shared" si="3"/>
        <v>31</v>
      </c>
      <c r="HQ16" s="207">
        <f t="shared" si="3"/>
        <v>30</v>
      </c>
      <c r="HR16" s="207">
        <f t="shared" si="3"/>
        <v>31</v>
      </c>
      <c r="HS16" s="207">
        <f t="shared" si="3"/>
        <v>31</v>
      </c>
      <c r="HT16" s="207">
        <f t="shared" si="3"/>
        <v>30</v>
      </c>
      <c r="HU16" s="207">
        <f t="shared" si="3"/>
        <v>31</v>
      </c>
      <c r="HV16" s="207">
        <f t="shared" si="3"/>
        <v>30</v>
      </c>
      <c r="HW16" s="207">
        <f t="shared" si="3"/>
        <v>31</v>
      </c>
      <c r="HX16" s="207">
        <f t="shared" si="3"/>
        <v>31</v>
      </c>
      <c r="HY16" s="207">
        <f t="shared" si="3"/>
        <v>28</v>
      </c>
      <c r="HZ16" s="207">
        <f t="shared" si="3"/>
        <v>31</v>
      </c>
      <c r="IA16" s="207">
        <f t="shared" si="3"/>
        <v>30</v>
      </c>
      <c r="IB16" s="207">
        <f t="shared" si="3"/>
        <v>31</v>
      </c>
      <c r="IC16" s="207">
        <f t="shared" si="3"/>
        <v>30</v>
      </c>
      <c r="ID16" s="207">
        <f t="shared" si="3"/>
        <v>31</v>
      </c>
      <c r="IE16" s="207">
        <f t="shared" si="3"/>
        <v>31</v>
      </c>
      <c r="IF16" s="207">
        <f t="shared" si="3"/>
        <v>30</v>
      </c>
      <c r="IG16" s="207">
        <f t="shared" si="3"/>
        <v>31</v>
      </c>
      <c r="IH16" s="207">
        <f t="shared" si="3"/>
        <v>30</v>
      </c>
      <c r="II16" s="207">
        <f t="shared" si="3"/>
        <v>31</v>
      </c>
      <c r="IJ16" s="207">
        <f t="shared" si="3"/>
        <v>31</v>
      </c>
      <c r="IK16" s="207">
        <f t="shared" si="3"/>
        <v>28</v>
      </c>
      <c r="IL16" s="207">
        <f t="shared" si="3"/>
        <v>31</v>
      </c>
      <c r="IM16" s="207">
        <f t="shared" si="3"/>
        <v>30</v>
      </c>
      <c r="IN16" s="207">
        <f t="shared" si="3"/>
        <v>31</v>
      </c>
      <c r="IO16" s="207">
        <f t="shared" si="3"/>
        <v>30</v>
      </c>
      <c r="IP16" s="207">
        <f t="shared" si="3"/>
        <v>31</v>
      </c>
      <c r="IQ16" s="207">
        <f t="shared" si="3"/>
        <v>31</v>
      </c>
      <c r="IR16" s="207">
        <f t="shared" si="3"/>
        <v>30</v>
      </c>
      <c r="IS16" s="207">
        <f t="shared" si="3"/>
        <v>31</v>
      </c>
      <c r="IT16" s="207">
        <f t="shared" si="3"/>
        <v>30</v>
      </c>
      <c r="IU16" s="207">
        <f t="shared" si="3"/>
        <v>31</v>
      </c>
      <c r="IV16" s="207">
        <f t="shared" si="3"/>
        <v>31</v>
      </c>
    </row>
    <row r="17" spans="1:256" s="98" customFormat="1" x14ac:dyDescent="0.25">
      <c r="A17" s="360"/>
      <c r="C17" s="361">
        <v>36160</v>
      </c>
      <c r="D17" s="362">
        <v>36191</v>
      </c>
      <c r="E17" s="362">
        <v>36219</v>
      </c>
      <c r="F17" s="362">
        <v>36250</v>
      </c>
      <c r="G17" s="362">
        <v>36280</v>
      </c>
      <c r="H17" s="362">
        <v>36311</v>
      </c>
      <c r="I17" s="362">
        <v>36341</v>
      </c>
      <c r="J17" s="362">
        <v>36372</v>
      </c>
      <c r="K17" s="362">
        <v>36403</v>
      </c>
      <c r="L17" s="362">
        <v>36433</v>
      </c>
      <c r="M17" s="362">
        <v>36464</v>
      </c>
      <c r="N17" s="362">
        <v>36494</v>
      </c>
      <c r="O17" s="362">
        <v>36525</v>
      </c>
      <c r="P17" s="362">
        <v>36556</v>
      </c>
      <c r="Q17" s="362">
        <v>36585</v>
      </c>
      <c r="R17" s="362">
        <v>36616</v>
      </c>
      <c r="S17" s="362">
        <v>36646</v>
      </c>
      <c r="T17" s="362">
        <v>36677</v>
      </c>
      <c r="U17" s="362">
        <v>36707</v>
      </c>
      <c r="V17" s="362">
        <v>36738</v>
      </c>
      <c r="W17" s="362">
        <v>36769</v>
      </c>
      <c r="X17" s="362">
        <v>36799</v>
      </c>
      <c r="Y17" s="362">
        <v>36830</v>
      </c>
      <c r="Z17" s="362">
        <v>36860</v>
      </c>
      <c r="AA17" s="362">
        <v>36891</v>
      </c>
      <c r="AB17" s="362">
        <v>36922</v>
      </c>
      <c r="AC17" s="362">
        <v>36950</v>
      </c>
      <c r="AD17" s="362">
        <v>36981</v>
      </c>
      <c r="AE17" s="362">
        <v>37011</v>
      </c>
      <c r="AF17" s="362">
        <v>37042</v>
      </c>
      <c r="AG17" s="362">
        <v>37072</v>
      </c>
      <c r="AH17" s="362">
        <v>37103</v>
      </c>
      <c r="AI17" s="362">
        <v>37134</v>
      </c>
      <c r="AJ17" s="362">
        <v>37164</v>
      </c>
      <c r="AK17" s="362">
        <v>37195</v>
      </c>
      <c r="AL17" s="362">
        <v>37225</v>
      </c>
      <c r="AM17" s="362">
        <v>37256</v>
      </c>
      <c r="AN17" s="362">
        <v>37287</v>
      </c>
      <c r="AO17" s="362">
        <v>37315</v>
      </c>
      <c r="AP17" s="362">
        <v>37346</v>
      </c>
      <c r="AQ17" s="362">
        <v>37376</v>
      </c>
      <c r="AR17" s="362">
        <v>37407</v>
      </c>
      <c r="AS17" s="362">
        <v>37437</v>
      </c>
      <c r="AT17" s="362">
        <v>37468</v>
      </c>
      <c r="AU17" s="362">
        <v>37499</v>
      </c>
      <c r="AV17" s="362">
        <v>37529</v>
      </c>
      <c r="AW17" s="362">
        <v>37560</v>
      </c>
      <c r="AX17" s="362">
        <v>37590</v>
      </c>
      <c r="AY17" s="362">
        <v>37621</v>
      </c>
      <c r="AZ17" s="362">
        <v>37652</v>
      </c>
      <c r="BA17" s="362">
        <v>37680</v>
      </c>
      <c r="BB17" s="362">
        <v>37711</v>
      </c>
      <c r="BC17" s="362">
        <v>37741</v>
      </c>
      <c r="BD17" s="362">
        <v>37772</v>
      </c>
      <c r="BE17" s="362">
        <v>37802</v>
      </c>
      <c r="BF17" s="362">
        <v>37833</v>
      </c>
      <c r="BG17" s="362">
        <v>37864</v>
      </c>
      <c r="BH17" s="362">
        <v>37894</v>
      </c>
      <c r="BI17" s="362">
        <v>37925</v>
      </c>
      <c r="BJ17" s="362">
        <v>37955</v>
      </c>
      <c r="BK17" s="362">
        <v>37986</v>
      </c>
      <c r="BL17" s="362">
        <v>38017</v>
      </c>
      <c r="BM17" s="362">
        <v>38046</v>
      </c>
      <c r="BN17" s="362">
        <v>38077</v>
      </c>
      <c r="BO17" s="362">
        <v>38107</v>
      </c>
      <c r="BP17" s="362">
        <v>38138</v>
      </c>
      <c r="BQ17" s="362">
        <v>38168</v>
      </c>
      <c r="BR17" s="362">
        <v>38199</v>
      </c>
      <c r="BS17" s="362">
        <v>38230</v>
      </c>
      <c r="BT17" s="362">
        <v>38260</v>
      </c>
      <c r="BU17" s="362">
        <v>38291</v>
      </c>
      <c r="BV17" s="362">
        <v>38321</v>
      </c>
      <c r="BW17" s="362">
        <v>38352</v>
      </c>
      <c r="BX17" s="362">
        <v>38383</v>
      </c>
      <c r="BY17" s="362">
        <v>38411</v>
      </c>
      <c r="BZ17" s="362">
        <v>38442</v>
      </c>
      <c r="CA17" s="362">
        <v>38472</v>
      </c>
      <c r="CB17" s="362">
        <v>38503</v>
      </c>
      <c r="CC17" s="362">
        <v>38533</v>
      </c>
      <c r="CD17" s="362">
        <v>38564</v>
      </c>
      <c r="CE17" s="362">
        <v>38595</v>
      </c>
      <c r="CF17" s="362">
        <v>38625</v>
      </c>
      <c r="CG17" s="362">
        <v>38656</v>
      </c>
      <c r="CH17" s="362">
        <v>38686</v>
      </c>
      <c r="CI17" s="362">
        <v>38717</v>
      </c>
      <c r="CJ17" s="362">
        <v>38748</v>
      </c>
      <c r="CK17" s="362">
        <v>38776</v>
      </c>
      <c r="CL17" s="362">
        <v>38807</v>
      </c>
      <c r="CM17" s="362">
        <v>38837</v>
      </c>
      <c r="CN17" s="362">
        <v>38868</v>
      </c>
      <c r="CO17" s="362">
        <v>38898</v>
      </c>
      <c r="CP17" s="362">
        <v>38929</v>
      </c>
      <c r="CQ17" s="362">
        <v>38960</v>
      </c>
      <c r="CR17" s="362">
        <v>38990</v>
      </c>
      <c r="CS17" s="362">
        <v>39021</v>
      </c>
      <c r="CT17" s="362">
        <v>39051</v>
      </c>
      <c r="CU17" s="362">
        <v>39082</v>
      </c>
      <c r="CV17" s="362">
        <v>39113</v>
      </c>
      <c r="CW17" s="362">
        <v>39141</v>
      </c>
      <c r="CX17" s="362">
        <v>39172</v>
      </c>
      <c r="CY17" s="362">
        <v>39202</v>
      </c>
      <c r="CZ17" s="362">
        <v>39233</v>
      </c>
      <c r="DA17" s="362">
        <v>39263</v>
      </c>
      <c r="DB17" s="362">
        <v>39294</v>
      </c>
      <c r="DC17" s="362">
        <v>39325</v>
      </c>
      <c r="DD17" s="362">
        <v>39355</v>
      </c>
      <c r="DE17" s="362">
        <v>39386</v>
      </c>
      <c r="DF17" s="362">
        <v>39416</v>
      </c>
      <c r="DG17" s="362">
        <v>39447</v>
      </c>
      <c r="DH17" s="362">
        <v>39478</v>
      </c>
      <c r="DI17" s="362">
        <v>39507</v>
      </c>
      <c r="DJ17" s="362">
        <v>39538</v>
      </c>
      <c r="DK17" s="362">
        <v>39568</v>
      </c>
      <c r="DL17" s="362">
        <v>39599</v>
      </c>
      <c r="DM17" s="362">
        <v>39629</v>
      </c>
      <c r="DN17" s="362">
        <v>39660</v>
      </c>
      <c r="DO17" s="362">
        <v>39691</v>
      </c>
      <c r="DP17" s="362">
        <v>39721</v>
      </c>
      <c r="DQ17" s="362">
        <v>39752</v>
      </c>
      <c r="DR17" s="362">
        <v>39782</v>
      </c>
      <c r="DS17" s="362">
        <v>39813</v>
      </c>
      <c r="DT17" s="362">
        <v>39844</v>
      </c>
      <c r="DU17" s="362">
        <v>39872</v>
      </c>
      <c r="DV17" s="362">
        <v>39903</v>
      </c>
      <c r="DW17" s="362">
        <v>39933</v>
      </c>
      <c r="DX17" s="362">
        <v>39964</v>
      </c>
      <c r="DY17" s="362">
        <v>39994</v>
      </c>
      <c r="DZ17" s="362">
        <v>40025</v>
      </c>
      <c r="EA17" s="362">
        <v>40056</v>
      </c>
      <c r="EB17" s="362">
        <v>40086</v>
      </c>
      <c r="EC17" s="362">
        <v>40117</v>
      </c>
      <c r="ED17" s="362">
        <v>40147</v>
      </c>
      <c r="EE17" s="362">
        <v>40178</v>
      </c>
      <c r="EF17" s="362">
        <v>40209</v>
      </c>
      <c r="EG17" s="362">
        <v>40237</v>
      </c>
      <c r="EH17" s="362">
        <v>40268</v>
      </c>
      <c r="EI17" s="362">
        <v>40298</v>
      </c>
      <c r="EJ17" s="362">
        <v>40329</v>
      </c>
      <c r="EK17" s="362">
        <v>40359</v>
      </c>
      <c r="EL17" s="362">
        <v>40390</v>
      </c>
      <c r="EM17" s="362">
        <v>40421</v>
      </c>
      <c r="EN17" s="362">
        <v>40451</v>
      </c>
      <c r="EO17" s="362">
        <v>40482</v>
      </c>
      <c r="EP17" s="362">
        <v>40512</v>
      </c>
      <c r="EQ17" s="362">
        <v>40543</v>
      </c>
      <c r="ER17" s="362">
        <v>40574</v>
      </c>
      <c r="ES17" s="362">
        <v>40602</v>
      </c>
      <c r="ET17" s="362">
        <v>40633</v>
      </c>
      <c r="EU17" s="362">
        <v>40663</v>
      </c>
      <c r="EV17" s="362">
        <v>40694</v>
      </c>
      <c r="EW17" s="362">
        <v>40724</v>
      </c>
      <c r="EX17" s="362">
        <v>40755</v>
      </c>
      <c r="EY17" s="362">
        <v>40786</v>
      </c>
      <c r="EZ17" s="362">
        <v>40816</v>
      </c>
      <c r="FA17" s="362">
        <v>40847</v>
      </c>
      <c r="FB17" s="362">
        <v>40877</v>
      </c>
      <c r="FC17" s="362">
        <v>40908</v>
      </c>
      <c r="FD17" s="362">
        <v>40939</v>
      </c>
      <c r="FE17" s="362">
        <v>40968</v>
      </c>
      <c r="FF17" s="362">
        <v>40999</v>
      </c>
      <c r="FG17" s="362">
        <v>41029</v>
      </c>
      <c r="FH17" s="362">
        <v>41060</v>
      </c>
      <c r="FI17" s="362">
        <v>41090</v>
      </c>
      <c r="FJ17" s="362">
        <v>41121</v>
      </c>
      <c r="FK17" s="362">
        <v>41152</v>
      </c>
      <c r="FL17" s="362">
        <v>41182</v>
      </c>
      <c r="FM17" s="362">
        <v>41213</v>
      </c>
      <c r="FN17" s="362">
        <v>41243</v>
      </c>
      <c r="FO17" s="362">
        <v>41274</v>
      </c>
      <c r="FP17" s="362">
        <v>41305</v>
      </c>
      <c r="FQ17" s="362">
        <v>41333</v>
      </c>
      <c r="FR17" s="362">
        <v>41364</v>
      </c>
      <c r="FS17" s="362">
        <v>41394</v>
      </c>
      <c r="FT17" s="362">
        <v>41425</v>
      </c>
      <c r="FU17" s="362">
        <v>41455</v>
      </c>
      <c r="FV17" s="362">
        <v>41486</v>
      </c>
      <c r="FW17" s="362">
        <v>41517</v>
      </c>
      <c r="FX17" s="362">
        <v>41547</v>
      </c>
      <c r="FY17" s="362">
        <v>41578</v>
      </c>
      <c r="FZ17" s="362">
        <v>41608</v>
      </c>
      <c r="GA17" s="362">
        <v>41639</v>
      </c>
      <c r="GB17" s="362">
        <v>41670</v>
      </c>
      <c r="GC17" s="362">
        <v>41698</v>
      </c>
      <c r="GD17" s="362">
        <v>41729</v>
      </c>
      <c r="GE17" s="362">
        <v>41759</v>
      </c>
      <c r="GF17" s="362">
        <v>41790</v>
      </c>
      <c r="GG17" s="362">
        <v>41820</v>
      </c>
      <c r="GH17" s="362">
        <v>41851</v>
      </c>
      <c r="GI17" s="362">
        <v>41882</v>
      </c>
      <c r="GJ17" s="362">
        <v>41912</v>
      </c>
      <c r="GK17" s="362">
        <v>41943</v>
      </c>
      <c r="GL17" s="362">
        <v>41973</v>
      </c>
      <c r="GM17" s="362">
        <v>42004</v>
      </c>
      <c r="GN17" s="362">
        <v>42035</v>
      </c>
      <c r="GO17" s="362">
        <v>42063</v>
      </c>
      <c r="GP17" s="362">
        <v>42094</v>
      </c>
      <c r="GQ17" s="362">
        <v>42124</v>
      </c>
      <c r="GR17" s="362">
        <v>42155</v>
      </c>
      <c r="GS17" s="362">
        <v>42185</v>
      </c>
      <c r="GT17" s="362">
        <v>42216</v>
      </c>
      <c r="GU17" s="362">
        <v>42247</v>
      </c>
      <c r="GV17" s="362">
        <v>42277</v>
      </c>
      <c r="GW17" s="362">
        <v>42308</v>
      </c>
      <c r="GX17" s="362">
        <v>42338</v>
      </c>
      <c r="GY17" s="362">
        <v>42369</v>
      </c>
      <c r="GZ17" s="362">
        <v>42400</v>
      </c>
      <c r="HA17" s="362">
        <v>42429</v>
      </c>
      <c r="HB17" s="362">
        <v>42460</v>
      </c>
      <c r="HC17" s="362">
        <v>42490</v>
      </c>
      <c r="HD17" s="362">
        <v>42521</v>
      </c>
      <c r="HE17" s="362">
        <v>42551</v>
      </c>
      <c r="HF17" s="362">
        <v>42582</v>
      </c>
      <c r="HG17" s="362">
        <v>42613</v>
      </c>
      <c r="HH17" s="362">
        <v>42643</v>
      </c>
      <c r="HI17" s="362">
        <v>42674</v>
      </c>
      <c r="HJ17" s="362">
        <v>42704</v>
      </c>
      <c r="HK17" s="362">
        <v>42735</v>
      </c>
      <c r="HL17" s="362">
        <v>42766</v>
      </c>
      <c r="HM17" s="362">
        <v>42794</v>
      </c>
      <c r="HN17" s="362">
        <v>42825</v>
      </c>
      <c r="HO17" s="362">
        <v>42855</v>
      </c>
      <c r="HP17" s="362">
        <v>42886</v>
      </c>
      <c r="HQ17" s="362">
        <v>42916</v>
      </c>
      <c r="HR17" s="362">
        <v>42947</v>
      </c>
      <c r="HS17" s="362">
        <v>42978</v>
      </c>
      <c r="HT17" s="362">
        <v>43008</v>
      </c>
      <c r="HU17" s="362">
        <v>43039</v>
      </c>
      <c r="HV17" s="362">
        <v>43069</v>
      </c>
      <c r="HW17" s="362">
        <v>43100</v>
      </c>
      <c r="HX17" s="362">
        <v>43131</v>
      </c>
      <c r="HY17" s="362">
        <v>43159</v>
      </c>
      <c r="HZ17" s="362">
        <v>43190</v>
      </c>
      <c r="IA17" s="362">
        <v>43220</v>
      </c>
      <c r="IB17" s="362">
        <v>43251</v>
      </c>
      <c r="IC17" s="362">
        <v>43281</v>
      </c>
      <c r="ID17" s="362">
        <v>43312</v>
      </c>
      <c r="IE17" s="362">
        <v>43343</v>
      </c>
      <c r="IF17" s="362">
        <v>43373</v>
      </c>
      <c r="IG17" s="362">
        <v>43404</v>
      </c>
      <c r="IH17" s="362">
        <v>43434</v>
      </c>
      <c r="II17" s="362">
        <v>43465</v>
      </c>
      <c r="IJ17" s="362">
        <v>43496</v>
      </c>
      <c r="IK17" s="362">
        <v>43524</v>
      </c>
      <c r="IL17" s="362">
        <v>43555</v>
      </c>
      <c r="IM17" s="362">
        <v>43585</v>
      </c>
      <c r="IN17" s="362">
        <v>43616</v>
      </c>
      <c r="IO17" s="362">
        <v>43646</v>
      </c>
      <c r="IP17" s="362">
        <v>43677</v>
      </c>
      <c r="IQ17" s="362">
        <v>43708</v>
      </c>
      <c r="IR17" s="362">
        <v>43738</v>
      </c>
      <c r="IS17" s="362">
        <v>43769</v>
      </c>
      <c r="IT17" s="362">
        <v>43799</v>
      </c>
      <c r="IU17" s="362">
        <v>43830</v>
      </c>
      <c r="IV17" s="362">
        <v>43861</v>
      </c>
    </row>
    <row r="18" spans="1:256" s="62" customFormat="1" x14ac:dyDescent="0.25">
      <c r="A18" s="345"/>
      <c r="B18" s="103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07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3"/>
      <c r="AT18" s="193"/>
      <c r="AU18" s="193"/>
      <c r="AV18" s="193"/>
      <c r="AW18" s="193"/>
      <c r="AX18" s="193"/>
      <c r="AY18" s="193"/>
      <c r="AZ18" s="193"/>
      <c r="BA18" s="193"/>
      <c r="BB18" s="193"/>
      <c r="BC18" s="193"/>
      <c r="BD18" s="193"/>
      <c r="BE18" s="193"/>
      <c r="BF18" s="193"/>
      <c r="BG18" s="193"/>
      <c r="BH18" s="193"/>
      <c r="BI18" s="193"/>
      <c r="BJ18" s="193"/>
      <c r="BK18" s="193"/>
      <c r="BL18" s="193"/>
      <c r="BM18" s="193"/>
      <c r="BN18" s="193"/>
      <c r="BO18" s="193"/>
      <c r="BP18" s="193"/>
      <c r="BQ18" s="193"/>
      <c r="BR18" s="193"/>
      <c r="BS18" s="193"/>
      <c r="BT18" s="193"/>
      <c r="BU18" s="193"/>
      <c r="BV18" s="193"/>
      <c r="BW18" s="193"/>
      <c r="BX18" s="193"/>
      <c r="BY18" s="193"/>
      <c r="BZ18" s="193"/>
      <c r="CA18" s="193"/>
      <c r="CB18" s="193"/>
      <c r="CC18" s="193"/>
      <c r="CD18" s="193"/>
      <c r="CE18" s="193"/>
      <c r="CF18" s="193"/>
      <c r="CG18" s="193"/>
      <c r="CH18" s="193"/>
      <c r="CI18" s="193"/>
      <c r="CJ18" s="193"/>
      <c r="CK18" s="193"/>
      <c r="CL18" s="193"/>
      <c r="CM18" s="193"/>
      <c r="CN18" s="193"/>
      <c r="CO18" s="193"/>
      <c r="CP18" s="193"/>
      <c r="CQ18" s="193"/>
      <c r="CR18" s="193"/>
      <c r="CS18" s="193"/>
      <c r="CT18" s="193"/>
      <c r="CU18" s="193"/>
      <c r="CV18" s="193"/>
      <c r="CW18" s="193"/>
      <c r="CX18" s="193"/>
      <c r="CY18" s="193"/>
      <c r="CZ18" s="193"/>
      <c r="DA18" s="193"/>
      <c r="DB18" s="193"/>
      <c r="DC18" s="193"/>
      <c r="DD18" s="193"/>
      <c r="DE18" s="193"/>
      <c r="DF18" s="193"/>
      <c r="DG18" s="193"/>
      <c r="DH18" s="193"/>
      <c r="DI18" s="193"/>
      <c r="DJ18" s="193"/>
      <c r="DK18" s="193"/>
      <c r="DL18" s="193"/>
      <c r="DM18" s="193"/>
      <c r="DN18" s="193"/>
      <c r="DO18" s="193"/>
      <c r="DP18" s="193"/>
      <c r="DQ18" s="193"/>
      <c r="DR18" s="193"/>
      <c r="DS18" s="193"/>
      <c r="DT18" s="193"/>
      <c r="DU18" s="193"/>
      <c r="DV18" s="193"/>
      <c r="DW18" s="193"/>
      <c r="DX18" s="193"/>
      <c r="DY18" s="193"/>
      <c r="DZ18" s="193"/>
      <c r="EA18" s="193"/>
      <c r="EB18" s="193"/>
      <c r="EC18" s="193"/>
      <c r="ED18" s="193"/>
      <c r="EE18" s="193"/>
      <c r="EF18" s="193"/>
      <c r="EG18" s="193"/>
      <c r="EH18" s="193"/>
      <c r="EI18" s="193"/>
      <c r="EJ18" s="193"/>
      <c r="EK18" s="193"/>
      <c r="EL18" s="193"/>
      <c r="EM18" s="193"/>
      <c r="EN18" s="193"/>
      <c r="EO18" s="193"/>
      <c r="EP18" s="193"/>
      <c r="EQ18" s="193"/>
      <c r="ER18" s="193"/>
      <c r="ES18" s="193"/>
      <c r="ET18" s="193"/>
      <c r="EU18" s="193"/>
      <c r="EV18" s="193"/>
      <c r="EW18" s="193"/>
      <c r="EX18" s="193"/>
      <c r="EY18" s="193"/>
      <c r="EZ18" s="193"/>
      <c r="FA18" s="193"/>
      <c r="FB18" s="193"/>
      <c r="FC18" s="193"/>
      <c r="FD18" s="193"/>
      <c r="FE18" s="193"/>
      <c r="FF18" s="193"/>
      <c r="FG18" s="193"/>
      <c r="FH18" s="193"/>
      <c r="FI18" s="193"/>
      <c r="FJ18" s="193"/>
      <c r="FK18" s="193"/>
      <c r="FL18" s="193"/>
      <c r="FM18" s="193"/>
      <c r="FN18" s="193"/>
      <c r="FO18" s="193"/>
      <c r="FP18" s="193"/>
      <c r="FQ18" s="193"/>
      <c r="FR18" s="193"/>
      <c r="FS18" s="193"/>
      <c r="FT18" s="193"/>
      <c r="FU18" s="193"/>
      <c r="FV18" s="193"/>
      <c r="FW18" s="193"/>
      <c r="FX18" s="193"/>
      <c r="FY18" s="193"/>
      <c r="FZ18" s="193"/>
      <c r="GA18" s="193"/>
      <c r="GB18" s="193"/>
      <c r="GC18" s="193"/>
      <c r="GD18" s="193"/>
      <c r="GE18" s="193"/>
      <c r="GF18" s="193"/>
      <c r="GG18" s="193"/>
      <c r="GH18" s="193"/>
      <c r="GI18" s="193"/>
      <c r="GJ18" s="193"/>
      <c r="GK18" s="193"/>
      <c r="GL18" s="193"/>
      <c r="GM18" s="193"/>
      <c r="GN18" s="193"/>
      <c r="GO18" s="193"/>
      <c r="GP18" s="193"/>
      <c r="GQ18" s="193"/>
      <c r="GR18" s="193"/>
      <c r="GS18" s="193"/>
      <c r="GT18" s="193"/>
      <c r="GU18" s="193"/>
      <c r="GV18" s="193"/>
      <c r="GW18" s="193"/>
      <c r="GX18" s="193"/>
      <c r="GY18" s="193"/>
      <c r="GZ18" s="193"/>
      <c r="HA18" s="193"/>
      <c r="HB18" s="193"/>
      <c r="HC18" s="193"/>
      <c r="HD18" s="193"/>
      <c r="HE18" s="193"/>
      <c r="HF18" s="193"/>
      <c r="HG18" s="193"/>
      <c r="HH18" s="193"/>
      <c r="HI18" s="193"/>
      <c r="HJ18" s="193"/>
      <c r="HK18" s="193"/>
      <c r="HL18" s="193"/>
      <c r="HM18" s="193"/>
      <c r="HN18" s="193"/>
      <c r="HO18" s="193"/>
      <c r="HP18" s="193"/>
      <c r="HQ18" s="193"/>
      <c r="HR18" s="193"/>
      <c r="HS18" s="193"/>
      <c r="HT18" s="193"/>
      <c r="HU18" s="193"/>
      <c r="HV18" s="193"/>
      <c r="HW18" s="193"/>
      <c r="HX18" s="193"/>
      <c r="HY18" s="193"/>
      <c r="HZ18" s="193"/>
      <c r="IA18" s="193"/>
      <c r="IB18" s="193"/>
      <c r="IC18" s="193"/>
      <c r="ID18" s="193"/>
      <c r="IE18" s="193"/>
      <c r="IF18" s="193"/>
      <c r="IG18" s="193"/>
      <c r="IH18" s="193"/>
      <c r="II18" s="193"/>
      <c r="IJ18" s="193"/>
      <c r="IK18" s="193"/>
      <c r="IL18" s="193"/>
      <c r="IM18" s="193"/>
      <c r="IN18" s="193"/>
      <c r="IO18" s="193"/>
      <c r="IP18" s="193"/>
      <c r="IQ18" s="193"/>
      <c r="IR18" s="193"/>
      <c r="IS18" s="193"/>
      <c r="IT18" s="193"/>
      <c r="IU18" s="193"/>
      <c r="IV18" s="193"/>
    </row>
    <row r="19" spans="1:256" s="200" customFormat="1" x14ac:dyDescent="0.25">
      <c r="A19" s="346">
        <v>1</v>
      </c>
      <c r="B19" s="206" t="s">
        <v>63</v>
      </c>
      <c r="D19" s="200">
        <v>8.3999999999999995E-3</v>
      </c>
      <c r="E19" s="200">
        <v>3.61E-2</v>
      </c>
      <c r="F19" s="200">
        <v>2.8299999999999999E-2</v>
      </c>
      <c r="G19" s="200">
        <v>7.1000000000000004E-3</v>
      </c>
      <c r="H19" s="200">
        <v>-2.8999999999999998E-3</v>
      </c>
      <c r="I19" s="200">
        <v>3.5999999999999999E-3</v>
      </c>
      <c r="J19" s="200">
        <v>1.55E-2</v>
      </c>
      <c r="K19" s="200">
        <v>1.5599999999999999E-2</v>
      </c>
      <c r="L19" s="200">
        <v>1.4500000000000001E-2</v>
      </c>
      <c r="M19" s="200">
        <v>1.7000000000000001E-2</v>
      </c>
      <c r="N19" s="200">
        <v>2.3900000000000001E-2</v>
      </c>
      <c r="O19" s="200">
        <v>2.5000000000000001E-2</v>
      </c>
      <c r="P19" s="200">
        <v>1.9800000000000002E-2</v>
      </c>
    </row>
    <row r="20" spans="1:256" s="200" customFormat="1" x14ac:dyDescent="0.25">
      <c r="A20" s="346">
        <v>2</v>
      </c>
      <c r="B20" s="206" t="s">
        <v>64</v>
      </c>
      <c r="D20" s="200">
        <v>0.01</v>
      </c>
      <c r="E20" s="200">
        <v>0.01</v>
      </c>
      <c r="F20" s="200">
        <v>0.01</v>
      </c>
      <c r="G20" s="200">
        <v>0.01</v>
      </c>
      <c r="H20" s="200">
        <v>0.01</v>
      </c>
      <c r="I20" s="200">
        <v>0.01</v>
      </c>
      <c r="J20" s="200">
        <v>0.01</v>
      </c>
      <c r="K20" s="200">
        <v>0.01</v>
      </c>
      <c r="L20" s="200">
        <v>0.01</v>
      </c>
      <c r="M20" s="200">
        <v>0.01</v>
      </c>
      <c r="N20" s="200">
        <v>0.01</v>
      </c>
      <c r="O20" s="200">
        <v>0.01</v>
      </c>
      <c r="P20" s="200">
        <v>0.01</v>
      </c>
    </row>
    <row r="21" spans="1:256" s="180" customFormat="1" x14ac:dyDescent="0.25">
      <c r="A21" s="345">
        <v>3</v>
      </c>
      <c r="B21" s="62" t="s">
        <v>505</v>
      </c>
      <c r="C21" s="62"/>
      <c r="D21" s="180">
        <v>1.2</v>
      </c>
      <c r="E21" s="180">
        <v>1.25</v>
      </c>
      <c r="F21" s="180">
        <v>1.3</v>
      </c>
      <c r="G21" s="180">
        <v>1.35</v>
      </c>
      <c r="H21" s="180">
        <v>1.4</v>
      </c>
      <c r="I21" s="180">
        <v>1.45</v>
      </c>
      <c r="J21" s="180">
        <v>1.5</v>
      </c>
      <c r="K21" s="180">
        <v>1.55</v>
      </c>
      <c r="L21" s="180">
        <v>1.6</v>
      </c>
      <c r="M21" s="180">
        <v>1.65</v>
      </c>
      <c r="N21" s="180">
        <v>1.7</v>
      </c>
      <c r="O21" s="180">
        <v>1.81</v>
      </c>
      <c r="P21" s="180">
        <v>1.78</v>
      </c>
    </row>
    <row r="22" spans="1:256" s="62" customFormat="1" x14ac:dyDescent="0.25">
      <c r="A22" s="345">
        <v>4</v>
      </c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</row>
    <row r="23" spans="1:256" s="99" customFormat="1" ht="13.8" thickBot="1" x14ac:dyDescent="0.3">
      <c r="A23" s="347">
        <v>5</v>
      </c>
      <c r="E23" s="364"/>
      <c r="F23" s="364"/>
      <c r="G23" s="364"/>
      <c r="H23" s="364"/>
      <c r="I23" s="364"/>
      <c r="J23" s="364"/>
      <c r="K23" s="364"/>
      <c r="L23" s="364"/>
      <c r="M23" s="364"/>
      <c r="N23" s="364"/>
      <c r="O23" s="364"/>
      <c r="P23" s="364"/>
      <c r="Q23" s="364"/>
      <c r="R23" s="364"/>
      <c r="S23" s="364"/>
      <c r="T23" s="364"/>
      <c r="U23" s="364"/>
      <c r="V23" s="364"/>
      <c r="W23" s="364"/>
      <c r="X23" s="364"/>
      <c r="Y23" s="364"/>
      <c r="Z23" s="364"/>
    </row>
    <row r="24" spans="1:256" s="62" customFormat="1" x14ac:dyDescent="0.25">
      <c r="A24" s="153">
        <v>6</v>
      </c>
      <c r="E24" s="153"/>
      <c r="F24" s="153"/>
      <c r="H24" s="153"/>
      <c r="J24" s="153"/>
      <c r="K24" s="153"/>
      <c r="M24" s="153"/>
      <c r="O24" s="153"/>
      <c r="P24" s="153"/>
      <c r="R24" s="153"/>
      <c r="T24" s="153"/>
      <c r="U24" s="153"/>
      <c r="W24" s="153"/>
      <c r="Y24" s="153"/>
      <c r="Z24" s="153"/>
      <c r="AB24" s="153"/>
      <c r="AD24" s="153"/>
      <c r="AE24" s="153"/>
      <c r="AG24" s="153"/>
      <c r="AI24" s="153"/>
      <c r="AJ24" s="153"/>
      <c r="AL24" s="153"/>
      <c r="AN24" s="153"/>
      <c r="AO24" s="153"/>
      <c r="AQ24" s="153"/>
      <c r="AS24" s="153"/>
      <c r="AT24" s="153"/>
      <c r="AV24" s="153"/>
      <c r="AX24" s="153"/>
      <c r="AY24" s="153"/>
      <c r="BA24" s="153"/>
      <c r="BC24" s="153"/>
      <c r="BD24" s="153"/>
      <c r="BF24" s="153"/>
      <c r="BH24" s="153"/>
      <c r="BI24" s="153"/>
      <c r="BK24" s="153"/>
      <c r="BM24" s="153"/>
      <c r="BN24" s="153"/>
      <c r="BP24" s="153"/>
      <c r="BR24" s="153"/>
      <c r="BS24" s="153"/>
      <c r="BU24" s="153"/>
      <c r="BW24" s="153"/>
      <c r="BX24" s="153"/>
      <c r="BZ24" s="153"/>
      <c r="CB24" s="153"/>
      <c r="CC24" s="153"/>
      <c r="CE24" s="153"/>
      <c r="CG24" s="153"/>
      <c r="CH24" s="153"/>
      <c r="CJ24" s="153"/>
      <c r="CL24" s="153"/>
      <c r="CM24" s="153"/>
      <c r="CO24" s="153"/>
      <c r="CQ24" s="153"/>
      <c r="CR24" s="153"/>
      <c r="CT24" s="153"/>
      <c r="CV24" s="153"/>
      <c r="CW24" s="153"/>
      <c r="CY24" s="153"/>
      <c r="DA24" s="153"/>
      <c r="DB24" s="153"/>
      <c r="DD24" s="153"/>
      <c r="DF24" s="153"/>
      <c r="DG24" s="153"/>
      <c r="DI24" s="153"/>
      <c r="DK24" s="153"/>
      <c r="DL24" s="153"/>
      <c r="DN24" s="153"/>
      <c r="DP24" s="153"/>
      <c r="DQ24" s="153"/>
      <c r="DS24" s="153"/>
      <c r="DU24" s="153"/>
      <c r="DV24" s="153"/>
      <c r="DX24" s="153"/>
      <c r="DZ24" s="153"/>
      <c r="EA24" s="153"/>
      <c r="EC24" s="153"/>
      <c r="EE24" s="153"/>
      <c r="EF24" s="153"/>
      <c r="EH24" s="153"/>
      <c r="EJ24" s="153"/>
      <c r="EK24" s="153"/>
      <c r="EM24" s="153"/>
      <c r="EO24" s="153"/>
      <c r="EP24" s="153"/>
      <c r="ER24" s="153"/>
      <c r="ET24" s="153"/>
      <c r="EU24" s="153"/>
      <c r="EW24" s="153"/>
      <c r="EY24" s="153"/>
      <c r="EZ24" s="153"/>
      <c r="FB24" s="153"/>
      <c r="FD24" s="153"/>
      <c r="FE24" s="153"/>
      <c r="FG24" s="153"/>
      <c r="FI24" s="153"/>
      <c r="FJ24" s="153"/>
      <c r="FL24" s="153"/>
      <c r="FN24" s="153"/>
      <c r="FO24" s="153"/>
      <c r="FQ24" s="153"/>
      <c r="FS24" s="153"/>
      <c r="FT24" s="153"/>
      <c r="FV24" s="153"/>
      <c r="FX24" s="153"/>
      <c r="FY24" s="153"/>
      <c r="GA24" s="153"/>
      <c r="GC24" s="153"/>
      <c r="GD24" s="153"/>
      <c r="GF24" s="153"/>
      <c r="GH24" s="153"/>
      <c r="GI24" s="153"/>
      <c r="GK24" s="153"/>
      <c r="GM24" s="153"/>
      <c r="GN24" s="153"/>
      <c r="GP24" s="153"/>
      <c r="GR24" s="153"/>
      <c r="GS24" s="153"/>
      <c r="GU24" s="153"/>
      <c r="GW24" s="153"/>
      <c r="GX24" s="153"/>
      <c r="GZ24" s="153"/>
      <c r="HB24" s="153"/>
      <c r="HC24" s="153"/>
      <c r="HE24" s="153"/>
      <c r="HG24" s="153"/>
      <c r="HH24" s="153"/>
      <c r="HJ24" s="153"/>
      <c r="HL24" s="153"/>
      <c r="HM24" s="153"/>
      <c r="HO24" s="153"/>
      <c r="HQ24" s="153"/>
      <c r="HR24" s="153"/>
      <c r="HT24" s="153"/>
      <c r="HV24" s="153"/>
      <c r="HW24" s="153"/>
      <c r="HY24" s="153"/>
      <c r="IA24" s="153"/>
      <c r="IB24" s="153"/>
      <c r="ID24" s="153"/>
      <c r="IF24" s="153"/>
      <c r="IG24" s="153"/>
      <c r="II24" s="153"/>
      <c r="IK24" s="153"/>
      <c r="IL24" s="153"/>
      <c r="IN24" s="153"/>
      <c r="IP24" s="153"/>
      <c r="IQ24" s="153"/>
      <c r="IS24" s="153"/>
      <c r="IU24" s="153"/>
      <c r="IV24" s="153"/>
    </row>
    <row r="25" spans="1:256" s="62" customFormat="1" x14ac:dyDescent="0.25">
      <c r="A25" s="153">
        <v>7</v>
      </c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3"/>
      <c r="R25" s="153"/>
      <c r="S25" s="153"/>
      <c r="T25" s="153"/>
      <c r="U25" s="153"/>
      <c r="V25" s="153"/>
      <c r="W25" s="153"/>
      <c r="X25" s="153"/>
      <c r="Y25" s="153"/>
      <c r="Z25" s="153"/>
    </row>
    <row r="26" spans="1:256" s="62" customFormat="1" x14ac:dyDescent="0.25">
      <c r="A26" s="153">
        <v>8</v>
      </c>
      <c r="E26" s="153"/>
      <c r="F26" s="153"/>
      <c r="G26" s="153"/>
      <c r="H26" s="153"/>
      <c r="I26" s="153"/>
      <c r="J26" s="153"/>
      <c r="K26" s="153"/>
      <c r="L26" s="153"/>
      <c r="M26" s="153"/>
      <c r="N26" s="153"/>
      <c r="O26" s="153"/>
      <c r="P26" s="153"/>
      <c r="Q26" s="153"/>
      <c r="R26" s="153"/>
      <c r="S26" s="153"/>
      <c r="T26" s="153"/>
      <c r="U26" s="153"/>
      <c r="V26" s="153"/>
      <c r="W26" s="153"/>
      <c r="X26" s="153"/>
      <c r="Y26" s="153"/>
      <c r="Z26" s="153"/>
    </row>
    <row r="27" spans="1:256" s="62" customFormat="1" x14ac:dyDescent="0.25">
      <c r="A27" s="153">
        <v>9</v>
      </c>
      <c r="E27" s="153"/>
      <c r="F27" s="153"/>
      <c r="G27" s="153"/>
      <c r="H27" s="153"/>
      <c r="I27" s="153"/>
      <c r="J27" s="153"/>
      <c r="K27" s="153"/>
      <c r="L27" s="153"/>
      <c r="M27" s="153"/>
      <c r="N27" s="153"/>
      <c r="O27" s="153"/>
      <c r="P27" s="153"/>
      <c r="Q27" s="153"/>
      <c r="R27" s="153"/>
      <c r="S27" s="153"/>
      <c r="T27" s="153"/>
      <c r="U27" s="153"/>
      <c r="V27" s="153"/>
      <c r="W27" s="153"/>
      <c r="X27" s="153"/>
      <c r="Y27" s="153"/>
    </row>
    <row r="28" spans="1:256" s="62" customFormat="1" x14ac:dyDescent="0.25">
      <c r="A28" s="153">
        <v>10</v>
      </c>
      <c r="E28" s="153"/>
      <c r="F28" s="153"/>
      <c r="G28" s="153"/>
      <c r="H28" s="153"/>
      <c r="I28" s="153"/>
      <c r="J28" s="153"/>
      <c r="K28" s="153"/>
      <c r="L28" s="153"/>
      <c r="M28" s="153"/>
      <c r="N28" s="153"/>
      <c r="O28" s="153"/>
      <c r="P28" s="153"/>
      <c r="Q28" s="153"/>
      <c r="R28" s="153"/>
      <c r="S28" s="153"/>
      <c r="T28" s="153"/>
      <c r="U28" s="153"/>
      <c r="V28" s="153"/>
      <c r="W28" s="153"/>
      <c r="X28" s="153"/>
      <c r="Y28" s="153"/>
      <c r="Z28" s="153"/>
    </row>
    <row r="29" spans="1:256" s="62" customFormat="1" x14ac:dyDescent="0.25">
      <c r="A29" s="153"/>
      <c r="E29" s="153"/>
      <c r="F29" s="153"/>
      <c r="G29" s="153"/>
      <c r="H29" s="153"/>
      <c r="I29" s="153"/>
      <c r="J29" s="153"/>
      <c r="K29" s="153"/>
      <c r="L29" s="153"/>
      <c r="M29" s="153"/>
      <c r="N29" s="153"/>
      <c r="O29" s="153"/>
      <c r="P29" s="153"/>
      <c r="Q29" s="153"/>
      <c r="R29" s="153"/>
      <c r="S29" s="153"/>
      <c r="T29" s="153"/>
      <c r="U29" s="153"/>
      <c r="V29" s="153"/>
      <c r="W29" s="153"/>
      <c r="X29" s="153"/>
      <c r="Y29" s="153"/>
      <c r="Z29" s="153"/>
    </row>
    <row r="30" spans="1:256" s="62" customFormat="1" x14ac:dyDescent="0.25">
      <c r="A30" s="153"/>
      <c r="E30" s="153"/>
      <c r="F30" s="153"/>
      <c r="G30" s="153"/>
      <c r="H30" s="153"/>
      <c r="I30" s="153"/>
      <c r="J30" s="153"/>
      <c r="K30" s="153"/>
      <c r="L30" s="153"/>
      <c r="M30" s="153"/>
      <c r="N30" s="153"/>
      <c r="O30" s="153"/>
      <c r="P30" s="153"/>
      <c r="Q30" s="153"/>
      <c r="R30" s="153"/>
      <c r="S30" s="153"/>
      <c r="T30" s="153"/>
      <c r="U30" s="153"/>
      <c r="V30" s="153"/>
      <c r="W30" s="153"/>
      <c r="X30" s="153"/>
      <c r="Y30" s="153"/>
      <c r="Z30" s="153"/>
    </row>
    <row r="31" spans="1:256" s="62" customFormat="1" ht="13.8" thickBot="1" x14ac:dyDescent="0.3">
      <c r="A31" s="153"/>
      <c r="D31" s="153"/>
      <c r="E31" s="153"/>
      <c r="F31" s="153"/>
      <c r="G31" s="153"/>
      <c r="H31" s="153"/>
      <c r="I31" s="153"/>
      <c r="J31" s="153"/>
      <c r="K31" s="153"/>
      <c r="L31" s="153"/>
      <c r="M31" s="153"/>
      <c r="N31" s="153"/>
      <c r="O31" s="153"/>
      <c r="P31" s="153"/>
      <c r="Q31" s="153"/>
      <c r="R31" s="153"/>
      <c r="S31" s="153"/>
      <c r="T31" s="153"/>
      <c r="U31" s="153"/>
      <c r="V31" s="153"/>
      <c r="W31" s="153"/>
      <c r="X31" s="153"/>
      <c r="Y31" s="153"/>
    </row>
    <row r="32" spans="1:256" s="62" customFormat="1" ht="13.8" thickTop="1" x14ac:dyDescent="0.25">
      <c r="A32" s="153"/>
      <c r="B32" s="182"/>
      <c r="C32" s="184"/>
      <c r="D32" s="153"/>
      <c r="E32" s="269"/>
      <c r="F32" s="270"/>
      <c r="G32" s="153"/>
      <c r="H32" s="269"/>
      <c r="I32" s="270"/>
      <c r="J32" s="153"/>
      <c r="K32" s="153"/>
      <c r="L32" s="153"/>
      <c r="M32" s="153"/>
      <c r="N32" s="153"/>
      <c r="O32" s="153"/>
      <c r="P32" s="153"/>
      <c r="Q32" s="153"/>
      <c r="R32" s="153"/>
      <c r="S32" s="153"/>
      <c r="T32" s="153"/>
      <c r="U32" s="153"/>
      <c r="V32" s="153"/>
      <c r="W32" s="153"/>
      <c r="X32" s="153"/>
      <c r="Y32" s="153"/>
    </row>
    <row r="33" spans="1:256" s="62" customFormat="1" ht="13.8" thickBot="1" x14ac:dyDescent="0.3">
      <c r="A33" s="153"/>
      <c r="B33" s="183"/>
      <c r="C33" s="150"/>
      <c r="D33" s="153"/>
      <c r="E33" s="271"/>
      <c r="F33" s="272"/>
      <c r="G33" s="153"/>
      <c r="H33" s="271"/>
      <c r="I33" s="272"/>
      <c r="J33" s="153"/>
      <c r="K33" s="153"/>
      <c r="L33" s="153"/>
      <c r="M33" s="153"/>
      <c r="N33" s="153"/>
      <c r="O33" s="153"/>
      <c r="P33" s="153"/>
      <c r="Q33" s="153"/>
      <c r="R33" s="153"/>
      <c r="S33" s="153"/>
      <c r="T33" s="153"/>
      <c r="U33" s="153"/>
      <c r="V33" s="153"/>
      <c r="W33" s="153"/>
      <c r="X33" s="153"/>
      <c r="Y33" s="153"/>
    </row>
    <row r="34" spans="1:256" s="62" customFormat="1" ht="13.8" thickTop="1" x14ac:dyDescent="0.25">
      <c r="A34" s="153"/>
      <c r="D34" s="153"/>
      <c r="E34" s="153"/>
      <c r="F34" s="153"/>
      <c r="G34" s="153"/>
      <c r="H34" s="153"/>
      <c r="I34" s="153"/>
      <c r="J34" s="153"/>
      <c r="K34" s="153"/>
      <c r="L34" s="153"/>
      <c r="M34" s="153"/>
      <c r="N34" s="153"/>
      <c r="O34" s="153"/>
      <c r="P34" s="153"/>
      <c r="Q34" s="153"/>
      <c r="R34" s="153"/>
      <c r="S34" s="153"/>
      <c r="T34" s="153"/>
      <c r="U34" s="153"/>
      <c r="V34" s="153"/>
      <c r="W34" s="153"/>
      <c r="X34" s="153"/>
      <c r="Y34" s="153"/>
    </row>
    <row r="35" spans="1:256" s="62" customFormat="1" x14ac:dyDescent="0.25">
      <c r="A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</row>
    <row r="36" spans="1:256" s="62" customFormat="1" x14ac:dyDescent="0.25">
      <c r="A36" s="153"/>
      <c r="E36" s="153" t="str">
        <f>Input_Curves!D1</f>
        <v>Mar</v>
      </c>
      <c r="F36" s="153" t="str">
        <f>Input_Curves!E1</f>
        <v>Apr</v>
      </c>
      <c r="G36" s="153" t="str">
        <f>Input_Curves!F1</f>
        <v>May</v>
      </c>
      <c r="H36" s="153" t="str">
        <f>Input_Curves!G1</f>
        <v>Jun</v>
      </c>
      <c r="I36" s="153" t="str">
        <f>Input_Curves!H1</f>
        <v>Jul</v>
      </c>
      <c r="J36" s="153" t="str">
        <f>Input_Curves!I1</f>
        <v>Aug</v>
      </c>
      <c r="K36" s="153" t="str">
        <f>Input_Curves!J1</f>
        <v>Sep</v>
      </c>
      <c r="L36" s="153" t="str">
        <f>Input_Curves!K1</f>
        <v>Oct</v>
      </c>
      <c r="M36" s="153" t="str">
        <f>Input_Curves!L1</f>
        <v>Nov</v>
      </c>
      <c r="N36" s="153" t="str">
        <f>Input_Curves!M1</f>
        <v>Dec</v>
      </c>
      <c r="O36" s="153" t="str">
        <f>Input_Curves!N1</f>
        <v>Jan</v>
      </c>
      <c r="P36" s="153" t="str">
        <f>Input_Curves!O1</f>
        <v>Feb</v>
      </c>
      <c r="Q36" s="153" t="str">
        <f>Input_Curves!P1</f>
        <v>Mar</v>
      </c>
      <c r="R36" s="153" t="str">
        <f>Input_Curves!Q1</f>
        <v>Apr</v>
      </c>
      <c r="S36" s="153" t="str">
        <f>Input_Curves!R1</f>
        <v>May</v>
      </c>
      <c r="T36" s="153" t="str">
        <f>Input_Curves!S1</f>
        <v>Jun</v>
      </c>
      <c r="U36" s="153" t="str">
        <f>Input_Curves!T1</f>
        <v>Jul</v>
      </c>
      <c r="V36" s="153" t="str">
        <f>Input_Curves!U1</f>
        <v>Aug</v>
      </c>
      <c r="W36" s="153" t="str">
        <f>Input_Curves!V1</f>
        <v>Sep</v>
      </c>
      <c r="X36" s="153" t="str">
        <f>Input_Curves!W1</f>
        <v>Oct</v>
      </c>
      <c r="Y36" s="153" t="str">
        <f>Input_Curves!X1</f>
        <v>Nov</v>
      </c>
      <c r="Z36" s="153" t="str">
        <f>Input_Curves!Y1</f>
        <v>Dec</v>
      </c>
      <c r="AA36" s="153" t="str">
        <f>Input_Curves!Z1</f>
        <v>Jan</v>
      </c>
      <c r="AB36" s="153" t="str">
        <f>Input_Curves!AA1</f>
        <v>Feb</v>
      </c>
      <c r="AC36" s="153" t="str">
        <f>Input_Curves!AB1</f>
        <v>Mar</v>
      </c>
      <c r="AD36" s="153" t="str">
        <f>Input_Curves!AC1</f>
        <v>Apr</v>
      </c>
      <c r="AE36" s="153" t="str">
        <f>Input_Curves!AD1</f>
        <v>May</v>
      </c>
      <c r="AF36" s="153" t="str">
        <f>Input_Curves!AE1</f>
        <v>Jun</v>
      </c>
      <c r="AG36" s="153" t="str">
        <f>Input_Curves!AF1</f>
        <v>Jul</v>
      </c>
      <c r="AH36" s="153" t="str">
        <f>Input_Curves!AG1</f>
        <v>Aug</v>
      </c>
      <c r="AI36" s="153" t="str">
        <f>Input_Curves!AH1</f>
        <v>Sep</v>
      </c>
      <c r="AJ36" s="153" t="str">
        <f>Input_Curves!AI1</f>
        <v>Oct</v>
      </c>
      <c r="AK36" s="153" t="str">
        <f>Input_Curves!AJ1</f>
        <v>Nov</v>
      </c>
      <c r="AL36" s="153" t="str">
        <f>Input_Curves!AK1</f>
        <v>Dec</v>
      </c>
      <c r="AM36" s="153" t="str">
        <f>Input_Curves!AL1</f>
        <v>Jan</v>
      </c>
      <c r="AN36" s="153" t="str">
        <f>Input_Curves!AM1</f>
        <v>Feb</v>
      </c>
      <c r="AO36" s="153" t="str">
        <f>Input_Curves!AN1</f>
        <v>Mar</v>
      </c>
      <c r="AP36" s="153" t="str">
        <f>Input_Curves!AO1</f>
        <v>Apr</v>
      </c>
      <c r="AQ36" s="153" t="str">
        <f>Input_Curves!AP1</f>
        <v>May</v>
      </c>
      <c r="AR36" s="153" t="str">
        <f>Input_Curves!AQ1</f>
        <v>Jun</v>
      </c>
      <c r="AS36" s="153" t="str">
        <f>Input_Curves!AR1</f>
        <v>Jul</v>
      </c>
      <c r="AT36" s="153" t="str">
        <f>Input_Curves!AS1</f>
        <v>Aug</v>
      </c>
      <c r="AU36" s="153" t="str">
        <f>Input_Curves!AT1</f>
        <v>Sep</v>
      </c>
      <c r="AV36" s="153" t="str">
        <f>Input_Curves!AU1</f>
        <v>Oct</v>
      </c>
      <c r="AW36" s="153" t="str">
        <f>Input_Curves!AV1</f>
        <v>Nov</v>
      </c>
      <c r="AX36" s="153" t="str">
        <f>Input_Curves!AW1</f>
        <v>Dec</v>
      </c>
      <c r="AY36" s="153" t="str">
        <f>Input_Curves!AX1</f>
        <v>Jan</v>
      </c>
      <c r="AZ36" s="153" t="str">
        <f>Input_Curves!AY1</f>
        <v>Feb</v>
      </c>
      <c r="BA36" s="153" t="str">
        <f>Input_Curves!AZ1</f>
        <v>Mar</v>
      </c>
      <c r="BB36" s="153" t="str">
        <f>Input_Curves!BA1</f>
        <v>Apr</v>
      </c>
      <c r="BC36" s="153" t="str">
        <f>Input_Curves!BB1</f>
        <v>May</v>
      </c>
      <c r="BD36" s="153" t="str">
        <f>Input_Curves!BC1</f>
        <v>Jun</v>
      </c>
      <c r="BE36" s="153" t="str">
        <f>Input_Curves!BD1</f>
        <v>Jul</v>
      </c>
      <c r="BF36" s="153" t="str">
        <f>Input_Curves!BE1</f>
        <v>Aug</v>
      </c>
      <c r="BG36" s="153" t="str">
        <f>Input_Curves!BF1</f>
        <v>Sep</v>
      </c>
      <c r="BH36" s="153" t="str">
        <f>Input_Curves!BG1</f>
        <v>Oct</v>
      </c>
      <c r="BI36" s="153" t="str">
        <f>Input_Curves!BH1</f>
        <v>Nov</v>
      </c>
      <c r="BJ36" s="153" t="str">
        <f>Input_Curves!BI1</f>
        <v>Dec</v>
      </c>
      <c r="BK36" s="153" t="str">
        <f>Input_Curves!BJ1</f>
        <v>Jan</v>
      </c>
      <c r="BL36" s="153" t="str">
        <f>Input_Curves!BK1</f>
        <v>Feb</v>
      </c>
      <c r="BM36" s="153" t="str">
        <f>Input_Curves!BL1</f>
        <v>Mar</v>
      </c>
      <c r="BN36" s="153" t="str">
        <f>Input_Curves!BM1</f>
        <v>Apr</v>
      </c>
      <c r="BO36" s="153" t="str">
        <f>Input_Curves!BN1</f>
        <v>May</v>
      </c>
      <c r="BP36" s="153" t="str">
        <f>Input_Curves!BO1</f>
        <v>Jun</v>
      </c>
      <c r="BQ36" s="153" t="str">
        <f>Input_Curves!BP1</f>
        <v>Jul</v>
      </c>
      <c r="BR36" s="153" t="str">
        <f>Input_Curves!BQ1</f>
        <v>Aug</v>
      </c>
      <c r="BS36" s="153" t="str">
        <f>Input_Curves!BR1</f>
        <v>Sep</v>
      </c>
      <c r="BT36" s="153" t="str">
        <f>Input_Curves!BS1</f>
        <v>Oct</v>
      </c>
      <c r="BU36" s="153" t="str">
        <f>Input_Curves!BT1</f>
        <v>Nov</v>
      </c>
      <c r="BV36" s="153" t="str">
        <f>Input_Curves!BU1</f>
        <v>Dec</v>
      </c>
      <c r="BW36" s="153" t="str">
        <f>Input_Curves!BV1</f>
        <v>Jan</v>
      </c>
      <c r="BX36" s="153" t="str">
        <f>Input_Curves!BW1</f>
        <v>Feb</v>
      </c>
      <c r="BY36" s="153" t="str">
        <f>Input_Curves!BX1</f>
        <v>Mar</v>
      </c>
      <c r="BZ36" s="153" t="str">
        <f>Input_Curves!BY1</f>
        <v>Apr</v>
      </c>
      <c r="CA36" s="153" t="str">
        <f>Input_Curves!BZ1</f>
        <v>May</v>
      </c>
      <c r="CB36" s="153" t="str">
        <f>Input_Curves!CA1</f>
        <v>Jun</v>
      </c>
      <c r="CC36" s="153" t="str">
        <f>Input_Curves!CB1</f>
        <v>Jul</v>
      </c>
      <c r="CD36" s="153" t="str">
        <f>Input_Curves!CC1</f>
        <v>Aug</v>
      </c>
      <c r="CE36" s="153" t="str">
        <f>Input_Curves!CD1</f>
        <v>Sep</v>
      </c>
      <c r="CF36" s="153" t="str">
        <f>Input_Curves!CE1</f>
        <v>Oct</v>
      </c>
      <c r="CG36" s="153" t="str">
        <f>Input_Curves!CF1</f>
        <v>Nov</v>
      </c>
      <c r="CH36" s="153" t="str">
        <f>Input_Curves!CG1</f>
        <v>Dec</v>
      </c>
      <c r="CI36" s="153" t="str">
        <f>Input_Curves!CH1</f>
        <v>Jan</v>
      </c>
      <c r="CJ36" s="153" t="str">
        <f>Input_Curves!CI1</f>
        <v>Feb</v>
      </c>
      <c r="CK36" s="153" t="str">
        <f>Input_Curves!CJ1</f>
        <v>Mar</v>
      </c>
      <c r="CL36" s="153" t="str">
        <f>Input_Curves!CK1</f>
        <v>Apr</v>
      </c>
      <c r="CM36" s="153" t="str">
        <f>Input_Curves!CL1</f>
        <v>May</v>
      </c>
      <c r="CN36" s="153" t="str">
        <f>Input_Curves!CM1</f>
        <v>Jun</v>
      </c>
      <c r="CO36" s="153" t="str">
        <f>Input_Curves!CN1</f>
        <v>Jul</v>
      </c>
      <c r="CP36" s="153" t="str">
        <f>Input_Curves!CO1</f>
        <v>Aug</v>
      </c>
      <c r="CQ36" s="153" t="str">
        <f>Input_Curves!CP1</f>
        <v>Sep</v>
      </c>
      <c r="CR36" s="153" t="str">
        <f>Input_Curves!CQ1</f>
        <v>Oct</v>
      </c>
      <c r="CS36" s="153" t="str">
        <f>Input_Curves!CR1</f>
        <v>Nov</v>
      </c>
      <c r="CT36" s="153" t="str">
        <f>Input_Curves!CS1</f>
        <v>Dec</v>
      </c>
      <c r="CU36" s="153" t="str">
        <f>Input_Curves!CT1</f>
        <v>Jan</v>
      </c>
      <c r="CV36" s="153" t="str">
        <f>Input_Curves!CU1</f>
        <v>Feb</v>
      </c>
      <c r="CW36" s="153" t="str">
        <f>Input_Curves!CV1</f>
        <v>Mar</v>
      </c>
      <c r="CX36" s="153" t="str">
        <f>Input_Curves!CW1</f>
        <v>Apr</v>
      </c>
      <c r="CY36" s="153" t="str">
        <f>Input_Curves!CX1</f>
        <v>May</v>
      </c>
      <c r="CZ36" s="153" t="str">
        <f>Input_Curves!CY1</f>
        <v>Jun</v>
      </c>
      <c r="DA36" s="153" t="str">
        <f>Input_Curves!CZ1</f>
        <v>Jul</v>
      </c>
      <c r="DB36" s="153" t="str">
        <f>Input_Curves!DA1</f>
        <v>Aug</v>
      </c>
      <c r="DC36" s="153" t="str">
        <f>Input_Curves!DB1</f>
        <v>Sep</v>
      </c>
      <c r="DD36" s="153" t="str">
        <f>Input_Curves!DC1</f>
        <v>Oct</v>
      </c>
      <c r="DE36" s="153" t="str">
        <f>Input_Curves!DD1</f>
        <v>Nov</v>
      </c>
      <c r="DF36" s="153" t="str">
        <f>Input_Curves!DE1</f>
        <v>Dec</v>
      </c>
      <c r="DG36" s="153" t="str">
        <f>Input_Curves!DF1</f>
        <v>Jan</v>
      </c>
      <c r="DH36" s="153" t="str">
        <f>Input_Curves!DG1</f>
        <v>Feb</v>
      </c>
      <c r="DI36" s="153" t="str">
        <f>Input_Curves!DH1</f>
        <v>Mar</v>
      </c>
      <c r="DJ36" s="153" t="str">
        <f>Input_Curves!DI1</f>
        <v>Apr</v>
      </c>
      <c r="DK36" s="153" t="str">
        <f>Input_Curves!DJ1</f>
        <v>May</v>
      </c>
      <c r="DL36" s="153" t="str">
        <f>Input_Curves!DK1</f>
        <v>Jun</v>
      </c>
      <c r="DM36" s="153" t="str">
        <f>Input_Curves!DL1</f>
        <v>Jul</v>
      </c>
      <c r="DN36" s="153" t="str">
        <f>Input_Curves!DM1</f>
        <v>Aug</v>
      </c>
      <c r="DO36" s="153" t="str">
        <f>Input_Curves!DN1</f>
        <v>Sep</v>
      </c>
      <c r="DP36" s="153" t="str">
        <f>Input_Curves!DO1</f>
        <v>Oct</v>
      </c>
      <c r="DQ36" s="153" t="str">
        <f>Input_Curves!DP1</f>
        <v>Nov</v>
      </c>
      <c r="DR36" s="153" t="str">
        <f>Input_Curves!DQ1</f>
        <v>Dec</v>
      </c>
      <c r="DS36" s="153" t="str">
        <f>Input_Curves!DR1</f>
        <v>Jan</v>
      </c>
      <c r="DT36" s="153" t="str">
        <f>Input_Curves!DS1</f>
        <v>Feb</v>
      </c>
      <c r="DU36" s="153" t="str">
        <f>Input_Curves!DT1</f>
        <v>Mar</v>
      </c>
      <c r="DV36" s="153" t="str">
        <f>Input_Curves!DU1</f>
        <v>Apr</v>
      </c>
      <c r="DW36" s="153" t="str">
        <f>Input_Curves!DV1</f>
        <v>May</v>
      </c>
      <c r="DX36" s="153" t="str">
        <f>Input_Curves!DW1</f>
        <v>Jun</v>
      </c>
      <c r="DY36" s="153" t="str">
        <f>Input_Curves!DX1</f>
        <v>Jul</v>
      </c>
      <c r="DZ36" s="153" t="str">
        <f>Input_Curves!DY1</f>
        <v>Aug</v>
      </c>
      <c r="EA36" s="153" t="str">
        <f>Input_Curves!DZ1</f>
        <v>Sep</v>
      </c>
      <c r="EB36" s="153" t="str">
        <f>Input_Curves!EA1</f>
        <v>Oct</v>
      </c>
      <c r="EC36" s="153" t="str">
        <f>Input_Curves!EB1</f>
        <v>Nov</v>
      </c>
      <c r="ED36" s="153" t="str">
        <f>Input_Curves!EC1</f>
        <v>Dec</v>
      </c>
      <c r="EE36" s="153" t="str">
        <f>Input_Curves!ED1</f>
        <v>Jan</v>
      </c>
      <c r="EF36" s="153" t="str">
        <f>Input_Curves!EE1</f>
        <v>Feb</v>
      </c>
      <c r="EG36" s="153" t="str">
        <f>Input_Curves!EF1</f>
        <v>Mar</v>
      </c>
      <c r="EH36" s="153" t="str">
        <f>Input_Curves!EG1</f>
        <v>Apr</v>
      </c>
      <c r="EI36" s="153" t="str">
        <f>Input_Curves!EH1</f>
        <v>May</v>
      </c>
      <c r="EJ36" s="153" t="str">
        <f>Input_Curves!EI1</f>
        <v>Jun</v>
      </c>
      <c r="EK36" s="153" t="str">
        <f>Input_Curves!EJ1</f>
        <v>Jul</v>
      </c>
      <c r="EL36" s="153" t="str">
        <f>Input_Curves!EK1</f>
        <v>Aug</v>
      </c>
      <c r="EM36" s="153" t="str">
        <f>Input_Curves!EL1</f>
        <v>Sep</v>
      </c>
      <c r="EN36" s="153" t="str">
        <f>Input_Curves!EM1</f>
        <v>Oct</v>
      </c>
      <c r="EO36" s="153" t="str">
        <f>Input_Curves!EN1</f>
        <v>Nov</v>
      </c>
      <c r="EP36" s="153" t="str">
        <f>Input_Curves!EO1</f>
        <v>Dec</v>
      </c>
      <c r="EQ36" s="153" t="str">
        <f>Input_Curves!EP1</f>
        <v>Jan</v>
      </c>
      <c r="ER36" s="153" t="str">
        <f>Input_Curves!EQ1</f>
        <v>Feb</v>
      </c>
      <c r="ES36" s="153" t="str">
        <f>Input_Curves!ER1</f>
        <v>Mar</v>
      </c>
      <c r="ET36" s="153" t="str">
        <f>Input_Curves!ES1</f>
        <v>Apr</v>
      </c>
      <c r="EU36" s="153" t="str">
        <f>Input_Curves!ET1</f>
        <v>May</v>
      </c>
      <c r="EV36" s="153" t="str">
        <f>Input_Curves!EU1</f>
        <v>Jun</v>
      </c>
      <c r="EW36" s="153" t="str">
        <f>Input_Curves!EV1</f>
        <v>Jul</v>
      </c>
      <c r="EX36" s="153" t="str">
        <f>Input_Curves!EW1</f>
        <v>Aug</v>
      </c>
      <c r="EY36" s="153" t="str">
        <f>Input_Curves!EX1</f>
        <v>Sep</v>
      </c>
      <c r="EZ36" s="153" t="str">
        <f>Input_Curves!EY1</f>
        <v>Oct</v>
      </c>
      <c r="FA36" s="153" t="str">
        <f>Input_Curves!EZ1</f>
        <v>Nov</v>
      </c>
      <c r="FB36" s="153" t="str">
        <f>Input_Curves!FA1</f>
        <v>Dec</v>
      </c>
      <c r="FC36" s="153" t="str">
        <f>Input_Curves!FB1</f>
        <v>Jan</v>
      </c>
      <c r="FD36" s="153" t="str">
        <f>Input_Curves!FC1</f>
        <v>Feb</v>
      </c>
      <c r="FE36" s="153" t="str">
        <f>Input_Curves!FD1</f>
        <v>Mar</v>
      </c>
      <c r="FF36" s="153" t="str">
        <f>Input_Curves!FE1</f>
        <v>Apr</v>
      </c>
      <c r="FG36" s="153" t="str">
        <f>Input_Curves!FF1</f>
        <v>May</v>
      </c>
      <c r="FH36" s="153" t="str">
        <f>Input_Curves!FG1</f>
        <v>Jun</v>
      </c>
      <c r="FI36" s="153" t="str">
        <f>Input_Curves!FH1</f>
        <v>Jul</v>
      </c>
      <c r="FJ36" s="153" t="str">
        <f>Input_Curves!FI1</f>
        <v>Aug</v>
      </c>
      <c r="FK36" s="153" t="str">
        <f>Input_Curves!FJ1</f>
        <v>Sep</v>
      </c>
      <c r="FL36" s="153" t="str">
        <f>Input_Curves!FK1</f>
        <v>Oct</v>
      </c>
      <c r="FM36" s="153" t="str">
        <f>Input_Curves!FL1</f>
        <v>Nov</v>
      </c>
      <c r="FN36" s="153" t="str">
        <f>Input_Curves!FM1</f>
        <v>Dec</v>
      </c>
      <c r="FO36" s="153" t="str">
        <f>Input_Curves!FN1</f>
        <v>Jan</v>
      </c>
      <c r="FP36" s="153" t="str">
        <f>Input_Curves!FO1</f>
        <v>Feb</v>
      </c>
      <c r="FQ36" s="153" t="str">
        <f>Input_Curves!FP1</f>
        <v>Mar</v>
      </c>
      <c r="FR36" s="153" t="str">
        <f>Input_Curves!FQ1</f>
        <v>Apr</v>
      </c>
      <c r="FS36" s="153" t="str">
        <f>Input_Curves!FR1</f>
        <v>May</v>
      </c>
      <c r="FT36" s="153" t="str">
        <f>Input_Curves!FS1</f>
        <v>Jun</v>
      </c>
      <c r="FU36" s="153" t="str">
        <f>Input_Curves!FT1</f>
        <v>Jul</v>
      </c>
      <c r="FV36" s="153" t="str">
        <f>Input_Curves!FU1</f>
        <v>Aug</v>
      </c>
      <c r="FW36" s="153" t="str">
        <f>Input_Curves!FV1</f>
        <v>Sep</v>
      </c>
      <c r="FX36" s="153" t="str">
        <f>Input_Curves!FW1</f>
        <v>Oct</v>
      </c>
      <c r="FY36" s="153" t="str">
        <f>Input_Curves!FX1</f>
        <v>Nov</v>
      </c>
      <c r="FZ36" s="153" t="str">
        <f>Input_Curves!FY1</f>
        <v>Dec</v>
      </c>
      <c r="GA36" s="153" t="str">
        <f>Input_Curves!FZ1</f>
        <v>Jan</v>
      </c>
      <c r="GB36" s="153" t="str">
        <f>Input_Curves!GA1</f>
        <v>Feb</v>
      </c>
      <c r="GC36" s="153" t="str">
        <f>Input_Curves!GB1</f>
        <v>Mar</v>
      </c>
      <c r="GD36" s="153" t="str">
        <f>Input_Curves!GC1</f>
        <v>Apr</v>
      </c>
      <c r="GE36" s="153" t="str">
        <f>Input_Curves!GD1</f>
        <v>May</v>
      </c>
      <c r="GF36" s="153" t="str">
        <f>Input_Curves!GE1</f>
        <v>Jun</v>
      </c>
      <c r="GG36" s="153" t="str">
        <f>Input_Curves!GF1</f>
        <v>Jul</v>
      </c>
      <c r="GH36" s="153" t="str">
        <f>Input_Curves!GG1</f>
        <v>Aug</v>
      </c>
      <c r="GI36" s="153" t="str">
        <f>Input_Curves!GH1</f>
        <v>Sep</v>
      </c>
      <c r="GJ36" s="153" t="str">
        <f>Input_Curves!GI1</f>
        <v>Oct</v>
      </c>
      <c r="GK36" s="153" t="str">
        <f>Input_Curves!GJ1</f>
        <v>Nov</v>
      </c>
      <c r="GL36" s="153" t="str">
        <f>Input_Curves!GK1</f>
        <v>Dec</v>
      </c>
      <c r="GM36" s="153" t="str">
        <f>Input_Curves!GL1</f>
        <v>Jan</v>
      </c>
      <c r="GN36" s="153" t="str">
        <f>Input_Curves!GM1</f>
        <v>Feb</v>
      </c>
      <c r="GO36" s="153" t="str">
        <f>Input_Curves!GN1</f>
        <v>Mar</v>
      </c>
      <c r="GP36" s="153" t="str">
        <f>Input_Curves!GO1</f>
        <v>Apr</v>
      </c>
      <c r="GQ36" s="153" t="str">
        <f>Input_Curves!GP1</f>
        <v>May</v>
      </c>
      <c r="GR36" s="153" t="str">
        <f>Input_Curves!GQ1</f>
        <v>Jun</v>
      </c>
      <c r="GS36" s="153" t="str">
        <f>Input_Curves!GR1</f>
        <v>Jul</v>
      </c>
      <c r="GT36" s="153" t="str">
        <f>Input_Curves!GS1</f>
        <v>Aug</v>
      </c>
      <c r="GU36" s="153" t="str">
        <f>Input_Curves!GT1</f>
        <v>Sep</v>
      </c>
      <c r="GV36" s="153" t="str">
        <f>Input_Curves!GU1</f>
        <v>Oct</v>
      </c>
      <c r="GW36" s="153" t="str">
        <f>Input_Curves!GV1</f>
        <v>Nov</v>
      </c>
      <c r="GX36" s="153" t="str">
        <f>Input_Curves!GW1</f>
        <v>Dec</v>
      </c>
      <c r="GY36" s="153" t="str">
        <f>Input_Curves!GX1</f>
        <v>Jan</v>
      </c>
      <c r="GZ36" s="153" t="str">
        <f>Input_Curves!GY1</f>
        <v>Feb</v>
      </c>
      <c r="HA36" s="153" t="str">
        <f>Input_Curves!GZ1</f>
        <v>Mar</v>
      </c>
      <c r="HB36" s="153" t="str">
        <f>Input_Curves!HA1</f>
        <v>Apr</v>
      </c>
      <c r="HC36" s="153" t="str">
        <f>Input_Curves!HB1</f>
        <v>May</v>
      </c>
      <c r="HD36" s="153" t="str">
        <f>Input_Curves!HC1</f>
        <v>Jun</v>
      </c>
      <c r="HE36" s="153" t="str">
        <f>Input_Curves!HD1</f>
        <v>Jul</v>
      </c>
      <c r="HF36" s="153" t="str">
        <f>Input_Curves!HE1</f>
        <v>Aug</v>
      </c>
      <c r="HG36" s="153" t="str">
        <f>Input_Curves!HF1</f>
        <v>Sep</v>
      </c>
      <c r="HH36" s="153" t="str">
        <f>Input_Curves!HG1</f>
        <v>Oct</v>
      </c>
      <c r="HI36" s="153" t="str">
        <f>Input_Curves!HH1</f>
        <v>Nov</v>
      </c>
      <c r="HJ36" s="153" t="str">
        <f>Input_Curves!HI1</f>
        <v>Dec</v>
      </c>
      <c r="HK36" s="153" t="str">
        <f>Input_Curves!HJ1</f>
        <v>Jan</v>
      </c>
      <c r="HL36" s="153" t="str">
        <f>Input_Curves!HK1</f>
        <v>Feb</v>
      </c>
      <c r="HM36" s="153" t="str">
        <f>Input_Curves!HL1</f>
        <v>Mar</v>
      </c>
      <c r="HN36" s="153" t="str">
        <f>Input_Curves!HM1</f>
        <v>Apr</v>
      </c>
      <c r="HO36" s="153" t="str">
        <f>Input_Curves!HN1</f>
        <v>May</v>
      </c>
      <c r="HP36" s="153" t="str">
        <f>Input_Curves!HO1</f>
        <v>Jun</v>
      </c>
      <c r="HQ36" s="153" t="str">
        <f>Input_Curves!HP1</f>
        <v>Jul</v>
      </c>
      <c r="HR36" s="153" t="str">
        <f>Input_Curves!HQ1</f>
        <v>Aug</v>
      </c>
      <c r="HS36" s="153" t="str">
        <f>Input_Curves!HR1</f>
        <v>Sep</v>
      </c>
      <c r="HT36" s="153" t="str">
        <f>Input_Curves!HS1</f>
        <v>Oct</v>
      </c>
      <c r="HU36" s="153" t="str">
        <f>Input_Curves!HT1</f>
        <v>Nov</v>
      </c>
      <c r="HV36" s="153" t="str">
        <f>Input_Curves!HU1</f>
        <v>Dec</v>
      </c>
      <c r="HW36" s="153" t="str">
        <f>Input_Curves!HV1</f>
        <v>Jan</v>
      </c>
      <c r="HX36" s="153" t="str">
        <f>Input_Curves!HW1</f>
        <v>Feb</v>
      </c>
      <c r="HY36" s="153" t="str">
        <f>Input_Curves!HX1</f>
        <v>Mar</v>
      </c>
      <c r="HZ36" s="153" t="str">
        <f>Input_Curves!HY1</f>
        <v>Apr</v>
      </c>
      <c r="IA36" s="153" t="str">
        <f>Input_Curves!HZ1</f>
        <v>May</v>
      </c>
      <c r="IB36" s="153" t="str">
        <f>Input_Curves!IA1</f>
        <v>Jun</v>
      </c>
      <c r="IC36" s="153" t="str">
        <f>Input_Curves!IB1</f>
        <v>Jul</v>
      </c>
      <c r="ID36" s="153" t="str">
        <f>Input_Curves!IC1</f>
        <v>Aug</v>
      </c>
      <c r="IE36" s="153" t="str">
        <f>Input_Curves!ID1</f>
        <v>Sep</v>
      </c>
      <c r="IF36" s="153" t="str">
        <f>Input_Curves!IE1</f>
        <v>Oct</v>
      </c>
      <c r="IG36" s="153" t="str">
        <f>Input_Curves!IF1</f>
        <v>Nov</v>
      </c>
      <c r="IH36" s="153" t="str">
        <f>Input_Curves!IG1</f>
        <v>Dec</v>
      </c>
      <c r="II36" s="153" t="str">
        <f>Input_Curves!IH1</f>
        <v>Jan</v>
      </c>
      <c r="IJ36" s="153" t="str">
        <f>Input_Curves!II1</f>
        <v>Feb</v>
      </c>
      <c r="IK36" s="153" t="str">
        <f>Input_Curves!IJ1</f>
        <v>Mar</v>
      </c>
      <c r="IL36" s="153" t="str">
        <f>Input_Curves!IK1</f>
        <v>Apr</v>
      </c>
      <c r="IM36" s="153" t="str">
        <f>Input_Curves!IL1</f>
        <v>May</v>
      </c>
      <c r="IN36" s="153" t="str">
        <f>Input_Curves!IM1</f>
        <v>Jun</v>
      </c>
      <c r="IO36" s="153" t="str">
        <f>Input_Curves!IN1</f>
        <v>Jul</v>
      </c>
      <c r="IP36" s="153" t="str">
        <f>Input_Curves!IO1</f>
        <v>Aug</v>
      </c>
      <c r="IQ36" s="153" t="str">
        <f>Input_Curves!IP1</f>
        <v>Sep</v>
      </c>
      <c r="IR36" s="153" t="str">
        <f>Input_Curves!IQ1</f>
        <v>Oct</v>
      </c>
      <c r="IS36" s="153" t="str">
        <f>Input_Curves!IR1</f>
        <v>Nov</v>
      </c>
      <c r="IT36" s="153" t="str">
        <f>Input_Curves!IS1</f>
        <v>Dec</v>
      </c>
      <c r="IU36" s="153" t="str">
        <f>Input_Curves!IT1</f>
        <v>Jan</v>
      </c>
      <c r="IV36" s="153" t="str">
        <f>Input_Curves!IU1</f>
        <v>Feb</v>
      </c>
    </row>
    <row r="37" spans="1:256" s="62" customFormat="1" x14ac:dyDescent="0.25">
      <c r="A37" s="153"/>
      <c r="D37" s="193"/>
      <c r="E37" s="193">
        <f>Input_Curves!E2</f>
        <v>36616</v>
      </c>
      <c r="F37" s="193">
        <f>Input_Curves!F2</f>
        <v>36646</v>
      </c>
      <c r="G37" s="193">
        <f>Input_Curves!G2</f>
        <v>36677</v>
      </c>
      <c r="H37" s="193">
        <f>Input_Curves!H2</f>
        <v>36707</v>
      </c>
      <c r="I37" s="193">
        <f>Input_Curves!I2</f>
        <v>36738</v>
      </c>
      <c r="J37" s="193">
        <f>Input_Curves!J2</f>
        <v>36769</v>
      </c>
      <c r="K37" s="193">
        <f>Input_Curves!K2</f>
        <v>36799</v>
      </c>
      <c r="L37" s="193">
        <f>Input_Curves!L2</f>
        <v>36830</v>
      </c>
      <c r="M37" s="193">
        <f>Input_Curves!M2</f>
        <v>36860</v>
      </c>
      <c r="N37" s="193">
        <f>Input_Curves!N2</f>
        <v>36891</v>
      </c>
      <c r="O37" s="193">
        <f>Input_Curves!O2</f>
        <v>36922</v>
      </c>
      <c r="P37" s="193">
        <f>Input_Curves!P2</f>
        <v>36950</v>
      </c>
      <c r="Q37" s="193">
        <f>Input_Curves!Q2</f>
        <v>36981</v>
      </c>
      <c r="R37" s="193">
        <f>Input_Curves!R2</f>
        <v>37011</v>
      </c>
      <c r="S37" s="193">
        <f>Input_Curves!S2</f>
        <v>37042</v>
      </c>
      <c r="T37" s="193">
        <f>Input_Curves!T2</f>
        <v>37072</v>
      </c>
      <c r="U37" s="193">
        <f>Input_Curves!U2</f>
        <v>37103</v>
      </c>
      <c r="V37" s="193">
        <f>Input_Curves!V2</f>
        <v>37134</v>
      </c>
      <c r="W37" s="193">
        <f>Input_Curves!W2</f>
        <v>37164</v>
      </c>
      <c r="X37" s="193">
        <f>Input_Curves!X2</f>
        <v>37195</v>
      </c>
      <c r="Y37" s="193">
        <f>Input_Curves!Y2</f>
        <v>37225</v>
      </c>
      <c r="Z37" s="193">
        <f>Input_Curves!Z2</f>
        <v>37256</v>
      </c>
      <c r="AA37" s="193">
        <f>Input_Curves!AA2</f>
        <v>37287</v>
      </c>
      <c r="AB37" s="193">
        <f>Input_Curves!AB2</f>
        <v>37315</v>
      </c>
      <c r="AC37" s="193">
        <f>Input_Curves!AC2</f>
        <v>37346</v>
      </c>
      <c r="AD37" s="193">
        <f>Input_Curves!AD2</f>
        <v>37376</v>
      </c>
      <c r="AE37" s="193">
        <f>Input_Curves!AE2</f>
        <v>37407</v>
      </c>
      <c r="AF37" s="193">
        <f>Input_Curves!AF2</f>
        <v>37437</v>
      </c>
      <c r="AG37" s="193">
        <f>Input_Curves!AG2</f>
        <v>37468</v>
      </c>
      <c r="AH37" s="193">
        <f>Input_Curves!AH2</f>
        <v>37499</v>
      </c>
      <c r="AI37" s="193">
        <f>Input_Curves!AI2</f>
        <v>37529</v>
      </c>
      <c r="AJ37" s="193">
        <f>Input_Curves!AJ2</f>
        <v>37560</v>
      </c>
      <c r="AK37" s="193">
        <f>Input_Curves!AK2</f>
        <v>37590</v>
      </c>
      <c r="AL37" s="193">
        <f>Input_Curves!AL2</f>
        <v>37621</v>
      </c>
      <c r="AM37" s="193">
        <f>Input_Curves!AM2</f>
        <v>37652</v>
      </c>
      <c r="AN37" s="193">
        <f>Input_Curves!AN2</f>
        <v>37680</v>
      </c>
      <c r="AO37" s="193">
        <f>Input_Curves!AO2</f>
        <v>37711</v>
      </c>
      <c r="AP37" s="193">
        <f>Input_Curves!AP2</f>
        <v>37741</v>
      </c>
      <c r="AQ37" s="193">
        <f>Input_Curves!AQ2</f>
        <v>37772</v>
      </c>
      <c r="AR37" s="193">
        <f>Input_Curves!AR2</f>
        <v>37802</v>
      </c>
      <c r="AS37" s="193">
        <f>Input_Curves!AS2</f>
        <v>37833</v>
      </c>
      <c r="AT37" s="193">
        <f>Input_Curves!AT2</f>
        <v>37864</v>
      </c>
      <c r="AU37" s="193">
        <f>Input_Curves!AU2</f>
        <v>37894</v>
      </c>
      <c r="AV37" s="193">
        <f>Input_Curves!AV2</f>
        <v>37925</v>
      </c>
      <c r="AW37" s="193">
        <f>Input_Curves!AW2</f>
        <v>37955</v>
      </c>
      <c r="AX37" s="193">
        <f>Input_Curves!AX2</f>
        <v>37986</v>
      </c>
      <c r="AY37" s="193">
        <f>Input_Curves!AY2</f>
        <v>38017</v>
      </c>
      <c r="AZ37" s="193">
        <f>Input_Curves!AZ2</f>
        <v>38046</v>
      </c>
      <c r="BA37" s="193">
        <f>Input_Curves!BA2</f>
        <v>38077</v>
      </c>
      <c r="BB37" s="193">
        <f>Input_Curves!BB2</f>
        <v>38107</v>
      </c>
      <c r="BC37" s="193">
        <f>Input_Curves!BC2</f>
        <v>38138</v>
      </c>
      <c r="BD37" s="193">
        <f>Input_Curves!BD2</f>
        <v>38168</v>
      </c>
      <c r="BE37" s="193">
        <f>Input_Curves!BE2</f>
        <v>38199</v>
      </c>
      <c r="BF37" s="193">
        <f>Input_Curves!BF2</f>
        <v>38230</v>
      </c>
      <c r="BG37" s="193">
        <f>Input_Curves!BG2</f>
        <v>38260</v>
      </c>
      <c r="BH37" s="193">
        <f>Input_Curves!BH2</f>
        <v>38291</v>
      </c>
      <c r="BI37" s="193">
        <f>Input_Curves!BI2</f>
        <v>38321</v>
      </c>
      <c r="BJ37" s="193">
        <f>Input_Curves!BJ2</f>
        <v>38352</v>
      </c>
      <c r="BK37" s="193">
        <f>Input_Curves!BK2</f>
        <v>38383</v>
      </c>
      <c r="BL37" s="193">
        <f>Input_Curves!BL2</f>
        <v>38411</v>
      </c>
      <c r="BM37" s="193">
        <f>Input_Curves!BM2</f>
        <v>38442</v>
      </c>
      <c r="BN37" s="193">
        <f>Input_Curves!BN2</f>
        <v>38472</v>
      </c>
      <c r="BO37" s="193">
        <f>Input_Curves!BO2</f>
        <v>38503</v>
      </c>
      <c r="BP37" s="193">
        <f>Input_Curves!BP2</f>
        <v>38533</v>
      </c>
      <c r="BQ37" s="193">
        <f>Input_Curves!BQ2</f>
        <v>38564</v>
      </c>
      <c r="BR37" s="193">
        <f>Input_Curves!BR2</f>
        <v>38595</v>
      </c>
      <c r="BS37" s="193">
        <f>Input_Curves!BS2</f>
        <v>38625</v>
      </c>
      <c r="BT37" s="193">
        <f>Input_Curves!BT2</f>
        <v>38656</v>
      </c>
      <c r="BU37" s="193">
        <f>Input_Curves!BU2</f>
        <v>38686</v>
      </c>
      <c r="BV37" s="193">
        <f>Input_Curves!BV2</f>
        <v>38717</v>
      </c>
      <c r="BW37" s="193">
        <f>Input_Curves!BW2</f>
        <v>38748</v>
      </c>
      <c r="BX37" s="193">
        <f>Input_Curves!BX2</f>
        <v>38776</v>
      </c>
      <c r="BY37" s="193">
        <f>Input_Curves!BY2</f>
        <v>38807</v>
      </c>
      <c r="BZ37" s="193">
        <f>Input_Curves!BZ2</f>
        <v>38837</v>
      </c>
      <c r="CA37" s="193">
        <f>Input_Curves!CA2</f>
        <v>38868</v>
      </c>
      <c r="CB37" s="193">
        <f>Input_Curves!CB2</f>
        <v>38898</v>
      </c>
      <c r="CC37" s="193">
        <f>Input_Curves!CC2</f>
        <v>38929</v>
      </c>
      <c r="CD37" s="193">
        <f>Input_Curves!CD2</f>
        <v>38960</v>
      </c>
      <c r="CE37" s="193">
        <f>Input_Curves!CE2</f>
        <v>38990</v>
      </c>
      <c r="CF37" s="193">
        <f>Input_Curves!CF2</f>
        <v>39021</v>
      </c>
      <c r="CG37" s="193">
        <f>Input_Curves!CG2</f>
        <v>39051</v>
      </c>
      <c r="CH37" s="193">
        <f>Input_Curves!CH2</f>
        <v>39082</v>
      </c>
      <c r="CI37" s="193">
        <f>Input_Curves!CI2</f>
        <v>39113</v>
      </c>
      <c r="CJ37" s="193">
        <f>Input_Curves!CJ2</f>
        <v>39141</v>
      </c>
      <c r="CK37" s="193">
        <f>Input_Curves!CK2</f>
        <v>39172</v>
      </c>
      <c r="CL37" s="193">
        <f>Input_Curves!CL2</f>
        <v>39202</v>
      </c>
      <c r="CM37" s="193">
        <f>Input_Curves!CM2</f>
        <v>39233</v>
      </c>
      <c r="CN37" s="193">
        <f>Input_Curves!CN2</f>
        <v>39263</v>
      </c>
      <c r="CO37" s="193">
        <f>Input_Curves!CO2</f>
        <v>39294</v>
      </c>
      <c r="CP37" s="193">
        <f>Input_Curves!CP2</f>
        <v>39325</v>
      </c>
      <c r="CQ37" s="193">
        <f>Input_Curves!CQ2</f>
        <v>39355</v>
      </c>
      <c r="CR37" s="193">
        <f>Input_Curves!CR2</f>
        <v>39386</v>
      </c>
      <c r="CS37" s="193">
        <f>Input_Curves!CS2</f>
        <v>39416</v>
      </c>
      <c r="CT37" s="193">
        <f>Input_Curves!CT2</f>
        <v>39447</v>
      </c>
      <c r="CU37" s="193">
        <f>Input_Curves!CU2</f>
        <v>39478</v>
      </c>
      <c r="CV37" s="193">
        <f>Input_Curves!CV2</f>
        <v>39507</v>
      </c>
      <c r="CW37" s="193">
        <f>Input_Curves!CW2</f>
        <v>39538</v>
      </c>
      <c r="CX37" s="193">
        <f>Input_Curves!CX2</f>
        <v>39568</v>
      </c>
      <c r="CY37" s="193">
        <f>Input_Curves!CY2</f>
        <v>39599</v>
      </c>
      <c r="CZ37" s="193">
        <f>Input_Curves!CZ2</f>
        <v>39629</v>
      </c>
      <c r="DA37" s="193">
        <f>Input_Curves!DA2</f>
        <v>39660</v>
      </c>
      <c r="DB37" s="193">
        <f>Input_Curves!DB2</f>
        <v>39691</v>
      </c>
      <c r="DC37" s="193">
        <f>Input_Curves!DC2</f>
        <v>39721</v>
      </c>
      <c r="DD37" s="193">
        <f>Input_Curves!DD2</f>
        <v>39752</v>
      </c>
      <c r="DE37" s="193">
        <f>Input_Curves!DE2</f>
        <v>39782</v>
      </c>
      <c r="DF37" s="193">
        <f>Input_Curves!DF2</f>
        <v>39813</v>
      </c>
      <c r="DG37" s="193">
        <f>Input_Curves!DG2</f>
        <v>39844</v>
      </c>
      <c r="DH37" s="193">
        <f>Input_Curves!DH2</f>
        <v>39872</v>
      </c>
      <c r="DI37" s="193">
        <f>Input_Curves!DI2</f>
        <v>39903</v>
      </c>
      <c r="DJ37" s="193">
        <f>Input_Curves!DJ2</f>
        <v>39933</v>
      </c>
      <c r="DK37" s="193">
        <f>Input_Curves!DK2</f>
        <v>39964</v>
      </c>
      <c r="DL37" s="193">
        <f>Input_Curves!DL2</f>
        <v>39994</v>
      </c>
      <c r="DM37" s="193">
        <f>Input_Curves!DM2</f>
        <v>40025</v>
      </c>
      <c r="DN37" s="193">
        <f>Input_Curves!DN2</f>
        <v>40056</v>
      </c>
      <c r="DO37" s="193">
        <f>Input_Curves!DO2</f>
        <v>40086</v>
      </c>
      <c r="DP37" s="193">
        <f>Input_Curves!DP2</f>
        <v>40117</v>
      </c>
      <c r="DQ37" s="193">
        <f>Input_Curves!DQ2</f>
        <v>40147</v>
      </c>
      <c r="DR37" s="193">
        <f>Input_Curves!DR2</f>
        <v>40178</v>
      </c>
      <c r="DS37" s="193">
        <f>Input_Curves!DS2</f>
        <v>40209</v>
      </c>
      <c r="DT37" s="193">
        <f>Input_Curves!DT2</f>
        <v>40237</v>
      </c>
      <c r="DU37" s="193">
        <f>Input_Curves!DU2</f>
        <v>40268</v>
      </c>
      <c r="DV37" s="193">
        <f>Input_Curves!DV2</f>
        <v>40298</v>
      </c>
      <c r="DW37" s="193">
        <f>Input_Curves!DW2</f>
        <v>40329</v>
      </c>
      <c r="DX37" s="193">
        <f>Input_Curves!DX2</f>
        <v>40359</v>
      </c>
      <c r="DY37" s="193">
        <f>Input_Curves!DY2</f>
        <v>40390</v>
      </c>
      <c r="DZ37" s="193">
        <f>Input_Curves!DZ2</f>
        <v>40421</v>
      </c>
      <c r="EA37" s="193">
        <f>Input_Curves!EA2</f>
        <v>40451</v>
      </c>
      <c r="EB37" s="193">
        <f>Input_Curves!EB2</f>
        <v>40482</v>
      </c>
      <c r="EC37" s="193">
        <f>Input_Curves!EC2</f>
        <v>40512</v>
      </c>
      <c r="ED37" s="193">
        <f>Input_Curves!ED2</f>
        <v>40543</v>
      </c>
      <c r="EE37" s="193">
        <f>Input_Curves!EE2</f>
        <v>40574</v>
      </c>
      <c r="EF37" s="193">
        <f>Input_Curves!EF2</f>
        <v>40602</v>
      </c>
      <c r="EG37" s="193">
        <f>Input_Curves!EG2</f>
        <v>40633</v>
      </c>
      <c r="EH37" s="193">
        <f>Input_Curves!EH2</f>
        <v>40663</v>
      </c>
      <c r="EI37" s="193">
        <f>Input_Curves!EI2</f>
        <v>40694</v>
      </c>
      <c r="EJ37" s="193">
        <f>Input_Curves!EJ2</f>
        <v>40724</v>
      </c>
      <c r="EK37" s="193">
        <f>Input_Curves!EK2</f>
        <v>40755</v>
      </c>
      <c r="EL37" s="193">
        <f>Input_Curves!EL2</f>
        <v>40786</v>
      </c>
      <c r="EM37" s="193">
        <f>Input_Curves!EM2</f>
        <v>40816</v>
      </c>
      <c r="EN37" s="193">
        <f>Input_Curves!EN2</f>
        <v>40847</v>
      </c>
      <c r="EO37" s="193">
        <f>Input_Curves!EO2</f>
        <v>40877</v>
      </c>
      <c r="EP37" s="193">
        <f>Input_Curves!EP2</f>
        <v>40908</v>
      </c>
      <c r="EQ37" s="193">
        <f>Input_Curves!EQ2</f>
        <v>40939</v>
      </c>
      <c r="ER37" s="193">
        <f>Input_Curves!ER2</f>
        <v>40968</v>
      </c>
      <c r="ES37" s="193">
        <f>Input_Curves!ES2</f>
        <v>40999</v>
      </c>
      <c r="ET37" s="193">
        <f>Input_Curves!ET2</f>
        <v>41029</v>
      </c>
      <c r="EU37" s="193">
        <f>Input_Curves!EU2</f>
        <v>41060</v>
      </c>
      <c r="EV37" s="193">
        <f>Input_Curves!EV2</f>
        <v>41090</v>
      </c>
      <c r="EW37" s="193">
        <f>Input_Curves!EW2</f>
        <v>41121</v>
      </c>
      <c r="EX37" s="193">
        <f>Input_Curves!EX2</f>
        <v>41152</v>
      </c>
      <c r="EY37" s="193">
        <f>Input_Curves!EY2</f>
        <v>41182</v>
      </c>
      <c r="EZ37" s="193">
        <f>Input_Curves!EZ2</f>
        <v>41213</v>
      </c>
      <c r="FA37" s="193">
        <f>Input_Curves!FA2</f>
        <v>41243</v>
      </c>
      <c r="FB37" s="193">
        <f>Input_Curves!FB2</f>
        <v>41274</v>
      </c>
      <c r="FC37" s="193">
        <f>Input_Curves!FC2</f>
        <v>41305</v>
      </c>
      <c r="FD37" s="193">
        <f>Input_Curves!FD2</f>
        <v>41333</v>
      </c>
      <c r="FE37" s="193">
        <f>Input_Curves!FE2</f>
        <v>41364</v>
      </c>
      <c r="FF37" s="193">
        <f>Input_Curves!FF2</f>
        <v>41394</v>
      </c>
      <c r="FG37" s="193">
        <f>Input_Curves!FG2</f>
        <v>41425</v>
      </c>
      <c r="FH37" s="193">
        <f>Input_Curves!FH2</f>
        <v>41455</v>
      </c>
      <c r="FI37" s="193">
        <f>Input_Curves!FI2</f>
        <v>41486</v>
      </c>
      <c r="FJ37" s="193">
        <f>Input_Curves!FJ2</f>
        <v>41517</v>
      </c>
      <c r="FK37" s="193">
        <f>Input_Curves!FK2</f>
        <v>41547</v>
      </c>
      <c r="FL37" s="193">
        <f>Input_Curves!FL2</f>
        <v>41578</v>
      </c>
      <c r="FM37" s="193">
        <f>Input_Curves!FM2</f>
        <v>41608</v>
      </c>
      <c r="FN37" s="193">
        <f>Input_Curves!FN2</f>
        <v>41639</v>
      </c>
      <c r="FO37" s="193">
        <f>Input_Curves!FO2</f>
        <v>41670</v>
      </c>
      <c r="FP37" s="193">
        <f>Input_Curves!FP2</f>
        <v>41698</v>
      </c>
      <c r="FQ37" s="193">
        <f>Input_Curves!FQ2</f>
        <v>41729</v>
      </c>
      <c r="FR37" s="193">
        <f>Input_Curves!FR2</f>
        <v>41759</v>
      </c>
      <c r="FS37" s="193">
        <f>Input_Curves!FS2</f>
        <v>41790</v>
      </c>
      <c r="FT37" s="193">
        <f>Input_Curves!FT2</f>
        <v>41820</v>
      </c>
      <c r="FU37" s="193">
        <f>Input_Curves!FU2</f>
        <v>41851</v>
      </c>
      <c r="FV37" s="193">
        <f>Input_Curves!FV2</f>
        <v>41882</v>
      </c>
      <c r="FW37" s="193">
        <f>Input_Curves!FW2</f>
        <v>41912</v>
      </c>
      <c r="FX37" s="193">
        <f>Input_Curves!FX2</f>
        <v>41943</v>
      </c>
      <c r="FY37" s="193">
        <f>Input_Curves!FY2</f>
        <v>41973</v>
      </c>
      <c r="FZ37" s="193">
        <f>Input_Curves!FZ2</f>
        <v>42004</v>
      </c>
      <c r="GA37" s="193">
        <f>Input_Curves!GA2</f>
        <v>42035</v>
      </c>
      <c r="GB37" s="193">
        <f>Input_Curves!GB2</f>
        <v>42063</v>
      </c>
      <c r="GC37" s="193">
        <f>Input_Curves!GC2</f>
        <v>42094</v>
      </c>
      <c r="GD37" s="193">
        <f>Input_Curves!GD2</f>
        <v>42124</v>
      </c>
      <c r="GE37" s="193">
        <f>Input_Curves!GE2</f>
        <v>42155</v>
      </c>
      <c r="GF37" s="193">
        <f>Input_Curves!GF2</f>
        <v>42185</v>
      </c>
      <c r="GG37" s="193">
        <f>Input_Curves!GG2</f>
        <v>42216</v>
      </c>
      <c r="GH37" s="193">
        <f>Input_Curves!GH2</f>
        <v>42247</v>
      </c>
      <c r="GI37" s="193">
        <f>Input_Curves!GI2</f>
        <v>42277</v>
      </c>
      <c r="GJ37" s="193">
        <f>Input_Curves!GJ2</f>
        <v>42308</v>
      </c>
      <c r="GK37" s="193">
        <f>Input_Curves!GK2</f>
        <v>42338</v>
      </c>
      <c r="GL37" s="193">
        <f>Input_Curves!GL2</f>
        <v>42369</v>
      </c>
      <c r="GM37" s="193">
        <f>Input_Curves!GM2</f>
        <v>42400</v>
      </c>
      <c r="GN37" s="193">
        <f>Input_Curves!GN2</f>
        <v>42429</v>
      </c>
      <c r="GO37" s="193">
        <f>Input_Curves!GO2</f>
        <v>42460</v>
      </c>
      <c r="GP37" s="193">
        <f>Input_Curves!GP2</f>
        <v>42490</v>
      </c>
      <c r="GQ37" s="193">
        <f>Input_Curves!GQ2</f>
        <v>42521</v>
      </c>
      <c r="GR37" s="193">
        <f>Input_Curves!GR2</f>
        <v>42551</v>
      </c>
      <c r="GS37" s="193">
        <f>Input_Curves!GS2</f>
        <v>42582</v>
      </c>
      <c r="GT37" s="193">
        <f>Input_Curves!GT2</f>
        <v>42613</v>
      </c>
      <c r="GU37" s="193">
        <f>Input_Curves!GU2</f>
        <v>42643</v>
      </c>
      <c r="GV37" s="193">
        <f>Input_Curves!GV2</f>
        <v>42674</v>
      </c>
      <c r="GW37" s="193">
        <f>Input_Curves!GW2</f>
        <v>42704</v>
      </c>
      <c r="GX37" s="193">
        <f>Input_Curves!GX2</f>
        <v>42735</v>
      </c>
      <c r="GY37" s="193">
        <f>Input_Curves!GY2</f>
        <v>42766</v>
      </c>
      <c r="GZ37" s="193">
        <f>Input_Curves!GZ2</f>
        <v>42794</v>
      </c>
      <c r="HA37" s="193">
        <f>Input_Curves!HA2</f>
        <v>42825</v>
      </c>
      <c r="HB37" s="193">
        <f>Input_Curves!HB2</f>
        <v>42855</v>
      </c>
      <c r="HC37" s="193">
        <f>Input_Curves!HC2</f>
        <v>42886</v>
      </c>
      <c r="HD37" s="193">
        <f>Input_Curves!HD2</f>
        <v>42916</v>
      </c>
      <c r="HE37" s="193">
        <f>Input_Curves!HE2</f>
        <v>42947</v>
      </c>
      <c r="HF37" s="193">
        <f>Input_Curves!HF2</f>
        <v>42978</v>
      </c>
      <c r="HG37" s="193">
        <f>Input_Curves!HG2</f>
        <v>43008</v>
      </c>
      <c r="HH37" s="193">
        <f>Input_Curves!HH2</f>
        <v>43039</v>
      </c>
      <c r="HI37" s="193">
        <f>Input_Curves!HI2</f>
        <v>43069</v>
      </c>
      <c r="HJ37" s="193">
        <f>Input_Curves!HJ2</f>
        <v>43100</v>
      </c>
      <c r="HK37" s="193">
        <f>Input_Curves!HK2</f>
        <v>43131</v>
      </c>
      <c r="HL37" s="193">
        <f>Input_Curves!HL2</f>
        <v>43159</v>
      </c>
      <c r="HM37" s="193">
        <f>Input_Curves!HM2</f>
        <v>43190</v>
      </c>
      <c r="HN37" s="193">
        <f>Input_Curves!HN2</f>
        <v>43220</v>
      </c>
      <c r="HO37" s="193">
        <f>Input_Curves!HO2</f>
        <v>43251</v>
      </c>
      <c r="HP37" s="193">
        <f>Input_Curves!HP2</f>
        <v>43281</v>
      </c>
      <c r="HQ37" s="193">
        <f>Input_Curves!HQ2</f>
        <v>43312</v>
      </c>
      <c r="HR37" s="193">
        <f>Input_Curves!HR2</f>
        <v>43343</v>
      </c>
      <c r="HS37" s="193">
        <f>Input_Curves!HS2</f>
        <v>43373</v>
      </c>
      <c r="HT37" s="193">
        <f>Input_Curves!HT2</f>
        <v>43404</v>
      </c>
      <c r="HU37" s="193">
        <f>Input_Curves!HU2</f>
        <v>43434</v>
      </c>
      <c r="HV37" s="193">
        <f>Input_Curves!HV2</f>
        <v>43465</v>
      </c>
      <c r="HW37" s="193">
        <f>Input_Curves!HW2</f>
        <v>43496</v>
      </c>
      <c r="HX37" s="193">
        <f>Input_Curves!HX2</f>
        <v>43524</v>
      </c>
      <c r="HY37" s="193">
        <f>Input_Curves!HY2</f>
        <v>43555</v>
      </c>
      <c r="HZ37" s="193">
        <f>Input_Curves!HZ2</f>
        <v>43585</v>
      </c>
      <c r="IA37" s="193">
        <f>Input_Curves!IA2</f>
        <v>43616</v>
      </c>
      <c r="IB37" s="193">
        <f>Input_Curves!IB2</f>
        <v>43646</v>
      </c>
      <c r="IC37" s="193">
        <f>Input_Curves!IC2</f>
        <v>43677</v>
      </c>
      <c r="ID37" s="193">
        <f>Input_Curves!ID2</f>
        <v>43708</v>
      </c>
      <c r="IE37" s="193">
        <f>Input_Curves!IE2</f>
        <v>43738</v>
      </c>
      <c r="IF37" s="193">
        <f>Input_Curves!IF2</f>
        <v>43769</v>
      </c>
      <c r="IG37" s="193">
        <f>Input_Curves!IG2</f>
        <v>43799</v>
      </c>
      <c r="IH37" s="193">
        <f>Input_Curves!IH2</f>
        <v>43830</v>
      </c>
      <c r="II37" s="193">
        <f>Input_Curves!II2</f>
        <v>43861</v>
      </c>
      <c r="IJ37" s="193">
        <f>Input_Curves!IJ2</f>
        <v>43890</v>
      </c>
      <c r="IK37" s="193">
        <f>Input_Curves!IK2</f>
        <v>43921</v>
      </c>
      <c r="IL37" s="193">
        <f>Input_Curves!IL2</f>
        <v>43951</v>
      </c>
      <c r="IM37" s="193">
        <f>Input_Curves!IM2</f>
        <v>43982</v>
      </c>
      <c r="IN37" s="193">
        <f>Input_Curves!IN2</f>
        <v>44012</v>
      </c>
      <c r="IO37" s="193">
        <f>Input_Curves!IO2</f>
        <v>44043</v>
      </c>
      <c r="IP37" s="193">
        <f>Input_Curves!IP2</f>
        <v>44074</v>
      </c>
      <c r="IQ37" s="193">
        <f>Input_Curves!IQ2</f>
        <v>44104</v>
      </c>
      <c r="IR37" s="193">
        <f>Input_Curves!IR2</f>
        <v>44135</v>
      </c>
      <c r="IS37" s="193">
        <f>Input_Curves!IS2</f>
        <v>44165</v>
      </c>
      <c r="IT37" s="193">
        <f>Input_Curves!IT2</f>
        <v>44196</v>
      </c>
      <c r="IU37" s="193">
        <f>Input_Curves!IU2</f>
        <v>44227</v>
      </c>
      <c r="IV37" s="193">
        <f>Input_Curves!IV2</f>
        <v>44227</v>
      </c>
    </row>
    <row r="38" spans="1:256" s="62" customFormat="1" x14ac:dyDescent="0.25">
      <c r="A38" s="156">
        <v>1</v>
      </c>
      <c r="B38" s="157" t="s">
        <v>63</v>
      </c>
      <c r="E38" s="62">
        <f ca="1">IF(E37&lt;=$E$2,($D$4+1)^((E37-Today)/360))</f>
        <v>1.0118614255245493</v>
      </c>
      <c r="F38" s="62">
        <f t="shared" ref="F38:O38" si="4">IF(F37&lt;=$E$2,($D$4+1)^(1/12))</f>
        <v>1.0118614255245493</v>
      </c>
      <c r="G38" s="62">
        <f t="shared" si="4"/>
        <v>1.0118614255245493</v>
      </c>
      <c r="H38" s="62">
        <f t="shared" si="4"/>
        <v>1.0118614255245493</v>
      </c>
      <c r="I38" s="62">
        <f t="shared" si="4"/>
        <v>1.0118614255245493</v>
      </c>
      <c r="J38" s="62">
        <f t="shared" si="4"/>
        <v>1.0118614255245493</v>
      </c>
      <c r="K38" s="62">
        <f t="shared" si="4"/>
        <v>1.0118614255245493</v>
      </c>
      <c r="L38" s="62">
        <f t="shared" si="4"/>
        <v>1.0118614255245493</v>
      </c>
      <c r="M38" s="62">
        <f t="shared" si="4"/>
        <v>1.0118614255245493</v>
      </c>
      <c r="N38" s="62">
        <f t="shared" si="4"/>
        <v>1.0118614255245493</v>
      </c>
      <c r="O38" s="62" t="b">
        <f t="shared" si="4"/>
        <v>0</v>
      </c>
      <c r="P38" s="62">
        <f>IF(P37&lt;=$F$2,($E$4+1)^(1/12))</f>
        <v>1.0092857694261086</v>
      </c>
      <c r="Q38" s="62">
        <f>IF(Q37&lt;=$F$2,($E$4+1)^(1/12))</f>
        <v>1.0092857694261086</v>
      </c>
      <c r="R38" s="62">
        <f t="shared" ref="R38:AA38" si="5">IF(R37&lt;=$F$2,($E$4+1)^(1/12))</f>
        <v>1.0092857694261086</v>
      </c>
      <c r="S38" s="62">
        <f t="shared" si="5"/>
        <v>1.0092857694261086</v>
      </c>
      <c r="T38" s="62">
        <f t="shared" si="5"/>
        <v>1.0092857694261086</v>
      </c>
      <c r="U38" s="62">
        <f t="shared" si="5"/>
        <v>1.0092857694261086</v>
      </c>
      <c r="V38" s="62">
        <f t="shared" si="5"/>
        <v>1.0092857694261086</v>
      </c>
      <c r="W38" s="62">
        <f t="shared" si="5"/>
        <v>1.0092857694261086</v>
      </c>
      <c r="X38" s="62">
        <f t="shared" si="5"/>
        <v>1.0092857694261086</v>
      </c>
      <c r="Y38" s="62">
        <f t="shared" si="5"/>
        <v>1.0092857694261086</v>
      </c>
      <c r="Z38" s="62">
        <f t="shared" si="5"/>
        <v>1.0092857694261086</v>
      </c>
      <c r="AA38" s="62" t="b">
        <f t="shared" si="5"/>
        <v>0</v>
      </c>
      <c r="AB38" s="62">
        <f>IF(AB37&lt;=$G$2,($F$4+1)^(1/12))</f>
        <v>1.0079741404289038</v>
      </c>
      <c r="AC38" s="62">
        <f>IF(AC37&lt;=$G$2,($F$4+1)^(1/12))</f>
        <v>1.0079741404289038</v>
      </c>
      <c r="AD38" s="62">
        <f t="shared" ref="AD38:AM38" si="6">IF(AD37&lt;=$G$2,($F$4+1)^(1/12))</f>
        <v>1.0079741404289038</v>
      </c>
      <c r="AE38" s="62">
        <f t="shared" si="6"/>
        <v>1.0079741404289038</v>
      </c>
      <c r="AF38" s="62">
        <f t="shared" si="6"/>
        <v>1.0079741404289038</v>
      </c>
      <c r="AG38" s="62">
        <f t="shared" si="6"/>
        <v>1.0079741404289038</v>
      </c>
      <c r="AH38" s="62">
        <f t="shared" si="6"/>
        <v>1.0079741404289038</v>
      </c>
      <c r="AI38" s="62">
        <f t="shared" si="6"/>
        <v>1.0079741404289038</v>
      </c>
      <c r="AJ38" s="62">
        <f t="shared" si="6"/>
        <v>1.0079741404289038</v>
      </c>
      <c r="AK38" s="62">
        <f t="shared" si="6"/>
        <v>1.0079741404289038</v>
      </c>
      <c r="AL38" s="62">
        <f t="shared" si="6"/>
        <v>1.0079741404289038</v>
      </c>
      <c r="AM38" s="62" t="b">
        <f t="shared" si="6"/>
        <v>0</v>
      </c>
      <c r="AN38" s="62">
        <f>IF(AN37&lt;=$H$2,($G$4+1)^(1/12))</f>
        <v>1.0075550950550247</v>
      </c>
      <c r="AO38" s="62">
        <f>IF(AO37&lt;=$H$2,($G$4+1)^(1/12))</f>
        <v>1.0075550950550247</v>
      </c>
      <c r="AP38" s="62">
        <f t="shared" ref="AP38:AY38" si="7">IF(AP37&lt;=$H$2,($G$4+1)^(1/12))</f>
        <v>1.0075550950550247</v>
      </c>
      <c r="AQ38" s="62">
        <f t="shared" si="7"/>
        <v>1.0075550950550247</v>
      </c>
      <c r="AR38" s="62">
        <f t="shared" si="7"/>
        <v>1.0075550950550247</v>
      </c>
      <c r="AS38" s="62">
        <f t="shared" si="7"/>
        <v>1.0075550950550247</v>
      </c>
      <c r="AT38" s="62">
        <f t="shared" si="7"/>
        <v>1.0075550950550247</v>
      </c>
      <c r="AU38" s="62">
        <f t="shared" si="7"/>
        <v>1.0075550950550247</v>
      </c>
      <c r="AV38" s="62">
        <f t="shared" si="7"/>
        <v>1.0075550950550247</v>
      </c>
      <c r="AW38" s="62">
        <f t="shared" si="7"/>
        <v>1.0075550950550247</v>
      </c>
      <c r="AX38" s="62">
        <f t="shared" si="7"/>
        <v>1.0075550950550247</v>
      </c>
      <c r="AY38" s="62" t="b">
        <f t="shared" si="7"/>
        <v>0</v>
      </c>
      <c r="AZ38" s="62">
        <f>IF(AZ37&lt;=$I$2,($H$4+1)^(1/12))</f>
        <v>1.0071707308533382</v>
      </c>
      <c r="BA38" s="62">
        <f>IF(BA37&lt;=$I$2,($H$4+1)^(1/12))</f>
        <v>1.0071707308533382</v>
      </c>
      <c r="BB38" s="62">
        <f t="shared" ref="BB38:BK38" si="8">IF(BB37&lt;=$I$2,($H$4+1)^(1/12))</f>
        <v>1.0071707308533382</v>
      </c>
      <c r="BC38" s="62">
        <f t="shared" si="8"/>
        <v>1.0071707308533382</v>
      </c>
      <c r="BD38" s="62">
        <f t="shared" si="8"/>
        <v>1.0071707308533382</v>
      </c>
      <c r="BE38" s="62">
        <f t="shared" si="8"/>
        <v>1.0071707308533382</v>
      </c>
      <c r="BF38" s="62">
        <f t="shared" si="8"/>
        <v>1.0071707308533382</v>
      </c>
      <c r="BG38" s="62">
        <f t="shared" si="8"/>
        <v>1.0071707308533382</v>
      </c>
      <c r="BH38" s="62">
        <f t="shared" si="8"/>
        <v>1.0071707308533382</v>
      </c>
      <c r="BI38" s="62">
        <f t="shared" si="8"/>
        <v>1.0071707308533382</v>
      </c>
      <c r="BJ38" s="62">
        <f t="shared" si="8"/>
        <v>1.0071707308533382</v>
      </c>
      <c r="BK38" s="62" t="b">
        <f t="shared" si="8"/>
        <v>0</v>
      </c>
      <c r="BL38" s="62">
        <f>IF(BL37&lt;=$J$2,($I$4+1)^(1/12))</f>
        <v>1.0067847463224964</v>
      </c>
      <c r="BM38" s="62">
        <f>IF(BM37&lt;=$J$2,($I$4+1)^(1/12))</f>
        <v>1.0067847463224964</v>
      </c>
      <c r="BN38" s="62">
        <f t="shared" ref="BN38:BW38" si="9">IF(BN37&lt;=$J$2,($I$4+1)^(1/12))</f>
        <v>1.0067847463224964</v>
      </c>
      <c r="BO38" s="62">
        <f t="shared" si="9"/>
        <v>1.0067847463224964</v>
      </c>
      <c r="BP38" s="62">
        <f t="shared" si="9"/>
        <v>1.0067847463224964</v>
      </c>
      <c r="BQ38" s="62">
        <f t="shared" si="9"/>
        <v>1.0067847463224964</v>
      </c>
      <c r="BR38" s="62">
        <f t="shared" si="9"/>
        <v>1.0067847463224964</v>
      </c>
      <c r="BS38" s="62">
        <f t="shared" si="9"/>
        <v>1.0067847463224964</v>
      </c>
      <c r="BT38" s="62">
        <f t="shared" si="9"/>
        <v>1.0067847463224964</v>
      </c>
      <c r="BU38" s="62">
        <f t="shared" si="9"/>
        <v>1.0067847463224964</v>
      </c>
      <c r="BV38" s="62">
        <f t="shared" si="9"/>
        <v>1.0067847463224964</v>
      </c>
      <c r="BW38" s="62" t="b">
        <f t="shared" si="9"/>
        <v>0</v>
      </c>
      <c r="BX38" s="62">
        <f>IF(BX37&lt;=$K$2,($J$4+1)^(1/12))</f>
        <v>1.0063971271141676</v>
      </c>
      <c r="BY38" s="62">
        <f>IF(BY37&lt;=$K$2,($J$4+1)^(1/12))</f>
        <v>1.0063971271141676</v>
      </c>
      <c r="BZ38" s="62">
        <f t="shared" ref="BZ38:CI38" si="10">IF(BZ37&lt;=$K$2,($J$4+1)^(1/12))</f>
        <v>1.0063971271141676</v>
      </c>
      <c r="CA38" s="62">
        <f t="shared" si="10"/>
        <v>1.0063971271141676</v>
      </c>
      <c r="CB38" s="62">
        <f t="shared" si="10"/>
        <v>1.0063971271141676</v>
      </c>
      <c r="CC38" s="62">
        <f t="shared" si="10"/>
        <v>1.0063971271141676</v>
      </c>
      <c r="CD38" s="62">
        <f t="shared" si="10"/>
        <v>1.0063971271141676</v>
      </c>
      <c r="CE38" s="62">
        <f t="shared" si="10"/>
        <v>1.0063971271141676</v>
      </c>
      <c r="CF38" s="62">
        <f t="shared" si="10"/>
        <v>1.0063971271141676</v>
      </c>
      <c r="CG38" s="62">
        <f t="shared" si="10"/>
        <v>1.0063971271141676</v>
      </c>
      <c r="CH38" s="62">
        <f t="shared" si="10"/>
        <v>1.0063971271141676</v>
      </c>
      <c r="CI38" s="62" t="b">
        <f t="shared" si="10"/>
        <v>0</v>
      </c>
      <c r="CJ38" s="62">
        <f>IF(CJ37&lt;=$L$2,($K$4+1)^(1/12))</f>
        <v>1.0060078586857744</v>
      </c>
      <c r="CK38" s="62">
        <f>IF(CK37&lt;=$L$2,($K$4+1)^(1/12))</f>
        <v>1.0060078586857744</v>
      </c>
      <c r="CL38" s="62">
        <f t="shared" ref="CL38:CU38" si="11">IF(CL37&lt;=$L$2,($K$4+1)^(1/12))</f>
        <v>1.0060078586857744</v>
      </c>
      <c r="CM38" s="62">
        <f t="shared" si="11"/>
        <v>1.0060078586857744</v>
      </c>
      <c r="CN38" s="62">
        <f t="shared" si="11"/>
        <v>1.0060078586857744</v>
      </c>
      <c r="CO38" s="62">
        <f t="shared" si="11"/>
        <v>1.0060078586857744</v>
      </c>
      <c r="CP38" s="62">
        <f t="shared" si="11"/>
        <v>1.0060078586857744</v>
      </c>
      <c r="CQ38" s="62">
        <f t="shared" si="11"/>
        <v>1.0060078586857744</v>
      </c>
      <c r="CR38" s="62">
        <f t="shared" si="11"/>
        <v>1.0060078586857744</v>
      </c>
      <c r="CS38" s="62">
        <f t="shared" si="11"/>
        <v>1.0060078586857744</v>
      </c>
      <c r="CT38" s="62">
        <f t="shared" si="11"/>
        <v>1.0060078586857744</v>
      </c>
      <c r="CU38" s="62" t="b">
        <f t="shared" si="11"/>
        <v>0</v>
      </c>
      <c r="CV38" s="62">
        <f>IF(CV37&lt;=$M$2,($L$4+1)^(1/12))</f>
        <v>1.0056169262969457</v>
      </c>
      <c r="CW38" s="62">
        <f>IF(CW37&lt;=$M$2,($L$4+1)^(1/12))</f>
        <v>1.0056169262969457</v>
      </c>
      <c r="CX38" s="62">
        <f t="shared" ref="CX38:DG38" si="12">IF(CX37&lt;=$M$2,($L$4+1)^(1/12))</f>
        <v>1.0056169262969457</v>
      </c>
      <c r="CY38" s="62">
        <f t="shared" si="12"/>
        <v>1.0056169262969457</v>
      </c>
      <c r="CZ38" s="62">
        <f t="shared" si="12"/>
        <v>1.0056169262969457</v>
      </c>
      <c r="DA38" s="62">
        <f t="shared" si="12"/>
        <v>1.0056169262969457</v>
      </c>
      <c r="DB38" s="62">
        <f t="shared" si="12"/>
        <v>1.0056169262969457</v>
      </c>
      <c r="DC38" s="62">
        <f t="shared" si="12"/>
        <v>1.0056169262969457</v>
      </c>
      <c r="DD38" s="62">
        <f t="shared" si="12"/>
        <v>1.0056169262969457</v>
      </c>
      <c r="DE38" s="62">
        <f t="shared" si="12"/>
        <v>1.0056169262969457</v>
      </c>
      <c r="DF38" s="62">
        <f t="shared" si="12"/>
        <v>1.0056169262969457</v>
      </c>
      <c r="DG38" s="62" t="b">
        <f t="shared" si="12"/>
        <v>0</v>
      </c>
      <c r="DH38" s="62">
        <f>IF(DH37&lt;=$N$2,($M$4+1)^(1/12))</f>
        <v>1.0052243150058868</v>
      </c>
      <c r="DI38" s="62">
        <f>IF(DI37&lt;=$N$2,($M$4+1)^(1/12))</f>
        <v>1.0052243150058868</v>
      </c>
      <c r="DJ38" s="62">
        <f t="shared" ref="DJ38:DS38" si="13">IF(DJ37&lt;=$N$2,($M$4+1)^(1/12))</f>
        <v>1.0052243150058868</v>
      </c>
      <c r="DK38" s="62">
        <f t="shared" si="13"/>
        <v>1.0052243150058868</v>
      </c>
      <c r="DL38" s="62">
        <f t="shared" si="13"/>
        <v>1.0052243150058868</v>
      </c>
      <c r="DM38" s="62">
        <f t="shared" si="13"/>
        <v>1.0052243150058868</v>
      </c>
      <c r="DN38" s="62">
        <f t="shared" si="13"/>
        <v>1.0052243150058868</v>
      </c>
      <c r="DO38" s="62">
        <f t="shared" si="13"/>
        <v>1.0052243150058868</v>
      </c>
      <c r="DP38" s="62">
        <f t="shared" si="13"/>
        <v>1.0052243150058868</v>
      </c>
      <c r="DQ38" s="62">
        <f t="shared" si="13"/>
        <v>1.0052243150058868</v>
      </c>
      <c r="DR38" s="62">
        <f t="shared" si="13"/>
        <v>1.0052243150058868</v>
      </c>
      <c r="DS38" s="62" t="b">
        <f t="shared" si="13"/>
        <v>0</v>
      </c>
      <c r="DT38" s="62">
        <f>IF(DT37&lt;=$O$2,($N$4+1)^(1/12))</f>
        <v>1.004830009665667</v>
      </c>
      <c r="DU38" s="62">
        <f>IF(DU37&lt;=$O$2,($N$4+1)^(1/12))</f>
        <v>1.004830009665667</v>
      </c>
      <c r="DV38" s="62">
        <f t="shared" ref="DV38:EE38" si="14">IF(DV37&lt;=$O$2,($N$4+1)^(1/12))</f>
        <v>1.004830009665667</v>
      </c>
      <c r="DW38" s="62">
        <f t="shared" si="14"/>
        <v>1.004830009665667</v>
      </c>
      <c r="DX38" s="62">
        <f t="shared" si="14"/>
        <v>1.004830009665667</v>
      </c>
      <c r="DY38" s="62">
        <f t="shared" si="14"/>
        <v>1.004830009665667</v>
      </c>
      <c r="DZ38" s="62">
        <f t="shared" si="14"/>
        <v>1.004830009665667</v>
      </c>
      <c r="EA38" s="62">
        <f t="shared" si="14"/>
        <v>1.004830009665667</v>
      </c>
      <c r="EB38" s="62">
        <f t="shared" si="14"/>
        <v>1.004830009665667</v>
      </c>
      <c r="EC38" s="62">
        <f t="shared" si="14"/>
        <v>1.004830009665667</v>
      </c>
      <c r="ED38" s="62">
        <f t="shared" si="14"/>
        <v>1.004830009665667</v>
      </c>
      <c r="EE38" s="62" t="b">
        <f t="shared" si="14"/>
        <v>0</v>
      </c>
      <c r="EF38" s="62">
        <f>IF(EF37&lt;=$P$2,($O$4+1)^(1/12))</f>
        <v>1.0044339949204195</v>
      </c>
      <c r="EG38" s="62">
        <f>IF(EG37&lt;=$P$2,($O$4+1)^(1/12))</f>
        <v>1.0044339949204195</v>
      </c>
      <c r="EH38" s="62">
        <f t="shared" ref="EH38:EQ38" si="15">IF(EH37&lt;=$P$2,($O$4+1)^(1/12))</f>
        <v>1.0044339949204195</v>
      </c>
      <c r="EI38" s="62">
        <f t="shared" si="15"/>
        <v>1.0044339949204195</v>
      </c>
      <c r="EJ38" s="62">
        <f t="shared" si="15"/>
        <v>1.0044339949204195</v>
      </c>
      <c r="EK38" s="62">
        <f t="shared" si="15"/>
        <v>1.0044339949204195</v>
      </c>
      <c r="EL38" s="62">
        <f t="shared" si="15"/>
        <v>1.0044339949204195</v>
      </c>
      <c r="EM38" s="62">
        <f t="shared" si="15"/>
        <v>1.0044339949204195</v>
      </c>
      <c r="EN38" s="62">
        <f t="shared" si="15"/>
        <v>1.0044339949204195</v>
      </c>
      <c r="EO38" s="62">
        <f t="shared" si="15"/>
        <v>1.0044339949204195</v>
      </c>
      <c r="EP38" s="62">
        <f t="shared" si="15"/>
        <v>1.0044339949204195</v>
      </c>
      <c r="EQ38" s="62" t="b">
        <f t="shared" si="15"/>
        <v>0</v>
      </c>
      <c r="ER38" s="62">
        <f>IF(ER37&lt;=$Q$2,($P$4+1)^(1/12))</f>
        <v>1.0042323938982047</v>
      </c>
      <c r="ES38" s="62">
        <f>IF(ES37&lt;=$Q$2,($P$4+1)^(1/12))</f>
        <v>1.0042323938982047</v>
      </c>
      <c r="ET38" s="62">
        <f t="shared" ref="ET38:FC38" si="16">IF(ET37&lt;=$Q$2,($P$4+1)^(1/12))</f>
        <v>1.0042323938982047</v>
      </c>
      <c r="EU38" s="62">
        <f t="shared" si="16"/>
        <v>1.0042323938982047</v>
      </c>
      <c r="EV38" s="62">
        <f t="shared" si="16"/>
        <v>1.0042323938982047</v>
      </c>
      <c r="EW38" s="62">
        <f t="shared" si="16"/>
        <v>1.0042323938982047</v>
      </c>
      <c r="EX38" s="62">
        <f t="shared" si="16"/>
        <v>1.0042323938982047</v>
      </c>
      <c r="EY38" s="62">
        <f t="shared" si="16"/>
        <v>1.0042323938982047</v>
      </c>
      <c r="EZ38" s="62">
        <f t="shared" si="16"/>
        <v>1.0042323938982047</v>
      </c>
      <c r="FA38" s="62">
        <f t="shared" si="16"/>
        <v>1.0042323938982047</v>
      </c>
      <c r="FB38" s="62">
        <f t="shared" si="16"/>
        <v>1.0042323938982047</v>
      </c>
      <c r="FC38" s="62" t="b">
        <f t="shared" si="16"/>
        <v>0</v>
      </c>
      <c r="FD38" s="62">
        <f>IF(FD37&lt;=$R$2,($Q$4+1)^(1/12))</f>
        <v>1.0042245550126463</v>
      </c>
      <c r="FE38" s="62">
        <f>IF(FE37&lt;=$R$2,($Q$4+1)^(1/12))</f>
        <v>1.0042245550126463</v>
      </c>
      <c r="FF38" s="62">
        <f t="shared" ref="FF38:FO38" si="17">IF(FF37&lt;=$R$2,($Q$4+1)^(1/12))</f>
        <v>1.0042245550126463</v>
      </c>
      <c r="FG38" s="62">
        <f t="shared" si="17"/>
        <v>1.0042245550126463</v>
      </c>
      <c r="FH38" s="62">
        <f t="shared" si="17"/>
        <v>1.0042245550126463</v>
      </c>
      <c r="FI38" s="62">
        <f t="shared" si="17"/>
        <v>1.0042245550126463</v>
      </c>
      <c r="FJ38" s="62">
        <f t="shared" si="17"/>
        <v>1.0042245550126463</v>
      </c>
      <c r="FK38" s="62">
        <f t="shared" si="17"/>
        <v>1.0042245550126463</v>
      </c>
      <c r="FL38" s="62">
        <f t="shared" si="17"/>
        <v>1.0042245550126463</v>
      </c>
      <c r="FM38" s="62">
        <f t="shared" si="17"/>
        <v>1.0042245550126463</v>
      </c>
      <c r="FN38" s="62">
        <f t="shared" si="17"/>
        <v>1.0042245550126463</v>
      </c>
      <c r="FO38" s="62" t="b">
        <f t="shared" si="17"/>
        <v>0</v>
      </c>
      <c r="FP38" s="62">
        <f>IF(FP37&lt;=$S$2,($R$4+1)^(1/12))</f>
        <v>1.0041449631149466</v>
      </c>
      <c r="FQ38" s="62">
        <f>IF(FQ37&lt;=$S$2,($R$4+1)^(1/12))</f>
        <v>1.0041449631149466</v>
      </c>
      <c r="FR38" s="62">
        <f t="shared" ref="FR38:GA38" si="18">IF(FR37&lt;=$S$2,($R$4+1)^(1/12))</f>
        <v>1.0041449631149466</v>
      </c>
      <c r="FS38" s="62">
        <f t="shared" si="18"/>
        <v>1.0041449631149466</v>
      </c>
      <c r="FT38" s="62">
        <f t="shared" si="18"/>
        <v>1.0041449631149466</v>
      </c>
      <c r="FU38" s="62">
        <f t="shared" si="18"/>
        <v>1.0041449631149466</v>
      </c>
      <c r="FV38" s="62">
        <f t="shared" si="18"/>
        <v>1.0041449631149466</v>
      </c>
      <c r="FW38" s="62">
        <f t="shared" si="18"/>
        <v>1.0041449631149466</v>
      </c>
      <c r="FX38" s="62">
        <f t="shared" si="18"/>
        <v>1.0041449631149466</v>
      </c>
      <c r="FY38" s="62">
        <f t="shared" si="18"/>
        <v>1.0041449631149466</v>
      </c>
      <c r="FZ38" s="62">
        <f t="shared" si="18"/>
        <v>1.0041449631149466</v>
      </c>
      <c r="GA38" s="62" t="b">
        <f t="shared" si="18"/>
        <v>0</v>
      </c>
      <c r="GB38" s="62">
        <f>IF(GB37&lt;=$T$2,($S$4+1)^(1/12))</f>
        <v>1.0041438550008426</v>
      </c>
      <c r="GC38" s="62">
        <f>IF(GC37&lt;=$T$2,($S$4+1)^(1/12))</f>
        <v>1.0041438550008426</v>
      </c>
      <c r="GD38" s="62">
        <f t="shared" ref="GD38:GM38" si="19">IF(GD37&lt;=$T$2,($S$4+1)^(1/12))</f>
        <v>1.0041438550008426</v>
      </c>
      <c r="GE38" s="62">
        <f t="shared" si="19"/>
        <v>1.0041438550008426</v>
      </c>
      <c r="GF38" s="62">
        <f t="shared" si="19"/>
        <v>1.0041438550008426</v>
      </c>
      <c r="GG38" s="62">
        <f t="shared" si="19"/>
        <v>1.0041438550008426</v>
      </c>
      <c r="GH38" s="62">
        <f t="shared" si="19"/>
        <v>1.0041438550008426</v>
      </c>
      <c r="GI38" s="62">
        <f t="shared" si="19"/>
        <v>1.0041438550008426</v>
      </c>
      <c r="GJ38" s="62">
        <f t="shared" si="19"/>
        <v>1.0041438550008426</v>
      </c>
      <c r="GK38" s="62">
        <f t="shared" si="19"/>
        <v>1.0041438550008426</v>
      </c>
      <c r="GL38" s="62">
        <f t="shared" si="19"/>
        <v>1.0041438550008426</v>
      </c>
      <c r="GM38" s="62" t="b">
        <f t="shared" si="19"/>
        <v>0</v>
      </c>
      <c r="GN38" s="62">
        <f>IF(GN37&lt;=$U$2,($T$4+1)^(1/12))</f>
        <v>1.0041640901913309</v>
      </c>
      <c r="GO38" s="62">
        <f>IF(GO37&lt;=$U$2,($T$4+1)^(1/12))</f>
        <v>1.0041640901913309</v>
      </c>
      <c r="GP38" s="62">
        <f t="shared" ref="GP38:GY38" si="20">IF(GP37&lt;=$U$2,($T$4+1)^(1/12))</f>
        <v>1.0041640901913309</v>
      </c>
      <c r="GQ38" s="62">
        <f t="shared" si="20"/>
        <v>1.0041640901913309</v>
      </c>
      <c r="GR38" s="62">
        <f t="shared" si="20"/>
        <v>1.0041640901913309</v>
      </c>
      <c r="GS38" s="62">
        <f t="shared" si="20"/>
        <v>1.0041640901913309</v>
      </c>
      <c r="GT38" s="62">
        <f t="shared" si="20"/>
        <v>1.0041640901913309</v>
      </c>
      <c r="GU38" s="62">
        <f t="shared" si="20"/>
        <v>1.0041640901913309</v>
      </c>
      <c r="GV38" s="62">
        <f t="shared" si="20"/>
        <v>1.0041640901913309</v>
      </c>
      <c r="GW38" s="62">
        <f t="shared" si="20"/>
        <v>1.0041640901913309</v>
      </c>
      <c r="GX38" s="62">
        <f t="shared" si="20"/>
        <v>1.0041640901913309</v>
      </c>
      <c r="GY38" s="62" t="b">
        <f t="shared" si="20"/>
        <v>0</v>
      </c>
      <c r="GZ38" s="62">
        <f>IF(GZ37&lt;=$V$2,($U$4+1)^(1/12))</f>
        <v>1.0040740455195973</v>
      </c>
      <c r="HA38" s="62">
        <f>IF(HA37&lt;=$V$2,($U$4+1)^(1/12))</f>
        <v>1.0040740455195973</v>
      </c>
      <c r="HB38" s="62">
        <f t="shared" ref="HB38:HK38" si="21">IF(HB37&lt;=$V$2,($U$4+1)^(1/12))</f>
        <v>1.0040740455195973</v>
      </c>
      <c r="HC38" s="62">
        <f t="shared" si="21"/>
        <v>1.0040740455195973</v>
      </c>
      <c r="HD38" s="62">
        <f t="shared" si="21"/>
        <v>1.0040740455195973</v>
      </c>
      <c r="HE38" s="62">
        <f t="shared" si="21"/>
        <v>1.0040740455195973</v>
      </c>
      <c r="HF38" s="62">
        <f t="shared" si="21"/>
        <v>1.0040740455195973</v>
      </c>
      <c r="HG38" s="62">
        <f t="shared" si="21"/>
        <v>1.0040740455195973</v>
      </c>
      <c r="HH38" s="62">
        <f t="shared" si="21"/>
        <v>1.0040740455195973</v>
      </c>
      <c r="HI38" s="62">
        <f t="shared" si="21"/>
        <v>1.0040740455195973</v>
      </c>
      <c r="HJ38" s="62">
        <f t="shared" si="21"/>
        <v>1.0040740455195973</v>
      </c>
      <c r="HK38" s="62" t="b">
        <f t="shared" si="21"/>
        <v>0</v>
      </c>
      <c r="HL38" s="62">
        <f>IF(HL37&lt;=$W$2,($V$4+1)^(1/12))</f>
        <v>1.0039883862047883</v>
      </c>
      <c r="HM38" s="62">
        <f>IF(HM37&lt;=$W$2,($V$4+1)^(1/12))</f>
        <v>1.0039883862047883</v>
      </c>
      <c r="HN38" s="62">
        <f t="shared" ref="HN38:HW38" si="22">IF(HN37&lt;=$W$2,($V$4+1)^(1/12))</f>
        <v>1.0039883862047883</v>
      </c>
      <c r="HO38" s="62">
        <f t="shared" si="22"/>
        <v>1.0039883862047883</v>
      </c>
      <c r="HP38" s="62">
        <f t="shared" si="22"/>
        <v>1.0039883862047883</v>
      </c>
      <c r="HQ38" s="62">
        <f t="shared" si="22"/>
        <v>1.0039883862047883</v>
      </c>
      <c r="HR38" s="62">
        <f t="shared" si="22"/>
        <v>1.0039883862047883</v>
      </c>
      <c r="HS38" s="62">
        <f t="shared" si="22"/>
        <v>1.0039883862047883</v>
      </c>
      <c r="HT38" s="62">
        <f t="shared" si="22"/>
        <v>1.0039883862047883</v>
      </c>
      <c r="HU38" s="62">
        <f t="shared" si="22"/>
        <v>1.0039883862047883</v>
      </c>
      <c r="HV38" s="62">
        <f t="shared" si="22"/>
        <v>1.0039883862047883</v>
      </c>
      <c r="HW38" s="62" t="b">
        <f t="shared" si="22"/>
        <v>0</v>
      </c>
      <c r="HX38" s="404">
        <f>IF(HX37&lt;=$X$2,($W$4+1)^(1/12))</f>
        <v>1.0039996087513134</v>
      </c>
      <c r="HY38" s="404">
        <f>IF(HY37&lt;=$X$2,($W$4+1)^(1/12))</f>
        <v>1.0039996087513134</v>
      </c>
      <c r="HZ38" s="404">
        <f t="shared" ref="HZ38:II38" si="23">IF(HZ37&lt;=$X$2,($W$4+1)^(1/12))</f>
        <v>1.0039996087513134</v>
      </c>
      <c r="IA38" s="404">
        <f t="shared" si="23"/>
        <v>1.0039996087513134</v>
      </c>
      <c r="IB38" s="404">
        <f t="shared" si="23"/>
        <v>1.0039996087513134</v>
      </c>
      <c r="IC38" s="404">
        <f t="shared" si="23"/>
        <v>1.0039996087513134</v>
      </c>
      <c r="ID38" s="404">
        <f t="shared" si="23"/>
        <v>1.0039996087513134</v>
      </c>
      <c r="IE38" s="404">
        <f t="shared" si="23"/>
        <v>1.0039996087513134</v>
      </c>
      <c r="IF38" s="404">
        <f t="shared" si="23"/>
        <v>1.0039996087513134</v>
      </c>
      <c r="IG38" s="404">
        <f t="shared" si="23"/>
        <v>1.0039996087513134</v>
      </c>
      <c r="IH38" s="404">
        <f t="shared" si="23"/>
        <v>1.0039996087513134</v>
      </c>
      <c r="II38" s="404" t="b">
        <f t="shared" si="23"/>
        <v>0</v>
      </c>
      <c r="IJ38" s="404">
        <f>IF(IJ37&lt;=$Y$2,($X$4+1)^(1/12))</f>
        <v>1.0039996087513134</v>
      </c>
      <c r="IK38" s="404">
        <f>IF(IK37&lt;=$Y$2,($X$4+1)^(1/12))</f>
        <v>1.0039996087513134</v>
      </c>
      <c r="IL38" s="404">
        <f t="shared" ref="IL38:IU38" si="24">IF(IL37&lt;=$Y$2,($X$4+1)^(1/12))</f>
        <v>1.0039996087513134</v>
      </c>
      <c r="IM38" s="404">
        <f t="shared" si="24"/>
        <v>1.0039996087513134</v>
      </c>
      <c r="IN38" s="404">
        <f t="shared" si="24"/>
        <v>1.0039996087513134</v>
      </c>
      <c r="IO38" s="404">
        <f t="shared" si="24"/>
        <v>1.0039996087513134</v>
      </c>
      <c r="IP38" s="404">
        <f t="shared" si="24"/>
        <v>1.0039996087513134</v>
      </c>
      <c r="IQ38" s="404">
        <f t="shared" si="24"/>
        <v>1.0039996087513134</v>
      </c>
      <c r="IR38" s="404">
        <f t="shared" si="24"/>
        <v>1.0039996087513134</v>
      </c>
      <c r="IS38" s="404">
        <f t="shared" si="24"/>
        <v>1.0039996087513134</v>
      </c>
      <c r="IT38" s="404">
        <f t="shared" si="24"/>
        <v>1.0039996087513134</v>
      </c>
      <c r="IU38" s="404" t="b">
        <f t="shared" si="24"/>
        <v>0</v>
      </c>
      <c r="IV38" s="404">
        <f>IF(IV37&lt;=$Z$2,($Y$4+1)^(1/12))</f>
        <v>1.0039996087513134</v>
      </c>
    </row>
    <row r="39" spans="1:256" s="62" customFormat="1" x14ac:dyDescent="0.25">
      <c r="A39" s="153">
        <v>2</v>
      </c>
      <c r="B39" s="62" t="s">
        <v>64</v>
      </c>
    </row>
    <row r="40" spans="1:256" s="62" customFormat="1" x14ac:dyDescent="0.25">
      <c r="A40" s="153">
        <v>3</v>
      </c>
      <c r="B40" s="62" t="s">
        <v>505</v>
      </c>
    </row>
    <row r="41" spans="1:256" s="62" customFormat="1" x14ac:dyDescent="0.25">
      <c r="A41" s="153">
        <v>4</v>
      </c>
      <c r="E41" s="208"/>
    </row>
    <row r="42" spans="1:256" s="208" customFormat="1" x14ac:dyDescent="0.25">
      <c r="A42" s="153">
        <v>5</v>
      </c>
      <c r="B42" s="62"/>
      <c r="E42" s="62"/>
    </row>
    <row r="43" spans="1:256" s="62" customFormat="1" x14ac:dyDescent="0.25">
      <c r="A43" s="153">
        <v>6</v>
      </c>
      <c r="E43" s="209"/>
    </row>
    <row r="44" spans="1:256" s="209" customFormat="1" x14ac:dyDescent="0.25">
      <c r="A44" s="153">
        <v>7</v>
      </c>
      <c r="B44" s="62"/>
      <c r="E44" s="62"/>
    </row>
    <row r="45" spans="1:256" s="62" customFormat="1" x14ac:dyDescent="0.25">
      <c r="A45" s="153">
        <v>8</v>
      </c>
    </row>
    <row r="46" spans="1:256" s="62" customFormat="1" x14ac:dyDescent="0.25">
      <c r="A46" s="153">
        <v>9</v>
      </c>
    </row>
    <row r="47" spans="1:256" s="62" customFormat="1" x14ac:dyDescent="0.25">
      <c r="A47" s="153">
        <v>10</v>
      </c>
    </row>
    <row r="48" spans="1:256" s="62" customFormat="1" x14ac:dyDescent="0.25">
      <c r="A48" s="153"/>
    </row>
    <row r="49" spans="1:256" s="62" customFormat="1" x14ac:dyDescent="0.25">
      <c r="A49" s="153"/>
    </row>
    <row r="50" spans="1:256" s="62" customFormat="1" x14ac:dyDescent="0.25">
      <c r="A50" s="153"/>
    </row>
    <row r="51" spans="1:256" s="62" customFormat="1" x14ac:dyDescent="0.25">
      <c r="A51" s="148"/>
      <c r="B51" s="96"/>
      <c r="C51" s="96"/>
      <c r="E51" s="273"/>
    </row>
    <row r="52" spans="1:256" s="185" customFormat="1" x14ac:dyDescent="0.25">
      <c r="A52" s="151"/>
      <c r="B52" s="152"/>
      <c r="C52" s="152"/>
      <c r="D52" s="273"/>
      <c r="E52" s="60"/>
      <c r="F52" s="273"/>
      <c r="G52" s="273"/>
      <c r="H52" s="273"/>
      <c r="I52" s="273"/>
      <c r="J52" s="273"/>
      <c r="K52" s="273"/>
      <c r="L52" s="273"/>
      <c r="M52" s="273"/>
      <c r="N52" s="273"/>
      <c r="O52" s="273"/>
      <c r="P52" s="273"/>
      <c r="Q52" s="273"/>
      <c r="R52" s="273"/>
      <c r="S52" s="273"/>
      <c r="T52" s="273"/>
      <c r="U52" s="273"/>
      <c r="V52" s="273"/>
      <c r="W52" s="273"/>
      <c r="X52" s="273"/>
      <c r="Y52" s="273"/>
      <c r="Z52" s="273"/>
      <c r="AA52" s="273"/>
      <c r="AB52" s="273"/>
      <c r="AC52" s="273"/>
      <c r="AD52" s="273"/>
      <c r="AE52" s="273"/>
      <c r="AF52" s="273"/>
      <c r="AG52" s="273"/>
      <c r="AH52" s="273"/>
      <c r="AI52" s="273"/>
      <c r="AJ52" s="273"/>
      <c r="AK52" s="273"/>
      <c r="AL52" s="273"/>
      <c r="AM52" s="273"/>
      <c r="AN52" s="273"/>
      <c r="AO52" s="273"/>
      <c r="AP52" s="273"/>
      <c r="AQ52" s="273"/>
      <c r="AR52" s="273"/>
      <c r="AS52" s="273"/>
      <c r="AT52" s="273"/>
      <c r="AU52" s="273"/>
      <c r="AV52" s="273"/>
      <c r="AW52" s="273"/>
      <c r="AX52" s="273"/>
      <c r="AY52" s="273"/>
      <c r="AZ52" s="273"/>
      <c r="BA52" s="273"/>
      <c r="BB52" s="273"/>
      <c r="BC52" s="273"/>
      <c r="BD52" s="273"/>
      <c r="BE52" s="273"/>
      <c r="BF52" s="273"/>
      <c r="BG52" s="273"/>
      <c r="BH52" s="273"/>
      <c r="BI52" s="273"/>
      <c r="BJ52" s="273"/>
      <c r="BK52" s="273"/>
      <c r="BL52" s="273"/>
      <c r="BM52" s="273"/>
      <c r="BN52" s="273"/>
      <c r="BO52" s="273"/>
      <c r="BP52" s="273"/>
      <c r="BQ52" s="273"/>
      <c r="BR52" s="273"/>
      <c r="BS52" s="273"/>
      <c r="BT52" s="273"/>
      <c r="BU52" s="273"/>
      <c r="BV52" s="273"/>
      <c r="BW52" s="273"/>
      <c r="BX52" s="273"/>
      <c r="BY52" s="273"/>
      <c r="BZ52" s="273"/>
      <c r="CA52" s="273"/>
      <c r="CB52" s="273"/>
      <c r="CC52" s="273"/>
      <c r="CD52" s="273"/>
      <c r="CE52" s="273"/>
      <c r="CF52" s="273"/>
      <c r="CG52" s="273"/>
      <c r="CH52" s="273"/>
      <c r="CI52" s="273"/>
      <c r="CJ52" s="273"/>
      <c r="CK52" s="273"/>
      <c r="CL52" s="273"/>
      <c r="CM52" s="273"/>
      <c r="CN52" s="273"/>
      <c r="CO52" s="273"/>
      <c r="CP52" s="273"/>
      <c r="CQ52" s="273"/>
      <c r="CR52" s="273"/>
      <c r="CS52" s="273"/>
      <c r="CT52" s="273"/>
      <c r="CU52" s="273"/>
      <c r="CV52" s="273"/>
      <c r="CW52" s="273"/>
      <c r="CX52" s="273"/>
      <c r="CY52" s="273"/>
      <c r="CZ52" s="273"/>
      <c r="DA52" s="273"/>
      <c r="DB52" s="273"/>
      <c r="DC52" s="273"/>
      <c r="DD52" s="273"/>
      <c r="DE52" s="273"/>
      <c r="DF52" s="273"/>
      <c r="DG52" s="273"/>
      <c r="DH52" s="273"/>
      <c r="DI52" s="273"/>
      <c r="DJ52" s="273"/>
      <c r="DK52" s="273"/>
      <c r="DL52" s="273"/>
      <c r="DM52" s="273"/>
      <c r="DN52" s="273"/>
      <c r="DO52" s="273"/>
      <c r="DP52" s="273"/>
      <c r="DQ52" s="273"/>
      <c r="DR52" s="273"/>
      <c r="DS52" s="273"/>
      <c r="DT52" s="273"/>
      <c r="DU52" s="273"/>
      <c r="DV52" s="273"/>
      <c r="DW52" s="273"/>
      <c r="DX52" s="273"/>
      <c r="DY52" s="273"/>
      <c r="DZ52" s="273"/>
      <c r="EA52" s="273"/>
      <c r="EB52" s="273"/>
      <c r="EC52" s="273"/>
      <c r="ED52" s="273"/>
      <c r="EE52" s="273"/>
      <c r="EF52" s="273"/>
      <c r="EG52" s="273"/>
      <c r="EH52" s="273"/>
      <c r="EI52" s="273"/>
      <c r="EJ52" s="273"/>
      <c r="EK52" s="273"/>
      <c r="EL52" s="273"/>
      <c r="EM52" s="273"/>
      <c r="EN52" s="273"/>
      <c r="EO52" s="273"/>
      <c r="EP52" s="273"/>
      <c r="EQ52" s="273"/>
      <c r="ER52" s="273"/>
      <c r="ES52" s="273"/>
      <c r="ET52" s="273"/>
      <c r="EU52" s="273"/>
      <c r="EV52" s="273"/>
      <c r="EW52" s="273"/>
      <c r="EX52" s="273"/>
      <c r="EY52" s="273"/>
      <c r="EZ52" s="273"/>
      <c r="FA52" s="273"/>
      <c r="FB52" s="273"/>
      <c r="FC52" s="273"/>
      <c r="FD52" s="273"/>
      <c r="FE52" s="273"/>
      <c r="FF52" s="273"/>
      <c r="FG52" s="273"/>
      <c r="FH52" s="273"/>
      <c r="FI52" s="273"/>
      <c r="FJ52" s="273"/>
      <c r="FK52" s="273"/>
      <c r="FL52" s="273"/>
      <c r="FM52" s="273"/>
      <c r="FN52" s="273"/>
      <c r="FO52" s="273"/>
      <c r="FP52" s="273"/>
      <c r="FQ52" s="273"/>
      <c r="FR52" s="273"/>
      <c r="FS52" s="273"/>
      <c r="FT52" s="273"/>
      <c r="FU52" s="273"/>
      <c r="FV52" s="273"/>
      <c r="FW52" s="273"/>
      <c r="FX52" s="273"/>
      <c r="FY52" s="273"/>
      <c r="FZ52" s="273"/>
      <c r="GA52" s="273"/>
      <c r="GB52" s="273"/>
      <c r="GC52" s="273"/>
      <c r="GD52" s="273"/>
      <c r="GE52" s="273"/>
      <c r="GF52" s="273"/>
      <c r="GG52" s="273"/>
      <c r="GH52" s="273"/>
      <c r="GI52" s="273"/>
      <c r="GJ52" s="273"/>
      <c r="GK52" s="273"/>
      <c r="GL52" s="273"/>
      <c r="GM52" s="273"/>
      <c r="GN52" s="273"/>
      <c r="GO52" s="273"/>
      <c r="GP52" s="273"/>
      <c r="GQ52" s="273"/>
      <c r="GR52" s="273"/>
      <c r="GS52" s="273"/>
      <c r="GT52" s="273"/>
      <c r="GU52" s="273"/>
      <c r="GV52" s="273"/>
      <c r="GW52" s="273"/>
      <c r="GX52" s="273"/>
      <c r="GY52" s="273"/>
      <c r="GZ52" s="273"/>
      <c r="HA52" s="273"/>
      <c r="HB52" s="273"/>
      <c r="HC52" s="273"/>
      <c r="HD52" s="273"/>
      <c r="HE52" s="273"/>
      <c r="HF52" s="273"/>
      <c r="HG52" s="273"/>
      <c r="HH52" s="273"/>
      <c r="HI52" s="273"/>
      <c r="HJ52" s="273"/>
      <c r="HK52" s="273"/>
      <c r="HL52" s="273"/>
      <c r="HM52" s="273"/>
      <c r="HN52" s="273"/>
      <c r="HO52" s="273"/>
      <c r="HP52" s="273"/>
      <c r="HQ52" s="273"/>
      <c r="HR52" s="273"/>
      <c r="HS52" s="273"/>
      <c r="HT52" s="273"/>
      <c r="HU52" s="273"/>
      <c r="HV52" s="273"/>
      <c r="HW52" s="273"/>
      <c r="HX52" s="273"/>
      <c r="HY52" s="273"/>
      <c r="HZ52" s="273"/>
      <c r="IA52" s="273"/>
      <c r="IB52" s="273"/>
      <c r="IC52" s="273"/>
      <c r="ID52" s="273"/>
      <c r="IE52" s="273"/>
      <c r="IF52" s="273"/>
      <c r="IG52" s="273"/>
      <c r="IH52" s="273"/>
      <c r="II52" s="273"/>
      <c r="IJ52" s="273"/>
      <c r="IK52" s="273"/>
      <c r="IL52" s="273"/>
      <c r="IM52" s="273"/>
      <c r="IN52" s="273"/>
      <c r="IO52" s="273"/>
      <c r="IP52" s="273"/>
      <c r="IQ52" s="273"/>
      <c r="IR52" s="273"/>
      <c r="IS52" s="273"/>
      <c r="IT52" s="273"/>
      <c r="IU52" s="273"/>
      <c r="IV52" s="273"/>
    </row>
    <row r="53" spans="1:256" s="185" customFormat="1" x14ac:dyDescent="0.25">
      <c r="A53" s="151"/>
      <c r="B53" s="152"/>
      <c r="C53" s="152"/>
      <c r="D53" s="60"/>
      <c r="E53" s="19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60"/>
      <c r="BK53" s="60"/>
      <c r="BL53" s="60"/>
      <c r="BM53" s="60"/>
      <c r="BN53" s="60"/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60"/>
      <c r="BZ53" s="60"/>
      <c r="CA53" s="60"/>
      <c r="CB53" s="60"/>
      <c r="CC53" s="60"/>
      <c r="CD53" s="60"/>
      <c r="CE53" s="60"/>
      <c r="CF53" s="60"/>
      <c r="CG53" s="60"/>
      <c r="CH53" s="60"/>
      <c r="CI53" s="60"/>
      <c r="CJ53" s="60"/>
      <c r="CK53" s="60"/>
      <c r="CL53" s="60"/>
      <c r="CM53" s="60"/>
      <c r="CN53" s="60"/>
      <c r="CO53" s="60"/>
      <c r="CP53" s="60"/>
      <c r="CQ53" s="60"/>
      <c r="CR53" s="60"/>
      <c r="CS53" s="60"/>
      <c r="CT53" s="60"/>
      <c r="CU53" s="60"/>
      <c r="CV53" s="60"/>
      <c r="CW53" s="60"/>
      <c r="CX53" s="60"/>
      <c r="CY53" s="60"/>
      <c r="CZ53" s="60"/>
      <c r="DA53" s="60"/>
      <c r="DB53" s="60"/>
      <c r="DC53" s="60"/>
      <c r="DD53" s="60"/>
      <c r="DE53" s="60"/>
      <c r="DF53" s="60"/>
      <c r="DG53" s="60"/>
      <c r="DH53" s="60"/>
      <c r="DI53" s="60"/>
      <c r="DJ53" s="60"/>
      <c r="DK53" s="60"/>
      <c r="DL53" s="60"/>
      <c r="DM53" s="60"/>
      <c r="DN53" s="60"/>
      <c r="DO53" s="60"/>
      <c r="DP53" s="60"/>
      <c r="DQ53" s="60"/>
      <c r="DR53" s="60"/>
      <c r="DS53" s="60"/>
      <c r="DT53" s="60"/>
      <c r="DU53" s="60"/>
      <c r="DV53" s="60"/>
      <c r="DW53" s="60"/>
      <c r="DX53" s="60"/>
      <c r="DY53" s="60"/>
      <c r="DZ53" s="60"/>
      <c r="EA53" s="60"/>
      <c r="EB53" s="60"/>
      <c r="EC53" s="60"/>
      <c r="ED53" s="60"/>
      <c r="EE53" s="60"/>
      <c r="EF53" s="60"/>
      <c r="EG53" s="60"/>
      <c r="EH53" s="60"/>
      <c r="EI53" s="60"/>
      <c r="EJ53" s="60"/>
      <c r="EK53" s="60"/>
      <c r="EL53" s="60"/>
      <c r="EM53" s="60"/>
      <c r="EN53" s="60"/>
      <c r="EO53" s="60"/>
      <c r="EP53" s="60"/>
      <c r="EQ53" s="60"/>
      <c r="ER53" s="60"/>
      <c r="ES53" s="60"/>
      <c r="ET53" s="60"/>
      <c r="EU53" s="60"/>
      <c r="EV53" s="60"/>
      <c r="EW53" s="60"/>
      <c r="EX53" s="60"/>
      <c r="EY53" s="60"/>
      <c r="EZ53" s="60"/>
      <c r="FA53" s="60"/>
      <c r="FB53" s="60"/>
      <c r="FC53" s="60"/>
      <c r="FD53" s="60"/>
      <c r="FE53" s="60"/>
      <c r="FF53" s="60"/>
      <c r="FG53" s="60"/>
      <c r="FH53" s="60"/>
      <c r="FI53" s="60"/>
      <c r="FJ53" s="60"/>
      <c r="FK53" s="60"/>
      <c r="FL53" s="60"/>
      <c r="FM53" s="60"/>
      <c r="FN53" s="60"/>
      <c r="FO53" s="60"/>
      <c r="FP53" s="60"/>
      <c r="FQ53" s="60"/>
      <c r="FR53" s="60"/>
      <c r="FS53" s="60"/>
      <c r="FT53" s="60"/>
      <c r="FU53" s="60"/>
      <c r="FV53" s="60"/>
      <c r="FW53" s="60"/>
      <c r="FX53" s="60"/>
      <c r="FY53" s="60"/>
      <c r="FZ53" s="60"/>
      <c r="GA53" s="60"/>
      <c r="GB53" s="60"/>
      <c r="GC53" s="60"/>
      <c r="GD53" s="60"/>
      <c r="GE53" s="60"/>
      <c r="GF53" s="60"/>
      <c r="GG53" s="60"/>
      <c r="GH53" s="60"/>
      <c r="GI53" s="60"/>
      <c r="GJ53" s="60"/>
      <c r="GK53" s="60"/>
      <c r="GL53" s="60"/>
      <c r="GM53" s="60"/>
      <c r="GN53" s="60"/>
      <c r="GO53" s="60"/>
      <c r="GP53" s="60"/>
      <c r="GQ53" s="60"/>
      <c r="GR53" s="60"/>
      <c r="GS53" s="60"/>
      <c r="GT53" s="60"/>
      <c r="GU53" s="60"/>
      <c r="GV53" s="60"/>
      <c r="GW53" s="60"/>
      <c r="GX53" s="60"/>
      <c r="GY53" s="60"/>
      <c r="GZ53" s="60"/>
      <c r="HA53" s="60"/>
      <c r="HB53" s="60"/>
      <c r="HC53" s="60"/>
      <c r="HD53" s="60"/>
      <c r="HE53" s="60"/>
      <c r="HF53" s="60"/>
      <c r="HG53" s="60"/>
      <c r="HH53" s="60"/>
      <c r="HI53" s="60"/>
      <c r="HJ53" s="60"/>
      <c r="HK53" s="60"/>
      <c r="HL53" s="60"/>
      <c r="HM53" s="60"/>
      <c r="HN53" s="60"/>
      <c r="HO53" s="60"/>
      <c r="HP53" s="60"/>
      <c r="HQ53" s="60"/>
      <c r="HR53" s="60"/>
      <c r="HS53" s="60"/>
      <c r="HT53" s="60"/>
      <c r="HU53" s="60"/>
      <c r="HV53" s="60"/>
      <c r="HW53" s="60"/>
      <c r="HX53" s="60"/>
      <c r="HY53" s="60"/>
      <c r="HZ53" s="60"/>
      <c r="IA53" s="60"/>
      <c r="IB53" s="60"/>
      <c r="IC53" s="60"/>
      <c r="ID53" s="60"/>
      <c r="IE53" s="60"/>
      <c r="IF53" s="60"/>
      <c r="IG53" s="60"/>
      <c r="IH53" s="60"/>
      <c r="II53" s="60"/>
      <c r="IJ53" s="60"/>
      <c r="IK53" s="60"/>
      <c r="IL53" s="60"/>
      <c r="IM53" s="60"/>
      <c r="IN53" s="60"/>
      <c r="IO53" s="60"/>
      <c r="IP53" s="60"/>
      <c r="IQ53" s="60"/>
      <c r="IR53" s="60"/>
      <c r="IS53" s="60"/>
      <c r="IT53" s="60"/>
      <c r="IU53" s="60"/>
      <c r="IV53" s="60"/>
    </row>
    <row r="54" spans="1:256" s="188" customFormat="1" x14ac:dyDescent="0.25">
      <c r="A54" s="187"/>
      <c r="C54" s="189"/>
      <c r="F54" s="190"/>
      <c r="G54" s="190"/>
      <c r="H54" s="190"/>
      <c r="I54" s="190"/>
      <c r="J54" s="190"/>
      <c r="K54" s="190"/>
      <c r="L54" s="190"/>
      <c r="M54" s="190"/>
      <c r="N54" s="190"/>
      <c r="O54" s="190"/>
      <c r="P54" s="190"/>
      <c r="Q54" s="190"/>
      <c r="R54" s="190"/>
      <c r="S54" s="190"/>
      <c r="T54" s="190"/>
      <c r="U54" s="190"/>
      <c r="V54" s="190"/>
      <c r="W54" s="190"/>
      <c r="X54" s="190"/>
      <c r="Y54" s="190"/>
      <c r="Z54" s="190"/>
      <c r="AA54" s="190"/>
      <c r="AB54" s="190"/>
      <c r="AC54" s="190"/>
      <c r="AD54" s="190"/>
      <c r="AE54" s="190"/>
      <c r="AF54" s="190"/>
      <c r="AG54" s="190"/>
      <c r="AH54" s="190"/>
      <c r="AI54" s="190"/>
      <c r="AJ54" s="190"/>
      <c r="AK54" s="190"/>
      <c r="AL54" s="190"/>
      <c r="AM54" s="190"/>
      <c r="AN54" s="190"/>
      <c r="AO54" s="190"/>
      <c r="AP54" s="190"/>
      <c r="AQ54" s="190"/>
      <c r="AR54" s="190"/>
      <c r="AS54" s="190"/>
      <c r="AT54" s="190"/>
      <c r="AU54" s="190"/>
      <c r="AV54" s="190"/>
      <c r="AW54" s="190"/>
      <c r="AX54" s="190"/>
      <c r="AY54" s="190"/>
      <c r="AZ54" s="190"/>
      <c r="BA54" s="190"/>
      <c r="BB54" s="190"/>
      <c r="BC54" s="190"/>
      <c r="BD54" s="190"/>
      <c r="BE54" s="190"/>
      <c r="BF54" s="190"/>
      <c r="BG54" s="190"/>
      <c r="BH54" s="190"/>
      <c r="BI54" s="190"/>
      <c r="BJ54" s="190"/>
      <c r="BK54" s="190"/>
      <c r="BL54" s="190"/>
      <c r="BM54" s="190"/>
      <c r="BN54" s="190"/>
      <c r="BO54" s="190"/>
      <c r="BP54" s="190"/>
      <c r="BQ54" s="190"/>
      <c r="BR54" s="190"/>
      <c r="BS54" s="190"/>
      <c r="BT54" s="190"/>
      <c r="BU54" s="190"/>
      <c r="BV54" s="190"/>
      <c r="BW54" s="190"/>
      <c r="BX54" s="190"/>
      <c r="BY54" s="190"/>
      <c r="BZ54" s="190"/>
      <c r="CA54" s="190"/>
      <c r="CB54" s="190"/>
      <c r="CC54" s="190"/>
      <c r="CD54" s="190"/>
      <c r="CE54" s="190"/>
      <c r="CF54" s="190"/>
      <c r="CG54" s="190"/>
      <c r="CH54" s="190"/>
      <c r="CI54" s="190"/>
      <c r="CJ54" s="190"/>
      <c r="CK54" s="190"/>
      <c r="CL54" s="190"/>
      <c r="CM54" s="190"/>
      <c r="CN54" s="190"/>
      <c r="CO54" s="190"/>
      <c r="CP54" s="190"/>
      <c r="CQ54" s="190"/>
      <c r="CR54" s="190"/>
      <c r="CS54" s="190"/>
      <c r="CT54" s="190"/>
      <c r="CU54" s="190"/>
      <c r="CV54" s="190"/>
      <c r="CW54" s="190"/>
      <c r="CX54" s="190"/>
      <c r="CY54" s="190"/>
      <c r="CZ54" s="190"/>
      <c r="DA54" s="190"/>
      <c r="DB54" s="190"/>
      <c r="DC54" s="190"/>
      <c r="DD54" s="190"/>
      <c r="DE54" s="190"/>
      <c r="DF54" s="190"/>
      <c r="DG54" s="190"/>
      <c r="DH54" s="190"/>
      <c r="DI54" s="190"/>
      <c r="DJ54" s="190"/>
      <c r="DK54" s="190"/>
      <c r="DL54" s="190"/>
      <c r="DM54" s="190"/>
      <c r="DN54" s="190"/>
      <c r="DO54" s="190"/>
      <c r="DP54" s="190"/>
      <c r="DQ54" s="190"/>
      <c r="DR54" s="190"/>
      <c r="DS54" s="190"/>
      <c r="DT54" s="190"/>
      <c r="DU54" s="190"/>
      <c r="DV54" s="190"/>
      <c r="DW54" s="190"/>
      <c r="DX54" s="190"/>
      <c r="DY54" s="190"/>
      <c r="DZ54" s="190"/>
      <c r="EA54" s="190"/>
      <c r="EB54" s="190"/>
      <c r="EC54" s="190"/>
      <c r="ED54" s="190"/>
      <c r="EE54" s="190"/>
      <c r="EF54" s="190"/>
      <c r="EG54" s="190"/>
      <c r="EH54" s="190"/>
      <c r="EI54" s="190"/>
      <c r="EJ54" s="190"/>
      <c r="EK54" s="190"/>
      <c r="EL54" s="190"/>
      <c r="EM54" s="190"/>
      <c r="EN54" s="190"/>
      <c r="EO54" s="190"/>
      <c r="EP54" s="190"/>
      <c r="EQ54" s="190"/>
      <c r="ER54" s="190"/>
      <c r="ES54" s="190"/>
      <c r="ET54" s="190"/>
      <c r="EU54" s="190"/>
      <c r="EV54" s="190"/>
      <c r="EW54" s="190"/>
      <c r="EX54" s="190"/>
      <c r="EY54" s="190"/>
      <c r="EZ54" s="190"/>
      <c r="FA54" s="190"/>
      <c r="FB54" s="190"/>
      <c r="FC54" s="190"/>
      <c r="FD54" s="190"/>
      <c r="FE54" s="190"/>
      <c r="FF54" s="190"/>
      <c r="FG54" s="190"/>
      <c r="FH54" s="190"/>
      <c r="FI54" s="190"/>
      <c r="FJ54" s="190"/>
      <c r="FK54" s="190"/>
      <c r="FL54" s="190"/>
      <c r="FM54" s="190"/>
      <c r="FN54" s="190"/>
      <c r="FO54" s="190"/>
      <c r="FP54" s="190"/>
      <c r="FQ54" s="190"/>
      <c r="FR54" s="190"/>
      <c r="FS54" s="190"/>
      <c r="FT54" s="190"/>
      <c r="FU54" s="190"/>
      <c r="FV54" s="190"/>
      <c r="FW54" s="190"/>
      <c r="FX54" s="190"/>
      <c r="FY54" s="190"/>
      <c r="FZ54" s="190"/>
      <c r="GA54" s="190"/>
      <c r="GB54" s="190"/>
      <c r="GC54" s="190"/>
      <c r="GD54" s="190"/>
      <c r="GE54" s="190"/>
      <c r="GF54" s="190"/>
      <c r="GG54" s="190"/>
      <c r="GH54" s="190"/>
      <c r="GI54" s="190"/>
      <c r="GJ54" s="190"/>
      <c r="GK54" s="190"/>
      <c r="GL54" s="190"/>
      <c r="GM54" s="190"/>
      <c r="GN54" s="190"/>
      <c r="GO54" s="190"/>
      <c r="GP54" s="190"/>
      <c r="GQ54" s="190"/>
      <c r="GR54" s="190"/>
      <c r="GS54" s="190"/>
      <c r="GT54" s="190"/>
      <c r="GU54" s="190"/>
      <c r="GV54" s="190"/>
      <c r="GW54" s="190"/>
      <c r="GX54" s="190"/>
      <c r="GY54" s="190"/>
      <c r="GZ54" s="190"/>
      <c r="HA54" s="190"/>
      <c r="HB54" s="190"/>
      <c r="HC54" s="190"/>
      <c r="HD54" s="190"/>
      <c r="HE54" s="190"/>
      <c r="HF54" s="190"/>
      <c r="HG54" s="190"/>
      <c r="HH54" s="190"/>
      <c r="HI54" s="190"/>
      <c r="HJ54" s="190"/>
      <c r="HK54" s="190"/>
      <c r="HL54" s="190"/>
      <c r="HM54" s="190"/>
      <c r="HN54" s="190"/>
      <c r="HO54" s="190"/>
      <c r="HP54" s="190"/>
      <c r="HQ54" s="190"/>
      <c r="HR54" s="190"/>
      <c r="HS54" s="190"/>
      <c r="HT54" s="190"/>
      <c r="HU54" s="190"/>
      <c r="HV54" s="190"/>
      <c r="HW54" s="190"/>
      <c r="HX54" s="190"/>
      <c r="HY54" s="190"/>
      <c r="HZ54" s="190"/>
      <c r="IA54" s="190"/>
      <c r="IB54" s="190"/>
      <c r="IC54" s="190"/>
      <c r="ID54" s="190"/>
      <c r="IE54" s="190"/>
      <c r="IF54" s="190"/>
      <c r="IG54" s="190"/>
      <c r="IH54" s="190"/>
      <c r="II54" s="190"/>
      <c r="IJ54" s="190"/>
      <c r="IK54" s="190"/>
      <c r="IL54" s="190"/>
      <c r="IM54" s="190"/>
      <c r="IN54" s="190"/>
      <c r="IO54" s="190"/>
      <c r="IP54" s="190"/>
      <c r="IQ54" s="190"/>
      <c r="IR54" s="190"/>
      <c r="IS54" s="190"/>
      <c r="IT54" s="190"/>
      <c r="IU54" s="190"/>
      <c r="IV54" s="190"/>
    </row>
    <row r="55" spans="1:256" s="188" customFormat="1" x14ac:dyDescent="0.25">
      <c r="A55" s="187"/>
      <c r="C55" s="189"/>
    </row>
    <row r="56" spans="1:256" s="188" customFormat="1" x14ac:dyDescent="0.25">
      <c r="A56" s="187"/>
      <c r="C56" s="189"/>
      <c r="E56" s="189"/>
    </row>
    <row r="57" spans="1:256" s="189" customFormat="1" x14ac:dyDescent="0.25">
      <c r="A57" s="187"/>
      <c r="B57" s="188"/>
    </row>
    <row r="58" spans="1:256" s="189" customFormat="1" x14ac:dyDescent="0.25">
      <c r="A58" s="187"/>
    </row>
    <row r="59" spans="1:256" s="189" customFormat="1" x14ac:dyDescent="0.25">
      <c r="A59" s="187"/>
      <c r="B59" s="188"/>
    </row>
    <row r="60" spans="1:256" s="189" customFormat="1" x14ac:dyDescent="0.25">
      <c r="A60" s="187"/>
      <c r="B60" s="188"/>
    </row>
    <row r="61" spans="1:256" s="189" customFormat="1" x14ac:dyDescent="0.25">
      <c r="A61" s="187"/>
      <c r="B61" s="188"/>
    </row>
    <row r="62" spans="1:256" s="189" customFormat="1" x14ac:dyDescent="0.25">
      <c r="A62" s="187"/>
      <c r="B62" s="188"/>
    </row>
    <row r="63" spans="1:256" s="189" customFormat="1" x14ac:dyDescent="0.25">
      <c r="A63" s="187"/>
      <c r="B63" s="188"/>
      <c r="E63" s="6"/>
    </row>
    <row r="65" spans="2:12" x14ac:dyDescent="0.25">
      <c r="E65" s="408"/>
    </row>
    <row r="66" spans="2:12" x14ac:dyDescent="0.25">
      <c r="B66" s="407" t="s">
        <v>457</v>
      </c>
      <c r="C66" s="408"/>
      <c r="D66" s="408"/>
      <c r="E66" s="406"/>
      <c r="F66" s="408"/>
      <c r="G66" s="408"/>
      <c r="H66" s="408"/>
      <c r="I66" s="408"/>
      <c r="J66" s="408"/>
      <c r="K66" s="408"/>
      <c r="L66" s="409"/>
    </row>
    <row r="67" spans="2:12" ht="12.75" customHeight="1" x14ac:dyDescent="0.25">
      <c r="B67" s="158"/>
      <c r="C67" s="118" t="s">
        <v>443</v>
      </c>
      <c r="D67" s="406"/>
      <c r="E67" s="118" t="s">
        <v>448</v>
      </c>
      <c r="F67" s="159"/>
      <c r="G67" s="160"/>
      <c r="H67" s="427" t="s">
        <v>444</v>
      </c>
      <c r="I67" s="428"/>
      <c r="J67" s="120"/>
      <c r="K67" s="120"/>
      <c r="L67" s="159"/>
    </row>
    <row r="68" spans="2:12" ht="39.6" x14ac:dyDescent="0.25">
      <c r="B68" s="121" t="s">
        <v>445</v>
      </c>
      <c r="C68" s="122" t="s">
        <v>446</v>
      </c>
      <c r="D68" s="122" t="s">
        <v>447</v>
      </c>
      <c r="E68" s="126" t="s">
        <v>448</v>
      </c>
      <c r="F68" s="121" t="s">
        <v>449</v>
      </c>
      <c r="G68" s="123" t="s">
        <v>450</v>
      </c>
      <c r="H68" s="119" t="s">
        <v>451</v>
      </c>
      <c r="I68" s="118" t="s">
        <v>452</v>
      </c>
      <c r="J68" s="124" t="s">
        <v>453</v>
      </c>
      <c r="K68" s="124" t="s">
        <v>454</v>
      </c>
      <c r="L68" s="161"/>
    </row>
    <row r="69" spans="2:12" x14ac:dyDescent="0.25">
      <c r="B69" s="125"/>
      <c r="C69" s="126" t="s">
        <v>446</v>
      </c>
      <c r="D69" s="126" t="s">
        <v>455</v>
      </c>
      <c r="E69" s="166">
        <v>1.877</v>
      </c>
      <c r="F69" s="126"/>
      <c r="G69" s="126"/>
      <c r="H69" s="126"/>
      <c r="I69" s="126"/>
      <c r="J69" s="126"/>
      <c r="K69" s="126"/>
      <c r="L69" s="162"/>
    </row>
    <row r="70" spans="2:12" x14ac:dyDescent="0.25">
      <c r="B70" s="163" t="s">
        <v>456</v>
      </c>
      <c r="C70" s="164">
        <v>1.877</v>
      </c>
      <c r="D70" s="165"/>
      <c r="E70" s="166">
        <v>2.0232999999999999</v>
      </c>
      <c r="F70" s="167"/>
      <c r="G70" s="167"/>
      <c r="H70" s="167"/>
      <c r="I70" s="168"/>
      <c r="J70" s="168"/>
      <c r="K70" s="168"/>
      <c r="L70" s="162"/>
    </row>
    <row r="71" spans="2:12" x14ac:dyDescent="0.25">
      <c r="B71" s="169">
        <v>36525</v>
      </c>
      <c r="C71" s="164">
        <v>2.0232999999999999</v>
      </c>
      <c r="D71" s="166">
        <v>2.0499999999999998</v>
      </c>
      <c r="E71" s="166">
        <v>2.3933</v>
      </c>
      <c r="F71" s="170">
        <v>7.7943526904634908E-2</v>
      </c>
      <c r="G71" s="170">
        <v>0</v>
      </c>
      <c r="H71" s="170">
        <v>2.6009289638789852E-2</v>
      </c>
      <c r="I71" s="127">
        <v>0.152</v>
      </c>
      <c r="J71" s="127">
        <v>0.12599071036121015</v>
      </c>
      <c r="K71" s="127">
        <v>0.12599071036121015</v>
      </c>
      <c r="L71" s="171">
        <v>-0.12599071036121015</v>
      </c>
    </row>
    <row r="72" spans="2:12" x14ac:dyDescent="0.25">
      <c r="B72" s="169">
        <v>36891</v>
      </c>
      <c r="C72" s="172"/>
      <c r="D72" s="166">
        <v>2.3933</v>
      </c>
      <c r="E72" s="166">
        <v>2.5155555555555558</v>
      </c>
      <c r="F72" s="170">
        <v>0.18286956951514854</v>
      </c>
      <c r="G72" s="170">
        <v>0.18286956951514854</v>
      </c>
      <c r="H72" s="170">
        <v>2.3359130931830136E-2</v>
      </c>
      <c r="I72" s="127">
        <v>0.1173</v>
      </c>
      <c r="J72" s="127">
        <v>9.3940869068169869E-2</v>
      </c>
      <c r="K72" s="127">
        <v>0.23176725625522798</v>
      </c>
      <c r="L72" s="171">
        <v>-4.8897686740079438E-2</v>
      </c>
    </row>
    <row r="73" spans="2:12" x14ac:dyDescent="0.25">
      <c r="B73" s="169">
        <v>37256</v>
      </c>
      <c r="C73" s="172"/>
      <c r="D73" s="166">
        <v>2.5155555555555558</v>
      </c>
      <c r="E73" s="166">
        <v>2.6411111111111114</v>
      </c>
      <c r="F73" s="170">
        <v>5.1082419903712761E-2</v>
      </c>
      <c r="G73" s="170">
        <v>0.24329340955644541</v>
      </c>
      <c r="H73" s="170">
        <v>2.0976093601825292E-2</v>
      </c>
      <c r="I73" s="127">
        <v>0.1</v>
      </c>
      <c r="J73" s="127">
        <v>7.902390639817472E-2</v>
      </c>
      <c r="K73" s="127">
        <v>0.32910631661787781</v>
      </c>
      <c r="L73" s="171">
        <v>-8.5812907061432409E-2</v>
      </c>
    </row>
    <row r="74" spans="2:12" x14ac:dyDescent="0.25">
      <c r="B74" s="169">
        <v>37621</v>
      </c>
      <c r="C74" s="172"/>
      <c r="D74" s="166">
        <v>2.6411111111111114</v>
      </c>
      <c r="E74" s="166">
        <v>2.7666666666666671</v>
      </c>
      <c r="F74" s="170">
        <v>4.9911660777385292E-2</v>
      </c>
      <c r="G74" s="170">
        <v>0.30534824846098529</v>
      </c>
      <c r="H74" s="170">
        <v>1.8860177648775324E-2</v>
      </c>
      <c r="I74" s="127">
        <v>9.4524890481879606E-2</v>
      </c>
      <c r="J74" s="127">
        <v>7.5664712833104275E-2</v>
      </c>
      <c r="K74" s="127">
        <v>0.42967276438943447</v>
      </c>
      <c r="L74" s="171">
        <v>-0.12432451592844918</v>
      </c>
    </row>
    <row r="75" spans="2:12" x14ac:dyDescent="0.25">
      <c r="B75" s="169">
        <v>37986</v>
      </c>
      <c r="C75" s="172"/>
      <c r="D75" s="166">
        <v>2.7666666666666671</v>
      </c>
      <c r="E75" s="166">
        <v>2.8922222222222227</v>
      </c>
      <c r="F75" s="170">
        <v>4.7538914598233006E-2</v>
      </c>
      <c r="G75" s="170">
        <v>0.36740308736552518</v>
      </c>
      <c r="H75" s="170">
        <v>1.7011383072680228E-2</v>
      </c>
      <c r="I75" s="127">
        <v>8.9524890481879602E-2</v>
      </c>
      <c r="J75" s="127">
        <v>7.2513507409199374E-2</v>
      </c>
      <c r="K75" s="127">
        <v>0.53334335098271834</v>
      </c>
      <c r="L75" s="171">
        <v>-0.16594026361719316</v>
      </c>
    </row>
    <row r="76" spans="2:12" x14ac:dyDescent="0.25">
      <c r="B76" s="169">
        <v>38352</v>
      </c>
      <c r="C76" s="172"/>
      <c r="D76" s="166">
        <v>2.8922222222222227</v>
      </c>
      <c r="E76" s="166">
        <v>3.0177777777777783</v>
      </c>
      <c r="F76" s="170">
        <v>4.5381526104417702E-2</v>
      </c>
      <c r="G76" s="170">
        <v>0.42945792627006507</v>
      </c>
      <c r="H76" s="170">
        <v>1.5429709873540004E-2</v>
      </c>
      <c r="I76" s="127">
        <v>8.4524890481879597E-2</v>
      </c>
      <c r="J76" s="127">
        <v>6.9095180608339593E-2</v>
      </c>
      <c r="K76" s="127">
        <v>0.63928998675346582</v>
      </c>
      <c r="L76" s="171">
        <v>-0.20983206048340075</v>
      </c>
    </row>
    <row r="77" spans="2:12" x14ac:dyDescent="0.25">
      <c r="B77" s="169">
        <v>38717</v>
      </c>
      <c r="C77" s="172"/>
      <c r="D77" s="166">
        <v>3.0177777777777783</v>
      </c>
      <c r="E77" s="166">
        <v>3.143333333333334</v>
      </c>
      <c r="F77" s="170">
        <v>4.3411448328851243E-2</v>
      </c>
      <c r="G77" s="170">
        <v>0.49151276517460518</v>
      </c>
      <c r="H77" s="170">
        <v>1.4115158051354656E-2</v>
      </c>
      <c r="I77" s="127">
        <v>7.9524890481879593E-2</v>
      </c>
      <c r="J77" s="127">
        <v>6.5409732430524933E-2</v>
      </c>
      <c r="K77" s="127">
        <v>0.74651550616304885</v>
      </c>
      <c r="L77" s="171">
        <v>-0.25500274098844367</v>
      </c>
    </row>
    <row r="78" spans="2:12" x14ac:dyDescent="0.25">
      <c r="B78" s="169">
        <v>39082</v>
      </c>
      <c r="C78" s="172"/>
      <c r="D78" s="166">
        <v>3.143333333333334</v>
      </c>
      <c r="E78" s="166">
        <v>3.2688888888888896</v>
      </c>
      <c r="F78" s="170">
        <v>4.1605301914580339E-2</v>
      </c>
      <c r="G78" s="170">
        <v>0.55356760407914507</v>
      </c>
      <c r="H78" s="170">
        <v>1.3067727606124176E-2</v>
      </c>
      <c r="I78" s="127">
        <v>7.4524890481879588E-2</v>
      </c>
      <c r="J78" s="127">
        <v>6.1457162875755408E-2</v>
      </c>
      <c r="K78" s="127">
        <v>0.85385139409034383</v>
      </c>
      <c r="L78" s="171">
        <v>-0.30028379001119876</v>
      </c>
    </row>
    <row r="79" spans="2:12" x14ac:dyDescent="0.25">
      <c r="B79" s="169">
        <v>39447</v>
      </c>
      <c r="C79" s="172"/>
      <c r="D79" s="166">
        <v>3.2688888888888896</v>
      </c>
      <c r="E79" s="166">
        <v>3.3944444444444453</v>
      </c>
      <c r="F79" s="170">
        <v>3.9943442912689919E-2</v>
      </c>
      <c r="G79" s="170">
        <v>0.61562244298368496</v>
      </c>
      <c r="H79" s="170">
        <v>1.2287418537848576E-2</v>
      </c>
      <c r="I79" s="127">
        <v>6.9524890481879584E-2</v>
      </c>
      <c r="J79" s="127">
        <v>5.7237471944031004E-2</v>
      </c>
      <c r="K79" s="127">
        <v>0.95996116124799258</v>
      </c>
      <c r="L79" s="171">
        <v>-0.34433871826430762</v>
      </c>
    </row>
    <row r="80" spans="2:12" x14ac:dyDescent="0.25">
      <c r="B80" s="169">
        <v>39813</v>
      </c>
      <c r="C80" s="172"/>
      <c r="D80" s="166">
        <v>3.3944444444444453</v>
      </c>
      <c r="E80" s="166">
        <v>3.52</v>
      </c>
      <c r="F80" s="170">
        <v>3.8409245411284765E-2</v>
      </c>
      <c r="G80" s="170">
        <v>0.67767728188822485</v>
      </c>
      <c r="H80" s="170">
        <v>1.1774230846527844E-2</v>
      </c>
      <c r="I80" s="127">
        <v>6.4524890481879579E-2</v>
      </c>
      <c r="J80" s="127">
        <v>5.2750659635351735E-2</v>
      </c>
      <c r="K80" s="127">
        <v>1.0633504053634941</v>
      </c>
      <c r="L80" s="171">
        <v>-0.38567312347526927</v>
      </c>
    </row>
    <row r="81" spans="2:12" x14ac:dyDescent="0.25">
      <c r="B81" s="169">
        <v>40178</v>
      </c>
      <c r="C81" s="172"/>
      <c r="D81" s="166">
        <v>3.52</v>
      </c>
      <c r="E81" s="166">
        <v>3.6455555555555565</v>
      </c>
      <c r="F81" s="170">
        <v>3.6988543371521798E-2</v>
      </c>
      <c r="G81" s="170">
        <v>0.73973212079276451</v>
      </c>
      <c r="H81" s="170">
        <v>1.152816453216199E-2</v>
      </c>
      <c r="I81" s="127">
        <v>5.9524890481879575E-2</v>
      </c>
      <c r="J81" s="127">
        <v>4.7996725949717586E-2</v>
      </c>
      <c r="K81" s="127">
        <v>1.1623844693079644</v>
      </c>
      <c r="L81" s="171">
        <v>-0.42265234851519984</v>
      </c>
    </row>
    <row r="82" spans="2:12" x14ac:dyDescent="0.25">
      <c r="B82" s="169">
        <v>40543</v>
      </c>
      <c r="C82" s="172"/>
      <c r="D82" s="166">
        <v>3.6455555555555565</v>
      </c>
      <c r="E82" s="166">
        <v>3.7711111111111122</v>
      </c>
      <c r="F82" s="170">
        <v>3.5669191919192267E-2</v>
      </c>
      <c r="G82" s="170">
        <v>0.80178695969730485</v>
      </c>
      <c r="H82" s="170">
        <v>1.1549219594751005E-2</v>
      </c>
      <c r="I82" s="127">
        <v>5.4524890481879577E-2</v>
      </c>
      <c r="J82" s="127">
        <v>4.2975670887128573E-2</v>
      </c>
      <c r="K82" s="127">
        <v>1.2553143925923815</v>
      </c>
      <c r="L82" s="171">
        <v>-0.45352743289507669</v>
      </c>
    </row>
    <row r="83" spans="2:12" x14ac:dyDescent="0.25">
      <c r="B83" s="169">
        <v>40908</v>
      </c>
      <c r="C83" s="172"/>
      <c r="D83" s="166">
        <v>3.7711111111111122</v>
      </c>
      <c r="E83" s="166">
        <v>3.8966666666666678</v>
      </c>
      <c r="F83" s="170">
        <v>3.4440719292898603E-2</v>
      </c>
      <c r="G83" s="170">
        <v>0.86384179860184473</v>
      </c>
      <c r="H83" s="170">
        <v>1.1837396034294893E-2</v>
      </c>
      <c r="I83" s="127">
        <v>5.1987834549878209E-2</v>
      </c>
      <c r="J83" s="127">
        <v>4.0150438515583316E-2</v>
      </c>
      <c r="K83" s="127">
        <v>1.3458662544454723</v>
      </c>
      <c r="L83" s="171">
        <v>-0.48202445584362752</v>
      </c>
    </row>
    <row r="84" spans="2:12" x14ac:dyDescent="0.25">
      <c r="B84" s="169">
        <v>41274</v>
      </c>
      <c r="C84" s="172"/>
      <c r="D84" s="166">
        <v>3.8966666666666678</v>
      </c>
      <c r="E84" s="166">
        <v>4.022222222222223</v>
      </c>
      <c r="F84" s="170">
        <v>3.3294048320565706E-2</v>
      </c>
      <c r="G84" s="170">
        <v>0.92589663750638462</v>
      </c>
      <c r="H84" s="170">
        <v>1.2392693850793654E-2</v>
      </c>
      <c r="I84" s="127">
        <v>5.1889298892988989E-2</v>
      </c>
      <c r="J84" s="127">
        <v>3.9496605042195335E-2</v>
      </c>
      <c r="K84" s="127">
        <v>1.4385200073791196</v>
      </c>
      <c r="L84" s="171">
        <v>-0.51262336987273494</v>
      </c>
    </row>
    <row r="85" spans="2:12" x14ac:dyDescent="0.25">
      <c r="B85" s="169">
        <v>41639</v>
      </c>
      <c r="C85" s="172"/>
      <c r="D85" s="166">
        <v>4.022222222222223</v>
      </c>
      <c r="E85" s="166">
        <v>4.1477777777777787</v>
      </c>
      <c r="F85" s="170">
        <v>3.2221271742229662E-2</v>
      </c>
      <c r="G85" s="170">
        <v>0.98795147641092429</v>
      </c>
      <c r="H85" s="170">
        <v>1.3215113044247297E-2</v>
      </c>
      <c r="I85" s="127">
        <v>5.0889298892988988E-2</v>
      </c>
      <c r="J85" s="127">
        <v>3.7674185848741687E-2</v>
      </c>
      <c r="K85" s="127">
        <v>1.5303892633329954</v>
      </c>
      <c r="L85" s="171">
        <v>-0.54243778692207112</v>
      </c>
    </row>
    <row r="86" spans="2:12" x14ac:dyDescent="0.25">
      <c r="B86" s="169">
        <v>42004</v>
      </c>
      <c r="C86" s="172"/>
      <c r="D86" s="166">
        <v>4.1477777777777787</v>
      </c>
      <c r="E86" s="166">
        <v>4.2733333333333343</v>
      </c>
      <c r="F86" s="170">
        <v>3.1215469613259605E-2</v>
      </c>
      <c r="G86" s="170">
        <v>1.0500063153154642</v>
      </c>
      <c r="H86" s="170">
        <v>1.4304653614655806E-2</v>
      </c>
      <c r="I86" s="127">
        <v>5.0875382597288965E-2</v>
      </c>
      <c r="J86" s="127">
        <v>3.6570728982633159E-2</v>
      </c>
      <c r="K86" s="127">
        <v>1.6229274433029111</v>
      </c>
      <c r="L86" s="171">
        <v>-0.57292112798744688</v>
      </c>
    </row>
    <row r="87" spans="2:12" x14ac:dyDescent="0.25">
      <c r="B87" s="169">
        <v>42369</v>
      </c>
      <c r="C87" s="172"/>
      <c r="D87" s="166">
        <v>4.2733333333333343</v>
      </c>
      <c r="E87" s="166">
        <v>4.39888888888889</v>
      </c>
      <c r="F87" s="170">
        <v>3.0270559871417024E-2</v>
      </c>
      <c r="G87" s="170">
        <v>1.1120611542200041</v>
      </c>
      <c r="H87" s="170">
        <v>1.566131556201919E-2</v>
      </c>
      <c r="I87" s="127">
        <v>5.11295336787565E-2</v>
      </c>
      <c r="J87" s="127">
        <v>3.546821811673731E-2</v>
      </c>
      <c r="K87" s="127">
        <v>1.7159580059663551</v>
      </c>
      <c r="L87" s="171">
        <v>-0.60389685174635099</v>
      </c>
    </row>
    <row r="88" spans="2:12" x14ac:dyDescent="0.25">
      <c r="B88" s="169">
        <v>42735</v>
      </c>
      <c r="C88" s="172"/>
      <c r="D88" s="166">
        <v>4.39888888888889</v>
      </c>
      <c r="E88" s="166">
        <v>4.5244444444444456</v>
      </c>
      <c r="F88" s="170">
        <v>2.9381175247009894E-2</v>
      </c>
      <c r="G88" s="170">
        <v>1.174115993124544</v>
      </c>
      <c r="H88" s="170">
        <v>1.728509888633744E-2</v>
      </c>
      <c r="I88" s="127">
        <v>4.9999017874680647E-2</v>
      </c>
      <c r="J88" s="127">
        <v>3.2713918988343207E-2</v>
      </c>
      <c r="K88" s="127">
        <v>1.8048076361492806</v>
      </c>
      <c r="L88" s="171">
        <v>-0.63069164302473668</v>
      </c>
    </row>
    <row r="89" spans="2:12" x14ac:dyDescent="0.25">
      <c r="B89" s="169">
        <v>43100</v>
      </c>
      <c r="C89" s="172"/>
      <c r="D89" s="166">
        <v>4.5244444444444456</v>
      </c>
      <c r="E89" s="166">
        <v>4.6500000000000004</v>
      </c>
      <c r="F89" s="170">
        <v>2.8542561252841603E-2</v>
      </c>
      <c r="G89" s="170">
        <v>1.2361708320290843</v>
      </c>
      <c r="H89" s="170">
        <v>1.9176003587610568E-2</v>
      </c>
      <c r="I89" s="127">
        <v>4.8924595047477266E-2</v>
      </c>
      <c r="J89" s="127">
        <v>2.9748591459866698E-2</v>
      </c>
      <c r="K89" s="127">
        <v>1.8882467126406</v>
      </c>
      <c r="L89" s="171">
        <v>-0.65207588061151567</v>
      </c>
    </row>
    <row r="90" spans="2:12" x14ac:dyDescent="0.25">
      <c r="B90" s="169">
        <v>43465</v>
      </c>
      <c r="C90" s="155"/>
      <c r="D90" s="166">
        <v>4.6500000000000004</v>
      </c>
      <c r="E90" s="155">
        <v>4.5999999999999996</v>
      </c>
      <c r="F90" s="170">
        <v>2.7750491159135304E-2</v>
      </c>
      <c r="G90" s="170">
        <v>1.2982256709336237</v>
      </c>
      <c r="H90" s="170">
        <v>2.1334029665838576E-2</v>
      </c>
      <c r="I90" s="127">
        <v>4.9065301800211854E-2</v>
      </c>
      <c r="J90" s="127">
        <v>2.7731272134373278E-2</v>
      </c>
      <c r="K90" s="127">
        <v>1.9683414682200451</v>
      </c>
      <c r="L90" s="171">
        <v>-0.67011579728642134</v>
      </c>
    </row>
    <row r="91" spans="2:12" x14ac:dyDescent="0.25">
      <c r="B91" s="169">
        <v>43830</v>
      </c>
      <c r="C91" s="155"/>
      <c r="D91" s="173">
        <v>4.5999999999999996</v>
      </c>
      <c r="E91" s="6">
        <v>4.5999999999999996</v>
      </c>
      <c r="H91" s="155"/>
      <c r="I91" s="127">
        <v>4.9065301800211854E-2</v>
      </c>
      <c r="J91" s="174"/>
      <c r="K91" s="174"/>
      <c r="L91" s="162"/>
    </row>
    <row r="92" spans="2:12" x14ac:dyDescent="0.25">
      <c r="B92" s="169">
        <v>44196</v>
      </c>
      <c r="D92" s="175">
        <v>4.5999999999999996</v>
      </c>
      <c r="I92" s="127">
        <v>4.9065301800211854E-2</v>
      </c>
    </row>
    <row r="93" spans="2:12" x14ac:dyDescent="0.25">
      <c r="B93" s="169"/>
    </row>
    <row r="94" spans="2:12" x14ac:dyDescent="0.25">
      <c r="B94" s="169"/>
    </row>
    <row r="95" spans="2:12" x14ac:dyDescent="0.25">
      <c r="B95" s="169"/>
    </row>
    <row r="96" spans="2:12" x14ac:dyDescent="0.25">
      <c r="B96" s="169"/>
    </row>
    <row r="97" spans="2:2" x14ac:dyDescent="0.25">
      <c r="B97" s="169"/>
    </row>
  </sheetData>
  <mergeCells count="1">
    <mergeCell ref="H67:I67"/>
  </mergeCells>
  <pageMargins left="0.75" right="0.75" top="1" bottom="1" header="0.5" footer="0.5"/>
  <pageSetup orientation="portrait" horizontalDpi="4294967292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Button 1">
              <controlPr defaultSize="0" print="0" autoFill="0" autoPict="0" macro="[0]!MainPageEscalators">
                <anchor moveWithCells="1" sizeWithCells="1">
                  <from>
                    <xdr:col>1</xdr:col>
                    <xdr:colOff>30480</xdr:colOff>
                    <xdr:row>31</xdr:row>
                    <xdr:rowOff>30480</xdr:rowOff>
                  </from>
                  <to>
                    <xdr:col>1</xdr:col>
                    <xdr:colOff>2057400</xdr:colOff>
                    <xdr:row>32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Button 2">
              <controlPr defaultSize="0" print="0" autoFill="0" autoPict="0" macro="[0]!EscalatorDialog">
                <anchor moveWithCells="1" sizeWithCells="1">
                  <from>
                    <xdr:col>4</xdr:col>
                    <xdr:colOff>22860</xdr:colOff>
                    <xdr:row>31</xdr:row>
                    <xdr:rowOff>22860</xdr:rowOff>
                  </from>
                  <to>
                    <xdr:col>5</xdr:col>
                    <xdr:colOff>723900</xdr:colOff>
                    <xdr:row>32</xdr:row>
                    <xdr:rowOff>167640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Button 3">
              <controlPr defaultSize="0" print="0" autoFill="0" autoPict="0" macro="[0]!MudaEscalator">
                <anchor moveWithCells="1" sizeWithCells="1">
                  <from>
                    <xdr:col>7</xdr:col>
                    <xdr:colOff>30480</xdr:colOff>
                    <xdr:row>31</xdr:row>
                    <xdr:rowOff>22860</xdr:rowOff>
                  </from>
                  <to>
                    <xdr:col>8</xdr:col>
                    <xdr:colOff>723900</xdr:colOff>
                    <xdr:row>32</xdr:row>
                    <xdr:rowOff>167640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Q36"/>
  <sheetViews>
    <sheetView workbookViewId="0"/>
  </sheetViews>
  <sheetFormatPr defaultRowHeight="13.2" x14ac:dyDescent="0.25"/>
  <cols>
    <col min="1" max="1" width="0.44140625" style="72" customWidth="1"/>
    <col min="2" max="2" width="9.33203125" customWidth="1"/>
    <col min="3" max="3" width="18.109375" customWidth="1"/>
    <col min="4" max="4" width="14.5546875" customWidth="1"/>
    <col min="5" max="5" width="11" bestFit="1" customWidth="1"/>
    <col min="6" max="6" width="4.5546875" customWidth="1"/>
    <col min="7" max="7" width="14.6640625" customWidth="1"/>
    <col min="8" max="8" width="11.33203125" customWidth="1"/>
    <col min="9" max="9" width="11" bestFit="1" customWidth="1"/>
    <col min="10" max="10" width="9.33203125" customWidth="1"/>
    <col min="11" max="11" width="14.109375" customWidth="1"/>
    <col min="12" max="12" width="5.109375" customWidth="1"/>
    <col min="13" max="13" width="9.33203125" customWidth="1"/>
    <col min="14" max="14" width="8.88671875" customWidth="1"/>
    <col min="15" max="15" width="13.44140625" customWidth="1"/>
    <col min="16" max="16" width="9.33203125" style="72" customWidth="1"/>
    <col min="17" max="17" width="9.109375" style="72" customWidth="1"/>
  </cols>
  <sheetData>
    <row r="1" spans="2:15" ht="1.5" customHeight="1" thickBot="1" x14ac:dyDescent="0.3"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</row>
    <row r="2" spans="2:15" ht="16.8" thickTop="1" thickBot="1" x14ac:dyDescent="0.35">
      <c r="B2" s="349" t="s">
        <v>564</v>
      </c>
      <c r="C2" s="64"/>
      <c r="D2" s="385">
        <f>Inputs!M22</f>
        <v>0.08</v>
      </c>
      <c r="E2" s="344"/>
      <c r="F2" s="344" t="s">
        <v>576</v>
      </c>
      <c r="G2" s="344"/>
      <c r="H2" s="64"/>
      <c r="I2" s="64"/>
      <c r="J2" s="385">
        <f>Inputs!M23</f>
        <v>0.12</v>
      </c>
      <c r="K2" s="363" t="s">
        <v>575</v>
      </c>
      <c r="L2" s="64"/>
      <c r="M2" s="64"/>
      <c r="N2" s="64"/>
      <c r="O2" s="386">
        <f>IntGen</f>
        <v>0</v>
      </c>
    </row>
    <row r="3" spans="2:15" ht="9" customHeight="1" thickTop="1" thickBot="1" x14ac:dyDescent="0.35">
      <c r="B3" s="353"/>
      <c r="C3" s="61"/>
      <c r="D3" s="354"/>
      <c r="E3" s="355"/>
      <c r="F3" s="355"/>
      <c r="G3" s="355"/>
      <c r="H3" s="61"/>
      <c r="I3" s="61"/>
      <c r="J3" s="354"/>
      <c r="K3" s="61"/>
      <c r="L3" s="150"/>
      <c r="M3" s="61"/>
      <c r="N3" s="61"/>
      <c r="O3" s="356"/>
    </row>
    <row r="4" spans="2:15" ht="7.5" customHeight="1" thickTop="1" thickBot="1" x14ac:dyDescent="0.35">
      <c r="B4" s="350"/>
      <c r="C4" s="29"/>
      <c r="D4" s="239"/>
      <c r="E4" s="348"/>
      <c r="F4" s="348"/>
      <c r="G4" s="348"/>
      <c r="H4" s="29"/>
      <c r="I4" s="29"/>
      <c r="J4" s="239"/>
      <c r="K4" s="29"/>
      <c r="L4" s="62"/>
      <c r="M4" s="29"/>
      <c r="N4" s="29"/>
      <c r="O4" s="351"/>
    </row>
    <row r="5" spans="2:15" ht="16.5" customHeight="1" thickTop="1" thickBot="1" x14ac:dyDescent="0.35">
      <c r="B5" s="66"/>
      <c r="C5" s="348" t="s">
        <v>559</v>
      </c>
      <c r="D5" s="29"/>
      <c r="E5" s="348" t="s">
        <v>558</v>
      </c>
      <c r="F5" s="29"/>
      <c r="G5" s="384">
        <f>DealNumber</f>
        <v>21</v>
      </c>
      <c r="H5" s="29"/>
      <c r="I5" s="29"/>
      <c r="J5" s="29"/>
      <c r="K5" s="29"/>
      <c r="L5" s="29"/>
      <c r="M5" s="29"/>
      <c r="N5" s="29"/>
      <c r="O5" s="67"/>
    </row>
    <row r="6" spans="2:15" ht="16.5" customHeight="1" thickTop="1" thickBot="1" x14ac:dyDescent="0.35">
      <c r="B6" s="66"/>
      <c r="C6" s="72"/>
      <c r="D6" s="72"/>
      <c r="E6" s="72"/>
      <c r="F6" s="348"/>
      <c r="G6" s="72"/>
      <c r="H6" s="29"/>
      <c r="I6" s="29"/>
      <c r="J6" s="29"/>
      <c r="K6" s="29"/>
      <c r="L6" s="29"/>
      <c r="M6" s="29"/>
      <c r="N6" s="29"/>
      <c r="O6" s="67"/>
    </row>
    <row r="7" spans="2:15" ht="16.5" customHeight="1" thickTop="1" x14ac:dyDescent="0.25">
      <c r="B7" s="68" t="s">
        <v>330</v>
      </c>
      <c r="C7" s="29"/>
      <c r="D7" s="29"/>
      <c r="E7" s="387">
        <f ca="1">CashFlow!B46</f>
        <v>0</v>
      </c>
      <c r="F7" s="29"/>
      <c r="G7" s="62" t="s">
        <v>584</v>
      </c>
      <c r="H7" s="29"/>
      <c r="I7" s="29"/>
      <c r="J7" s="72"/>
      <c r="K7" s="387">
        <f ca="1">CashFlow!B56</f>
        <v>0</v>
      </c>
      <c r="L7" s="29"/>
      <c r="M7" s="63"/>
      <c r="N7" s="65"/>
      <c r="O7" s="67"/>
    </row>
    <row r="8" spans="2:15" ht="16.5" customHeight="1" thickBot="1" x14ac:dyDescent="0.3">
      <c r="B8" s="68" t="s">
        <v>331</v>
      </c>
      <c r="C8" s="29"/>
      <c r="D8" s="29"/>
      <c r="E8" s="388">
        <f ca="1">CashFlow!B47</f>
        <v>0</v>
      </c>
      <c r="F8" s="29"/>
      <c r="G8" s="62" t="s">
        <v>583</v>
      </c>
      <c r="H8" s="29"/>
      <c r="I8" s="29"/>
      <c r="J8" s="72"/>
      <c r="K8" s="388">
        <f ca="1">CashFlow!B57</f>
        <v>0</v>
      </c>
      <c r="L8" s="29"/>
      <c r="M8" s="70"/>
      <c r="N8" s="71"/>
      <c r="O8" s="67"/>
    </row>
    <row r="9" spans="2:15" ht="16.5" customHeight="1" thickTop="1" thickBot="1" x14ac:dyDescent="0.3">
      <c r="B9" s="68" t="s">
        <v>332</v>
      </c>
      <c r="C9" s="29"/>
      <c r="D9" s="29"/>
      <c r="E9" s="388">
        <f ca="1">CashFlow!B48</f>
        <v>0</v>
      </c>
      <c r="F9" s="29"/>
      <c r="G9" s="62" t="s">
        <v>582</v>
      </c>
      <c r="H9" s="29"/>
      <c r="I9" s="29"/>
      <c r="J9" s="72"/>
      <c r="K9" s="388">
        <f>NPVInvest</f>
        <v>0</v>
      </c>
      <c r="L9" s="29"/>
      <c r="M9" s="29"/>
      <c r="N9" s="29"/>
      <c r="O9" s="67"/>
    </row>
    <row r="10" spans="2:15" ht="16.5" customHeight="1" thickTop="1" thickBot="1" x14ac:dyDescent="0.3">
      <c r="B10" s="68" t="s">
        <v>333</v>
      </c>
      <c r="C10" s="29"/>
      <c r="D10" s="29"/>
      <c r="E10" s="389">
        <f ca="1">CashFlow!B49</f>
        <v>0</v>
      </c>
      <c r="F10" s="29"/>
      <c r="G10" s="62" t="s">
        <v>581</v>
      </c>
      <c r="H10" s="29"/>
      <c r="I10" s="29"/>
      <c r="J10" s="72"/>
      <c r="K10" s="390">
        <f ca="1">SUM(K7:K9)</f>
        <v>0</v>
      </c>
      <c r="L10" s="29"/>
      <c r="M10" s="63"/>
      <c r="N10" s="65"/>
      <c r="O10" s="67"/>
    </row>
    <row r="11" spans="2:15" ht="16.5" customHeight="1" thickTop="1" thickBot="1" x14ac:dyDescent="0.3">
      <c r="B11" s="68" t="s">
        <v>350</v>
      </c>
      <c r="C11" s="29"/>
      <c r="D11" s="29"/>
      <c r="E11" s="390">
        <f ca="1">SUM(E7:E10)</f>
        <v>0</v>
      </c>
      <c r="F11" s="29"/>
      <c r="G11" s="72"/>
      <c r="H11" s="29"/>
      <c r="I11" s="29"/>
      <c r="J11" s="72"/>
      <c r="K11" s="72"/>
      <c r="L11" s="29"/>
      <c r="M11" s="70"/>
      <c r="N11" s="71"/>
      <c r="O11" s="67"/>
    </row>
    <row r="12" spans="2:15" ht="15" customHeight="1" thickTop="1" thickBot="1" x14ac:dyDescent="0.3">
      <c r="B12" s="66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67"/>
    </row>
    <row r="13" spans="2:15" ht="16.5" customHeight="1" thickTop="1" thickBot="1" x14ac:dyDescent="0.3">
      <c r="B13" s="63"/>
      <c r="C13" s="64"/>
      <c r="D13" s="184"/>
      <c r="E13" s="64"/>
      <c r="F13" s="64"/>
      <c r="G13" s="184"/>
      <c r="H13" s="352"/>
      <c r="I13" s="64"/>
      <c r="J13" s="64"/>
      <c r="K13" s="64"/>
      <c r="L13" s="64"/>
      <c r="M13" s="64"/>
      <c r="N13" s="64"/>
      <c r="O13" s="65"/>
    </row>
    <row r="14" spans="2:15" ht="16.5" customHeight="1" thickTop="1" thickBot="1" x14ac:dyDescent="0.3">
      <c r="B14" s="66"/>
      <c r="C14" s="72"/>
      <c r="D14" s="72"/>
      <c r="E14" s="72"/>
      <c r="F14" s="29"/>
      <c r="G14" s="62"/>
      <c r="H14" s="74"/>
      <c r="I14" s="29"/>
      <c r="J14" s="29"/>
      <c r="K14" s="29"/>
      <c r="L14" s="29"/>
      <c r="M14" s="63"/>
      <c r="N14" s="65"/>
      <c r="O14" s="67"/>
    </row>
    <row r="15" spans="2:15" ht="16.5" customHeight="1" thickTop="1" thickBot="1" x14ac:dyDescent="0.3">
      <c r="B15" s="68" t="s">
        <v>330</v>
      </c>
      <c r="C15" s="29"/>
      <c r="D15" s="29"/>
      <c r="E15" s="391">
        <f ca="1">CashFlow!B34</f>
        <v>1.6025025913037224E-13</v>
      </c>
      <c r="F15" s="29"/>
      <c r="G15" s="62" t="s">
        <v>584</v>
      </c>
      <c r="H15" s="29"/>
      <c r="I15" s="29"/>
      <c r="J15" s="72"/>
      <c r="K15" s="391">
        <f ca="1">CashFlow!B62</f>
        <v>33774.475389062267</v>
      </c>
      <c r="L15" s="29"/>
      <c r="M15" s="70"/>
      <c r="N15" s="71"/>
      <c r="O15" s="67"/>
    </row>
    <row r="16" spans="2:15" ht="16.5" customHeight="1" thickTop="1" thickBot="1" x14ac:dyDescent="0.3">
      <c r="B16" s="68" t="s">
        <v>331</v>
      </c>
      <c r="C16" s="29"/>
      <c r="D16" s="29"/>
      <c r="E16" s="393">
        <f ca="1">CashFlow!B35</f>
        <v>3.729973303359668E-12</v>
      </c>
      <c r="F16" s="29"/>
      <c r="G16" s="62" t="s">
        <v>583</v>
      </c>
      <c r="H16" s="29"/>
      <c r="I16" s="29"/>
      <c r="J16" s="72"/>
      <c r="K16" s="392">
        <f ca="1">CashFlow!B63</f>
        <v>331498.83626982418</v>
      </c>
      <c r="L16" s="29"/>
      <c r="M16" s="29"/>
      <c r="N16" s="29"/>
      <c r="O16" s="67"/>
    </row>
    <row r="17" spans="2:15" ht="16.5" customHeight="1" thickTop="1" thickBot="1" x14ac:dyDescent="0.3">
      <c r="B17" s="68" t="s">
        <v>332</v>
      </c>
      <c r="C17" s="29"/>
      <c r="D17" s="29"/>
      <c r="E17" s="393">
        <f ca="1">CashFlow!B36</f>
        <v>0</v>
      </c>
      <c r="F17" s="29"/>
      <c r="G17" s="62" t="s">
        <v>582</v>
      </c>
      <c r="H17" s="29"/>
      <c r="I17" s="29"/>
      <c r="J17" s="72"/>
      <c r="K17" s="388">
        <v>-180000</v>
      </c>
      <c r="L17" s="29"/>
      <c r="M17" s="63"/>
      <c r="N17" s="65"/>
      <c r="O17" s="67"/>
    </row>
    <row r="18" spans="2:15" ht="16.5" customHeight="1" thickTop="1" thickBot="1" x14ac:dyDescent="0.3">
      <c r="B18" s="68" t="s">
        <v>333</v>
      </c>
      <c r="C18" s="29"/>
      <c r="D18" s="29"/>
      <c r="E18" s="394">
        <f ca="1">CashFlow!B37</f>
        <v>0</v>
      </c>
      <c r="F18" s="29"/>
      <c r="G18" s="62" t="s">
        <v>581</v>
      </c>
      <c r="H18" s="29"/>
      <c r="I18" s="29"/>
      <c r="J18" s="72"/>
      <c r="K18" s="390">
        <f ca="1">SUM(K15:K17)</f>
        <v>185273.31165888644</v>
      </c>
      <c r="L18" s="29"/>
      <c r="M18" s="70"/>
      <c r="N18" s="71"/>
      <c r="O18" s="67"/>
    </row>
    <row r="19" spans="2:15" ht="16.5" customHeight="1" thickTop="1" thickBot="1" x14ac:dyDescent="0.3">
      <c r="B19" s="68" t="s">
        <v>350</v>
      </c>
      <c r="C19" s="29"/>
      <c r="D19" s="29"/>
      <c r="E19" s="390">
        <f ca="1">SUM(E15:E18)</f>
        <v>3.8902235624900399E-12</v>
      </c>
      <c r="F19" s="29"/>
      <c r="G19" s="29"/>
      <c r="H19" s="29"/>
      <c r="I19" s="29"/>
      <c r="J19" s="29"/>
      <c r="K19" s="29"/>
      <c r="L19" s="29"/>
      <c r="M19" s="29"/>
      <c r="N19" s="29"/>
      <c r="O19" s="67"/>
    </row>
    <row r="20" spans="2:15" ht="16.5" customHeight="1" thickTop="1" thickBot="1" x14ac:dyDescent="0.3">
      <c r="B20" s="242"/>
      <c r="C20" s="61"/>
      <c r="D20" s="61"/>
      <c r="E20" s="372"/>
      <c r="F20" s="61"/>
      <c r="G20" s="61"/>
      <c r="H20" s="61"/>
      <c r="I20" s="61"/>
      <c r="J20" s="61"/>
      <c r="K20" s="61"/>
      <c r="L20" s="61"/>
      <c r="M20" s="61"/>
      <c r="N20" s="61"/>
      <c r="O20" s="71"/>
    </row>
    <row r="21" spans="2:15" ht="10.5" customHeight="1" thickTop="1" x14ac:dyDescent="0.25">
      <c r="B21" s="66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67"/>
    </row>
    <row r="22" spans="2:15" ht="16.5" customHeight="1" x14ac:dyDescent="0.25">
      <c r="B22" s="66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67"/>
    </row>
    <row r="23" spans="2:15" ht="16.5" customHeight="1" thickBot="1" x14ac:dyDescent="0.35">
      <c r="B23" s="69" t="s">
        <v>329</v>
      </c>
      <c r="C23" s="29"/>
      <c r="D23" s="72"/>
      <c r="E23" s="72"/>
      <c r="F23" s="29"/>
      <c r="G23" s="62"/>
      <c r="H23" s="239"/>
      <c r="I23" s="29"/>
      <c r="J23" s="29"/>
      <c r="K23" s="29"/>
      <c r="L23" s="29"/>
      <c r="M23" s="29"/>
      <c r="N23" s="29"/>
      <c r="O23" s="67"/>
    </row>
    <row r="24" spans="2:15" ht="16.5" customHeight="1" thickTop="1" x14ac:dyDescent="0.25">
      <c r="B24" s="68" t="s">
        <v>330</v>
      </c>
      <c r="C24" s="29"/>
      <c r="D24" s="29"/>
      <c r="E24" s="395">
        <f ca="1">CashFlow!B22</f>
        <v>0</v>
      </c>
      <c r="F24" s="29"/>
      <c r="G24" s="240"/>
      <c r="H24" s="241"/>
      <c r="I24" s="29"/>
      <c r="J24" s="29"/>
      <c r="K24" s="29"/>
      <c r="L24" s="29"/>
      <c r="M24" s="29"/>
      <c r="N24" s="29"/>
      <c r="O24" s="67"/>
    </row>
    <row r="25" spans="2:15" ht="16.5" customHeight="1" thickBot="1" x14ac:dyDescent="0.3">
      <c r="B25" s="68" t="s">
        <v>331</v>
      </c>
      <c r="C25" s="29"/>
      <c r="D25" s="29"/>
      <c r="E25" s="396">
        <f ca="1">CashFlow!B23</f>
        <v>0</v>
      </c>
      <c r="F25" s="29"/>
      <c r="G25" s="242"/>
      <c r="H25" s="243"/>
      <c r="I25" s="29"/>
      <c r="J25" s="29"/>
      <c r="K25" s="29"/>
      <c r="L25" s="29"/>
      <c r="M25" s="29"/>
      <c r="N25" s="29"/>
      <c r="O25" s="67"/>
    </row>
    <row r="26" spans="2:15" ht="16.5" customHeight="1" thickTop="1" thickBot="1" x14ac:dyDescent="0.3">
      <c r="B26" s="68" t="s">
        <v>332</v>
      </c>
      <c r="C26" s="29"/>
      <c r="D26" s="29"/>
      <c r="E26" s="396">
        <f ca="1">CashFlow!B24</f>
        <v>0</v>
      </c>
      <c r="F26" s="29"/>
      <c r="G26" s="29"/>
      <c r="H26" s="29"/>
      <c r="I26" s="29"/>
      <c r="J26" s="29"/>
      <c r="K26" s="29"/>
      <c r="L26" s="29"/>
      <c r="M26" s="29"/>
      <c r="N26" s="29"/>
      <c r="O26" s="67"/>
    </row>
    <row r="27" spans="2:15" ht="16.5" customHeight="1" thickTop="1" thickBot="1" x14ac:dyDescent="0.3">
      <c r="B27" s="68" t="s">
        <v>333</v>
      </c>
      <c r="C27" s="29"/>
      <c r="D27" s="29"/>
      <c r="E27" s="397">
        <f ca="1">CashFlow!B25</f>
        <v>0</v>
      </c>
      <c r="F27" s="29"/>
      <c r="G27" s="63"/>
      <c r="H27" s="65"/>
      <c r="I27" s="29"/>
      <c r="J27" s="29"/>
      <c r="K27" s="29"/>
      <c r="L27" s="29"/>
      <c r="M27" s="29"/>
      <c r="N27" s="29"/>
      <c r="O27" s="67"/>
    </row>
    <row r="28" spans="2:15" ht="16.5" customHeight="1" thickTop="1" thickBot="1" x14ac:dyDescent="0.3">
      <c r="B28" s="68" t="s">
        <v>351</v>
      </c>
      <c r="C28" s="29"/>
      <c r="D28" s="29"/>
      <c r="E28" s="398">
        <f ca="1">SUM(E24:E27)</f>
        <v>0</v>
      </c>
      <c r="F28" s="29"/>
      <c r="G28" s="70"/>
      <c r="H28" s="71"/>
      <c r="I28" s="29"/>
      <c r="J28" s="29"/>
      <c r="K28" s="29"/>
      <c r="L28" s="29"/>
      <c r="M28" s="29"/>
      <c r="N28" s="29"/>
      <c r="O28" s="67"/>
    </row>
    <row r="29" spans="2:15" ht="27.75" customHeight="1" thickTop="1" x14ac:dyDescent="0.25">
      <c r="B29" s="66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67"/>
    </row>
    <row r="30" spans="2:15" ht="16.5" customHeight="1" thickBot="1" x14ac:dyDescent="0.3">
      <c r="B30" s="70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71"/>
    </row>
    <row r="31" spans="2:15" ht="16.5" customHeight="1" thickTop="1" x14ac:dyDescent="0.25"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</row>
    <row r="32" spans="2:15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</sheetData>
  <pageMargins left="0.75" right="0.75" top="1" bottom="1" header="0.5" footer="0.5"/>
  <pageSetup orientation="portrait" horizontalDpi="4294967292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49" r:id="rId4" name="ComboBox1">
          <controlPr defaultSize="0" autoLine="0" linkedCell="Aux!B3" listFillRange="Aux!A5:B304" r:id="rId5">
            <anchor moveWithCells="1">
              <from>
                <xdr:col>1</xdr:col>
                <xdr:colOff>76200</xdr:colOff>
                <xdr:row>12</xdr:row>
                <xdr:rowOff>182880</xdr:rowOff>
              </from>
              <to>
                <xdr:col>2</xdr:col>
                <xdr:colOff>1082040</xdr:colOff>
                <xdr:row>14</xdr:row>
                <xdr:rowOff>7620</xdr:rowOff>
              </to>
            </anchor>
          </controlPr>
        </control>
      </mc:Choice>
      <mc:Fallback>
        <control shapeId="2049" r:id="rId4" name="ComboBox1"/>
      </mc:Fallback>
    </mc:AlternateContent>
    <mc:AlternateContent xmlns:mc="http://schemas.openxmlformats.org/markup-compatibility/2006">
      <mc:Choice Requires="x14">
        <control shapeId="2052" r:id="rId6" name="Button 4">
          <controlPr defaultSize="0" print="0" autoFill="0" autoPict="0" macro="[0]!VolCalc">
            <anchor moveWithCells="1" sizeWithCells="1">
              <from>
                <xdr:col>6</xdr:col>
                <xdr:colOff>22860</xdr:colOff>
                <xdr:row>23</xdr:row>
                <xdr:rowOff>15240</xdr:rowOff>
              </from>
              <to>
                <xdr:col>7</xdr:col>
                <xdr:colOff>769620</xdr:colOff>
                <xdr:row>24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7" name="Button 7">
          <controlPr defaultSize="0" print="0" autoFill="0" autoPict="0" macro="[0]!MainPageOutputs">
            <anchor moveWithCells="1" sizeWithCells="1">
              <from>
                <xdr:col>6</xdr:col>
                <xdr:colOff>22860</xdr:colOff>
                <xdr:row>26</xdr:row>
                <xdr:rowOff>15240</xdr:rowOff>
              </from>
              <to>
                <xdr:col>7</xdr:col>
                <xdr:colOff>754380</xdr:colOff>
                <xdr:row>27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8" name="Button 9">
          <controlPr defaultSize="0" print="0" autoFill="0" autoPict="0" macro="[0]!ClientPos">
            <anchor moveWithCells="1" sizeWithCells="1">
              <from>
                <xdr:col>12</xdr:col>
                <xdr:colOff>22860</xdr:colOff>
                <xdr:row>13</xdr:row>
                <xdr:rowOff>7620</xdr:rowOff>
              </from>
              <to>
                <xdr:col>13</xdr:col>
                <xdr:colOff>601980</xdr:colOff>
                <xdr:row>14</xdr:row>
                <xdr:rowOff>198120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9" name="Button 13">
          <controlPr defaultSize="0" print="0" autoFill="0" autoPict="0" macro="[0]!SingleVolCalc">
            <anchor moveWithCells="1" sizeWithCells="1">
              <from>
                <xdr:col>12</xdr:col>
                <xdr:colOff>22860</xdr:colOff>
                <xdr:row>6</xdr:row>
                <xdr:rowOff>15240</xdr:rowOff>
              </from>
              <to>
                <xdr:col>13</xdr:col>
                <xdr:colOff>586740</xdr:colOff>
                <xdr:row>7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10" name="Button 14">
          <controlPr defaultSize="0" print="0" autoFill="0" autoPict="0" macro="[0]!SingleAveragePrice">
            <anchor moveWithCells="1" sizeWithCells="1">
              <from>
                <xdr:col>12</xdr:col>
                <xdr:colOff>22860</xdr:colOff>
                <xdr:row>9</xdr:row>
                <xdr:rowOff>15240</xdr:rowOff>
              </from>
              <to>
                <xdr:col>13</xdr:col>
                <xdr:colOff>586740</xdr:colOff>
                <xdr:row>10</xdr:row>
                <xdr:rowOff>198120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11" name="Button 17">
          <controlPr defaultSize="0" print="0" autoFill="0" autoPict="0" macro="[0]!ClientAveragePrice">
            <anchor moveWithCells="1" sizeWithCells="1">
              <from>
                <xdr:col>12</xdr:col>
                <xdr:colOff>22860</xdr:colOff>
                <xdr:row>16</xdr:row>
                <xdr:rowOff>15240</xdr:rowOff>
              </from>
              <to>
                <xdr:col>13</xdr:col>
                <xdr:colOff>586740</xdr:colOff>
                <xdr:row>17</xdr:row>
                <xdr:rowOff>198120</xdr:rowOff>
              </to>
            </anchor>
          </controlPr>
        </control>
      </mc:Choice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V36"/>
  <sheetViews>
    <sheetView workbookViewId="0"/>
  </sheetViews>
  <sheetFormatPr defaultRowHeight="13.2" x14ac:dyDescent="0.25"/>
  <cols>
    <col min="1" max="1" width="6.33203125" style="72" customWidth="1"/>
    <col min="3" max="3" width="11.33203125" customWidth="1"/>
    <col min="4" max="4" width="10.5546875" customWidth="1"/>
    <col min="5" max="5" width="9.88671875" customWidth="1"/>
    <col min="9" max="9" width="10.33203125" customWidth="1"/>
    <col min="12" max="12" width="12" customWidth="1"/>
  </cols>
  <sheetData>
    <row r="1" spans="1:22" x14ac:dyDescent="0.25">
      <c r="A1" s="13" t="s">
        <v>58</v>
      </c>
      <c r="B1" s="10"/>
      <c r="C1" s="10"/>
      <c r="D1" s="11" t="str">
        <f>IF(AND(Inputs!R12=1,Inputs!R13=TRUE),"An executed transaction can`t be an active one - Please Diselect Active CheckBox","")</f>
        <v/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22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</row>
    <row r="3" spans="1:22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1:22" ht="13.8" thickBot="1" x14ac:dyDescent="0.3"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</row>
    <row r="5" spans="1:22" ht="13.8" thickTop="1" x14ac:dyDescent="0.25">
      <c r="B5" s="72"/>
      <c r="C5" s="72"/>
      <c r="D5" s="72"/>
      <c r="E5" s="72"/>
      <c r="F5" s="63"/>
      <c r="G5" s="64"/>
      <c r="H5" s="65"/>
      <c r="I5" s="72"/>
      <c r="J5" s="63"/>
      <c r="K5" s="65"/>
      <c r="L5" s="29"/>
      <c r="M5" s="77"/>
      <c r="N5" s="79"/>
      <c r="O5" s="72"/>
      <c r="P5" s="72"/>
      <c r="Q5" s="72"/>
    </row>
    <row r="6" spans="1:22" ht="6" customHeight="1" x14ac:dyDescent="0.25">
      <c r="B6" s="72"/>
      <c r="C6" s="72"/>
      <c r="D6" s="72"/>
      <c r="E6" s="72"/>
      <c r="F6" s="66"/>
      <c r="G6" s="29"/>
      <c r="H6" s="67"/>
      <c r="I6" s="72"/>
      <c r="J6" s="66"/>
      <c r="K6" s="67"/>
      <c r="L6" s="29"/>
      <c r="M6" s="80"/>
      <c r="N6" s="81"/>
      <c r="O6" s="72"/>
      <c r="P6" s="72"/>
      <c r="Q6" s="72"/>
    </row>
    <row r="7" spans="1:22" ht="13.5" customHeight="1" thickBot="1" x14ac:dyDescent="0.3">
      <c r="B7" s="72"/>
      <c r="C7" s="72"/>
      <c r="D7" s="72"/>
      <c r="E7" s="72"/>
      <c r="F7" s="66"/>
      <c r="G7" s="29"/>
      <c r="H7" s="67"/>
      <c r="I7" s="72"/>
      <c r="J7" s="66"/>
      <c r="K7" s="67"/>
      <c r="L7" s="29"/>
      <c r="M7" s="82"/>
      <c r="N7" s="84"/>
      <c r="O7" s="72"/>
      <c r="P7" s="72"/>
      <c r="Q7" s="72"/>
      <c r="U7" s="426" t="s">
        <v>519</v>
      </c>
      <c r="V7" s="426"/>
    </row>
    <row r="8" spans="1:22" ht="13.5" customHeight="1" thickBot="1" x14ac:dyDescent="0.3">
      <c r="B8" s="72"/>
      <c r="C8" s="72"/>
      <c r="D8" s="72"/>
      <c r="E8" s="72"/>
      <c r="F8" s="66"/>
      <c r="G8" s="29"/>
      <c r="H8" s="67"/>
      <c r="I8" s="72"/>
      <c r="J8" s="66"/>
      <c r="K8" s="67"/>
      <c r="L8" s="29"/>
      <c r="M8" s="29"/>
      <c r="N8" s="29"/>
      <c r="O8" s="72"/>
      <c r="P8" s="72"/>
      <c r="Q8" s="72"/>
      <c r="U8">
        <v>3</v>
      </c>
      <c r="V8" t="str">
        <f>IF(U8=1,"Buy",IF(U8=2,"Sell","Both"))</f>
        <v>Both</v>
      </c>
    </row>
    <row r="9" spans="1:22" ht="14.4" thickTop="1" thickBot="1" x14ac:dyDescent="0.3">
      <c r="B9" s="429" t="s">
        <v>362</v>
      </c>
      <c r="C9" s="430"/>
      <c r="D9" s="431"/>
      <c r="E9" s="72"/>
      <c r="F9" s="66"/>
      <c r="G9" s="29"/>
      <c r="H9" s="67"/>
      <c r="I9" s="72"/>
      <c r="J9" s="66"/>
      <c r="K9" s="67"/>
      <c r="L9" s="29"/>
      <c r="M9" s="63"/>
      <c r="N9" s="65"/>
      <c r="O9" s="72"/>
      <c r="P9" s="72"/>
      <c r="Q9" s="72"/>
    </row>
    <row r="10" spans="1:22" x14ac:dyDescent="0.25">
      <c r="B10" s="86" t="s">
        <v>363</v>
      </c>
      <c r="C10" s="78"/>
      <c r="D10" s="204">
        <v>36470</v>
      </c>
      <c r="E10" s="72"/>
      <c r="F10" s="66"/>
      <c r="G10" s="29"/>
      <c r="H10" s="67"/>
      <c r="I10" s="72"/>
      <c r="J10" s="66"/>
      <c r="K10" s="67"/>
      <c r="L10" s="29"/>
      <c r="M10" s="66"/>
      <c r="N10" s="67"/>
      <c r="O10" s="72"/>
      <c r="P10" s="72"/>
      <c r="Q10" s="72"/>
    </row>
    <row r="11" spans="1:22" ht="13.8" thickBot="1" x14ac:dyDescent="0.3">
      <c r="B11" s="87" t="s">
        <v>364</v>
      </c>
      <c r="C11" s="88"/>
      <c r="D11" s="205">
        <v>36890</v>
      </c>
      <c r="E11" s="72"/>
      <c r="F11" s="70"/>
      <c r="G11" s="61"/>
      <c r="H11" s="71"/>
      <c r="I11" s="72"/>
      <c r="J11" s="70"/>
      <c r="K11" s="71"/>
      <c r="L11" s="72"/>
      <c r="M11" s="70"/>
      <c r="N11" s="71"/>
      <c r="O11" s="72"/>
      <c r="P11" s="72"/>
      <c r="Q11" s="72"/>
    </row>
    <row r="12" spans="1:22" x14ac:dyDescent="0.25">
      <c r="B12" s="29"/>
      <c r="C12" s="29"/>
      <c r="D12" s="29"/>
      <c r="E12" s="72"/>
      <c r="F12" s="29"/>
      <c r="G12" s="29"/>
      <c r="H12" s="29"/>
      <c r="I12" s="72"/>
      <c r="J12" s="29"/>
      <c r="K12" s="29"/>
      <c r="L12" s="72"/>
      <c r="M12" s="72"/>
      <c r="N12" s="72"/>
      <c r="O12" s="72"/>
      <c r="P12" s="72"/>
      <c r="Q12" s="72"/>
    </row>
    <row r="13" spans="1:22" ht="24.6" x14ac:dyDescent="0.4">
      <c r="B13" s="29"/>
      <c r="C13" s="29"/>
      <c r="D13" s="29"/>
      <c r="E13" s="143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</row>
    <row r="14" spans="1:22" x14ac:dyDescent="0.25">
      <c r="B14" s="72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U14" s="426" t="s">
        <v>520</v>
      </c>
      <c r="V14" s="426"/>
    </row>
    <row r="15" spans="1:22" x14ac:dyDescent="0.25"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U15">
        <v>3</v>
      </c>
      <c r="V15" t="str">
        <f>IF(U15=1,"Executed",IF(U15=2,"Not Executed","All Deals"))</f>
        <v>All Deals</v>
      </c>
    </row>
    <row r="16" spans="1:22" x14ac:dyDescent="0.25"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</row>
    <row r="17" spans="2:17" x14ac:dyDescent="0.25">
      <c r="B17" s="72"/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</row>
    <row r="18" spans="2:17" x14ac:dyDescent="0.25">
      <c r="B18" s="72"/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</row>
    <row r="19" spans="2:17" x14ac:dyDescent="0.25">
      <c r="B19" s="72"/>
      <c r="C19" s="72"/>
      <c r="D19" s="72"/>
      <c r="E19" s="72"/>
      <c r="F19" s="72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</row>
    <row r="20" spans="2:17" x14ac:dyDescent="0.25">
      <c r="B20" s="72"/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</row>
    <row r="21" spans="2:17" x14ac:dyDescent="0.25"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</row>
    <row r="22" spans="2:17" x14ac:dyDescent="0.25">
      <c r="B22" s="72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</row>
    <row r="23" spans="2:17" x14ac:dyDescent="0.25"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</row>
    <row r="24" spans="2:17" x14ac:dyDescent="0.25">
      <c r="B24" s="72"/>
      <c r="C24" s="72"/>
      <c r="D24" s="72"/>
      <c r="E24" s="72"/>
      <c r="F24" s="72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</row>
    <row r="25" spans="2:17" x14ac:dyDescent="0.25"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29"/>
      <c r="N25" s="29"/>
      <c r="O25" s="29"/>
      <c r="P25" s="72"/>
      <c r="Q25" s="72"/>
    </row>
    <row r="26" spans="2:17" x14ac:dyDescent="0.25">
      <c r="B26" s="72"/>
      <c r="C26" s="72"/>
      <c r="D26" s="72"/>
      <c r="E26" s="72"/>
      <c r="F26" s="72"/>
      <c r="G26" s="72"/>
      <c r="H26" s="72"/>
      <c r="I26" s="72"/>
      <c r="J26" s="72"/>
      <c r="K26" s="72"/>
      <c r="L26" s="72"/>
      <c r="M26" s="29"/>
      <c r="N26" s="29"/>
      <c r="O26" s="29"/>
      <c r="P26" s="72"/>
      <c r="Q26" s="72"/>
    </row>
    <row r="27" spans="2:17" x14ac:dyDescent="0.25">
      <c r="B27" s="72"/>
      <c r="C27" s="72"/>
      <c r="D27" s="72"/>
      <c r="E27" s="72"/>
      <c r="F27" s="72"/>
      <c r="G27" s="72"/>
      <c r="H27" s="72"/>
      <c r="I27" s="72"/>
      <c r="J27" s="72"/>
      <c r="K27" s="72"/>
      <c r="L27" s="72"/>
      <c r="M27" s="29"/>
      <c r="N27" s="29"/>
      <c r="O27" s="29"/>
      <c r="P27" s="72"/>
      <c r="Q27" s="72"/>
    </row>
    <row r="28" spans="2:17" x14ac:dyDescent="0.25">
      <c r="B28" s="72"/>
      <c r="C28" s="72"/>
      <c r="D28" s="72"/>
      <c r="E28" s="72"/>
      <c r="F28" s="72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</row>
    <row r="29" spans="2:17" x14ac:dyDescent="0.25"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</row>
    <row r="30" spans="2:17" x14ac:dyDescent="0.25">
      <c r="B30" s="72"/>
      <c r="C30" s="72"/>
      <c r="D30" s="72"/>
      <c r="E30" s="72"/>
      <c r="F30" s="72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</row>
    <row r="31" spans="2:17" x14ac:dyDescent="0.25"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</row>
    <row r="32" spans="2:17" x14ac:dyDescent="0.25"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</row>
    <row r="33" spans="2:17" x14ac:dyDescent="0.25"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</row>
    <row r="34" spans="2:17" x14ac:dyDescent="0.25"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</row>
    <row r="35" spans="2:17" x14ac:dyDescent="0.25"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</row>
    <row r="36" spans="2:17" x14ac:dyDescent="0.25"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</row>
  </sheetData>
  <mergeCells count="3">
    <mergeCell ref="B9:D9"/>
    <mergeCell ref="U7:V7"/>
    <mergeCell ref="U14:V14"/>
  </mergeCells>
  <pageMargins left="0.75" right="0.75" top="1" bottom="1" header="0.5" footer="0.5"/>
  <pageSetup orientation="portrait" horizontalDpi="4294967292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5150" r:id="rId4" name="ListBox1">
          <controlPr defaultSize="0" autoLine="0" linkedCell="AuxDataBase!BJ1" listFillRange="AuxDataBase!BI3:BP102" r:id="rId5">
            <anchor moveWithCells="1">
              <from>
                <xdr:col>11</xdr:col>
                <xdr:colOff>548640</xdr:colOff>
                <xdr:row>6</xdr:row>
                <xdr:rowOff>68580</xdr:rowOff>
              </from>
              <to>
                <xdr:col>25</xdr:col>
                <xdr:colOff>312420</xdr:colOff>
                <xdr:row>12</xdr:row>
                <xdr:rowOff>0</xdr:rowOff>
              </to>
            </anchor>
          </controlPr>
        </control>
      </mc:Choice>
      <mc:Fallback>
        <control shapeId="5150" r:id="rId4" name="ListBox1"/>
      </mc:Fallback>
    </mc:AlternateContent>
    <mc:AlternateContent xmlns:mc="http://schemas.openxmlformats.org/markup-compatibility/2006">
      <mc:Choice Requires="x14">
        <control shapeId="5121" r:id="rId6" name="ComboBox1">
          <controlPr defaultSize="0" autoLine="0" autoPict="0" linkedCell="Aux!B3" listFillRange="Aux!A5:B304" r:id="rId7">
            <anchor moveWithCells="1">
              <from>
                <xdr:col>0</xdr:col>
                <xdr:colOff>411480</xdr:colOff>
                <xdr:row>3</xdr:row>
                <xdr:rowOff>152400</xdr:rowOff>
              </from>
              <to>
                <xdr:col>3</xdr:col>
                <xdr:colOff>716280</xdr:colOff>
                <xdr:row>5</xdr:row>
                <xdr:rowOff>60960</xdr:rowOff>
              </to>
            </anchor>
          </controlPr>
        </control>
      </mc:Choice>
      <mc:Fallback>
        <control shapeId="5121" r:id="rId6" name="ComboBox1"/>
      </mc:Fallback>
    </mc:AlternateContent>
    <mc:AlternateContent xmlns:mc="http://schemas.openxmlformats.org/markup-compatibility/2006">
      <mc:Choice Requires="x14">
        <control shapeId="5126" r:id="rId8" name="Button 6">
          <controlPr defaultSize="0" print="0" autoFill="0" autoPict="0" macro="[0]!MainPageOutputs">
            <anchor moveWithCells="1" sizeWithCells="1">
              <from>
                <xdr:col>12</xdr:col>
                <xdr:colOff>7620</xdr:colOff>
                <xdr:row>8</xdr:row>
                <xdr:rowOff>7620</xdr:rowOff>
              </from>
              <to>
                <xdr:col>13</xdr:col>
                <xdr:colOff>601980</xdr:colOff>
                <xdr:row>10</xdr:row>
                <xdr:rowOff>167640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0" r:id="rId9" name="Group Box 10">
          <controlPr defaultSize="0" autoFill="0" autoPict="0">
            <anchor moveWithCells="1">
              <from>
                <xdr:col>5</xdr:col>
                <xdr:colOff>0</xdr:colOff>
                <xdr:row>4</xdr:row>
                <xdr:rowOff>0</xdr:rowOff>
              </from>
              <to>
                <xdr:col>8</xdr:col>
                <xdr:colOff>0</xdr:colOff>
                <xdr:row>10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1" r:id="rId10" name="Option Button 11">
          <controlPr defaultSize="0" autoFill="0" autoLine="0" autoPict="0">
            <anchor moveWithCells="1">
              <from>
                <xdr:col>5</xdr:col>
                <xdr:colOff>83820</xdr:colOff>
                <xdr:row>4</xdr:row>
                <xdr:rowOff>137160</xdr:rowOff>
              </from>
              <to>
                <xdr:col>6</xdr:col>
                <xdr:colOff>480060</xdr:colOff>
                <xdr:row>6</xdr:row>
                <xdr:rowOff>91440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2" r:id="rId11" name="Option Button 12">
          <controlPr defaultSize="0" autoFill="0" autoLine="0" autoPict="0">
            <anchor moveWithCells="1">
              <from>
                <xdr:col>5</xdr:col>
                <xdr:colOff>83820</xdr:colOff>
                <xdr:row>7</xdr:row>
                <xdr:rowOff>45720</xdr:rowOff>
              </from>
              <to>
                <xdr:col>6</xdr:col>
                <xdr:colOff>480060</xdr:colOff>
                <xdr:row>8</xdr:row>
                <xdr:rowOff>83820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3" r:id="rId12" name="Check Box 13">
          <controlPr defaultSize="0" autoFill="0" autoLine="0" autoPict="0">
            <anchor moveWithCells="1">
              <from>
                <xdr:col>6</xdr:col>
                <xdr:colOff>525780</xdr:colOff>
                <xdr:row>7</xdr:row>
                <xdr:rowOff>53340</xdr:rowOff>
              </from>
              <to>
                <xdr:col>7</xdr:col>
                <xdr:colOff>541020</xdr:colOff>
                <xdr:row>8</xdr:row>
                <xdr:rowOff>106680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8" r:id="rId13" name="Group Box 18">
          <controlPr defaultSize="0" autoFill="0" autoPict="0">
            <anchor moveWithCells="1">
              <from>
                <xdr:col>9</xdr:col>
                <xdr:colOff>0</xdr:colOff>
                <xdr:row>4</xdr:row>
                <xdr:rowOff>0</xdr:rowOff>
              </from>
              <to>
                <xdr:col>10</xdr:col>
                <xdr:colOff>601980</xdr:colOff>
                <xdr:row>10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39" r:id="rId14" name="Option Button 19">
          <controlPr defaultSize="0" autoFill="0" autoLine="0" autoPict="0">
            <anchor moveWithCells="1">
              <from>
                <xdr:col>9</xdr:col>
                <xdr:colOff>76200</xdr:colOff>
                <xdr:row>4</xdr:row>
                <xdr:rowOff>114300</xdr:rowOff>
              </from>
              <to>
                <xdr:col>10</xdr:col>
                <xdr:colOff>464820</xdr:colOff>
                <xdr:row>6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0" r:id="rId15" name="Option Button 20">
          <controlPr defaultSize="0" autoFill="0" autoLine="0" autoPict="0">
            <anchor moveWithCells="1">
              <from>
                <xdr:col>9</xdr:col>
                <xdr:colOff>76200</xdr:colOff>
                <xdr:row>7</xdr:row>
                <xdr:rowOff>30480</xdr:rowOff>
              </from>
              <to>
                <xdr:col>10</xdr:col>
                <xdr:colOff>464820</xdr:colOff>
                <xdr:row>8</xdr:row>
                <xdr:rowOff>68580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6" r:id="rId16" name="Button 26">
          <controlPr defaultSize="0" print="0" autoFill="0" autoPict="0" macro="[0]!ExistingDeal">
            <anchor moveWithCells="1" sizeWithCells="1">
              <from>
                <xdr:col>12</xdr:col>
                <xdr:colOff>7620</xdr:colOff>
                <xdr:row>4</xdr:row>
                <xdr:rowOff>7620</xdr:rowOff>
              </from>
              <to>
                <xdr:col>13</xdr:col>
                <xdr:colOff>594360</xdr:colOff>
                <xdr:row>6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7" r:id="rId17" name="Option Button 27">
          <controlPr defaultSize="0" autoFill="0" autoLine="0" autoPict="0">
            <anchor moveWithCells="1">
              <from>
                <xdr:col>5</xdr:col>
                <xdr:colOff>83820</xdr:colOff>
                <xdr:row>9</xdr:row>
                <xdr:rowOff>30480</xdr:rowOff>
              </from>
              <to>
                <xdr:col>6</xdr:col>
                <xdr:colOff>480060</xdr:colOff>
                <xdr:row>10</xdr:row>
                <xdr:rowOff>76200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5148" r:id="rId18" name="Option Button 28">
          <controlPr defaultSize="0" autoFill="0" autoLine="0" autoPict="0">
            <anchor moveWithCells="1">
              <from>
                <xdr:col>9</xdr:col>
                <xdr:colOff>83820</xdr:colOff>
                <xdr:row>9</xdr:row>
                <xdr:rowOff>30480</xdr:rowOff>
              </from>
              <to>
                <xdr:col>10</xdr:col>
                <xdr:colOff>480060</xdr:colOff>
                <xdr:row>10</xdr:row>
                <xdr:rowOff>76200</xdr:rowOff>
              </to>
            </anchor>
          </controlPr>
        </control>
      </mc:Choice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T87"/>
  <sheetViews>
    <sheetView workbookViewId="0"/>
  </sheetViews>
  <sheetFormatPr defaultRowHeight="13.2" x14ac:dyDescent="0.25"/>
  <cols>
    <col min="1" max="1" width="0.5546875" style="72" customWidth="1"/>
    <col min="2" max="2" width="6.44140625" customWidth="1"/>
    <col min="3" max="3" width="10.6640625" customWidth="1"/>
    <col min="4" max="4" width="9.88671875" style="73" customWidth="1"/>
    <col min="5" max="5" width="12.33203125" style="73" customWidth="1"/>
    <col min="6" max="6" width="8.109375" style="73" customWidth="1"/>
    <col min="7" max="7" width="9.109375" style="73" customWidth="1"/>
    <col min="8" max="11" width="10.6640625" style="138" customWidth="1"/>
    <col min="12" max="12" width="11.44140625" style="138" customWidth="1"/>
    <col min="13" max="13" width="12.44140625" style="73" customWidth="1"/>
    <col min="14" max="14" width="12" style="73" customWidth="1"/>
    <col min="15" max="17" width="10.6640625" style="73" customWidth="1"/>
    <col min="19" max="20" width="9.109375" style="72" customWidth="1"/>
  </cols>
  <sheetData>
    <row r="1" spans="2:18" ht="13.5" customHeight="1" thickBot="1" x14ac:dyDescent="0.3">
      <c r="B1" s="378"/>
      <c r="C1" s="72"/>
      <c r="D1" s="211"/>
      <c r="E1" s="211"/>
      <c r="F1" s="211"/>
      <c r="G1" s="211"/>
      <c r="H1" s="216"/>
      <c r="I1" s="216"/>
      <c r="J1" s="216"/>
      <c r="K1" s="216"/>
      <c r="L1" s="216"/>
      <c r="M1" s="211"/>
      <c r="N1" s="211"/>
      <c r="O1" s="211"/>
      <c r="P1" s="211"/>
      <c r="Q1" s="211"/>
      <c r="R1" s="72"/>
    </row>
    <row r="2" spans="2:18" ht="13.8" thickTop="1" x14ac:dyDescent="0.25">
      <c r="B2" s="72"/>
      <c r="C2" s="72"/>
      <c r="D2" s="211"/>
      <c r="E2" s="211"/>
      <c r="F2" s="300"/>
      <c r="G2" s="241"/>
      <c r="H2" s="217"/>
      <c r="I2" s="235"/>
      <c r="J2" s="264"/>
      <c r="K2" s="217"/>
      <c r="L2" s="235"/>
      <c r="M2" s="219"/>
      <c r="N2" s="211"/>
      <c r="O2" s="218"/>
      <c r="P2" s="219"/>
      <c r="Q2" s="211"/>
      <c r="R2" s="72"/>
    </row>
    <row r="3" spans="2:18" ht="13.8" thickBot="1" x14ac:dyDescent="0.3">
      <c r="B3" s="72"/>
      <c r="C3" s="72"/>
      <c r="D3" s="211"/>
      <c r="E3" s="211"/>
      <c r="F3" s="301"/>
      <c r="G3" s="243"/>
      <c r="H3" s="217"/>
      <c r="I3" s="236"/>
      <c r="J3" s="265"/>
      <c r="K3" s="217"/>
      <c r="L3" s="236"/>
      <c r="M3" s="215"/>
      <c r="N3" s="211"/>
      <c r="O3" s="214"/>
      <c r="P3" s="215"/>
      <c r="Q3" s="211"/>
      <c r="R3" s="72"/>
    </row>
    <row r="4" spans="2:18" ht="13.8" thickTop="1" x14ac:dyDescent="0.25">
      <c r="B4" s="72"/>
      <c r="C4" s="72"/>
      <c r="D4" s="211"/>
      <c r="E4" s="211"/>
      <c r="F4" s="211"/>
      <c r="G4" s="74"/>
      <c r="H4" s="217"/>
      <c r="I4" s="217"/>
      <c r="J4" s="217"/>
      <c r="K4" s="217"/>
      <c r="L4" s="217"/>
      <c r="M4" s="74"/>
      <c r="N4" s="211"/>
      <c r="O4" s="74"/>
      <c r="P4" s="74"/>
      <c r="Q4" s="211"/>
      <c r="R4" s="72"/>
    </row>
    <row r="5" spans="2:18" x14ac:dyDescent="0.25">
      <c r="B5" s="72"/>
      <c r="C5" s="72"/>
      <c r="D5" s="211"/>
      <c r="E5" s="211"/>
      <c r="F5" s="211"/>
      <c r="G5" s="74"/>
      <c r="H5" s="217"/>
      <c r="I5" s="217"/>
      <c r="J5" s="217"/>
      <c r="K5" s="217"/>
      <c r="L5" s="217"/>
      <c r="M5" s="74"/>
      <c r="N5" s="211"/>
      <c r="O5" s="74"/>
      <c r="P5" s="74"/>
      <c r="Q5" s="211"/>
      <c r="R5" s="72"/>
    </row>
    <row r="6" spans="2:18" x14ac:dyDescent="0.25">
      <c r="B6" s="72"/>
      <c r="C6" s="72"/>
      <c r="D6" s="211"/>
      <c r="E6" s="211"/>
      <c r="F6" s="211"/>
      <c r="G6" s="74"/>
      <c r="H6" s="217"/>
      <c r="I6" s="217"/>
      <c r="J6" s="216"/>
      <c r="K6" s="217"/>
      <c r="L6" s="217"/>
      <c r="M6" s="74"/>
      <c r="N6" s="211"/>
      <c r="O6" s="74"/>
      <c r="P6" s="74"/>
      <c r="Q6" s="211"/>
      <c r="R6" s="72"/>
    </row>
    <row r="7" spans="2:18" ht="9" customHeight="1" thickBot="1" x14ac:dyDescent="0.3">
      <c r="B7" s="72"/>
      <c r="C7" s="72"/>
      <c r="D7" s="72"/>
      <c r="E7" s="72"/>
      <c r="F7" s="211"/>
      <c r="G7" s="211"/>
      <c r="H7" s="211"/>
      <c r="I7" s="74"/>
      <c r="J7" s="217"/>
      <c r="K7" s="217"/>
      <c r="L7" s="216"/>
      <c r="M7" s="217"/>
      <c r="N7" s="217"/>
      <c r="O7" s="74"/>
      <c r="P7" s="74"/>
      <c r="Q7" s="211"/>
      <c r="R7" s="72"/>
    </row>
    <row r="8" spans="2:18" ht="19.5" customHeight="1" thickBot="1" x14ac:dyDescent="0.35">
      <c r="B8" s="72"/>
      <c r="C8" s="72"/>
      <c r="D8" s="72"/>
      <c r="E8" s="72"/>
      <c r="F8" s="211"/>
      <c r="G8" s="211"/>
      <c r="H8" s="211"/>
      <c r="I8" s="211"/>
      <c r="J8" s="435" t="s">
        <v>517</v>
      </c>
      <c r="K8" s="436"/>
      <c r="L8" s="436"/>
      <c r="M8" s="436"/>
      <c r="N8" s="436"/>
      <c r="O8" s="437"/>
      <c r="P8" s="72"/>
      <c r="Q8" s="211"/>
      <c r="R8" s="72"/>
    </row>
    <row r="9" spans="2:18" ht="16.5" customHeight="1" thickBot="1" x14ac:dyDescent="0.3">
      <c r="B9" s="72"/>
      <c r="C9" s="72"/>
      <c r="D9" s="77"/>
      <c r="E9" s="79"/>
      <c r="F9" s="438" t="s">
        <v>515</v>
      </c>
      <c r="G9" s="439"/>
      <c r="H9" s="439"/>
      <c r="I9" s="440"/>
      <c r="J9" s="429" t="s">
        <v>513</v>
      </c>
      <c r="K9" s="431"/>
      <c r="L9" s="429" t="s">
        <v>514</v>
      </c>
      <c r="M9" s="431"/>
      <c r="N9" s="376"/>
      <c r="O9" s="101"/>
      <c r="P9" s="74"/>
      <c r="Q9" s="72"/>
      <c r="R9" s="72"/>
    </row>
    <row r="10" spans="2:18" x14ac:dyDescent="0.25">
      <c r="B10" s="72"/>
      <c r="C10" s="72"/>
      <c r="D10" s="80"/>
      <c r="E10" s="81"/>
      <c r="F10" s="224" t="s">
        <v>435</v>
      </c>
      <c r="G10" s="225" t="s">
        <v>436</v>
      </c>
      <c r="H10" s="225" t="s">
        <v>506</v>
      </c>
      <c r="I10" s="226" t="s">
        <v>507</v>
      </c>
      <c r="J10" s="224" t="s">
        <v>435</v>
      </c>
      <c r="K10" s="225" t="s">
        <v>436</v>
      </c>
      <c r="L10" s="224" t="s">
        <v>435</v>
      </c>
      <c r="M10" s="261" t="s">
        <v>436</v>
      </c>
      <c r="N10" s="227" t="s">
        <v>593</v>
      </c>
      <c r="O10" s="226" t="s">
        <v>516</v>
      </c>
      <c r="P10" s="72"/>
      <c r="Q10" s="72"/>
      <c r="R10" s="72"/>
    </row>
    <row r="11" spans="2:18" x14ac:dyDescent="0.25">
      <c r="B11" s="72"/>
      <c r="C11" s="72"/>
      <c r="D11" s="80"/>
      <c r="E11" s="81"/>
      <c r="F11" s="212"/>
      <c r="G11" s="267"/>
      <c r="H11" s="267"/>
      <c r="I11" s="268"/>
      <c r="J11" s="74"/>
      <c r="K11" s="267"/>
      <c r="L11" s="212"/>
      <c r="M11" s="268"/>
      <c r="N11" s="374"/>
      <c r="O11" s="213"/>
      <c r="P11" s="72"/>
      <c r="Q11" s="72"/>
      <c r="R11" s="72"/>
    </row>
    <row r="12" spans="2:18" x14ac:dyDescent="0.25">
      <c r="B12" s="72"/>
      <c r="C12" s="72"/>
      <c r="D12" s="294" t="s">
        <v>497</v>
      </c>
      <c r="E12" s="295"/>
      <c r="F12" s="254">
        <f>IF(ABS(F48+F66)&lt;0.001,0,F48+F66)</f>
        <v>0</v>
      </c>
      <c r="G12" s="255">
        <f>IF(ABS(G48+G66)&lt;0.001,0,G48+G66)</f>
        <v>0</v>
      </c>
      <c r="H12" s="255">
        <f>IF(ABS(H48+H66)&lt;0.001,0,H48+H66)</f>
        <v>0</v>
      </c>
      <c r="I12" s="296">
        <f>IF(ABS(I48+I66)&lt;0.001,0,I48+I66)</f>
        <v>0</v>
      </c>
      <c r="J12" s="297">
        <f>J48</f>
        <v>0</v>
      </c>
      <c r="K12" s="255">
        <f>K48</f>
        <v>0</v>
      </c>
      <c r="L12" s="254">
        <f>J66</f>
        <v>0</v>
      </c>
      <c r="M12" s="296">
        <f>K66</f>
        <v>0</v>
      </c>
      <c r="N12" s="382">
        <f>L48+L66</f>
        <v>0</v>
      </c>
      <c r="O12" s="228">
        <f>IF(ABS(SUM(J12:N12))&lt;0.001,0,SUM(J12:N12))</f>
        <v>0</v>
      </c>
      <c r="P12" s="72"/>
      <c r="Q12" s="72"/>
      <c r="R12" s="72"/>
    </row>
    <row r="13" spans="2:18" x14ac:dyDescent="0.25">
      <c r="B13" s="72"/>
      <c r="C13" s="72"/>
      <c r="D13" s="80"/>
      <c r="E13" s="81"/>
      <c r="F13" s="220"/>
      <c r="G13" s="221"/>
      <c r="H13" s="221"/>
      <c r="I13" s="262"/>
      <c r="J13" s="259"/>
      <c r="K13" s="221"/>
      <c r="L13" s="220"/>
      <c r="M13" s="262"/>
      <c r="N13" s="375"/>
      <c r="O13" s="222"/>
      <c r="P13" s="72"/>
      <c r="Q13" s="72"/>
      <c r="R13" s="72"/>
    </row>
    <row r="14" spans="2:18" x14ac:dyDescent="0.25">
      <c r="B14" s="72"/>
      <c r="C14" s="72"/>
      <c r="D14" s="294" t="s">
        <v>498</v>
      </c>
      <c r="E14" s="295"/>
      <c r="F14" s="254">
        <f>IF(ABS(F49+F67)&lt;0.001,0,F49+F67)</f>
        <v>0</v>
      </c>
      <c r="G14" s="255">
        <f>IF(ABS(G49+G67)&lt;0.001,0,G49+G67)</f>
        <v>0</v>
      </c>
      <c r="H14" s="255">
        <f>IF(ABS(H49+H67)&lt;0.001,0,H49+H67)</f>
        <v>0</v>
      </c>
      <c r="I14" s="296">
        <f>IF(ABS(I49+I67)&lt;0.001,0,I49+I67)</f>
        <v>0</v>
      </c>
      <c r="J14" s="297">
        <f>J49</f>
        <v>0</v>
      </c>
      <c r="K14" s="255">
        <f>K49</f>
        <v>0</v>
      </c>
      <c r="L14" s="254">
        <f>J67</f>
        <v>0</v>
      </c>
      <c r="M14" s="296">
        <f>K67</f>
        <v>0</v>
      </c>
      <c r="N14" s="382">
        <f>L49+L67</f>
        <v>0</v>
      </c>
      <c r="O14" s="228">
        <f>IF(ABS(SUM(J14:N14))&lt;0.001,0,SUM(J14:N14))</f>
        <v>0</v>
      </c>
      <c r="P14" s="72"/>
      <c r="Q14" s="72"/>
      <c r="R14" s="72"/>
    </row>
    <row r="15" spans="2:18" x14ac:dyDescent="0.25">
      <c r="B15" s="72"/>
      <c r="C15" s="72"/>
      <c r="D15" s="80"/>
      <c r="E15" s="81"/>
      <c r="F15" s="220"/>
      <c r="G15" s="221"/>
      <c r="H15" s="221"/>
      <c r="I15" s="262"/>
      <c r="J15" s="259"/>
      <c r="K15" s="221"/>
      <c r="L15" s="220"/>
      <c r="M15" s="262"/>
      <c r="N15" s="375"/>
      <c r="O15" s="222"/>
      <c r="P15" s="72"/>
      <c r="Q15" s="72"/>
      <c r="R15" s="72"/>
    </row>
    <row r="16" spans="2:18" x14ac:dyDescent="0.25">
      <c r="B16" s="72"/>
      <c r="C16" s="72"/>
      <c r="D16" s="294" t="s">
        <v>499</v>
      </c>
      <c r="E16" s="295"/>
      <c r="F16" s="254">
        <f>IF(ABS(F50+F68)&lt;0.001,0,F50+F68)</f>
        <v>0</v>
      </c>
      <c r="G16" s="255">
        <f>IF(ABS(G50+G68)&lt;0.001,0,G50+G68)</f>
        <v>0</v>
      </c>
      <c r="H16" s="255">
        <f>IF(ABS(H50+H68)&lt;0.001,0,H50+H68)</f>
        <v>0</v>
      </c>
      <c r="I16" s="296">
        <f>IF(ABS(I50+I68)&lt;0.001,0,I50+I68)</f>
        <v>0</v>
      </c>
      <c r="J16" s="297">
        <f>J50</f>
        <v>0</v>
      </c>
      <c r="K16" s="255">
        <f>K50</f>
        <v>0</v>
      </c>
      <c r="L16" s="254">
        <f>J68</f>
        <v>0</v>
      </c>
      <c r="M16" s="296">
        <f>K68</f>
        <v>0</v>
      </c>
      <c r="N16" s="382">
        <f>L50+L68</f>
        <v>0</v>
      </c>
      <c r="O16" s="228">
        <f>IF(ABS(SUM(J16:N16))&lt;0.001,0,SUM(J16:N16))</f>
        <v>0</v>
      </c>
      <c r="P16" s="72"/>
      <c r="Q16" s="72"/>
      <c r="R16" s="72"/>
    </row>
    <row r="17" spans="2:18" x14ac:dyDescent="0.25">
      <c r="B17" s="72"/>
      <c r="C17" s="72"/>
      <c r="D17" s="80"/>
      <c r="E17" s="81"/>
      <c r="F17" s="220"/>
      <c r="G17" s="221"/>
      <c r="H17" s="221"/>
      <c r="I17" s="262"/>
      <c r="J17" s="259"/>
      <c r="K17" s="221"/>
      <c r="L17" s="220"/>
      <c r="M17" s="262"/>
      <c r="N17" s="375"/>
      <c r="O17" s="222"/>
      <c r="P17" s="72"/>
      <c r="Q17" s="72"/>
      <c r="R17" s="72"/>
    </row>
    <row r="18" spans="2:18" x14ac:dyDescent="0.25">
      <c r="B18" s="72"/>
      <c r="C18" s="72"/>
      <c r="D18" s="294" t="s">
        <v>500</v>
      </c>
      <c r="E18" s="295"/>
      <c r="F18" s="254">
        <f>IF(ABS(F51+F69)&lt;0.001,0,F51+F69)</f>
        <v>0</v>
      </c>
      <c r="G18" s="255">
        <f>IF(ABS(G51+G69)&lt;0.001,0,G51+G69)</f>
        <v>0</v>
      </c>
      <c r="H18" s="255">
        <f>IF(ABS(H51+H69)&lt;0.001,0,H51+H69)</f>
        <v>0</v>
      </c>
      <c r="I18" s="296">
        <f>IF(ABS(I51+I69)&lt;0.001,0,I51+I69)</f>
        <v>0</v>
      </c>
      <c r="J18" s="297">
        <f>J51</f>
        <v>0</v>
      </c>
      <c r="K18" s="255">
        <f>K51</f>
        <v>0</v>
      </c>
      <c r="L18" s="254">
        <f>J69</f>
        <v>0</v>
      </c>
      <c r="M18" s="296">
        <f>K69</f>
        <v>0</v>
      </c>
      <c r="N18" s="382">
        <f>L51+L69</f>
        <v>0</v>
      </c>
      <c r="O18" s="228">
        <f>IF(ABS(SUM(J18:N18))&lt;0.001,0,SUM(J18:N18))</f>
        <v>0</v>
      </c>
      <c r="P18" s="72"/>
      <c r="Q18" s="72"/>
      <c r="R18" s="72"/>
    </row>
    <row r="19" spans="2:18" x14ac:dyDescent="0.25">
      <c r="B19" s="72"/>
      <c r="C19" s="72"/>
      <c r="D19" s="80"/>
      <c r="E19" s="81"/>
      <c r="F19" s="220"/>
      <c r="G19" s="221"/>
      <c r="H19" s="221"/>
      <c r="I19" s="262"/>
      <c r="J19" s="259"/>
      <c r="K19" s="221"/>
      <c r="L19" s="220"/>
      <c r="M19" s="262"/>
      <c r="N19" s="375"/>
      <c r="O19" s="222"/>
      <c r="P19" s="72"/>
      <c r="Q19" s="72"/>
      <c r="R19" s="72"/>
    </row>
    <row r="20" spans="2:18" x14ac:dyDescent="0.25">
      <c r="B20" s="72"/>
      <c r="C20" s="72"/>
      <c r="D20" s="294" t="s">
        <v>501</v>
      </c>
      <c r="E20" s="295"/>
      <c r="F20" s="254">
        <f>IF(ABS(F52+F70)&lt;0.001,0,F52+F70)</f>
        <v>0</v>
      </c>
      <c r="G20" s="255">
        <f>IF(ABS(G52+G70)&lt;0.001,0,G52+G70)</f>
        <v>0</v>
      </c>
      <c r="H20" s="255">
        <f>IF(ABS(H52+H70)&lt;0.001,0,H52+H70)</f>
        <v>0</v>
      </c>
      <c r="I20" s="296">
        <f>IF(ABS(I52+I70)&lt;0.001,0,I52+I70)</f>
        <v>0</v>
      </c>
      <c r="J20" s="297">
        <f>J52</f>
        <v>0</v>
      </c>
      <c r="K20" s="255">
        <f>K52</f>
        <v>0</v>
      </c>
      <c r="L20" s="254">
        <f>J70</f>
        <v>0</v>
      </c>
      <c r="M20" s="296">
        <f>K70</f>
        <v>0</v>
      </c>
      <c r="N20" s="382">
        <f>L52+L70</f>
        <v>0</v>
      </c>
      <c r="O20" s="228">
        <f>IF(ABS(SUM(J20:N20))&lt;0.001,0,SUM(J20:N20))</f>
        <v>0</v>
      </c>
      <c r="P20" s="72"/>
      <c r="Q20" s="72"/>
      <c r="R20" s="72"/>
    </row>
    <row r="21" spans="2:18" x14ac:dyDescent="0.25">
      <c r="B21" s="72"/>
      <c r="C21" s="72"/>
      <c r="D21" s="80"/>
      <c r="E21" s="81"/>
      <c r="F21" s="220"/>
      <c r="G21" s="221"/>
      <c r="H21" s="221"/>
      <c r="I21" s="262"/>
      <c r="J21" s="259"/>
      <c r="K21" s="221"/>
      <c r="L21" s="220"/>
      <c r="M21" s="262"/>
      <c r="N21" s="375"/>
      <c r="O21" s="222"/>
      <c r="P21" s="72"/>
      <c r="Q21" s="72"/>
      <c r="R21" s="72"/>
    </row>
    <row r="22" spans="2:18" x14ac:dyDescent="0.25">
      <c r="B22" s="72"/>
      <c r="C22" s="72"/>
      <c r="D22" s="294" t="s">
        <v>502</v>
      </c>
      <c r="E22" s="295"/>
      <c r="F22" s="254">
        <f>IF(ABS(F53+F71)&lt;0.001,0,F53+F71)</f>
        <v>0</v>
      </c>
      <c r="G22" s="255">
        <f>IF(ABS(G53+G71)&lt;0.001,0,G53+G71)</f>
        <v>0</v>
      </c>
      <c r="H22" s="255">
        <f>IF(ABS(H53+H71)&lt;0.001,0,H53+H71)</f>
        <v>0</v>
      </c>
      <c r="I22" s="296">
        <f>IF(ABS(I53+I71)&lt;0.001,0,I53+I71)</f>
        <v>0</v>
      </c>
      <c r="J22" s="297">
        <f>J53</f>
        <v>0</v>
      </c>
      <c r="K22" s="255">
        <f>K53</f>
        <v>0</v>
      </c>
      <c r="L22" s="254">
        <f>J71</f>
        <v>0</v>
      </c>
      <c r="M22" s="296">
        <f>K71</f>
        <v>0</v>
      </c>
      <c r="N22" s="382">
        <f>L53+L71</f>
        <v>0</v>
      </c>
      <c r="O22" s="228">
        <f>IF(ABS(SUM(J22:N22))&lt;0.001,0,SUM(J22:N22))</f>
        <v>0</v>
      </c>
      <c r="P22" s="72"/>
      <c r="Q22" s="72"/>
      <c r="R22" s="72"/>
    </row>
    <row r="23" spans="2:18" x14ac:dyDescent="0.25">
      <c r="B23" s="72"/>
      <c r="C23" s="72"/>
      <c r="D23" s="80"/>
      <c r="E23" s="81"/>
      <c r="F23" s="220"/>
      <c r="G23" s="221"/>
      <c r="H23" s="221"/>
      <c r="I23" s="262"/>
      <c r="J23" s="259"/>
      <c r="K23" s="221"/>
      <c r="L23" s="220"/>
      <c r="M23" s="262"/>
      <c r="N23" s="375"/>
      <c r="O23" s="222"/>
      <c r="P23" s="72"/>
      <c r="Q23" s="72"/>
      <c r="R23" s="72"/>
    </row>
    <row r="24" spans="2:18" x14ac:dyDescent="0.25">
      <c r="B24" s="72"/>
      <c r="C24" s="72"/>
      <c r="D24" s="294" t="s">
        <v>503</v>
      </c>
      <c r="E24" s="295"/>
      <c r="F24" s="254">
        <f>IF(ABS(F54+F72)&lt;0.001,0,F54+F72)</f>
        <v>0</v>
      </c>
      <c r="G24" s="255">
        <f>IF(ABS(G54+G72)&lt;0.001,0,G54+G72)</f>
        <v>0</v>
      </c>
      <c r="H24" s="255">
        <f>IF(ABS(H54+H72)&lt;0.001,0,H54+H72)</f>
        <v>0</v>
      </c>
      <c r="I24" s="296">
        <f>IF(ABS(I54+I72)&lt;0.001,0,I54+I72)</f>
        <v>0</v>
      </c>
      <c r="J24" s="297">
        <f>J54</f>
        <v>0</v>
      </c>
      <c r="K24" s="255">
        <f>K54</f>
        <v>0</v>
      </c>
      <c r="L24" s="254">
        <f>J72</f>
        <v>0</v>
      </c>
      <c r="M24" s="296">
        <f>K72</f>
        <v>0</v>
      </c>
      <c r="N24" s="382">
        <f>L54+L72</f>
        <v>0</v>
      </c>
      <c r="O24" s="228">
        <f>IF(ABS(SUM(J24:N24))&lt;0.001,0,SUM(J24:N24))</f>
        <v>0</v>
      </c>
      <c r="P24" s="72"/>
      <c r="Q24" s="72"/>
      <c r="R24" s="72"/>
    </row>
    <row r="25" spans="2:18" x14ac:dyDescent="0.25">
      <c r="B25" s="72"/>
      <c r="C25" s="72"/>
      <c r="D25" s="80"/>
      <c r="E25" s="81"/>
      <c r="F25" s="220"/>
      <c r="G25" s="221"/>
      <c r="H25" s="221"/>
      <c r="I25" s="262"/>
      <c r="J25" s="259"/>
      <c r="K25" s="221"/>
      <c r="L25" s="220"/>
      <c r="M25" s="262"/>
      <c r="N25" s="375"/>
      <c r="O25" s="222"/>
      <c r="P25" s="72"/>
      <c r="Q25" s="72"/>
      <c r="R25" s="72"/>
    </row>
    <row r="26" spans="2:18" x14ac:dyDescent="0.25">
      <c r="B26" s="72"/>
      <c r="C26" s="72"/>
      <c r="D26" s="294" t="s">
        <v>504</v>
      </c>
      <c r="E26" s="295"/>
      <c r="F26" s="254">
        <f>IF(ABS(F55+F73)&lt;0.001,0,F55+F73)</f>
        <v>0</v>
      </c>
      <c r="G26" s="255">
        <f>IF(ABS(G55+G73)&lt;0.001,0,G55+G73)</f>
        <v>0</v>
      </c>
      <c r="H26" s="255">
        <f>IF(ABS(H55+H73)&lt;0.001,0,H55+H73)</f>
        <v>0</v>
      </c>
      <c r="I26" s="296">
        <f>IF(ABS(I55+I73)&lt;0.001,0,I55+I73)</f>
        <v>0</v>
      </c>
      <c r="J26" s="297">
        <f>J55</f>
        <v>0</v>
      </c>
      <c r="K26" s="255">
        <f>K55</f>
        <v>0</v>
      </c>
      <c r="L26" s="254">
        <f>J73</f>
        <v>0</v>
      </c>
      <c r="M26" s="296">
        <f>K73</f>
        <v>0</v>
      </c>
      <c r="N26" s="382">
        <f>L55+L73</f>
        <v>0</v>
      </c>
      <c r="O26" s="228">
        <f>IF(ABS(SUM(J26:N26))&lt;0.001,0,SUM(J26:N26))</f>
        <v>0</v>
      </c>
      <c r="P26" s="72"/>
      <c r="Q26" s="72"/>
      <c r="R26" s="72"/>
    </row>
    <row r="27" spans="2:18" x14ac:dyDescent="0.25">
      <c r="B27" s="72"/>
      <c r="C27" s="72"/>
      <c r="D27" s="80"/>
      <c r="E27" s="81"/>
      <c r="F27" s="220"/>
      <c r="G27" s="221"/>
      <c r="H27" s="221"/>
      <c r="I27" s="262"/>
      <c r="J27" s="259"/>
      <c r="K27" s="221"/>
      <c r="L27" s="220"/>
      <c r="M27" s="262"/>
      <c r="N27" s="375"/>
      <c r="O27" s="222"/>
      <c r="P27" s="72"/>
      <c r="Q27" s="72"/>
      <c r="R27" s="72"/>
    </row>
    <row r="28" spans="2:18" x14ac:dyDescent="0.25">
      <c r="B28" s="72"/>
      <c r="C28" s="72"/>
      <c r="D28" s="294" t="s">
        <v>493</v>
      </c>
      <c r="E28" s="295"/>
      <c r="F28" s="254">
        <f>IF(ABS(F56+F74)&lt;0.001,0,F56+F74)</f>
        <v>0</v>
      </c>
      <c r="G28" s="255">
        <f>IF(ABS(G56+G74)&lt;0.001,0,G56+G74)</f>
        <v>0</v>
      </c>
      <c r="H28" s="255">
        <f>IF(ABS(H56+H74)&lt;0.001,0,H56+H74)</f>
        <v>0</v>
      </c>
      <c r="I28" s="296">
        <f>IF(ABS(I56+I74)&lt;0.001,0,I56+I74)</f>
        <v>0</v>
      </c>
      <c r="J28" s="297">
        <f>J56</f>
        <v>384135.40257086279</v>
      </c>
      <c r="K28" s="255">
        <f>K56</f>
        <v>3816233.5355960578</v>
      </c>
      <c r="L28" s="254">
        <f>J74</f>
        <v>-7.4699712273645231E-12</v>
      </c>
      <c r="M28" s="296">
        <f>K74</f>
        <v>-4.705810978941577E-11</v>
      </c>
      <c r="N28" s="382">
        <f>L56+L74</f>
        <v>0</v>
      </c>
      <c r="O28" s="228">
        <f>IF(ABS(SUM(J28:N28))&lt;0.001,0,SUM(J28:N28))</f>
        <v>4200368.9381669201</v>
      </c>
      <c r="P28" s="72"/>
      <c r="Q28" s="72"/>
      <c r="R28" s="72"/>
    </row>
    <row r="29" spans="2:18" x14ac:dyDescent="0.25">
      <c r="B29" s="72"/>
      <c r="C29" s="72"/>
      <c r="D29" s="80"/>
      <c r="E29" s="81"/>
      <c r="F29" s="220"/>
      <c r="G29" s="221"/>
      <c r="H29" s="221"/>
      <c r="I29" s="262"/>
      <c r="J29" s="259"/>
      <c r="K29" s="221"/>
      <c r="L29" s="220"/>
      <c r="M29" s="262"/>
      <c r="N29" s="375"/>
      <c r="O29" s="222"/>
      <c r="P29" s="72"/>
      <c r="Q29" s="72"/>
      <c r="R29" s="72"/>
    </row>
    <row r="30" spans="2:18" x14ac:dyDescent="0.25">
      <c r="B30" s="72"/>
      <c r="C30" s="72"/>
      <c r="D30" s="294" t="s">
        <v>494</v>
      </c>
      <c r="E30" s="295"/>
      <c r="F30" s="254">
        <f>IF(ABS(F57+F75)&lt;0.001,0,F57+F75)</f>
        <v>0</v>
      </c>
      <c r="G30" s="255">
        <f>IF(ABS(G57+G75)&lt;0.001,0,G57+G75)</f>
        <v>0</v>
      </c>
      <c r="H30" s="255">
        <f>IF(ABS(H57+H75)&lt;0.001,0,H57+H75)</f>
        <v>0</v>
      </c>
      <c r="I30" s="296">
        <f>IF(ABS(I57+I75)&lt;0.001,0,I57+I75)</f>
        <v>0</v>
      </c>
      <c r="J30" s="297">
        <f>J57</f>
        <v>0</v>
      </c>
      <c r="K30" s="255">
        <f>K57</f>
        <v>0</v>
      </c>
      <c r="L30" s="254">
        <f>J75</f>
        <v>0</v>
      </c>
      <c r="M30" s="296">
        <f>K75</f>
        <v>0</v>
      </c>
      <c r="N30" s="382">
        <f>L57+L75</f>
        <v>0</v>
      </c>
      <c r="O30" s="228">
        <f>IF(ABS(SUM(J30:N30))&lt;0.001,0,SUM(J30:N30))</f>
        <v>0</v>
      </c>
      <c r="P30" s="72"/>
      <c r="Q30" s="72"/>
      <c r="R30" s="72"/>
    </row>
    <row r="31" spans="2:18" x14ac:dyDescent="0.25">
      <c r="B31" s="72"/>
      <c r="C31" s="72"/>
      <c r="D31" s="80"/>
      <c r="E31" s="81"/>
      <c r="F31" s="220"/>
      <c r="G31" s="221"/>
      <c r="H31" s="221"/>
      <c r="I31" s="262"/>
      <c r="J31" s="259"/>
      <c r="K31" s="221"/>
      <c r="L31" s="220"/>
      <c r="M31" s="262"/>
      <c r="N31" s="375"/>
      <c r="O31" s="222"/>
      <c r="P31" s="72"/>
      <c r="Q31" s="72"/>
      <c r="R31" s="72"/>
    </row>
    <row r="32" spans="2:18" ht="13.8" thickBot="1" x14ac:dyDescent="0.3">
      <c r="B32" s="72"/>
      <c r="C32" s="72"/>
      <c r="D32" s="87" t="s">
        <v>495</v>
      </c>
      <c r="E32" s="84"/>
      <c r="F32" s="229">
        <f>IF(ABS(F58+F76)&lt;0.001,0,F58+F76)</f>
        <v>0</v>
      </c>
      <c r="G32" s="230">
        <f>IF(ABS(G58+G76)&lt;0.001,0,G58+G76)</f>
        <v>0</v>
      </c>
      <c r="H32" s="230">
        <f>IF(ABS(H58+H76)&lt;0.001,0,H58+H76)</f>
        <v>0</v>
      </c>
      <c r="I32" s="232">
        <f>IF(ABS(I58+I76)&lt;0.001,0,I58+I76)</f>
        <v>0</v>
      </c>
      <c r="J32" s="231">
        <f>J58</f>
        <v>0</v>
      </c>
      <c r="K32" s="230">
        <f>K58</f>
        <v>0</v>
      </c>
      <c r="L32" s="229">
        <f>J76</f>
        <v>0</v>
      </c>
      <c r="M32" s="232">
        <f>K76</f>
        <v>0</v>
      </c>
      <c r="N32" s="382">
        <f>L58+L76</f>
        <v>0</v>
      </c>
      <c r="O32" s="383">
        <f>IF(ABS(SUM(J32:N32))&lt;0.001,0,SUM(J32:N32))</f>
        <v>0</v>
      </c>
      <c r="P32" s="72"/>
      <c r="Q32" s="72"/>
      <c r="R32" s="72"/>
    </row>
    <row r="33" spans="1:20" x14ac:dyDescent="0.25">
      <c r="B33" s="72"/>
      <c r="C33" s="72"/>
      <c r="D33" s="80"/>
      <c r="E33" s="72"/>
      <c r="F33" s="212"/>
      <c r="G33" s="302"/>
      <c r="H33" s="302"/>
      <c r="I33" s="213"/>
      <c r="J33" s="211"/>
      <c r="K33" s="302"/>
      <c r="L33" s="212"/>
      <c r="M33" s="303"/>
      <c r="N33" s="376"/>
      <c r="O33" s="213"/>
      <c r="P33" s="72"/>
      <c r="Q33" s="72"/>
      <c r="R33" s="72"/>
    </row>
    <row r="34" spans="1:20" s="6" customFormat="1" ht="13.8" thickBot="1" x14ac:dyDescent="0.3">
      <c r="A34" s="96"/>
      <c r="B34" s="96"/>
      <c r="C34" s="96"/>
      <c r="D34" s="87" t="s">
        <v>512</v>
      </c>
      <c r="E34" s="99"/>
      <c r="F34" s="229">
        <f t="shared" ref="F34:M34" si="0">IF(ABS(SUM(F12:F32)) &lt; 0.001,0,SUM(F12:F32))</f>
        <v>0</v>
      </c>
      <c r="G34" s="230">
        <f t="shared" si="0"/>
        <v>0</v>
      </c>
      <c r="H34" s="230">
        <f t="shared" si="0"/>
        <v>0</v>
      </c>
      <c r="I34" s="232">
        <f t="shared" si="0"/>
        <v>0</v>
      </c>
      <c r="J34" s="231">
        <f t="shared" si="0"/>
        <v>384135.40257086279</v>
      </c>
      <c r="K34" s="230">
        <f t="shared" si="0"/>
        <v>3816233.5355960578</v>
      </c>
      <c r="L34" s="263">
        <f t="shared" si="0"/>
        <v>0</v>
      </c>
      <c r="M34" s="232">
        <f t="shared" si="0"/>
        <v>0</v>
      </c>
      <c r="N34" s="260">
        <f>IF(ABS(SUM(N12:N32)) &lt; 0.001,0,SUM(N12:N32))</f>
        <v>0</v>
      </c>
      <c r="O34" s="260">
        <f>IF(ABS(SUM(O12:O32)) &lt; 0.001,0,SUM(O12:O32))</f>
        <v>4200368.9381669201</v>
      </c>
      <c r="P34" s="96"/>
      <c r="Q34" s="96"/>
      <c r="R34" s="96"/>
      <c r="S34" s="96"/>
      <c r="T34" s="96"/>
    </row>
    <row r="35" spans="1:20" s="6" customFormat="1" x14ac:dyDescent="0.25">
      <c r="A35" s="96"/>
      <c r="B35" s="62"/>
      <c r="C35" s="62"/>
      <c r="D35" s="259"/>
      <c r="E35" s="259"/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96"/>
      <c r="R35" s="96"/>
      <c r="S35" s="96"/>
      <c r="T35" s="96"/>
    </row>
    <row r="36" spans="1:20" s="6" customFormat="1" x14ac:dyDescent="0.25">
      <c r="A36" s="96"/>
      <c r="B36" s="62"/>
      <c r="C36" s="62"/>
      <c r="D36" s="259"/>
      <c r="E36" s="259"/>
      <c r="F36" s="259"/>
      <c r="G36" s="259"/>
      <c r="H36" s="259"/>
      <c r="I36" s="259"/>
      <c r="J36" s="259"/>
      <c r="K36" s="259"/>
      <c r="L36" s="259"/>
      <c r="M36" s="259"/>
      <c r="N36" s="259"/>
      <c r="O36" s="259"/>
      <c r="P36" s="259"/>
      <c r="Q36" s="96"/>
      <c r="R36" s="96"/>
      <c r="S36" s="96"/>
      <c r="T36" s="96"/>
    </row>
    <row r="37" spans="1:20" s="6" customFormat="1" x14ac:dyDescent="0.25">
      <c r="A37" s="96"/>
      <c r="B37" s="62"/>
      <c r="C37" s="62"/>
      <c r="D37" s="259"/>
      <c r="E37" s="259"/>
      <c r="F37" s="259"/>
      <c r="G37" s="259"/>
      <c r="H37" s="259"/>
      <c r="I37" s="259"/>
      <c r="J37" s="259"/>
      <c r="K37" s="259"/>
      <c r="L37" s="259"/>
      <c r="M37" s="259"/>
      <c r="N37" s="259"/>
      <c r="O37" s="259"/>
      <c r="P37" s="259"/>
      <c r="Q37" s="96"/>
      <c r="R37" s="96"/>
      <c r="S37" s="96"/>
      <c r="T37" s="96"/>
    </row>
    <row r="38" spans="1:20" s="6" customFormat="1" x14ac:dyDescent="0.25">
      <c r="A38" s="96"/>
      <c r="B38" s="62"/>
      <c r="C38" s="62"/>
      <c r="D38" s="259"/>
      <c r="E38" s="259"/>
      <c r="F38" s="259"/>
      <c r="G38" s="259"/>
      <c r="H38" s="259"/>
      <c r="I38" s="259"/>
      <c r="J38" s="259"/>
      <c r="K38" s="259"/>
      <c r="L38" s="259"/>
      <c r="M38" s="259"/>
      <c r="N38" s="259"/>
      <c r="O38" s="259"/>
      <c r="P38" s="259"/>
      <c r="Q38" s="96"/>
      <c r="R38" s="96"/>
      <c r="S38" s="96"/>
      <c r="T38" s="96"/>
    </row>
    <row r="39" spans="1:20" s="6" customFormat="1" x14ac:dyDescent="0.25">
      <c r="A39" s="96"/>
      <c r="B39" s="62"/>
      <c r="C39" s="62"/>
      <c r="D39" s="259"/>
      <c r="E39" s="259"/>
      <c r="F39" s="259"/>
      <c r="G39" s="259"/>
      <c r="H39" s="259"/>
      <c r="I39" s="259"/>
      <c r="J39" s="259"/>
      <c r="K39" s="259"/>
      <c r="L39" s="259"/>
      <c r="M39" s="259"/>
      <c r="N39" s="259"/>
      <c r="O39" s="259"/>
      <c r="P39" s="259"/>
      <c r="Q39" s="96"/>
      <c r="R39" s="96"/>
      <c r="S39" s="96"/>
      <c r="T39" s="96"/>
    </row>
    <row r="40" spans="1:20" s="6" customFormat="1" x14ac:dyDescent="0.25">
      <c r="A40" s="96"/>
      <c r="B40" s="62"/>
      <c r="C40" s="62"/>
      <c r="D40" s="259"/>
      <c r="E40" s="259"/>
      <c r="F40" s="259"/>
      <c r="G40" s="259"/>
      <c r="H40" s="259"/>
      <c r="I40" s="259"/>
      <c r="J40" s="259"/>
      <c r="K40" s="259"/>
      <c r="L40" s="259"/>
      <c r="M40" s="259"/>
      <c r="N40" s="259"/>
      <c r="O40" s="259"/>
      <c r="P40" s="259"/>
      <c r="Q40" s="96"/>
      <c r="R40" s="96"/>
      <c r="S40" s="96"/>
      <c r="T40" s="96"/>
    </row>
    <row r="41" spans="1:20" s="6" customFormat="1" ht="0.75" customHeight="1" x14ac:dyDescent="0.25">
      <c r="A41" s="96"/>
      <c r="B41" s="62"/>
      <c r="C41" s="62"/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96"/>
      <c r="R41" s="96"/>
      <c r="S41" s="96"/>
      <c r="T41" s="96"/>
    </row>
    <row r="42" spans="1:20" s="6" customFormat="1" ht="13.8" thickBot="1" x14ac:dyDescent="0.3">
      <c r="A42" s="96"/>
      <c r="B42" s="62"/>
      <c r="C42" s="62"/>
      <c r="D42" s="259"/>
      <c r="E42" s="259"/>
      <c r="F42" s="259"/>
      <c r="G42" s="259"/>
      <c r="H42" s="259"/>
      <c r="I42" s="259"/>
      <c r="J42" s="259"/>
      <c r="K42" s="259"/>
      <c r="L42" s="259"/>
      <c r="M42" s="259"/>
      <c r="N42" s="259"/>
      <c r="O42" s="259"/>
      <c r="P42" s="259"/>
      <c r="Q42" s="96"/>
      <c r="R42" s="96"/>
      <c r="S42" s="96"/>
      <c r="T42" s="96"/>
    </row>
    <row r="43" spans="1:20" x14ac:dyDescent="0.25">
      <c r="B43" s="72"/>
      <c r="C43" s="72"/>
      <c r="D43" s="211"/>
      <c r="E43" s="211"/>
      <c r="F43" s="211"/>
      <c r="G43" s="211"/>
      <c r="H43" s="216"/>
      <c r="I43" s="216"/>
      <c r="J43" s="216"/>
      <c r="K43" s="217"/>
      <c r="L43" s="217"/>
      <c r="M43" s="74"/>
      <c r="N43" s="211"/>
      <c r="O43" s="218"/>
      <c r="P43" s="219"/>
      <c r="Q43" s="211"/>
      <c r="R43" s="72"/>
    </row>
    <row r="44" spans="1:20" ht="13.8" thickBot="1" x14ac:dyDescent="0.3">
      <c r="B44" s="72"/>
      <c r="C44" s="72"/>
      <c r="D44" s="72"/>
      <c r="E44" s="72"/>
      <c r="F44" s="211"/>
      <c r="G44" s="211"/>
      <c r="H44" s="211"/>
      <c r="I44" s="211"/>
      <c r="J44" s="216"/>
      <c r="K44" s="216"/>
      <c r="L44" s="216"/>
      <c r="M44" s="217"/>
      <c r="N44" s="217"/>
      <c r="O44" s="214"/>
      <c r="P44" s="215"/>
      <c r="Q44" s="211"/>
      <c r="R44" s="72"/>
    </row>
    <row r="45" spans="1:20" ht="15.75" customHeight="1" thickBot="1" x14ac:dyDescent="0.35">
      <c r="B45" s="72"/>
      <c r="C45" s="72"/>
      <c r="D45" s="72"/>
      <c r="E45" s="72"/>
      <c r="F45" s="435" t="s">
        <v>594</v>
      </c>
      <c r="G45" s="436"/>
      <c r="H45" s="436"/>
      <c r="I45" s="436"/>
      <c r="J45" s="436"/>
      <c r="K45" s="436"/>
      <c r="L45" s="436"/>
      <c r="M45" s="437"/>
      <c r="N45" s="377"/>
      <c r="O45" s="72"/>
      <c r="P45" s="29"/>
      <c r="Q45" s="29"/>
      <c r="R45" s="72"/>
    </row>
    <row r="46" spans="1:20" ht="16.5" customHeight="1" thickBot="1" x14ac:dyDescent="0.3">
      <c r="B46" s="72"/>
      <c r="C46" s="72"/>
      <c r="D46" s="77"/>
      <c r="E46" s="79"/>
      <c r="F46" s="432" t="s">
        <v>518</v>
      </c>
      <c r="G46" s="433"/>
      <c r="H46" s="433"/>
      <c r="I46" s="434"/>
      <c r="J46" s="432" t="s">
        <v>517</v>
      </c>
      <c r="K46" s="433"/>
      <c r="L46" s="433"/>
      <c r="M46" s="434"/>
      <c r="N46" s="207"/>
      <c r="O46" s="72"/>
      <c r="P46" s="72"/>
      <c r="Q46" s="72"/>
      <c r="R46" s="72"/>
      <c r="T46"/>
    </row>
    <row r="47" spans="1:20" ht="13.8" thickBot="1" x14ac:dyDescent="0.3">
      <c r="B47" s="72"/>
      <c r="C47" s="72"/>
      <c r="D47" s="80"/>
      <c r="E47" s="81"/>
      <c r="F47" s="233" t="s">
        <v>435</v>
      </c>
      <c r="G47" s="256" t="s">
        <v>436</v>
      </c>
      <c r="H47" s="256" t="s">
        <v>506</v>
      </c>
      <c r="I47" s="234" t="s">
        <v>507</v>
      </c>
      <c r="J47" s="379" t="s">
        <v>435</v>
      </c>
      <c r="K47" s="381" t="s">
        <v>436</v>
      </c>
      <c r="L47" s="258" t="s">
        <v>593</v>
      </c>
      <c r="M47" s="380" t="s">
        <v>508</v>
      </c>
      <c r="N47" s="72"/>
      <c r="O47" s="72"/>
      <c r="P47" s="72"/>
      <c r="Q47" s="72"/>
      <c r="R47" s="72"/>
      <c r="S47"/>
      <c r="T47"/>
    </row>
    <row r="48" spans="1:20" x14ac:dyDescent="0.25">
      <c r="B48" s="72"/>
      <c r="C48" s="72"/>
      <c r="D48" s="249" t="s">
        <v>497</v>
      </c>
      <c r="E48" s="250"/>
      <c r="F48" s="254">
        <v>0</v>
      </c>
      <c r="G48" s="255">
        <v>0</v>
      </c>
      <c r="H48" s="255">
        <v>0</v>
      </c>
      <c r="I48" s="228">
        <v>0</v>
      </c>
      <c r="J48" s="254">
        <v>0</v>
      </c>
      <c r="K48" s="255">
        <v>0</v>
      </c>
      <c r="L48" s="255">
        <v>0</v>
      </c>
      <c r="M48" s="228">
        <f>SUM(J48:L48)</f>
        <v>0</v>
      </c>
      <c r="N48" s="72"/>
      <c r="O48" s="72"/>
      <c r="P48" s="72"/>
      <c r="Q48" s="72"/>
      <c r="R48" s="72"/>
      <c r="S48"/>
      <c r="T48"/>
    </row>
    <row r="49" spans="1:20" x14ac:dyDescent="0.25">
      <c r="B49" s="72"/>
      <c r="C49" s="72"/>
      <c r="D49" s="249" t="s">
        <v>498</v>
      </c>
      <c r="E49" s="250"/>
      <c r="F49" s="251">
        <v>0</v>
      </c>
      <c r="G49" s="252">
        <v>0</v>
      </c>
      <c r="H49" s="252">
        <v>0</v>
      </c>
      <c r="I49" s="253">
        <v>0</v>
      </c>
      <c r="J49" s="251">
        <v>0</v>
      </c>
      <c r="K49" s="252">
        <v>0</v>
      </c>
      <c r="L49" s="252">
        <v>0</v>
      </c>
      <c r="M49" s="228">
        <f t="shared" ref="M49:M58" si="1">SUM(J49:L49)</f>
        <v>0</v>
      </c>
      <c r="N49" s="72"/>
      <c r="O49" s="72"/>
      <c r="P49" s="72"/>
      <c r="Q49" s="72"/>
      <c r="R49" s="72"/>
      <c r="S49"/>
      <c r="T49"/>
    </row>
    <row r="50" spans="1:20" x14ac:dyDescent="0.25">
      <c r="B50" s="72"/>
      <c r="C50" s="72"/>
      <c r="D50" s="249" t="s">
        <v>499</v>
      </c>
      <c r="E50" s="250"/>
      <c r="F50" s="251">
        <v>0</v>
      </c>
      <c r="G50" s="252">
        <v>0</v>
      </c>
      <c r="H50" s="252">
        <v>0</v>
      </c>
      <c r="I50" s="253">
        <v>0</v>
      </c>
      <c r="J50" s="251">
        <v>0</v>
      </c>
      <c r="K50" s="252">
        <v>0</v>
      </c>
      <c r="L50" s="252">
        <v>0</v>
      </c>
      <c r="M50" s="228">
        <f t="shared" si="1"/>
        <v>0</v>
      </c>
      <c r="N50" s="72"/>
      <c r="O50" s="72"/>
      <c r="P50" s="72"/>
      <c r="Q50" s="72"/>
      <c r="R50" s="72"/>
      <c r="S50"/>
      <c r="T50"/>
    </row>
    <row r="51" spans="1:20" x14ac:dyDescent="0.25">
      <c r="B51" s="72"/>
      <c r="C51" s="72"/>
      <c r="D51" s="249" t="s">
        <v>500</v>
      </c>
      <c r="E51" s="250"/>
      <c r="F51" s="251">
        <v>0</v>
      </c>
      <c r="G51" s="252">
        <v>0</v>
      </c>
      <c r="H51" s="252">
        <v>0</v>
      </c>
      <c r="I51" s="253">
        <v>0</v>
      </c>
      <c r="J51" s="251">
        <v>0</v>
      </c>
      <c r="K51" s="252">
        <v>0</v>
      </c>
      <c r="L51" s="252">
        <v>0</v>
      </c>
      <c r="M51" s="228">
        <f t="shared" si="1"/>
        <v>0</v>
      </c>
      <c r="N51" s="72"/>
      <c r="O51" s="72"/>
      <c r="P51" s="72"/>
      <c r="Q51" s="72"/>
      <c r="R51" s="72"/>
      <c r="S51"/>
      <c r="T51"/>
    </row>
    <row r="52" spans="1:20" x14ac:dyDescent="0.25">
      <c r="B52" s="72"/>
      <c r="C52" s="72"/>
      <c r="D52" s="249" t="s">
        <v>501</v>
      </c>
      <c r="E52" s="250"/>
      <c r="F52" s="251">
        <v>0</v>
      </c>
      <c r="G52" s="252">
        <v>0</v>
      </c>
      <c r="H52" s="252">
        <v>0</v>
      </c>
      <c r="I52" s="253">
        <v>0</v>
      </c>
      <c r="J52" s="251">
        <v>0</v>
      </c>
      <c r="K52" s="252">
        <v>0</v>
      </c>
      <c r="L52" s="252">
        <v>0</v>
      </c>
      <c r="M52" s="228">
        <f t="shared" si="1"/>
        <v>0</v>
      </c>
      <c r="N52" s="72"/>
      <c r="O52" s="72"/>
      <c r="P52" s="72"/>
      <c r="Q52" s="72"/>
      <c r="R52" s="72"/>
      <c r="S52"/>
      <c r="T52"/>
    </row>
    <row r="53" spans="1:20" x14ac:dyDescent="0.25">
      <c r="B53" s="72"/>
      <c r="C53" s="72"/>
      <c r="D53" s="249" t="s">
        <v>502</v>
      </c>
      <c r="E53" s="250"/>
      <c r="F53" s="251">
        <v>0</v>
      </c>
      <c r="G53" s="252">
        <v>0</v>
      </c>
      <c r="H53" s="252">
        <v>0</v>
      </c>
      <c r="I53" s="253">
        <v>0</v>
      </c>
      <c r="J53" s="251">
        <v>0</v>
      </c>
      <c r="K53" s="252">
        <v>0</v>
      </c>
      <c r="L53" s="252">
        <v>0</v>
      </c>
      <c r="M53" s="228">
        <f t="shared" si="1"/>
        <v>0</v>
      </c>
      <c r="N53" s="72"/>
      <c r="O53" s="72"/>
      <c r="P53" s="72"/>
      <c r="Q53" s="72"/>
      <c r="R53" s="72"/>
      <c r="S53"/>
      <c r="T53"/>
    </row>
    <row r="54" spans="1:20" x14ac:dyDescent="0.25">
      <c r="B54" s="72"/>
      <c r="C54" s="72"/>
      <c r="D54" s="249" t="s">
        <v>503</v>
      </c>
      <c r="E54" s="250"/>
      <c r="F54" s="251">
        <v>0</v>
      </c>
      <c r="G54" s="252">
        <v>0</v>
      </c>
      <c r="H54" s="252">
        <v>0</v>
      </c>
      <c r="I54" s="253">
        <v>0</v>
      </c>
      <c r="J54" s="251">
        <v>0</v>
      </c>
      <c r="K54" s="252">
        <v>0</v>
      </c>
      <c r="L54" s="252">
        <v>0</v>
      </c>
      <c r="M54" s="228">
        <f t="shared" si="1"/>
        <v>0</v>
      </c>
      <c r="N54" s="72"/>
      <c r="O54" s="72"/>
      <c r="P54" s="72"/>
      <c r="Q54" s="72"/>
      <c r="R54" s="72"/>
      <c r="S54"/>
      <c r="T54"/>
    </row>
    <row r="55" spans="1:20" x14ac:dyDescent="0.25">
      <c r="B55" s="72"/>
      <c r="C55" s="72"/>
      <c r="D55" s="249" t="s">
        <v>504</v>
      </c>
      <c r="E55" s="250"/>
      <c r="F55" s="251">
        <v>0</v>
      </c>
      <c r="G55" s="252">
        <v>0</v>
      </c>
      <c r="H55" s="252">
        <v>0</v>
      </c>
      <c r="I55" s="253">
        <v>0</v>
      </c>
      <c r="J55" s="251">
        <v>0</v>
      </c>
      <c r="K55" s="252">
        <v>0</v>
      </c>
      <c r="L55" s="252">
        <v>0</v>
      </c>
      <c r="M55" s="228">
        <f t="shared" si="1"/>
        <v>0</v>
      </c>
      <c r="N55" s="72"/>
      <c r="O55" s="72"/>
      <c r="P55" s="72"/>
      <c r="Q55" s="72"/>
      <c r="R55" s="72"/>
      <c r="S55"/>
      <c r="T55"/>
    </row>
    <row r="56" spans="1:20" x14ac:dyDescent="0.25">
      <c r="B56" s="72"/>
      <c r="C56" s="72"/>
      <c r="D56" s="249" t="s">
        <v>493</v>
      </c>
      <c r="E56" s="250"/>
      <c r="F56" s="251">
        <v>-5470.6012035410295</v>
      </c>
      <c r="G56" s="252">
        <v>-54309.972350188997</v>
      </c>
      <c r="H56" s="252">
        <v>0</v>
      </c>
      <c r="I56" s="253">
        <v>0</v>
      </c>
      <c r="J56" s="251">
        <v>384135.40257086279</v>
      </c>
      <c r="K56" s="252">
        <v>3816233.5355960578</v>
      </c>
      <c r="L56" s="252">
        <v>0</v>
      </c>
      <c r="M56" s="228">
        <f t="shared" si="1"/>
        <v>4200368.9381669201</v>
      </c>
      <c r="N56" s="72"/>
      <c r="O56" s="72"/>
      <c r="P56" s="72"/>
      <c r="Q56" s="72"/>
      <c r="R56" s="72"/>
      <c r="S56"/>
      <c r="T56"/>
    </row>
    <row r="57" spans="1:20" x14ac:dyDescent="0.25">
      <c r="B57" s="72"/>
      <c r="C57" s="72"/>
      <c r="D57" s="249" t="s">
        <v>494</v>
      </c>
      <c r="E57" s="250"/>
      <c r="F57" s="251">
        <v>0</v>
      </c>
      <c r="G57" s="252">
        <v>0</v>
      </c>
      <c r="H57" s="252">
        <v>0</v>
      </c>
      <c r="I57" s="253">
        <v>0</v>
      </c>
      <c r="J57" s="251">
        <v>0</v>
      </c>
      <c r="K57" s="252">
        <v>0</v>
      </c>
      <c r="L57" s="252">
        <v>0</v>
      </c>
      <c r="M57" s="228">
        <f t="shared" si="1"/>
        <v>0</v>
      </c>
      <c r="N57" s="72"/>
      <c r="O57" s="72"/>
      <c r="P57" s="72"/>
      <c r="Q57" s="72"/>
      <c r="R57" s="72"/>
      <c r="S57"/>
      <c r="T57"/>
    </row>
    <row r="58" spans="1:20" ht="13.8" thickBot="1" x14ac:dyDescent="0.3">
      <c r="B58" s="72"/>
      <c r="C58" s="72"/>
      <c r="D58" s="97" t="s">
        <v>495</v>
      </c>
      <c r="E58" s="81"/>
      <c r="F58" s="220">
        <v>0</v>
      </c>
      <c r="G58" s="221">
        <v>0</v>
      </c>
      <c r="H58" s="221">
        <v>0</v>
      </c>
      <c r="I58" s="222">
        <v>0</v>
      </c>
      <c r="J58" s="220">
        <v>0</v>
      </c>
      <c r="K58" s="221">
        <v>0</v>
      </c>
      <c r="L58" s="221">
        <v>0</v>
      </c>
      <c r="M58" s="228">
        <f t="shared" si="1"/>
        <v>0</v>
      </c>
      <c r="N58" s="72"/>
      <c r="O58" s="72"/>
      <c r="P58" s="72"/>
      <c r="Q58" s="72"/>
      <c r="R58" s="72"/>
      <c r="S58"/>
      <c r="T58"/>
    </row>
    <row r="59" spans="1:20" s="6" customFormat="1" ht="13.8" thickBot="1" x14ac:dyDescent="0.3">
      <c r="A59" s="96"/>
      <c r="B59" s="96"/>
      <c r="C59" s="96"/>
      <c r="D59" s="244" t="s">
        <v>509</v>
      </c>
      <c r="E59" s="245"/>
      <c r="F59" s="246">
        <f t="shared" ref="F59:M59" si="2">IF(ABS(SUM(F48:F58)) &lt; 0.001,0,SUM(F48:F58))</f>
        <v>-5470.6012035410295</v>
      </c>
      <c r="G59" s="247">
        <f t="shared" si="2"/>
        <v>-54309.972350188997</v>
      </c>
      <c r="H59" s="247">
        <f t="shared" si="2"/>
        <v>0</v>
      </c>
      <c r="I59" s="248">
        <f t="shared" si="2"/>
        <v>0</v>
      </c>
      <c r="J59" s="237">
        <f t="shared" si="2"/>
        <v>384135.40257086279</v>
      </c>
      <c r="K59" s="247">
        <f t="shared" si="2"/>
        <v>3816233.5355960578</v>
      </c>
      <c r="L59" s="247">
        <f t="shared" si="2"/>
        <v>0</v>
      </c>
      <c r="M59" s="238">
        <f t="shared" si="2"/>
        <v>4200368.9381669201</v>
      </c>
      <c r="N59" s="96"/>
      <c r="O59" s="96"/>
      <c r="P59" s="96"/>
      <c r="Q59" s="96"/>
      <c r="R59" s="96"/>
    </row>
    <row r="60" spans="1:20" s="6" customFormat="1" x14ac:dyDescent="0.25">
      <c r="A60" s="96"/>
      <c r="B60" s="96"/>
      <c r="C60" s="96"/>
      <c r="D60" s="62"/>
      <c r="E60" s="62"/>
      <c r="F60" s="259"/>
      <c r="G60" s="259"/>
      <c r="H60" s="259"/>
      <c r="I60" s="259"/>
      <c r="J60" s="259"/>
      <c r="K60" s="259"/>
      <c r="L60" s="259"/>
      <c r="M60" s="259"/>
      <c r="N60" s="96"/>
      <c r="O60" s="96"/>
      <c r="P60" s="96"/>
      <c r="Q60" s="96"/>
      <c r="R60" s="96"/>
    </row>
    <row r="61" spans="1:20" s="6" customFormat="1" x14ac:dyDescent="0.25">
      <c r="A61" s="96"/>
      <c r="B61" s="96"/>
      <c r="C61" s="96"/>
      <c r="D61" s="62"/>
      <c r="E61" s="62"/>
      <c r="F61" s="259"/>
      <c r="G61" s="259"/>
      <c r="H61" s="259"/>
      <c r="I61" s="259"/>
      <c r="J61" s="223"/>
      <c r="K61" s="223"/>
      <c r="L61" s="223"/>
      <c r="M61" s="223"/>
      <c r="N61" s="259"/>
      <c r="O61" s="259"/>
      <c r="P61" s="259"/>
      <c r="Q61" s="259"/>
      <c r="R61" s="96"/>
      <c r="S61" s="96"/>
      <c r="T61" s="96"/>
    </row>
    <row r="62" spans="1:20" s="6" customFormat="1" ht="10.5" customHeight="1" thickBot="1" x14ac:dyDescent="0.3">
      <c r="A62" s="96"/>
      <c r="B62" s="96"/>
      <c r="C62" s="96"/>
      <c r="D62" s="62"/>
      <c r="E62" s="62"/>
      <c r="F62" s="259"/>
      <c r="G62" s="259"/>
      <c r="H62" s="259"/>
      <c r="I62" s="259"/>
      <c r="J62" s="223"/>
      <c r="K62" s="223"/>
      <c r="L62" s="223"/>
      <c r="M62" s="223"/>
      <c r="N62" s="259"/>
      <c r="O62" s="259"/>
      <c r="P62" s="259"/>
      <c r="Q62" s="259"/>
      <c r="R62" s="96"/>
      <c r="S62" s="96"/>
      <c r="T62" s="96"/>
    </row>
    <row r="63" spans="1:20" ht="15.75" customHeight="1" thickBot="1" x14ac:dyDescent="0.35">
      <c r="B63" s="72"/>
      <c r="C63" s="72"/>
      <c r="D63" s="72"/>
      <c r="E63" s="72"/>
      <c r="F63" s="435" t="s">
        <v>595</v>
      </c>
      <c r="G63" s="436"/>
      <c r="H63" s="436"/>
      <c r="I63" s="436"/>
      <c r="J63" s="436"/>
      <c r="K63" s="436"/>
      <c r="L63" s="436"/>
      <c r="M63" s="437"/>
      <c r="N63" s="72"/>
      <c r="O63" s="72"/>
      <c r="P63" s="72"/>
      <c r="Q63" s="72"/>
      <c r="R63" s="72"/>
      <c r="T63"/>
    </row>
    <row r="64" spans="1:20" ht="16.5" customHeight="1" thickBot="1" x14ac:dyDescent="0.3">
      <c r="B64" s="72"/>
      <c r="C64" s="72"/>
      <c r="D64" s="77"/>
      <c r="E64" s="79"/>
      <c r="F64" s="432" t="s">
        <v>518</v>
      </c>
      <c r="G64" s="433"/>
      <c r="H64" s="433"/>
      <c r="I64" s="434"/>
      <c r="J64" s="432" t="s">
        <v>517</v>
      </c>
      <c r="K64" s="433"/>
      <c r="L64" s="433"/>
      <c r="M64" s="434"/>
      <c r="N64" s="72"/>
      <c r="O64" s="72"/>
      <c r="P64" s="72"/>
      <c r="Q64" s="72"/>
      <c r="R64" s="72"/>
      <c r="T64"/>
    </row>
    <row r="65" spans="1:20" ht="13.8" thickBot="1" x14ac:dyDescent="0.3">
      <c r="B65" s="72"/>
      <c r="C65" s="72"/>
      <c r="D65" s="80"/>
      <c r="E65" s="81"/>
      <c r="F65" s="233" t="s">
        <v>435</v>
      </c>
      <c r="G65" s="256" t="s">
        <v>436</v>
      </c>
      <c r="H65" s="256" t="s">
        <v>506</v>
      </c>
      <c r="I65" s="234" t="s">
        <v>507</v>
      </c>
      <c r="J65" s="379" t="s">
        <v>435</v>
      </c>
      <c r="K65" s="381" t="s">
        <v>436</v>
      </c>
      <c r="L65" s="258" t="s">
        <v>593</v>
      </c>
      <c r="M65" s="380" t="s">
        <v>508</v>
      </c>
      <c r="N65" s="72"/>
      <c r="O65" s="72"/>
      <c r="P65" s="72"/>
      <c r="Q65" s="72"/>
      <c r="R65" s="72"/>
      <c r="T65"/>
    </row>
    <row r="66" spans="1:20" x14ac:dyDescent="0.25">
      <c r="B66" s="72"/>
      <c r="C66" s="72"/>
      <c r="D66" s="249" t="s">
        <v>497</v>
      </c>
      <c r="E66" s="250"/>
      <c r="F66" s="254">
        <v>0</v>
      </c>
      <c r="G66" s="255">
        <v>0</v>
      </c>
      <c r="H66" s="255">
        <v>0</v>
      </c>
      <c r="I66" s="228">
        <v>0</v>
      </c>
      <c r="J66" s="254">
        <v>0</v>
      </c>
      <c r="K66" s="255">
        <v>0</v>
      </c>
      <c r="L66" s="255">
        <v>0</v>
      </c>
      <c r="M66" s="296">
        <f>SUM(J66:L66)</f>
        <v>0</v>
      </c>
      <c r="N66" s="72"/>
      <c r="O66" s="72"/>
      <c r="P66" s="72"/>
      <c r="Q66" s="72"/>
      <c r="R66" s="72"/>
      <c r="T66"/>
    </row>
    <row r="67" spans="1:20" x14ac:dyDescent="0.25">
      <c r="B67" s="72"/>
      <c r="C67" s="72"/>
      <c r="D67" s="249" t="s">
        <v>498</v>
      </c>
      <c r="E67" s="250"/>
      <c r="F67" s="251">
        <v>0</v>
      </c>
      <c r="G67" s="252">
        <v>0</v>
      </c>
      <c r="H67" s="252">
        <v>0</v>
      </c>
      <c r="I67" s="253">
        <v>0</v>
      </c>
      <c r="J67" s="251">
        <v>0</v>
      </c>
      <c r="K67" s="252">
        <v>0</v>
      </c>
      <c r="L67" s="252">
        <v>0</v>
      </c>
      <c r="M67" s="296">
        <f t="shared" ref="M67:M76" si="3">SUM(J67:L67)</f>
        <v>0</v>
      </c>
      <c r="N67" s="72"/>
      <c r="O67" s="72"/>
      <c r="P67" s="72"/>
      <c r="Q67" s="72"/>
      <c r="R67" s="72"/>
      <c r="T67"/>
    </row>
    <row r="68" spans="1:20" x14ac:dyDescent="0.25">
      <c r="B68" s="72"/>
      <c r="C68" s="72"/>
      <c r="D68" s="249" t="s">
        <v>499</v>
      </c>
      <c r="E68" s="250"/>
      <c r="F68" s="251">
        <v>0</v>
      </c>
      <c r="G68" s="252">
        <v>0</v>
      </c>
      <c r="H68" s="252">
        <v>0</v>
      </c>
      <c r="I68" s="253">
        <v>0</v>
      </c>
      <c r="J68" s="251">
        <v>0</v>
      </c>
      <c r="K68" s="252">
        <v>0</v>
      </c>
      <c r="L68" s="252">
        <v>0</v>
      </c>
      <c r="M68" s="296">
        <f t="shared" si="3"/>
        <v>0</v>
      </c>
      <c r="N68" s="72"/>
      <c r="O68" s="72"/>
      <c r="P68" s="72"/>
      <c r="Q68" s="72"/>
      <c r="R68" s="72"/>
      <c r="T68"/>
    </row>
    <row r="69" spans="1:20" x14ac:dyDescent="0.25">
      <c r="B69" s="72"/>
      <c r="C69" s="72"/>
      <c r="D69" s="249" t="s">
        <v>500</v>
      </c>
      <c r="E69" s="250"/>
      <c r="F69" s="251">
        <v>0</v>
      </c>
      <c r="G69" s="252">
        <v>0</v>
      </c>
      <c r="H69" s="252">
        <v>0</v>
      </c>
      <c r="I69" s="253">
        <v>0</v>
      </c>
      <c r="J69" s="251">
        <v>0</v>
      </c>
      <c r="K69" s="252">
        <v>0</v>
      </c>
      <c r="L69" s="252">
        <v>0</v>
      </c>
      <c r="M69" s="296">
        <f t="shared" si="3"/>
        <v>0</v>
      </c>
      <c r="N69" s="72"/>
      <c r="O69" s="72"/>
      <c r="P69" s="72"/>
      <c r="Q69" s="72"/>
      <c r="R69" s="72"/>
      <c r="T69"/>
    </row>
    <row r="70" spans="1:20" x14ac:dyDescent="0.25">
      <c r="B70" s="72"/>
      <c r="C70" s="72"/>
      <c r="D70" s="249" t="s">
        <v>501</v>
      </c>
      <c r="E70" s="250"/>
      <c r="F70" s="251">
        <v>0</v>
      </c>
      <c r="G70" s="252">
        <v>0</v>
      </c>
      <c r="H70" s="252">
        <v>0</v>
      </c>
      <c r="I70" s="253">
        <v>0</v>
      </c>
      <c r="J70" s="251">
        <v>0</v>
      </c>
      <c r="K70" s="252">
        <v>0</v>
      </c>
      <c r="L70" s="252">
        <v>0</v>
      </c>
      <c r="M70" s="296">
        <f t="shared" si="3"/>
        <v>0</v>
      </c>
      <c r="N70" s="72"/>
      <c r="O70" s="72"/>
      <c r="P70" s="72"/>
      <c r="Q70" s="72"/>
      <c r="R70" s="72"/>
      <c r="T70"/>
    </row>
    <row r="71" spans="1:20" x14ac:dyDescent="0.25">
      <c r="B71" s="72"/>
      <c r="C71" s="72"/>
      <c r="D71" s="249" t="s">
        <v>502</v>
      </c>
      <c r="E71" s="250"/>
      <c r="F71" s="251">
        <v>0</v>
      </c>
      <c r="G71" s="252">
        <v>0</v>
      </c>
      <c r="H71" s="252">
        <v>0</v>
      </c>
      <c r="I71" s="253">
        <v>0</v>
      </c>
      <c r="J71" s="251">
        <v>0</v>
      </c>
      <c r="K71" s="252">
        <v>0</v>
      </c>
      <c r="L71" s="252">
        <v>0</v>
      </c>
      <c r="M71" s="296">
        <f t="shared" si="3"/>
        <v>0</v>
      </c>
      <c r="N71" s="72"/>
      <c r="O71" s="72"/>
      <c r="P71" s="72"/>
      <c r="Q71" s="72"/>
      <c r="R71" s="72"/>
      <c r="T71"/>
    </row>
    <row r="72" spans="1:20" x14ac:dyDescent="0.25">
      <c r="B72" s="72"/>
      <c r="C72" s="72"/>
      <c r="D72" s="249" t="s">
        <v>503</v>
      </c>
      <c r="E72" s="250"/>
      <c r="F72" s="251">
        <v>0</v>
      </c>
      <c r="G72" s="252">
        <v>0</v>
      </c>
      <c r="H72" s="252">
        <v>0</v>
      </c>
      <c r="I72" s="253">
        <v>0</v>
      </c>
      <c r="J72" s="251">
        <v>0</v>
      </c>
      <c r="K72" s="252">
        <v>0</v>
      </c>
      <c r="L72" s="252">
        <v>0</v>
      </c>
      <c r="M72" s="296">
        <f t="shared" si="3"/>
        <v>0</v>
      </c>
      <c r="N72" s="72"/>
      <c r="O72" s="72"/>
      <c r="P72" s="72"/>
      <c r="Q72" s="72"/>
      <c r="R72" s="72"/>
      <c r="T72"/>
    </row>
    <row r="73" spans="1:20" x14ac:dyDescent="0.25">
      <c r="B73" s="72"/>
      <c r="C73" s="72"/>
      <c r="D73" s="249" t="s">
        <v>504</v>
      </c>
      <c r="E73" s="250"/>
      <c r="F73" s="251">
        <v>0</v>
      </c>
      <c r="G73" s="252">
        <v>0</v>
      </c>
      <c r="H73" s="252">
        <v>0</v>
      </c>
      <c r="I73" s="253">
        <v>0</v>
      </c>
      <c r="J73" s="251">
        <v>0</v>
      </c>
      <c r="K73" s="252">
        <v>0</v>
      </c>
      <c r="L73" s="252">
        <v>0</v>
      </c>
      <c r="M73" s="296">
        <f t="shared" si="3"/>
        <v>0</v>
      </c>
      <c r="N73" s="72"/>
      <c r="O73" s="72"/>
      <c r="P73" s="72"/>
      <c r="Q73" s="72"/>
      <c r="R73" s="72"/>
      <c r="T73"/>
    </row>
    <row r="74" spans="1:20" x14ac:dyDescent="0.25">
      <c r="B74" s="72"/>
      <c r="C74" s="72"/>
      <c r="D74" s="249" t="s">
        <v>493</v>
      </c>
      <c r="E74" s="250"/>
      <c r="F74" s="251">
        <v>5470.6012035410295</v>
      </c>
      <c r="G74" s="252">
        <v>54309.972350188997</v>
      </c>
      <c r="H74" s="252">
        <v>0</v>
      </c>
      <c r="I74" s="253">
        <v>0</v>
      </c>
      <c r="J74" s="251">
        <v>-7.4699712273645231E-12</v>
      </c>
      <c r="K74" s="252">
        <v>-4.705810978941577E-11</v>
      </c>
      <c r="L74" s="252">
        <v>0</v>
      </c>
      <c r="M74" s="296">
        <f t="shared" si="3"/>
        <v>-5.4528081016780291E-11</v>
      </c>
      <c r="N74" s="72"/>
      <c r="O74" s="72"/>
      <c r="P74" s="72"/>
      <c r="Q74" s="72"/>
      <c r="R74" s="72"/>
      <c r="T74"/>
    </row>
    <row r="75" spans="1:20" x14ac:dyDescent="0.25">
      <c r="B75" s="72"/>
      <c r="C75" s="72"/>
      <c r="D75" s="249" t="s">
        <v>494</v>
      </c>
      <c r="E75" s="250"/>
      <c r="F75" s="251">
        <v>0</v>
      </c>
      <c r="G75" s="252">
        <v>0</v>
      </c>
      <c r="H75" s="252">
        <v>0</v>
      </c>
      <c r="I75" s="253">
        <v>0</v>
      </c>
      <c r="J75" s="251">
        <v>0</v>
      </c>
      <c r="K75" s="252">
        <v>0</v>
      </c>
      <c r="L75" s="252">
        <v>0</v>
      </c>
      <c r="M75" s="296">
        <f t="shared" si="3"/>
        <v>0</v>
      </c>
      <c r="N75" s="72"/>
      <c r="O75" s="72"/>
      <c r="P75" s="72"/>
      <c r="Q75" s="72"/>
      <c r="R75" s="72"/>
      <c r="T75"/>
    </row>
    <row r="76" spans="1:20" ht="13.8" thickBot="1" x14ac:dyDescent="0.3">
      <c r="B76" s="72"/>
      <c r="C76" s="72"/>
      <c r="D76" s="97" t="s">
        <v>495</v>
      </c>
      <c r="E76" s="81"/>
      <c r="F76" s="220">
        <v>0</v>
      </c>
      <c r="G76" s="221">
        <v>0</v>
      </c>
      <c r="H76" s="221">
        <v>0</v>
      </c>
      <c r="I76" s="222">
        <v>0</v>
      </c>
      <c r="J76" s="220">
        <v>0</v>
      </c>
      <c r="K76" s="221">
        <v>0</v>
      </c>
      <c r="L76" s="221">
        <v>0</v>
      </c>
      <c r="M76" s="296">
        <f t="shared" si="3"/>
        <v>0</v>
      </c>
      <c r="N76" s="72"/>
      <c r="O76" s="72"/>
      <c r="P76" s="72"/>
      <c r="Q76" s="72"/>
      <c r="R76" s="72"/>
      <c r="T76"/>
    </row>
    <row r="77" spans="1:20" s="6" customFormat="1" ht="13.8" thickBot="1" x14ac:dyDescent="0.3">
      <c r="A77" s="96"/>
      <c r="B77" s="96"/>
      <c r="C77" s="96"/>
      <c r="D77" s="244" t="s">
        <v>509</v>
      </c>
      <c r="E77" s="245"/>
      <c r="F77" s="246">
        <f t="shared" ref="F77:M77" si="4">IF(ABS(SUM(F66:F76)) &lt; 0.001,0,SUM(F66:F76))</f>
        <v>5470.6012035410295</v>
      </c>
      <c r="G77" s="247">
        <f t="shared" si="4"/>
        <v>54309.972350188997</v>
      </c>
      <c r="H77" s="247">
        <f t="shared" si="4"/>
        <v>0</v>
      </c>
      <c r="I77" s="248">
        <f t="shared" si="4"/>
        <v>0</v>
      </c>
      <c r="J77" s="237">
        <f t="shared" si="4"/>
        <v>0</v>
      </c>
      <c r="K77" s="247">
        <f t="shared" si="4"/>
        <v>0</v>
      </c>
      <c r="L77" s="247">
        <f t="shared" si="4"/>
        <v>0</v>
      </c>
      <c r="M77" s="238">
        <f t="shared" si="4"/>
        <v>0</v>
      </c>
      <c r="N77" s="72"/>
      <c r="O77" s="96"/>
      <c r="P77" s="96"/>
      <c r="Q77" s="96"/>
      <c r="R77" s="96"/>
      <c r="S77" s="96"/>
    </row>
    <row r="78" spans="1:20" s="72" customFormat="1" x14ac:dyDescent="0.25">
      <c r="D78" s="211"/>
      <c r="E78" s="211"/>
      <c r="F78" s="211"/>
      <c r="G78" s="211"/>
      <c r="H78" s="216"/>
      <c r="I78" s="216"/>
      <c r="J78" s="216"/>
      <c r="K78" s="216"/>
      <c r="L78" s="211"/>
      <c r="M78" s="211"/>
      <c r="N78" s="211"/>
      <c r="O78" s="211"/>
      <c r="P78" s="211"/>
    </row>
    <row r="79" spans="1:20" s="72" customFormat="1" x14ac:dyDescent="0.25">
      <c r="D79" s="211"/>
      <c r="E79" s="211"/>
      <c r="F79" s="211"/>
      <c r="G79" s="211"/>
      <c r="H79" s="216"/>
      <c r="I79" s="216"/>
      <c r="J79" s="216"/>
      <c r="K79" s="216"/>
      <c r="L79" s="216"/>
      <c r="M79" s="211"/>
      <c r="N79" s="211"/>
      <c r="O79" s="211"/>
      <c r="P79" s="211"/>
      <c r="Q79" s="211"/>
    </row>
    <row r="80" spans="1:20" s="72" customFormat="1" x14ac:dyDescent="0.25">
      <c r="D80" s="211"/>
      <c r="E80" s="211"/>
      <c r="F80" s="211"/>
      <c r="G80" s="211"/>
      <c r="H80" s="216"/>
      <c r="I80" s="216"/>
      <c r="J80" s="216"/>
      <c r="K80" s="216"/>
      <c r="L80" s="216"/>
      <c r="M80" s="211"/>
      <c r="N80" s="211"/>
      <c r="O80" s="211"/>
      <c r="P80" s="211"/>
      <c r="Q80" s="211"/>
    </row>
    <row r="81" spans="4:17" s="72" customFormat="1" x14ac:dyDescent="0.25">
      <c r="D81" s="211"/>
      <c r="E81" s="211"/>
      <c r="F81" s="211"/>
      <c r="G81" s="211"/>
      <c r="H81" s="216"/>
      <c r="I81" s="216"/>
      <c r="J81" s="216"/>
      <c r="K81" s="216"/>
      <c r="L81" s="216"/>
      <c r="M81" s="211"/>
      <c r="N81" s="211"/>
      <c r="O81" s="211"/>
      <c r="P81" s="211"/>
      <c r="Q81" s="211"/>
    </row>
    <row r="82" spans="4:17" s="72" customFormat="1" x14ac:dyDescent="0.25">
      <c r="D82" s="211"/>
      <c r="E82" s="211"/>
      <c r="F82" s="211"/>
      <c r="G82" s="211"/>
      <c r="H82" s="216"/>
      <c r="I82" s="216"/>
      <c r="J82" s="216"/>
      <c r="K82" s="216"/>
      <c r="L82" s="216"/>
      <c r="M82" s="211"/>
      <c r="N82" s="211"/>
      <c r="O82" s="211"/>
      <c r="P82" s="211"/>
      <c r="Q82" s="211"/>
    </row>
    <row r="83" spans="4:17" s="72" customFormat="1" x14ac:dyDescent="0.25">
      <c r="D83" s="211"/>
      <c r="E83" s="211"/>
      <c r="F83" s="211"/>
      <c r="G83" s="211"/>
      <c r="H83" s="216"/>
      <c r="I83" s="216"/>
      <c r="J83" s="216"/>
      <c r="K83" s="216"/>
      <c r="L83" s="216"/>
      <c r="M83" s="211"/>
      <c r="N83" s="211"/>
      <c r="O83" s="211"/>
      <c r="P83" s="211"/>
      <c r="Q83" s="211"/>
    </row>
    <row r="84" spans="4:17" s="72" customFormat="1" x14ac:dyDescent="0.25">
      <c r="D84" s="211"/>
      <c r="E84" s="211"/>
      <c r="F84" s="211"/>
      <c r="G84" s="211"/>
      <c r="H84" s="216"/>
      <c r="I84" s="216"/>
      <c r="J84" s="216"/>
      <c r="K84" s="216"/>
      <c r="L84" s="216"/>
      <c r="M84" s="211"/>
      <c r="N84" s="211"/>
      <c r="O84" s="211"/>
      <c r="P84" s="211"/>
      <c r="Q84" s="211"/>
    </row>
    <row r="85" spans="4:17" s="72" customFormat="1" x14ac:dyDescent="0.25">
      <c r="D85" s="211"/>
      <c r="E85" s="211"/>
      <c r="F85" s="211"/>
      <c r="G85" s="211"/>
      <c r="H85" s="216"/>
      <c r="I85" s="216"/>
      <c r="J85" s="216"/>
      <c r="K85" s="216"/>
      <c r="L85" s="216"/>
      <c r="M85" s="211"/>
      <c r="N85" s="211"/>
      <c r="O85" s="211"/>
      <c r="P85" s="211"/>
      <c r="Q85" s="211"/>
    </row>
    <row r="86" spans="4:17" s="72" customFormat="1" x14ac:dyDescent="0.25">
      <c r="D86" s="211"/>
      <c r="E86" s="211"/>
      <c r="F86" s="211"/>
      <c r="G86" s="211"/>
      <c r="H86" s="216"/>
      <c r="I86" s="216"/>
      <c r="J86" s="216"/>
      <c r="K86" s="216"/>
      <c r="L86" s="216"/>
      <c r="M86" s="211"/>
      <c r="N86" s="211"/>
      <c r="O86" s="211"/>
      <c r="P86" s="211"/>
      <c r="Q86" s="211"/>
    </row>
    <row r="87" spans="4:17" s="72" customFormat="1" x14ac:dyDescent="0.25">
      <c r="D87" s="211"/>
      <c r="E87" s="211"/>
      <c r="F87" s="211"/>
      <c r="G87" s="211"/>
      <c r="H87" s="216"/>
      <c r="I87" s="216"/>
      <c r="J87" s="216"/>
      <c r="K87" s="216"/>
      <c r="L87" s="216"/>
      <c r="M87" s="211"/>
      <c r="N87" s="211"/>
      <c r="O87" s="211"/>
      <c r="P87" s="211"/>
      <c r="Q87" s="211"/>
    </row>
  </sheetData>
  <mergeCells count="10">
    <mergeCell ref="J8:O8"/>
    <mergeCell ref="J9:K9"/>
    <mergeCell ref="L9:M9"/>
    <mergeCell ref="F9:I9"/>
    <mergeCell ref="F64:I64"/>
    <mergeCell ref="J64:M64"/>
    <mergeCell ref="F63:M63"/>
    <mergeCell ref="F46:I46"/>
    <mergeCell ref="J46:M46"/>
    <mergeCell ref="F45:M45"/>
  </mergeCells>
  <pageMargins left="0.75" right="0.75" top="1" bottom="1" header="0.5" footer="0.5"/>
  <pageSetup orientation="portrait" horizontalDpi="4294967292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Button 1">
              <controlPr defaultSize="0" print="0" autoFill="0" autoPict="0" macro="[0]!AveragePrice">
                <anchor moveWithCells="1" sizeWithCells="1">
                  <from>
                    <xdr:col>11</xdr:col>
                    <xdr:colOff>7620</xdr:colOff>
                    <xdr:row>1</xdr:row>
                    <xdr:rowOff>7620</xdr:rowOff>
                  </from>
                  <to>
                    <xdr:col>12</xdr:col>
                    <xdr:colOff>830580</xdr:colOff>
                    <xdr:row>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Button 2">
              <controlPr defaultSize="0" print="0" autoFill="0" autoPict="0" macro="[0]!MainPageGlobalPosition">
                <anchor moveWithCells="1" sizeWithCells="1">
                  <from>
                    <xdr:col>5</xdr:col>
                    <xdr:colOff>7620</xdr:colOff>
                    <xdr:row>1</xdr:row>
                    <xdr:rowOff>7620</xdr:rowOff>
                  </from>
                  <to>
                    <xdr:col>7</xdr:col>
                    <xdr:colOff>0</xdr:colOff>
                    <xdr:row>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Button 3">
              <controlPr defaultSize="0" print="0" autoFill="0" autoPict="0" macro="[0]!GlobalPositionPageUp">
                <anchor moveWithCells="1" sizeWithCells="1">
                  <from>
                    <xdr:col>14</xdr:col>
                    <xdr:colOff>7620</xdr:colOff>
                    <xdr:row>42</xdr:row>
                    <xdr:rowOff>7620</xdr:rowOff>
                  </from>
                  <to>
                    <xdr:col>15</xdr:col>
                    <xdr:colOff>723900</xdr:colOff>
                    <xdr:row>43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7" name="Button 5">
              <controlPr defaultSize="0" print="0" autoFill="0" autoPict="0" macro="[0]!GlobalPositionPageDown">
                <anchor moveWithCells="1" sizeWithCells="1">
                  <from>
                    <xdr:col>14</xdr:col>
                    <xdr:colOff>7620</xdr:colOff>
                    <xdr:row>1</xdr:row>
                    <xdr:rowOff>7620</xdr:rowOff>
                  </from>
                  <to>
                    <xdr:col>15</xdr:col>
                    <xdr:colOff>723900</xdr:colOff>
                    <xdr:row>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8" name="Button 6">
              <controlPr defaultSize="0" print="0" autoFill="0" autoPict="0" macro="[0]!GoToMonthlyPos">
                <anchor moveWithCells="1" sizeWithCells="1">
                  <from>
                    <xdr:col>8</xdr:col>
                    <xdr:colOff>22860</xdr:colOff>
                    <xdr:row>1</xdr:row>
                    <xdr:rowOff>22860</xdr:rowOff>
                  </from>
                  <to>
                    <xdr:col>9</xdr:col>
                    <xdr:colOff>708660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V224"/>
  <sheetViews>
    <sheetView zoomScale="75" workbookViewId="0">
      <selection activeCell="E20" sqref="E20"/>
    </sheetView>
  </sheetViews>
  <sheetFormatPr defaultColWidth="13.6640625" defaultRowHeight="13.2" x14ac:dyDescent="0.25"/>
  <cols>
    <col min="1" max="1" width="0.88671875" style="72" customWidth="1"/>
    <col min="2" max="2" width="30.44140625" style="72" bestFit="1" customWidth="1"/>
    <col min="3" max="3" width="18.6640625" style="72" bestFit="1" customWidth="1"/>
    <col min="4" max="4" width="23.5546875" style="72" bestFit="1" customWidth="1"/>
    <col min="5" max="16384" width="13.6640625" style="96"/>
  </cols>
  <sheetData>
    <row r="1" spans="1:256" ht="3.75" customHeight="1" thickBot="1" x14ac:dyDescent="0.3"/>
    <row r="2" spans="1:256" s="64" customFormat="1" ht="7.5" customHeight="1" thickTop="1" x14ac:dyDescent="0.25">
      <c r="A2" s="29"/>
      <c r="B2" s="63"/>
      <c r="D2" s="323"/>
      <c r="E2" s="324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  <c r="R2" s="325"/>
      <c r="S2" s="325"/>
      <c r="T2" s="325"/>
      <c r="U2" s="325"/>
      <c r="V2" s="325"/>
      <c r="W2" s="325"/>
      <c r="X2" s="325"/>
      <c r="Y2" s="325"/>
      <c r="Z2" s="325"/>
      <c r="AA2" s="325"/>
      <c r="AB2" s="325"/>
      <c r="AC2" s="325"/>
      <c r="AD2" s="325"/>
      <c r="AE2" s="325"/>
      <c r="AF2" s="325"/>
      <c r="AG2" s="325"/>
      <c r="AH2" s="325"/>
      <c r="AI2" s="325"/>
      <c r="AJ2" s="325"/>
      <c r="AK2" s="325"/>
      <c r="AL2" s="325"/>
      <c r="AM2" s="325"/>
      <c r="AN2" s="325"/>
      <c r="AO2" s="325"/>
      <c r="AP2" s="325"/>
      <c r="AQ2" s="325"/>
      <c r="AR2" s="325"/>
      <c r="AS2" s="325"/>
      <c r="AT2" s="325"/>
      <c r="AU2" s="325"/>
      <c r="AV2" s="325"/>
      <c r="AW2" s="325"/>
      <c r="AX2" s="325"/>
      <c r="AY2" s="325"/>
      <c r="AZ2" s="325"/>
      <c r="BA2" s="325"/>
      <c r="BB2" s="325"/>
      <c r="BC2" s="325"/>
      <c r="BD2" s="325"/>
      <c r="BE2" s="325"/>
      <c r="BF2" s="325"/>
      <c r="BG2" s="325"/>
      <c r="BH2" s="325"/>
      <c r="BI2" s="325"/>
      <c r="BJ2" s="325"/>
      <c r="BK2" s="325"/>
      <c r="BL2" s="325"/>
      <c r="BM2" s="325"/>
      <c r="BN2" s="325"/>
      <c r="BO2" s="325"/>
      <c r="BP2" s="325"/>
      <c r="BQ2" s="325"/>
      <c r="BR2" s="325"/>
      <c r="BS2" s="325"/>
      <c r="BT2" s="325"/>
      <c r="BU2" s="325"/>
      <c r="BV2" s="325"/>
      <c r="BW2" s="325"/>
      <c r="BX2" s="325"/>
      <c r="BY2" s="325"/>
      <c r="BZ2" s="325"/>
      <c r="CA2" s="325"/>
      <c r="CB2" s="325"/>
      <c r="CC2" s="325"/>
      <c r="CD2" s="325"/>
      <c r="CE2" s="325"/>
      <c r="CF2" s="325"/>
      <c r="CG2" s="325"/>
      <c r="CH2" s="325"/>
      <c r="CI2" s="325"/>
      <c r="CJ2" s="325"/>
      <c r="CK2" s="325"/>
      <c r="CL2" s="325"/>
      <c r="CM2" s="325"/>
      <c r="CN2" s="325"/>
      <c r="CO2" s="325"/>
      <c r="CP2" s="325"/>
      <c r="CQ2" s="325"/>
      <c r="CR2" s="325"/>
      <c r="CS2" s="325"/>
      <c r="CT2" s="325"/>
      <c r="CU2" s="325"/>
      <c r="CV2" s="325"/>
      <c r="CW2" s="325"/>
      <c r="CX2" s="325"/>
      <c r="CY2" s="325"/>
      <c r="CZ2" s="325"/>
      <c r="DA2" s="325"/>
      <c r="DB2" s="325"/>
      <c r="DC2" s="325"/>
      <c r="DD2" s="325"/>
      <c r="DE2" s="325"/>
      <c r="DF2" s="325"/>
      <c r="DG2" s="325"/>
      <c r="DH2" s="325"/>
      <c r="DI2" s="325"/>
      <c r="DJ2" s="325"/>
      <c r="DK2" s="325"/>
      <c r="DL2" s="325"/>
      <c r="DM2" s="325"/>
      <c r="DN2" s="325"/>
      <c r="DO2" s="325"/>
      <c r="DP2" s="325"/>
      <c r="DQ2" s="325"/>
      <c r="DR2" s="325"/>
      <c r="DS2" s="325"/>
      <c r="DT2" s="325"/>
      <c r="DU2" s="325"/>
      <c r="DV2" s="325"/>
      <c r="DW2" s="325"/>
      <c r="DX2" s="325"/>
      <c r="DY2" s="325"/>
      <c r="DZ2" s="325"/>
      <c r="EA2" s="325"/>
      <c r="EB2" s="325"/>
      <c r="EC2" s="325"/>
      <c r="ED2" s="325"/>
      <c r="EE2" s="325"/>
      <c r="EF2" s="325"/>
      <c r="EG2" s="325"/>
      <c r="EH2" s="325"/>
      <c r="EI2" s="325"/>
      <c r="EJ2" s="325"/>
      <c r="EK2" s="325"/>
      <c r="EL2" s="325"/>
      <c r="EM2" s="325"/>
      <c r="EN2" s="325"/>
      <c r="EO2" s="325"/>
      <c r="EP2" s="325"/>
      <c r="EQ2" s="325"/>
      <c r="ER2" s="325"/>
      <c r="ES2" s="325"/>
      <c r="ET2" s="325"/>
      <c r="EU2" s="325"/>
      <c r="EV2" s="325"/>
      <c r="EW2" s="325"/>
      <c r="EX2" s="325"/>
      <c r="EY2" s="325"/>
      <c r="EZ2" s="325"/>
      <c r="FA2" s="325"/>
      <c r="FB2" s="325"/>
      <c r="FC2" s="325"/>
      <c r="FD2" s="325"/>
      <c r="FE2" s="325"/>
      <c r="FF2" s="325"/>
      <c r="FG2" s="325"/>
      <c r="FH2" s="325"/>
      <c r="FI2" s="325"/>
      <c r="FJ2" s="325"/>
      <c r="FK2" s="325"/>
      <c r="FL2" s="325"/>
      <c r="FM2" s="325"/>
      <c r="FN2" s="325"/>
      <c r="FO2" s="325"/>
      <c r="FP2" s="325"/>
      <c r="FQ2" s="325"/>
      <c r="FR2" s="325"/>
      <c r="FS2" s="325"/>
      <c r="FT2" s="325"/>
      <c r="FU2" s="325"/>
      <c r="FV2" s="325"/>
      <c r="FW2" s="325"/>
      <c r="FX2" s="325"/>
      <c r="FY2" s="325"/>
      <c r="FZ2" s="325"/>
      <c r="GA2" s="325"/>
      <c r="GB2" s="325"/>
      <c r="GC2" s="325"/>
      <c r="GD2" s="325"/>
      <c r="GE2" s="325"/>
      <c r="GF2" s="325"/>
      <c r="GG2" s="325"/>
      <c r="GH2" s="325"/>
      <c r="GI2" s="325"/>
      <c r="GJ2" s="325"/>
      <c r="GK2" s="325"/>
      <c r="GL2" s="325"/>
      <c r="GM2" s="325"/>
      <c r="GN2" s="325"/>
      <c r="GO2" s="325"/>
      <c r="GP2" s="325"/>
      <c r="GQ2" s="325"/>
      <c r="GR2" s="325"/>
      <c r="GS2" s="325"/>
      <c r="GT2" s="325"/>
      <c r="GU2" s="325"/>
      <c r="GV2" s="325"/>
      <c r="GW2" s="325"/>
      <c r="GX2" s="325"/>
      <c r="GY2" s="325"/>
      <c r="GZ2" s="325"/>
      <c r="HA2" s="325"/>
      <c r="HB2" s="325"/>
      <c r="HC2" s="325"/>
      <c r="HD2" s="325"/>
      <c r="HE2" s="325"/>
      <c r="HF2" s="325"/>
      <c r="HG2" s="325"/>
      <c r="HH2" s="325"/>
      <c r="HI2" s="325"/>
      <c r="HJ2" s="325"/>
      <c r="HK2" s="325"/>
      <c r="HL2" s="325"/>
      <c r="HM2" s="325"/>
      <c r="HN2" s="325"/>
      <c r="HO2" s="325"/>
      <c r="HP2" s="325"/>
      <c r="HQ2" s="325"/>
      <c r="HR2" s="325"/>
      <c r="HS2" s="325"/>
      <c r="HT2" s="325"/>
      <c r="HU2" s="325"/>
      <c r="HV2" s="325"/>
      <c r="HW2" s="325"/>
      <c r="HX2" s="325"/>
      <c r="HY2" s="325"/>
      <c r="HZ2" s="325"/>
      <c r="IA2" s="325"/>
      <c r="IB2" s="325"/>
      <c r="IC2" s="325"/>
      <c r="ID2" s="325"/>
      <c r="IE2" s="325"/>
      <c r="IF2" s="325"/>
      <c r="IG2" s="325"/>
      <c r="IH2" s="325"/>
      <c r="II2" s="325"/>
      <c r="IJ2" s="325"/>
      <c r="IK2" s="325"/>
      <c r="IL2" s="325"/>
      <c r="IM2" s="325"/>
      <c r="IN2" s="325"/>
      <c r="IO2" s="325"/>
      <c r="IP2" s="325"/>
      <c r="IQ2" s="325"/>
      <c r="IR2" s="325"/>
      <c r="IS2" s="325"/>
      <c r="IT2" s="325"/>
      <c r="IU2" s="325"/>
      <c r="IV2" s="325"/>
    </row>
    <row r="3" spans="1:256" s="322" customFormat="1" ht="18.75" customHeight="1" thickBot="1" x14ac:dyDescent="0.35">
      <c r="A3" s="293"/>
      <c r="B3" s="70"/>
      <c r="C3" s="61"/>
      <c r="D3" s="319"/>
      <c r="E3" s="320">
        <f>Input_Curves!D2+1</f>
        <v>36586</v>
      </c>
      <c r="F3" s="321">
        <f>Input_Curves!E2+1</f>
        <v>36617</v>
      </c>
      <c r="G3" s="321">
        <f>Input_Curves!F2+1</f>
        <v>36647</v>
      </c>
      <c r="H3" s="321">
        <f>Input_Curves!G2+1</f>
        <v>36678</v>
      </c>
      <c r="I3" s="321">
        <f>Input_Curves!H2+1</f>
        <v>36708</v>
      </c>
      <c r="J3" s="321">
        <f>Input_Curves!I2+1</f>
        <v>36739</v>
      </c>
      <c r="K3" s="321">
        <f>Input_Curves!J2+1</f>
        <v>36770</v>
      </c>
      <c r="L3" s="321">
        <f>Input_Curves!K2+1</f>
        <v>36800</v>
      </c>
      <c r="M3" s="321">
        <f>Input_Curves!L2+1</f>
        <v>36831</v>
      </c>
      <c r="N3" s="321">
        <f>Input_Curves!M2+1</f>
        <v>36861</v>
      </c>
      <c r="O3" s="321">
        <f>Input_Curves!N2+1</f>
        <v>36892</v>
      </c>
      <c r="P3" s="321">
        <f>Input_Curves!O2+1</f>
        <v>36923</v>
      </c>
      <c r="Q3" s="321">
        <f>Input_Curves!P2+1</f>
        <v>36951</v>
      </c>
      <c r="R3" s="321">
        <f>Input_Curves!Q2+1</f>
        <v>36982</v>
      </c>
      <c r="S3" s="321">
        <f>Input_Curves!R2+1</f>
        <v>37012</v>
      </c>
      <c r="T3" s="321">
        <f>Input_Curves!S2+1</f>
        <v>37043</v>
      </c>
      <c r="U3" s="321">
        <f>Input_Curves!T2+1</f>
        <v>37073</v>
      </c>
      <c r="V3" s="321">
        <f>Input_Curves!U2+1</f>
        <v>37104</v>
      </c>
      <c r="W3" s="321">
        <f>Input_Curves!V2+1</f>
        <v>37135</v>
      </c>
      <c r="X3" s="321">
        <f>Input_Curves!W2+1</f>
        <v>37165</v>
      </c>
      <c r="Y3" s="321">
        <f>Input_Curves!X2+1</f>
        <v>37196</v>
      </c>
      <c r="Z3" s="321">
        <f>Input_Curves!Y2+1</f>
        <v>37226</v>
      </c>
      <c r="AA3" s="321">
        <f>Input_Curves!Z2+1</f>
        <v>37257</v>
      </c>
      <c r="AB3" s="321">
        <f>Input_Curves!AA2+1</f>
        <v>37288</v>
      </c>
      <c r="AC3" s="321">
        <f>Input_Curves!AB2+1</f>
        <v>37316</v>
      </c>
      <c r="AD3" s="321">
        <f>Input_Curves!AC2+1</f>
        <v>37347</v>
      </c>
      <c r="AE3" s="321">
        <f>Input_Curves!AD2+1</f>
        <v>37377</v>
      </c>
      <c r="AF3" s="321">
        <f>Input_Curves!AE2+1</f>
        <v>37408</v>
      </c>
      <c r="AG3" s="321">
        <f>Input_Curves!AF2+1</f>
        <v>37438</v>
      </c>
      <c r="AH3" s="321">
        <f>Input_Curves!AG2+1</f>
        <v>37469</v>
      </c>
      <c r="AI3" s="321">
        <f>Input_Curves!AH2+1</f>
        <v>37500</v>
      </c>
      <c r="AJ3" s="321">
        <f>Input_Curves!AI2+1</f>
        <v>37530</v>
      </c>
      <c r="AK3" s="321">
        <f>Input_Curves!AJ2+1</f>
        <v>37561</v>
      </c>
      <c r="AL3" s="321">
        <f>Input_Curves!AK2+1</f>
        <v>37591</v>
      </c>
      <c r="AM3" s="321">
        <f>Input_Curves!AL2+1</f>
        <v>37622</v>
      </c>
      <c r="AN3" s="321">
        <f>Input_Curves!AM2+1</f>
        <v>37653</v>
      </c>
      <c r="AO3" s="321">
        <f>Input_Curves!AN2+1</f>
        <v>37681</v>
      </c>
      <c r="AP3" s="321">
        <f>Input_Curves!AO2+1</f>
        <v>37712</v>
      </c>
      <c r="AQ3" s="321">
        <f>Input_Curves!AP2+1</f>
        <v>37742</v>
      </c>
      <c r="AR3" s="321">
        <f>Input_Curves!AQ2+1</f>
        <v>37773</v>
      </c>
      <c r="AS3" s="321">
        <f>Input_Curves!AR2+1</f>
        <v>37803</v>
      </c>
      <c r="AT3" s="321">
        <f>Input_Curves!AS2+1</f>
        <v>37834</v>
      </c>
      <c r="AU3" s="321">
        <f>Input_Curves!AT2+1</f>
        <v>37865</v>
      </c>
      <c r="AV3" s="321">
        <f>Input_Curves!AU2+1</f>
        <v>37895</v>
      </c>
      <c r="AW3" s="321">
        <f>Input_Curves!AV2+1</f>
        <v>37926</v>
      </c>
      <c r="AX3" s="321">
        <f>Input_Curves!AW2+1</f>
        <v>37956</v>
      </c>
      <c r="AY3" s="321">
        <f>Input_Curves!AX2+1</f>
        <v>37987</v>
      </c>
      <c r="AZ3" s="321">
        <f>Input_Curves!AY2+1</f>
        <v>38018</v>
      </c>
      <c r="BA3" s="321">
        <f>Input_Curves!AZ2+1</f>
        <v>38047</v>
      </c>
      <c r="BB3" s="321">
        <f>Input_Curves!BA2+1</f>
        <v>38078</v>
      </c>
      <c r="BC3" s="321">
        <f>Input_Curves!BB2+1</f>
        <v>38108</v>
      </c>
      <c r="BD3" s="321">
        <f>Input_Curves!BC2+1</f>
        <v>38139</v>
      </c>
      <c r="BE3" s="321">
        <f>Input_Curves!BD2+1</f>
        <v>38169</v>
      </c>
      <c r="BF3" s="321">
        <f>Input_Curves!BE2+1</f>
        <v>38200</v>
      </c>
      <c r="BG3" s="321">
        <f>Input_Curves!BF2+1</f>
        <v>38231</v>
      </c>
      <c r="BH3" s="321">
        <f>Input_Curves!BG2+1</f>
        <v>38261</v>
      </c>
      <c r="BI3" s="321">
        <f>Input_Curves!BH2+1</f>
        <v>38292</v>
      </c>
      <c r="BJ3" s="321">
        <f>Input_Curves!BI2+1</f>
        <v>38322</v>
      </c>
      <c r="BK3" s="321">
        <f>Input_Curves!BJ2+1</f>
        <v>38353</v>
      </c>
      <c r="BL3" s="321">
        <f>Input_Curves!BK2+1</f>
        <v>38384</v>
      </c>
      <c r="BM3" s="321">
        <f>Input_Curves!BL2+1</f>
        <v>38412</v>
      </c>
      <c r="BN3" s="321">
        <f>Input_Curves!BM2+1</f>
        <v>38443</v>
      </c>
      <c r="BO3" s="321">
        <f>Input_Curves!BN2+1</f>
        <v>38473</v>
      </c>
      <c r="BP3" s="321">
        <f>Input_Curves!BO2+1</f>
        <v>38504</v>
      </c>
      <c r="BQ3" s="321">
        <f>Input_Curves!BP2+1</f>
        <v>38534</v>
      </c>
      <c r="BR3" s="321">
        <f>Input_Curves!BQ2+1</f>
        <v>38565</v>
      </c>
      <c r="BS3" s="321">
        <f>Input_Curves!BR2+1</f>
        <v>38596</v>
      </c>
      <c r="BT3" s="321">
        <f>Input_Curves!BS2+1</f>
        <v>38626</v>
      </c>
      <c r="BU3" s="321">
        <f>Input_Curves!BT2+1</f>
        <v>38657</v>
      </c>
      <c r="BV3" s="321">
        <f>Input_Curves!BU2+1</f>
        <v>38687</v>
      </c>
      <c r="BW3" s="321">
        <f>Input_Curves!BV2+1</f>
        <v>38718</v>
      </c>
      <c r="BX3" s="321">
        <f>Input_Curves!BW2+1</f>
        <v>38749</v>
      </c>
      <c r="BY3" s="321">
        <f>Input_Curves!BX2+1</f>
        <v>38777</v>
      </c>
      <c r="BZ3" s="321">
        <f>Input_Curves!BY2+1</f>
        <v>38808</v>
      </c>
      <c r="CA3" s="321">
        <f>Input_Curves!BZ2+1</f>
        <v>38838</v>
      </c>
      <c r="CB3" s="321">
        <f>Input_Curves!CA2+1</f>
        <v>38869</v>
      </c>
      <c r="CC3" s="321">
        <f>Input_Curves!CB2+1</f>
        <v>38899</v>
      </c>
      <c r="CD3" s="321">
        <f>Input_Curves!CC2+1</f>
        <v>38930</v>
      </c>
      <c r="CE3" s="321">
        <f>Input_Curves!CD2+1</f>
        <v>38961</v>
      </c>
      <c r="CF3" s="321">
        <f>Input_Curves!CE2+1</f>
        <v>38991</v>
      </c>
      <c r="CG3" s="321">
        <f>Input_Curves!CF2+1</f>
        <v>39022</v>
      </c>
      <c r="CH3" s="321">
        <f>Input_Curves!CG2+1</f>
        <v>39052</v>
      </c>
      <c r="CI3" s="321">
        <f>Input_Curves!CH2+1</f>
        <v>39083</v>
      </c>
      <c r="CJ3" s="321">
        <f>Input_Curves!CI2+1</f>
        <v>39114</v>
      </c>
      <c r="CK3" s="321">
        <f>Input_Curves!CJ2+1</f>
        <v>39142</v>
      </c>
      <c r="CL3" s="321">
        <f>Input_Curves!CK2+1</f>
        <v>39173</v>
      </c>
      <c r="CM3" s="321">
        <f>Input_Curves!CL2+1</f>
        <v>39203</v>
      </c>
      <c r="CN3" s="321">
        <f>Input_Curves!CM2+1</f>
        <v>39234</v>
      </c>
      <c r="CO3" s="321">
        <f>Input_Curves!CN2+1</f>
        <v>39264</v>
      </c>
      <c r="CP3" s="321">
        <f>Input_Curves!CO2+1</f>
        <v>39295</v>
      </c>
      <c r="CQ3" s="321">
        <f>Input_Curves!CP2+1</f>
        <v>39326</v>
      </c>
      <c r="CR3" s="321">
        <f>Input_Curves!CQ2+1</f>
        <v>39356</v>
      </c>
      <c r="CS3" s="321">
        <f>Input_Curves!CR2+1</f>
        <v>39387</v>
      </c>
      <c r="CT3" s="321">
        <f>Input_Curves!CS2+1</f>
        <v>39417</v>
      </c>
      <c r="CU3" s="321">
        <f>Input_Curves!CT2+1</f>
        <v>39448</v>
      </c>
      <c r="CV3" s="321">
        <f>Input_Curves!CU2+1</f>
        <v>39479</v>
      </c>
      <c r="CW3" s="321">
        <f>Input_Curves!CV2+1</f>
        <v>39508</v>
      </c>
      <c r="CX3" s="321">
        <f>Input_Curves!CW2+1</f>
        <v>39539</v>
      </c>
      <c r="CY3" s="321">
        <f>Input_Curves!CX2+1</f>
        <v>39569</v>
      </c>
      <c r="CZ3" s="321">
        <f>Input_Curves!CY2+1</f>
        <v>39600</v>
      </c>
      <c r="DA3" s="321">
        <f>Input_Curves!CZ2+1</f>
        <v>39630</v>
      </c>
      <c r="DB3" s="321">
        <f>Input_Curves!DA2+1</f>
        <v>39661</v>
      </c>
      <c r="DC3" s="321">
        <f>Input_Curves!DB2+1</f>
        <v>39692</v>
      </c>
      <c r="DD3" s="321">
        <f>Input_Curves!DC2+1</f>
        <v>39722</v>
      </c>
      <c r="DE3" s="321">
        <f>Input_Curves!DD2+1</f>
        <v>39753</v>
      </c>
      <c r="DF3" s="321">
        <f>Input_Curves!DE2+1</f>
        <v>39783</v>
      </c>
      <c r="DG3" s="321">
        <f>Input_Curves!DF2+1</f>
        <v>39814</v>
      </c>
      <c r="DH3" s="321">
        <f>Input_Curves!DG2+1</f>
        <v>39845</v>
      </c>
      <c r="DI3" s="321">
        <f>Input_Curves!DH2+1</f>
        <v>39873</v>
      </c>
      <c r="DJ3" s="321">
        <f>Input_Curves!DI2+1</f>
        <v>39904</v>
      </c>
      <c r="DK3" s="321">
        <f>Input_Curves!DJ2+1</f>
        <v>39934</v>
      </c>
      <c r="DL3" s="321">
        <f>Input_Curves!DK2+1</f>
        <v>39965</v>
      </c>
      <c r="DM3" s="321">
        <f>Input_Curves!DL2+1</f>
        <v>39995</v>
      </c>
      <c r="DN3" s="321">
        <f>Input_Curves!DM2+1</f>
        <v>40026</v>
      </c>
      <c r="DO3" s="321">
        <f>Input_Curves!DN2+1</f>
        <v>40057</v>
      </c>
      <c r="DP3" s="321">
        <f>Input_Curves!DO2+1</f>
        <v>40087</v>
      </c>
      <c r="DQ3" s="321">
        <f>Input_Curves!DP2+1</f>
        <v>40118</v>
      </c>
      <c r="DR3" s="321">
        <f>Input_Curves!DQ2+1</f>
        <v>40148</v>
      </c>
      <c r="DS3" s="321">
        <f>Input_Curves!DR2+1</f>
        <v>40179</v>
      </c>
      <c r="DT3" s="321">
        <f>Input_Curves!DS2+1</f>
        <v>40210</v>
      </c>
      <c r="DU3" s="321">
        <f>Input_Curves!DT2+1</f>
        <v>40238</v>
      </c>
      <c r="DV3" s="321">
        <f>Input_Curves!DU2+1</f>
        <v>40269</v>
      </c>
      <c r="DW3" s="321">
        <f>Input_Curves!DV2+1</f>
        <v>40299</v>
      </c>
      <c r="DX3" s="321">
        <f>Input_Curves!DW2+1</f>
        <v>40330</v>
      </c>
      <c r="DY3" s="321">
        <f>Input_Curves!DX2+1</f>
        <v>40360</v>
      </c>
      <c r="DZ3" s="321">
        <f>Input_Curves!DY2+1</f>
        <v>40391</v>
      </c>
      <c r="EA3" s="321">
        <f>Input_Curves!DZ2+1</f>
        <v>40422</v>
      </c>
      <c r="EB3" s="321">
        <f>Input_Curves!EA2+1</f>
        <v>40452</v>
      </c>
      <c r="EC3" s="321">
        <f>Input_Curves!EB2+1</f>
        <v>40483</v>
      </c>
      <c r="ED3" s="321">
        <f>Input_Curves!EC2+1</f>
        <v>40513</v>
      </c>
      <c r="EE3" s="321">
        <f>Input_Curves!ED2+1</f>
        <v>40544</v>
      </c>
      <c r="EF3" s="321">
        <f>Input_Curves!EE2+1</f>
        <v>40575</v>
      </c>
      <c r="EG3" s="321">
        <f>Input_Curves!EF2+1</f>
        <v>40603</v>
      </c>
      <c r="EH3" s="321">
        <f>Input_Curves!EG2+1</f>
        <v>40634</v>
      </c>
      <c r="EI3" s="321">
        <f>Input_Curves!EH2+1</f>
        <v>40664</v>
      </c>
      <c r="EJ3" s="321">
        <f>Input_Curves!EI2+1</f>
        <v>40695</v>
      </c>
      <c r="EK3" s="321">
        <f>Input_Curves!EJ2+1</f>
        <v>40725</v>
      </c>
      <c r="EL3" s="321">
        <f>Input_Curves!EK2+1</f>
        <v>40756</v>
      </c>
      <c r="EM3" s="321">
        <f>Input_Curves!EL2+1</f>
        <v>40787</v>
      </c>
      <c r="EN3" s="321">
        <f>Input_Curves!EM2+1</f>
        <v>40817</v>
      </c>
      <c r="EO3" s="321">
        <f>Input_Curves!EN2+1</f>
        <v>40848</v>
      </c>
      <c r="EP3" s="321">
        <f>Input_Curves!EO2+1</f>
        <v>40878</v>
      </c>
      <c r="EQ3" s="321">
        <f>Input_Curves!EP2+1</f>
        <v>40909</v>
      </c>
      <c r="ER3" s="321">
        <f>Input_Curves!EQ2+1</f>
        <v>40940</v>
      </c>
      <c r="ES3" s="321">
        <f>Input_Curves!ER2+1</f>
        <v>40969</v>
      </c>
      <c r="ET3" s="321">
        <f>Input_Curves!ES2+1</f>
        <v>41000</v>
      </c>
      <c r="EU3" s="321">
        <f>Input_Curves!ET2+1</f>
        <v>41030</v>
      </c>
      <c r="EV3" s="321">
        <f>Input_Curves!EU2+1</f>
        <v>41061</v>
      </c>
      <c r="EW3" s="321">
        <f>Input_Curves!EV2+1</f>
        <v>41091</v>
      </c>
      <c r="EX3" s="321">
        <f>Input_Curves!EW2+1</f>
        <v>41122</v>
      </c>
      <c r="EY3" s="321">
        <f>Input_Curves!EX2+1</f>
        <v>41153</v>
      </c>
      <c r="EZ3" s="321">
        <f>Input_Curves!EY2+1</f>
        <v>41183</v>
      </c>
      <c r="FA3" s="321">
        <f>Input_Curves!EZ2+1</f>
        <v>41214</v>
      </c>
      <c r="FB3" s="321">
        <f>Input_Curves!FA2+1</f>
        <v>41244</v>
      </c>
      <c r="FC3" s="321">
        <f>Input_Curves!FB2+1</f>
        <v>41275</v>
      </c>
      <c r="FD3" s="321">
        <f>Input_Curves!FC2+1</f>
        <v>41306</v>
      </c>
      <c r="FE3" s="321">
        <f>Input_Curves!FD2+1</f>
        <v>41334</v>
      </c>
      <c r="FF3" s="321">
        <f>Input_Curves!FE2+1</f>
        <v>41365</v>
      </c>
      <c r="FG3" s="321">
        <f>Input_Curves!FF2+1</f>
        <v>41395</v>
      </c>
      <c r="FH3" s="321">
        <f>Input_Curves!FG2+1</f>
        <v>41426</v>
      </c>
      <c r="FI3" s="321">
        <f>Input_Curves!FH2+1</f>
        <v>41456</v>
      </c>
      <c r="FJ3" s="321">
        <f>Input_Curves!FI2+1</f>
        <v>41487</v>
      </c>
      <c r="FK3" s="321">
        <f>Input_Curves!FJ2+1</f>
        <v>41518</v>
      </c>
      <c r="FL3" s="321">
        <f>Input_Curves!FK2+1</f>
        <v>41548</v>
      </c>
      <c r="FM3" s="321">
        <f>Input_Curves!FL2+1</f>
        <v>41579</v>
      </c>
      <c r="FN3" s="321">
        <f>Input_Curves!FM2+1</f>
        <v>41609</v>
      </c>
      <c r="FO3" s="321">
        <f>Input_Curves!FN2+1</f>
        <v>41640</v>
      </c>
      <c r="FP3" s="321">
        <f>Input_Curves!FO2+1</f>
        <v>41671</v>
      </c>
      <c r="FQ3" s="321">
        <f>Input_Curves!FP2+1</f>
        <v>41699</v>
      </c>
      <c r="FR3" s="321">
        <f>Input_Curves!FQ2+1</f>
        <v>41730</v>
      </c>
      <c r="FS3" s="321">
        <f>Input_Curves!FR2+1</f>
        <v>41760</v>
      </c>
      <c r="FT3" s="321">
        <f>Input_Curves!FS2+1</f>
        <v>41791</v>
      </c>
      <c r="FU3" s="321">
        <f>Input_Curves!FT2+1</f>
        <v>41821</v>
      </c>
      <c r="FV3" s="321">
        <f>Input_Curves!FU2+1</f>
        <v>41852</v>
      </c>
      <c r="FW3" s="321">
        <f>Input_Curves!FV2+1</f>
        <v>41883</v>
      </c>
      <c r="FX3" s="321">
        <f>Input_Curves!FW2+1</f>
        <v>41913</v>
      </c>
      <c r="FY3" s="321">
        <f>Input_Curves!FX2+1</f>
        <v>41944</v>
      </c>
      <c r="FZ3" s="321">
        <f>Input_Curves!FY2+1</f>
        <v>41974</v>
      </c>
      <c r="GA3" s="321">
        <f>Input_Curves!FZ2+1</f>
        <v>42005</v>
      </c>
      <c r="GB3" s="321">
        <f>Input_Curves!GA2+1</f>
        <v>42036</v>
      </c>
      <c r="GC3" s="321">
        <f>Input_Curves!GB2+1</f>
        <v>42064</v>
      </c>
      <c r="GD3" s="321">
        <f>Input_Curves!GC2+1</f>
        <v>42095</v>
      </c>
      <c r="GE3" s="321">
        <f>Input_Curves!GD2+1</f>
        <v>42125</v>
      </c>
      <c r="GF3" s="321">
        <f>Input_Curves!GE2+1</f>
        <v>42156</v>
      </c>
      <c r="GG3" s="321">
        <f>Input_Curves!GF2+1</f>
        <v>42186</v>
      </c>
      <c r="GH3" s="321">
        <f>Input_Curves!GG2+1</f>
        <v>42217</v>
      </c>
      <c r="GI3" s="321">
        <f>Input_Curves!GH2+1</f>
        <v>42248</v>
      </c>
      <c r="GJ3" s="321">
        <f>Input_Curves!GI2+1</f>
        <v>42278</v>
      </c>
      <c r="GK3" s="321">
        <f>Input_Curves!GJ2+1</f>
        <v>42309</v>
      </c>
      <c r="GL3" s="321">
        <f>Input_Curves!GK2+1</f>
        <v>42339</v>
      </c>
      <c r="GM3" s="321">
        <f>Input_Curves!GL2+1</f>
        <v>42370</v>
      </c>
      <c r="GN3" s="321">
        <f>Input_Curves!GM2+1</f>
        <v>42401</v>
      </c>
      <c r="GO3" s="321">
        <f>Input_Curves!GN2+1</f>
        <v>42430</v>
      </c>
      <c r="GP3" s="321">
        <f>Input_Curves!GO2+1</f>
        <v>42461</v>
      </c>
      <c r="GQ3" s="321">
        <f>Input_Curves!GP2+1</f>
        <v>42491</v>
      </c>
      <c r="GR3" s="321">
        <f>Input_Curves!GQ2+1</f>
        <v>42522</v>
      </c>
      <c r="GS3" s="321">
        <f>Input_Curves!GR2+1</f>
        <v>42552</v>
      </c>
      <c r="GT3" s="321">
        <f>Input_Curves!GS2+1</f>
        <v>42583</v>
      </c>
      <c r="GU3" s="321">
        <f>Input_Curves!GT2+1</f>
        <v>42614</v>
      </c>
      <c r="GV3" s="321">
        <f>Input_Curves!GU2+1</f>
        <v>42644</v>
      </c>
      <c r="GW3" s="321">
        <f>Input_Curves!GV2+1</f>
        <v>42675</v>
      </c>
      <c r="GX3" s="321">
        <f>Input_Curves!GW2+1</f>
        <v>42705</v>
      </c>
      <c r="GY3" s="321">
        <f>Input_Curves!GX2+1</f>
        <v>42736</v>
      </c>
      <c r="GZ3" s="321">
        <f>Input_Curves!GY2+1</f>
        <v>42767</v>
      </c>
      <c r="HA3" s="321">
        <f>Input_Curves!GZ2+1</f>
        <v>42795</v>
      </c>
      <c r="HB3" s="321">
        <f>Input_Curves!HA2+1</f>
        <v>42826</v>
      </c>
      <c r="HC3" s="321">
        <f>Input_Curves!HB2+1</f>
        <v>42856</v>
      </c>
      <c r="HD3" s="321">
        <f>Input_Curves!HC2+1</f>
        <v>42887</v>
      </c>
      <c r="HE3" s="321">
        <f>Input_Curves!HD2+1</f>
        <v>42917</v>
      </c>
      <c r="HF3" s="321">
        <f>Input_Curves!HE2+1</f>
        <v>42948</v>
      </c>
      <c r="HG3" s="321">
        <f>Input_Curves!HF2+1</f>
        <v>42979</v>
      </c>
      <c r="HH3" s="321">
        <f>Input_Curves!HG2+1</f>
        <v>43009</v>
      </c>
      <c r="HI3" s="321">
        <f>Input_Curves!HH2+1</f>
        <v>43040</v>
      </c>
      <c r="HJ3" s="321">
        <f>Input_Curves!HI2+1</f>
        <v>43070</v>
      </c>
      <c r="HK3" s="321">
        <f>Input_Curves!HJ2+1</f>
        <v>43101</v>
      </c>
      <c r="HL3" s="321">
        <f>Input_Curves!HK2+1</f>
        <v>43132</v>
      </c>
      <c r="HM3" s="321">
        <f>Input_Curves!HL2+1</f>
        <v>43160</v>
      </c>
      <c r="HN3" s="321">
        <f>Input_Curves!HM2+1</f>
        <v>43191</v>
      </c>
      <c r="HO3" s="321">
        <f>Input_Curves!HN2+1</f>
        <v>43221</v>
      </c>
      <c r="HP3" s="321">
        <f>Input_Curves!HO2+1</f>
        <v>43252</v>
      </c>
      <c r="HQ3" s="321">
        <f>Input_Curves!HP2+1</f>
        <v>43282</v>
      </c>
      <c r="HR3" s="321">
        <f>Input_Curves!HQ2+1</f>
        <v>43313</v>
      </c>
      <c r="HS3" s="321">
        <f>Input_Curves!HR2+1</f>
        <v>43344</v>
      </c>
      <c r="HT3" s="321">
        <f>Input_Curves!HS2+1</f>
        <v>43374</v>
      </c>
      <c r="HU3" s="321">
        <f>Input_Curves!HT2+1</f>
        <v>43405</v>
      </c>
      <c r="HV3" s="321">
        <f>Input_Curves!HU2+1</f>
        <v>43435</v>
      </c>
      <c r="HW3" s="321">
        <f>Input_Curves!HV2+1</f>
        <v>43466</v>
      </c>
      <c r="HX3" s="321">
        <f>Input_Curves!HW2+1</f>
        <v>43497</v>
      </c>
      <c r="HY3" s="321">
        <f>Input_Curves!HX2+1</f>
        <v>43525</v>
      </c>
      <c r="HZ3" s="321">
        <f>Input_Curves!HY2+1</f>
        <v>43556</v>
      </c>
      <c r="IA3" s="321">
        <f>Input_Curves!HZ2+1</f>
        <v>43586</v>
      </c>
      <c r="IB3" s="321">
        <f>Input_Curves!IA2+1</f>
        <v>43617</v>
      </c>
      <c r="IC3" s="321">
        <f>Input_Curves!IB2+1</f>
        <v>43647</v>
      </c>
      <c r="ID3" s="321">
        <f>Input_Curves!IC2+1</f>
        <v>43678</v>
      </c>
      <c r="IE3" s="321">
        <f>Input_Curves!ID2+1</f>
        <v>43709</v>
      </c>
      <c r="IF3" s="321">
        <f>Input_Curves!IE2+1</f>
        <v>43739</v>
      </c>
      <c r="IG3" s="321">
        <f>Input_Curves!IF2+1</f>
        <v>43770</v>
      </c>
      <c r="IH3" s="321">
        <f>Input_Curves!IG2+1</f>
        <v>43800</v>
      </c>
      <c r="II3" s="321">
        <f>Input_Curves!IH2+1</f>
        <v>43831</v>
      </c>
      <c r="IJ3" s="321">
        <f>Input_Curves!II2+1</f>
        <v>43862</v>
      </c>
      <c r="IK3" s="321">
        <f>Input_Curves!IJ2+1</f>
        <v>43891</v>
      </c>
      <c r="IL3" s="321">
        <f>Input_Curves!IK2+1</f>
        <v>43922</v>
      </c>
      <c r="IM3" s="321">
        <f>Input_Curves!IL2+1</f>
        <v>43952</v>
      </c>
      <c r="IN3" s="321">
        <f>Input_Curves!IM2+1</f>
        <v>43983</v>
      </c>
      <c r="IO3" s="321">
        <f>Input_Curves!IN2+1</f>
        <v>44013</v>
      </c>
      <c r="IP3" s="321">
        <f>Input_Curves!IO2+1</f>
        <v>44044</v>
      </c>
      <c r="IQ3" s="321">
        <f>Input_Curves!IP2+1</f>
        <v>44075</v>
      </c>
      <c r="IR3" s="321">
        <f>Input_Curves!IQ2+1</f>
        <v>44105</v>
      </c>
      <c r="IS3" s="321">
        <f>Input_Curves!IR2+1</f>
        <v>44136</v>
      </c>
      <c r="IT3" s="321">
        <f>Input_Curves!IS2+1</f>
        <v>44166</v>
      </c>
      <c r="IU3" s="321">
        <f>Input_Curves!IT2+1</f>
        <v>44197</v>
      </c>
      <c r="IV3" s="321">
        <f>Input_Curves!IU2+1</f>
        <v>44228</v>
      </c>
    </row>
    <row r="4" spans="1:256" s="299" customFormat="1" ht="15.75" customHeight="1" thickTop="1" x14ac:dyDescent="0.3">
      <c r="A4" s="298"/>
      <c r="B4" s="330"/>
      <c r="C4" s="331"/>
      <c r="D4" s="343" t="s">
        <v>548</v>
      </c>
      <c r="E4" s="318">
        <v>0</v>
      </c>
      <c r="F4" s="221">
        <v>0</v>
      </c>
      <c r="G4" s="221">
        <v>0</v>
      </c>
      <c r="H4" s="221">
        <v>0</v>
      </c>
      <c r="I4" s="221">
        <v>0</v>
      </c>
      <c r="J4" s="221">
        <v>0</v>
      </c>
      <c r="K4" s="221">
        <v>0</v>
      </c>
      <c r="L4" s="221">
        <v>0</v>
      </c>
      <c r="M4" s="221">
        <v>0</v>
      </c>
      <c r="N4" s="221">
        <v>0</v>
      </c>
      <c r="O4" s="221">
        <v>0</v>
      </c>
      <c r="P4" s="221"/>
      <c r="Q4" s="221"/>
      <c r="R4" s="221"/>
      <c r="S4" s="221"/>
      <c r="T4" s="221"/>
      <c r="U4" s="221"/>
      <c r="V4" s="221">
        <v>0</v>
      </c>
      <c r="W4" s="221">
        <v>0</v>
      </c>
      <c r="X4" s="221">
        <v>0</v>
      </c>
      <c r="Y4" s="221">
        <v>0</v>
      </c>
      <c r="Z4" s="221">
        <v>0</v>
      </c>
      <c r="AA4" s="221">
        <v>0</v>
      </c>
      <c r="AB4" s="221">
        <v>0</v>
      </c>
      <c r="AC4" s="221">
        <v>0</v>
      </c>
      <c r="AD4" s="221">
        <v>0</v>
      </c>
      <c r="AE4" s="221">
        <v>0</v>
      </c>
      <c r="AF4" s="221">
        <v>0</v>
      </c>
      <c r="AG4" s="221">
        <v>0</v>
      </c>
      <c r="AH4" s="221">
        <v>0</v>
      </c>
      <c r="AI4" s="221">
        <v>0</v>
      </c>
      <c r="AJ4" s="221">
        <v>0</v>
      </c>
      <c r="AK4" s="221">
        <v>0</v>
      </c>
      <c r="AL4" s="221">
        <v>0</v>
      </c>
      <c r="AM4" s="221">
        <v>0</v>
      </c>
      <c r="AN4" s="221">
        <v>0</v>
      </c>
      <c r="AO4" s="221">
        <v>0</v>
      </c>
      <c r="AP4" s="221">
        <v>0</v>
      </c>
      <c r="AQ4" s="221">
        <v>0</v>
      </c>
      <c r="AR4" s="221">
        <v>0</v>
      </c>
      <c r="AS4" s="221">
        <v>0</v>
      </c>
      <c r="AT4" s="221">
        <v>0</v>
      </c>
      <c r="AU4" s="221">
        <v>0</v>
      </c>
      <c r="AV4" s="221">
        <v>0</v>
      </c>
      <c r="AW4" s="221">
        <v>0</v>
      </c>
      <c r="AX4" s="221">
        <v>0</v>
      </c>
      <c r="AY4" s="221">
        <v>0</v>
      </c>
      <c r="AZ4" s="221">
        <v>0</v>
      </c>
      <c r="BA4" s="221">
        <v>0</v>
      </c>
      <c r="BB4" s="221">
        <v>0</v>
      </c>
      <c r="BC4" s="221">
        <v>0</v>
      </c>
      <c r="BD4" s="221">
        <v>0</v>
      </c>
      <c r="BE4" s="221">
        <v>0</v>
      </c>
      <c r="BF4" s="221">
        <v>0</v>
      </c>
      <c r="BG4" s="221">
        <v>0</v>
      </c>
      <c r="BH4" s="221">
        <v>0</v>
      </c>
      <c r="BI4" s="221">
        <v>0</v>
      </c>
      <c r="BJ4" s="221">
        <v>0</v>
      </c>
      <c r="BK4" s="221">
        <v>0</v>
      </c>
      <c r="BL4" s="221">
        <v>0</v>
      </c>
      <c r="BM4" s="221">
        <v>0</v>
      </c>
      <c r="BN4" s="221">
        <v>0</v>
      </c>
      <c r="BO4" s="221">
        <v>0</v>
      </c>
      <c r="BP4" s="221">
        <v>0</v>
      </c>
      <c r="BQ4" s="221">
        <v>0</v>
      </c>
      <c r="BR4" s="221"/>
      <c r="BS4" s="221"/>
      <c r="BT4" s="221"/>
      <c r="BU4" s="221"/>
      <c r="BV4" s="221"/>
      <c r="BW4" s="221"/>
      <c r="BX4" s="221"/>
      <c r="BY4" s="221"/>
      <c r="BZ4" s="221"/>
      <c r="CA4" s="221"/>
      <c r="CB4" s="221"/>
      <c r="CC4" s="221"/>
      <c r="CD4" s="221"/>
      <c r="CE4" s="221"/>
      <c r="CF4" s="221"/>
      <c r="CG4" s="221"/>
      <c r="CH4" s="221"/>
      <c r="CI4" s="221"/>
      <c r="CJ4" s="221"/>
      <c r="CK4" s="221"/>
      <c r="CL4" s="221"/>
      <c r="CM4" s="221"/>
      <c r="CN4" s="221"/>
      <c r="CO4" s="221"/>
      <c r="CP4" s="221"/>
      <c r="CQ4" s="221"/>
      <c r="CR4" s="221"/>
      <c r="CS4" s="221"/>
      <c r="CT4" s="221"/>
      <c r="CU4" s="221"/>
      <c r="CV4" s="221"/>
      <c r="CW4" s="221"/>
      <c r="CX4" s="221"/>
      <c r="CY4" s="221"/>
      <c r="CZ4" s="221"/>
      <c r="DA4" s="221"/>
      <c r="DB4" s="221"/>
      <c r="DC4" s="221"/>
      <c r="DD4" s="221"/>
      <c r="DE4" s="221"/>
      <c r="DF4" s="221"/>
      <c r="DG4" s="221"/>
      <c r="DH4" s="221"/>
      <c r="DI4" s="221"/>
      <c r="DJ4" s="221"/>
      <c r="DK4" s="221"/>
      <c r="DL4" s="221"/>
      <c r="DM4" s="221"/>
      <c r="DN4" s="221"/>
      <c r="DO4" s="221"/>
      <c r="DP4" s="221"/>
      <c r="DQ4" s="221"/>
      <c r="DR4" s="221"/>
      <c r="DS4" s="221"/>
      <c r="DT4" s="221"/>
      <c r="DU4" s="221"/>
      <c r="DV4" s="221"/>
      <c r="DW4" s="221"/>
      <c r="DX4" s="221"/>
      <c r="DY4" s="221"/>
      <c r="DZ4" s="221"/>
      <c r="EA4" s="221"/>
      <c r="EB4" s="221"/>
      <c r="EC4" s="221"/>
      <c r="ED4" s="221"/>
      <c r="EE4" s="221"/>
      <c r="EF4" s="221"/>
      <c r="EG4" s="221"/>
      <c r="EH4" s="221"/>
      <c r="EI4" s="221"/>
      <c r="EJ4" s="221"/>
      <c r="EK4" s="221"/>
      <c r="EL4" s="221"/>
      <c r="EM4" s="221"/>
      <c r="EN4" s="221"/>
      <c r="EO4" s="221"/>
      <c r="EP4" s="221"/>
      <c r="EQ4" s="221"/>
      <c r="ER4" s="221"/>
      <c r="ES4" s="221"/>
      <c r="ET4" s="221"/>
      <c r="EU4" s="221"/>
      <c r="EV4" s="221"/>
      <c r="EW4" s="221"/>
      <c r="EX4" s="221"/>
      <c r="EY4" s="221"/>
      <c r="EZ4" s="221"/>
      <c r="FA4" s="221"/>
      <c r="FB4" s="221"/>
      <c r="FC4" s="221"/>
      <c r="FD4" s="221"/>
      <c r="FE4" s="221"/>
      <c r="FF4" s="221"/>
      <c r="FG4" s="221"/>
      <c r="FH4" s="221"/>
      <c r="FI4" s="221"/>
      <c r="FJ4" s="221"/>
      <c r="FK4" s="221"/>
      <c r="FL4" s="221"/>
      <c r="FM4" s="221"/>
      <c r="FN4" s="221"/>
      <c r="FO4" s="221"/>
      <c r="FP4" s="221"/>
      <c r="FQ4" s="221"/>
      <c r="FR4" s="221"/>
      <c r="FS4" s="221"/>
      <c r="FT4" s="221"/>
      <c r="FU4" s="221"/>
      <c r="FV4" s="221"/>
      <c r="FW4" s="221"/>
      <c r="FX4" s="221"/>
      <c r="FY4" s="221"/>
      <c r="FZ4" s="221"/>
      <c r="GA4" s="221"/>
      <c r="GB4" s="221"/>
      <c r="GC4" s="221"/>
      <c r="GD4" s="221"/>
      <c r="GE4" s="221"/>
      <c r="GF4" s="221"/>
      <c r="GG4" s="221"/>
      <c r="GH4" s="221"/>
      <c r="GI4" s="221"/>
      <c r="GJ4" s="221"/>
      <c r="GK4" s="221"/>
      <c r="GL4" s="221"/>
      <c r="GM4" s="221"/>
      <c r="GN4" s="221"/>
      <c r="GO4" s="221"/>
      <c r="GP4" s="221"/>
      <c r="GQ4" s="221"/>
      <c r="GR4" s="221"/>
      <c r="GS4" s="221"/>
      <c r="GT4" s="221"/>
      <c r="GU4" s="221"/>
      <c r="GV4" s="221"/>
      <c r="GW4" s="221"/>
      <c r="GX4" s="221"/>
      <c r="GY4" s="221"/>
      <c r="GZ4" s="221"/>
      <c r="HA4" s="221"/>
      <c r="HB4" s="221"/>
      <c r="HC4" s="221"/>
      <c r="HD4" s="221"/>
      <c r="HE4" s="221"/>
      <c r="HF4" s="221"/>
      <c r="HG4" s="221"/>
      <c r="HH4" s="221"/>
      <c r="HI4" s="221"/>
      <c r="HJ4" s="221"/>
      <c r="HK4" s="221"/>
      <c r="HL4" s="221"/>
      <c r="HM4" s="221"/>
      <c r="HN4" s="221"/>
      <c r="HO4" s="221"/>
      <c r="HP4" s="221"/>
      <c r="HQ4" s="221"/>
      <c r="HR4" s="221"/>
      <c r="HS4" s="221"/>
      <c r="HT4" s="221"/>
      <c r="HU4" s="221"/>
      <c r="HV4" s="221"/>
      <c r="HW4" s="221"/>
      <c r="HX4" s="221"/>
      <c r="HY4" s="221"/>
      <c r="HZ4" s="221"/>
      <c r="IA4" s="221"/>
      <c r="IB4" s="221"/>
      <c r="IC4" s="221"/>
      <c r="ID4" s="221"/>
      <c r="IE4" s="221"/>
      <c r="IF4" s="221"/>
      <c r="IG4" s="221"/>
      <c r="IH4" s="221"/>
      <c r="II4" s="221"/>
      <c r="IJ4" s="221"/>
      <c r="IK4" s="221"/>
      <c r="IL4" s="221"/>
      <c r="IM4" s="221"/>
      <c r="IN4" s="221"/>
      <c r="IO4" s="221"/>
      <c r="IP4" s="221"/>
      <c r="IQ4" s="221"/>
      <c r="IR4" s="221"/>
      <c r="IS4" s="221"/>
      <c r="IT4" s="221"/>
      <c r="IU4" s="221"/>
      <c r="IV4" s="221">
        <v>0</v>
      </c>
    </row>
    <row r="5" spans="1:256" s="308" customFormat="1" ht="13.5" customHeight="1" x14ac:dyDescent="0.3">
      <c r="A5" s="305"/>
      <c r="B5" s="327"/>
      <c r="C5" s="311"/>
      <c r="D5" s="306" t="s">
        <v>549</v>
      </c>
      <c r="E5" s="307">
        <v>0</v>
      </c>
      <c r="F5" s="266">
        <v>0</v>
      </c>
      <c r="G5" s="266">
        <v>0</v>
      </c>
      <c r="H5" s="266">
        <v>0</v>
      </c>
      <c r="I5" s="266">
        <v>0</v>
      </c>
      <c r="J5" s="266">
        <v>0</v>
      </c>
      <c r="K5" s="266">
        <v>0</v>
      </c>
      <c r="L5" s="266">
        <v>0</v>
      </c>
      <c r="M5" s="266">
        <v>0</v>
      </c>
      <c r="N5" s="266">
        <v>0</v>
      </c>
      <c r="O5" s="266">
        <v>0</v>
      </c>
      <c r="P5" s="266"/>
      <c r="Q5" s="266"/>
      <c r="R5" s="266"/>
      <c r="S5" s="266"/>
      <c r="T5" s="266"/>
      <c r="U5" s="266"/>
      <c r="V5" s="266">
        <v>0</v>
      </c>
      <c r="W5" s="266">
        <v>0</v>
      </c>
      <c r="X5" s="266">
        <v>0</v>
      </c>
      <c r="Y5" s="266">
        <v>0</v>
      </c>
      <c r="Z5" s="266">
        <v>0</v>
      </c>
      <c r="AA5" s="266">
        <v>0</v>
      </c>
      <c r="AB5" s="266">
        <v>0</v>
      </c>
      <c r="AC5" s="266">
        <v>0</v>
      </c>
      <c r="AD5" s="266">
        <v>0</v>
      </c>
      <c r="AE5" s="266">
        <v>0</v>
      </c>
      <c r="AF5" s="266">
        <v>0</v>
      </c>
      <c r="AG5" s="266">
        <v>0</v>
      </c>
      <c r="AH5" s="266">
        <v>0</v>
      </c>
      <c r="AI5" s="266">
        <v>0</v>
      </c>
      <c r="AJ5" s="266">
        <v>0</v>
      </c>
      <c r="AK5" s="266">
        <v>0</v>
      </c>
      <c r="AL5" s="266">
        <v>0</v>
      </c>
      <c r="AM5" s="266">
        <v>0</v>
      </c>
      <c r="AN5" s="266">
        <v>0</v>
      </c>
      <c r="AO5" s="266">
        <v>0</v>
      </c>
      <c r="AP5" s="266">
        <v>0</v>
      </c>
      <c r="AQ5" s="266">
        <v>0</v>
      </c>
      <c r="AR5" s="266">
        <v>0</v>
      </c>
      <c r="AS5" s="266">
        <v>0</v>
      </c>
      <c r="AT5" s="266">
        <v>0</v>
      </c>
      <c r="AU5" s="266">
        <v>0</v>
      </c>
      <c r="AV5" s="266">
        <v>0</v>
      </c>
      <c r="AW5" s="266">
        <v>0</v>
      </c>
      <c r="AX5" s="266">
        <v>0</v>
      </c>
      <c r="AY5" s="266">
        <v>0</v>
      </c>
      <c r="AZ5" s="266">
        <v>0</v>
      </c>
      <c r="BA5" s="266">
        <v>0</v>
      </c>
      <c r="BB5" s="266">
        <v>0</v>
      </c>
      <c r="BC5" s="266">
        <v>0</v>
      </c>
      <c r="BD5" s="266">
        <v>0</v>
      </c>
      <c r="BE5" s="266">
        <v>0</v>
      </c>
      <c r="BF5" s="266">
        <v>0</v>
      </c>
      <c r="BG5" s="266">
        <v>0</v>
      </c>
      <c r="BH5" s="266">
        <v>0</v>
      </c>
      <c r="BI5" s="266">
        <v>0</v>
      </c>
      <c r="BJ5" s="266">
        <v>0</v>
      </c>
      <c r="BK5" s="266">
        <v>0</v>
      </c>
      <c r="BL5" s="266">
        <v>0</v>
      </c>
      <c r="BM5" s="266">
        <v>0</v>
      </c>
      <c r="BN5" s="266">
        <v>0</v>
      </c>
      <c r="BO5" s="266">
        <v>0</v>
      </c>
      <c r="BP5" s="266">
        <v>0</v>
      </c>
      <c r="BQ5" s="266">
        <v>0</v>
      </c>
      <c r="BR5" s="266"/>
      <c r="BS5" s="266"/>
      <c r="BT5" s="266"/>
      <c r="BU5" s="266"/>
      <c r="BV5" s="266"/>
      <c r="BW5" s="266"/>
      <c r="BX5" s="266"/>
      <c r="BY5" s="266"/>
      <c r="BZ5" s="266"/>
      <c r="CA5" s="266"/>
      <c r="CB5" s="266"/>
      <c r="CC5" s="266"/>
      <c r="CD5" s="266"/>
      <c r="CE5" s="266"/>
      <c r="CF5" s="266"/>
      <c r="CG5" s="266"/>
      <c r="CH5" s="266"/>
      <c r="CI5" s="266"/>
      <c r="CJ5" s="266"/>
      <c r="CK5" s="266"/>
      <c r="CL5" s="266"/>
      <c r="CM5" s="266"/>
      <c r="CN5" s="266"/>
      <c r="CO5" s="266"/>
      <c r="CP5" s="266"/>
      <c r="CQ5" s="266"/>
      <c r="CR5" s="266"/>
      <c r="CS5" s="266"/>
      <c r="CT5" s="266"/>
      <c r="CU5" s="266"/>
      <c r="CV5" s="266"/>
      <c r="CW5" s="266"/>
      <c r="CX5" s="266"/>
      <c r="CY5" s="266"/>
      <c r="CZ5" s="266"/>
      <c r="DA5" s="266"/>
      <c r="DB5" s="266"/>
      <c r="DC5" s="266"/>
      <c r="DD5" s="266"/>
      <c r="DE5" s="266"/>
      <c r="DF5" s="266"/>
      <c r="DG5" s="266"/>
      <c r="DH5" s="266"/>
      <c r="DI5" s="266"/>
      <c r="DJ5" s="266"/>
      <c r="DK5" s="266"/>
      <c r="DL5" s="266"/>
      <c r="DM5" s="266"/>
      <c r="DN5" s="266"/>
      <c r="DO5" s="266"/>
      <c r="DP5" s="266"/>
      <c r="DQ5" s="266"/>
      <c r="DR5" s="266"/>
      <c r="DS5" s="266"/>
      <c r="DT5" s="266"/>
      <c r="DU5" s="266"/>
      <c r="DV5" s="266"/>
      <c r="DW5" s="266"/>
      <c r="DX5" s="266"/>
      <c r="DY5" s="266"/>
      <c r="DZ5" s="266"/>
      <c r="EA5" s="266"/>
      <c r="EB5" s="266"/>
      <c r="EC5" s="266"/>
      <c r="ED5" s="266"/>
      <c r="EE5" s="266"/>
      <c r="EF5" s="266"/>
      <c r="EG5" s="266"/>
      <c r="EH5" s="266"/>
      <c r="EI5" s="266"/>
      <c r="EJ5" s="266"/>
      <c r="EK5" s="266"/>
      <c r="EL5" s="266"/>
      <c r="EM5" s="266"/>
      <c r="EN5" s="266"/>
      <c r="EO5" s="266"/>
      <c r="EP5" s="266"/>
      <c r="EQ5" s="266"/>
      <c r="ER5" s="266"/>
      <c r="ES5" s="266"/>
      <c r="ET5" s="266"/>
      <c r="EU5" s="266"/>
      <c r="EV5" s="266"/>
      <c r="EW5" s="266"/>
      <c r="EX5" s="266"/>
      <c r="EY5" s="266"/>
      <c r="EZ5" s="266"/>
      <c r="FA5" s="266"/>
      <c r="FB5" s="266"/>
      <c r="FC5" s="266"/>
      <c r="FD5" s="266"/>
      <c r="FE5" s="266"/>
      <c r="FF5" s="266"/>
      <c r="FG5" s="266"/>
      <c r="FH5" s="266"/>
      <c r="FI5" s="266"/>
      <c r="FJ5" s="266"/>
      <c r="FK5" s="266"/>
      <c r="FL5" s="266"/>
      <c r="FM5" s="266"/>
      <c r="FN5" s="266"/>
      <c r="FO5" s="266"/>
      <c r="FP5" s="266"/>
      <c r="FQ5" s="266"/>
      <c r="FR5" s="266"/>
      <c r="FS5" s="266"/>
      <c r="FT5" s="266"/>
      <c r="FU5" s="266"/>
      <c r="FV5" s="266"/>
      <c r="FW5" s="266"/>
      <c r="FX5" s="266"/>
      <c r="FY5" s="266"/>
      <c r="FZ5" s="266"/>
      <c r="GA5" s="266"/>
      <c r="GB5" s="266"/>
      <c r="GC5" s="266"/>
      <c r="GD5" s="266"/>
      <c r="GE5" s="266"/>
      <c r="GF5" s="266"/>
      <c r="GG5" s="266"/>
      <c r="GH5" s="266"/>
      <c r="GI5" s="266"/>
      <c r="GJ5" s="266"/>
      <c r="GK5" s="266"/>
      <c r="GL5" s="266"/>
      <c r="GM5" s="266"/>
      <c r="GN5" s="266"/>
      <c r="GO5" s="266"/>
      <c r="GP5" s="266"/>
      <c r="GQ5" s="266"/>
      <c r="GR5" s="266"/>
      <c r="GS5" s="266"/>
      <c r="GT5" s="266"/>
      <c r="GU5" s="266"/>
      <c r="GV5" s="266"/>
      <c r="GW5" s="266"/>
      <c r="GX5" s="266"/>
      <c r="GY5" s="266"/>
      <c r="GZ5" s="266"/>
      <c r="HA5" s="266"/>
      <c r="HB5" s="266"/>
      <c r="HC5" s="266"/>
      <c r="HD5" s="266"/>
      <c r="HE5" s="266"/>
      <c r="HF5" s="266"/>
      <c r="HG5" s="266"/>
      <c r="HH5" s="266"/>
      <c r="HI5" s="266"/>
      <c r="HJ5" s="266"/>
      <c r="HK5" s="266"/>
      <c r="HL5" s="266"/>
      <c r="HM5" s="266"/>
      <c r="HN5" s="266"/>
      <c r="HO5" s="266"/>
      <c r="HP5" s="266"/>
      <c r="HQ5" s="266"/>
      <c r="HR5" s="266"/>
      <c r="HS5" s="266"/>
      <c r="HT5" s="266"/>
      <c r="HU5" s="266"/>
      <c r="HV5" s="266"/>
      <c r="HW5" s="266"/>
      <c r="HX5" s="266"/>
      <c r="HY5" s="266"/>
      <c r="HZ5" s="266"/>
      <c r="IA5" s="266"/>
      <c r="IB5" s="266"/>
      <c r="IC5" s="266"/>
      <c r="ID5" s="266"/>
      <c r="IE5" s="266"/>
      <c r="IF5" s="266"/>
      <c r="IG5" s="266"/>
      <c r="IH5" s="266"/>
      <c r="II5" s="266"/>
      <c r="IJ5" s="266"/>
      <c r="IK5" s="266"/>
      <c r="IL5" s="266"/>
      <c r="IM5" s="266"/>
      <c r="IN5" s="266"/>
      <c r="IO5" s="266"/>
      <c r="IP5" s="266"/>
      <c r="IQ5" s="266"/>
      <c r="IR5" s="266"/>
      <c r="IS5" s="266"/>
      <c r="IT5" s="266"/>
      <c r="IU5" s="266"/>
      <c r="IV5" s="266"/>
    </row>
    <row r="6" spans="1:256" s="298" customFormat="1" ht="13.5" customHeight="1" x14ac:dyDescent="0.3">
      <c r="B6" s="330"/>
      <c r="C6" s="331"/>
      <c r="D6" s="343" t="s">
        <v>550</v>
      </c>
      <c r="E6" s="304">
        <v>0</v>
      </c>
      <c r="F6" s="221">
        <v>0</v>
      </c>
      <c r="G6" s="221">
        <v>0</v>
      </c>
      <c r="H6" s="221">
        <v>0</v>
      </c>
      <c r="I6" s="221">
        <v>0</v>
      </c>
      <c r="J6" s="221">
        <v>0</v>
      </c>
      <c r="K6" s="221">
        <v>0</v>
      </c>
      <c r="L6" s="221">
        <v>0</v>
      </c>
      <c r="M6" s="221">
        <v>0</v>
      </c>
      <c r="N6" s="221">
        <v>0</v>
      </c>
      <c r="O6" s="221">
        <v>0</v>
      </c>
      <c r="P6" s="221"/>
      <c r="Q6" s="221"/>
      <c r="R6" s="221"/>
      <c r="S6" s="221"/>
      <c r="T6" s="221"/>
      <c r="U6" s="221"/>
      <c r="V6" s="221">
        <v>0</v>
      </c>
      <c r="W6" s="221">
        <v>0</v>
      </c>
      <c r="X6" s="221">
        <v>0</v>
      </c>
      <c r="Y6" s="221">
        <v>0</v>
      </c>
      <c r="Z6" s="221">
        <v>0</v>
      </c>
      <c r="AA6" s="221">
        <v>0</v>
      </c>
      <c r="AB6" s="221">
        <v>0</v>
      </c>
      <c r="AC6" s="221">
        <v>0</v>
      </c>
      <c r="AD6" s="221">
        <v>0</v>
      </c>
      <c r="AE6" s="221">
        <v>0</v>
      </c>
      <c r="AF6" s="221">
        <v>0</v>
      </c>
      <c r="AG6" s="221">
        <v>0</v>
      </c>
      <c r="AH6" s="221">
        <v>0</v>
      </c>
      <c r="AI6" s="221">
        <v>0</v>
      </c>
      <c r="AJ6" s="221">
        <v>0</v>
      </c>
      <c r="AK6" s="221">
        <v>0</v>
      </c>
      <c r="AL6" s="221">
        <v>0</v>
      </c>
      <c r="AM6" s="221">
        <v>0</v>
      </c>
      <c r="AN6" s="221">
        <v>0</v>
      </c>
      <c r="AO6" s="221">
        <v>0</v>
      </c>
      <c r="AP6" s="221">
        <v>0</v>
      </c>
      <c r="AQ6" s="221">
        <v>0</v>
      </c>
      <c r="AR6" s="221">
        <v>0</v>
      </c>
      <c r="AS6" s="221">
        <v>0</v>
      </c>
      <c r="AT6" s="221">
        <v>0</v>
      </c>
      <c r="AU6" s="221">
        <v>0</v>
      </c>
      <c r="AV6" s="221">
        <v>0</v>
      </c>
      <c r="AW6" s="221">
        <v>0</v>
      </c>
      <c r="AX6" s="221">
        <v>0</v>
      </c>
      <c r="AY6" s="221">
        <v>0</v>
      </c>
      <c r="AZ6" s="221">
        <v>0</v>
      </c>
      <c r="BA6" s="221">
        <v>0</v>
      </c>
      <c r="BB6" s="221">
        <v>0</v>
      </c>
      <c r="BC6" s="221">
        <v>0</v>
      </c>
      <c r="BD6" s="221">
        <v>0</v>
      </c>
      <c r="BE6" s="221">
        <v>0</v>
      </c>
      <c r="BF6" s="221">
        <v>0</v>
      </c>
      <c r="BG6" s="221">
        <v>0</v>
      </c>
      <c r="BH6" s="221">
        <v>0</v>
      </c>
      <c r="BI6" s="221">
        <v>0</v>
      </c>
      <c r="BJ6" s="221">
        <v>0</v>
      </c>
      <c r="BK6" s="221">
        <v>0</v>
      </c>
      <c r="BL6" s="221">
        <v>0</v>
      </c>
      <c r="BM6" s="221">
        <v>0</v>
      </c>
      <c r="BN6" s="221">
        <v>0</v>
      </c>
      <c r="BO6" s="221">
        <v>0</v>
      </c>
      <c r="BP6" s="221">
        <v>0</v>
      </c>
      <c r="BQ6" s="221">
        <v>0</v>
      </c>
      <c r="BR6" s="221"/>
      <c r="BS6" s="221"/>
      <c r="BT6" s="221"/>
      <c r="BU6" s="221"/>
      <c r="BV6" s="221"/>
      <c r="BW6" s="221"/>
      <c r="BX6" s="221"/>
      <c r="BY6" s="221"/>
      <c r="BZ6" s="221"/>
      <c r="CA6" s="221"/>
      <c r="CB6" s="221"/>
      <c r="CC6" s="221"/>
      <c r="CD6" s="221"/>
      <c r="CE6" s="221"/>
      <c r="CF6" s="221"/>
      <c r="CG6" s="221"/>
      <c r="CH6" s="221"/>
      <c r="CI6" s="221"/>
      <c r="CJ6" s="221"/>
      <c r="CK6" s="221"/>
      <c r="CL6" s="221"/>
      <c r="CM6" s="221"/>
      <c r="CN6" s="221"/>
      <c r="CO6" s="221"/>
      <c r="CP6" s="221"/>
      <c r="CQ6" s="221"/>
      <c r="CR6" s="221"/>
      <c r="CS6" s="221"/>
      <c r="CT6" s="221"/>
      <c r="CU6" s="221"/>
      <c r="CV6" s="221"/>
      <c r="CW6" s="221"/>
      <c r="CX6" s="221"/>
      <c r="CY6" s="221"/>
      <c r="CZ6" s="221"/>
      <c r="DA6" s="221"/>
      <c r="DB6" s="221"/>
      <c r="DC6" s="221"/>
      <c r="DD6" s="221"/>
      <c r="DE6" s="221"/>
      <c r="DF6" s="221"/>
      <c r="DG6" s="221"/>
      <c r="DH6" s="221"/>
      <c r="DI6" s="221"/>
      <c r="DJ6" s="221"/>
      <c r="DK6" s="221"/>
      <c r="DL6" s="221"/>
      <c r="DM6" s="221"/>
      <c r="DN6" s="221"/>
      <c r="DO6" s="221"/>
      <c r="DP6" s="221"/>
      <c r="DQ6" s="221"/>
      <c r="DR6" s="221"/>
      <c r="DS6" s="221"/>
      <c r="DT6" s="221"/>
      <c r="DU6" s="221"/>
      <c r="DV6" s="221"/>
      <c r="DW6" s="221"/>
      <c r="DX6" s="221"/>
      <c r="DY6" s="221"/>
      <c r="DZ6" s="221"/>
      <c r="EA6" s="221"/>
      <c r="EB6" s="221"/>
      <c r="EC6" s="221"/>
      <c r="ED6" s="221"/>
      <c r="EE6" s="221"/>
      <c r="EF6" s="221"/>
      <c r="EG6" s="221"/>
      <c r="EH6" s="221"/>
      <c r="EI6" s="221"/>
      <c r="EJ6" s="221"/>
      <c r="EK6" s="221"/>
      <c r="EL6" s="221"/>
      <c r="EM6" s="221"/>
      <c r="EN6" s="221"/>
      <c r="EO6" s="221"/>
      <c r="EP6" s="221"/>
      <c r="EQ6" s="221"/>
      <c r="ER6" s="221"/>
      <c r="ES6" s="221"/>
      <c r="ET6" s="221"/>
      <c r="EU6" s="221"/>
      <c r="EV6" s="221"/>
      <c r="EW6" s="221"/>
      <c r="EX6" s="221"/>
      <c r="EY6" s="221"/>
      <c r="EZ6" s="221"/>
      <c r="FA6" s="221"/>
      <c r="FB6" s="221"/>
      <c r="FC6" s="221"/>
      <c r="FD6" s="221"/>
      <c r="FE6" s="221"/>
      <c r="FF6" s="221"/>
      <c r="FG6" s="221"/>
      <c r="FH6" s="221"/>
      <c r="FI6" s="221"/>
      <c r="FJ6" s="221"/>
      <c r="FK6" s="221"/>
      <c r="FL6" s="221"/>
      <c r="FM6" s="221"/>
      <c r="FN6" s="221"/>
      <c r="FO6" s="221"/>
      <c r="FP6" s="221"/>
      <c r="FQ6" s="221"/>
      <c r="FR6" s="221"/>
      <c r="FS6" s="221"/>
      <c r="FT6" s="221"/>
      <c r="FU6" s="221"/>
      <c r="FV6" s="221"/>
      <c r="FW6" s="221"/>
      <c r="FX6" s="221"/>
      <c r="FY6" s="221"/>
      <c r="FZ6" s="221"/>
      <c r="GA6" s="221"/>
      <c r="GB6" s="221"/>
      <c r="GC6" s="221"/>
      <c r="GD6" s="221"/>
      <c r="GE6" s="221"/>
      <c r="GF6" s="221"/>
      <c r="GG6" s="221"/>
      <c r="GH6" s="221"/>
      <c r="GI6" s="221"/>
      <c r="GJ6" s="221"/>
      <c r="GK6" s="221"/>
      <c r="GL6" s="221"/>
      <c r="GM6" s="221"/>
      <c r="GN6" s="221"/>
      <c r="GO6" s="221"/>
      <c r="GP6" s="221"/>
      <c r="GQ6" s="221"/>
      <c r="GR6" s="221"/>
      <c r="GS6" s="221"/>
      <c r="GT6" s="221"/>
      <c r="GU6" s="221"/>
      <c r="GV6" s="221"/>
      <c r="GW6" s="221"/>
      <c r="GX6" s="221"/>
      <c r="GY6" s="221"/>
      <c r="GZ6" s="221"/>
      <c r="HA6" s="221"/>
      <c r="HB6" s="221"/>
      <c r="HC6" s="221"/>
      <c r="HD6" s="221"/>
      <c r="HE6" s="221"/>
      <c r="HF6" s="221"/>
      <c r="HG6" s="221"/>
      <c r="HH6" s="221"/>
      <c r="HI6" s="221"/>
      <c r="HJ6" s="221"/>
      <c r="HK6" s="221"/>
      <c r="HL6" s="221"/>
      <c r="HM6" s="221"/>
      <c r="HN6" s="221"/>
      <c r="HO6" s="221"/>
      <c r="HP6" s="221"/>
      <c r="HQ6" s="221"/>
      <c r="HR6" s="221"/>
      <c r="HS6" s="221"/>
      <c r="HT6" s="221"/>
      <c r="HU6" s="221"/>
      <c r="HV6" s="221"/>
      <c r="HW6" s="221"/>
      <c r="HX6" s="221"/>
      <c r="HY6" s="221"/>
      <c r="HZ6" s="221"/>
      <c r="IA6" s="221"/>
      <c r="IB6" s="221"/>
      <c r="IC6" s="221"/>
      <c r="ID6" s="221"/>
      <c r="IE6" s="221"/>
      <c r="IF6" s="221"/>
      <c r="IG6" s="221"/>
      <c r="IH6" s="221"/>
      <c r="II6" s="221"/>
      <c r="IJ6" s="221"/>
      <c r="IK6" s="221"/>
      <c r="IL6" s="221"/>
      <c r="IM6" s="221"/>
      <c r="IN6" s="221"/>
      <c r="IO6" s="221"/>
      <c r="IP6" s="221"/>
      <c r="IQ6" s="221"/>
      <c r="IR6" s="221"/>
      <c r="IS6" s="221"/>
      <c r="IT6" s="221"/>
      <c r="IU6" s="221"/>
      <c r="IV6" s="221"/>
    </row>
    <row r="7" spans="1:256" s="308" customFormat="1" ht="13.5" customHeight="1" x14ac:dyDescent="0.3">
      <c r="A7" s="305"/>
      <c r="B7" s="327"/>
      <c r="C7" s="317" t="s">
        <v>513</v>
      </c>
      <c r="D7" s="306" t="s">
        <v>551</v>
      </c>
      <c r="E7" s="309">
        <v>0</v>
      </c>
      <c r="F7" s="266">
        <v>0</v>
      </c>
      <c r="G7" s="266">
        <v>0</v>
      </c>
      <c r="H7" s="266">
        <v>0</v>
      </c>
      <c r="I7" s="266">
        <v>0</v>
      </c>
      <c r="J7" s="266">
        <v>0</v>
      </c>
      <c r="K7" s="266">
        <v>0</v>
      </c>
      <c r="L7" s="266">
        <v>0</v>
      </c>
      <c r="M7" s="266">
        <v>0</v>
      </c>
      <c r="N7" s="266">
        <v>0</v>
      </c>
      <c r="O7" s="266">
        <v>0</v>
      </c>
      <c r="P7" s="266"/>
      <c r="Q7" s="266"/>
      <c r="R7" s="266"/>
      <c r="S7" s="266"/>
      <c r="T7" s="266"/>
      <c r="U7" s="266"/>
      <c r="V7" s="266">
        <v>0</v>
      </c>
      <c r="W7" s="266">
        <v>0</v>
      </c>
      <c r="X7" s="266">
        <v>0</v>
      </c>
      <c r="Y7" s="266">
        <v>0</v>
      </c>
      <c r="Z7" s="266">
        <v>0</v>
      </c>
      <c r="AA7" s="266">
        <v>0</v>
      </c>
      <c r="AB7" s="266">
        <v>0</v>
      </c>
      <c r="AC7" s="266">
        <v>0</v>
      </c>
      <c r="AD7" s="266">
        <v>0</v>
      </c>
      <c r="AE7" s="266">
        <v>0</v>
      </c>
      <c r="AF7" s="266">
        <v>0</v>
      </c>
      <c r="AG7" s="266">
        <v>0</v>
      </c>
      <c r="AH7" s="266">
        <v>0</v>
      </c>
      <c r="AI7" s="266">
        <v>0</v>
      </c>
      <c r="AJ7" s="266">
        <v>0</v>
      </c>
      <c r="AK7" s="266">
        <v>0</v>
      </c>
      <c r="AL7" s="266">
        <v>0</v>
      </c>
      <c r="AM7" s="266">
        <v>0</v>
      </c>
      <c r="AN7" s="266">
        <v>0</v>
      </c>
      <c r="AO7" s="266">
        <v>0</v>
      </c>
      <c r="AP7" s="266">
        <v>0</v>
      </c>
      <c r="AQ7" s="266">
        <v>0</v>
      </c>
      <c r="AR7" s="266">
        <v>0</v>
      </c>
      <c r="AS7" s="266">
        <v>0</v>
      </c>
      <c r="AT7" s="266">
        <v>0</v>
      </c>
      <c r="AU7" s="266">
        <v>0</v>
      </c>
      <c r="AV7" s="266">
        <v>0</v>
      </c>
      <c r="AW7" s="266">
        <v>0</v>
      </c>
      <c r="AX7" s="266">
        <v>0</v>
      </c>
      <c r="AY7" s="266">
        <v>0</v>
      </c>
      <c r="AZ7" s="266">
        <v>0</v>
      </c>
      <c r="BA7" s="266">
        <v>0</v>
      </c>
      <c r="BB7" s="266">
        <v>0</v>
      </c>
      <c r="BC7" s="266">
        <v>0</v>
      </c>
      <c r="BD7" s="266">
        <v>0</v>
      </c>
      <c r="BE7" s="266">
        <v>0</v>
      </c>
      <c r="BF7" s="266">
        <v>0</v>
      </c>
      <c r="BG7" s="266">
        <v>0</v>
      </c>
      <c r="BH7" s="266">
        <v>0</v>
      </c>
      <c r="BI7" s="266">
        <v>0</v>
      </c>
      <c r="BJ7" s="266">
        <v>0</v>
      </c>
      <c r="BK7" s="266">
        <v>0</v>
      </c>
      <c r="BL7" s="266">
        <v>0</v>
      </c>
      <c r="BM7" s="266">
        <v>0</v>
      </c>
      <c r="BN7" s="266">
        <v>0</v>
      </c>
      <c r="BO7" s="266">
        <v>0</v>
      </c>
      <c r="BP7" s="266">
        <v>0</v>
      </c>
      <c r="BQ7" s="266">
        <v>0</v>
      </c>
      <c r="BR7" s="266"/>
      <c r="BS7" s="266"/>
      <c r="BT7" s="266"/>
      <c r="BU7" s="266"/>
      <c r="BV7" s="266"/>
      <c r="BW7" s="266"/>
      <c r="BX7" s="266"/>
      <c r="BY7" s="266"/>
      <c r="BZ7" s="266"/>
      <c r="CA7" s="266"/>
      <c r="CB7" s="266"/>
      <c r="CC7" s="266"/>
      <c r="CD7" s="266"/>
      <c r="CE7" s="266"/>
      <c r="CF7" s="266"/>
      <c r="CG7" s="266"/>
      <c r="CH7" s="266"/>
      <c r="CI7" s="266"/>
      <c r="CJ7" s="266"/>
      <c r="CK7" s="266"/>
      <c r="CL7" s="266"/>
      <c r="CM7" s="266"/>
      <c r="CN7" s="266"/>
      <c r="CO7" s="266"/>
      <c r="CP7" s="266"/>
      <c r="CQ7" s="266"/>
      <c r="CR7" s="266"/>
      <c r="CS7" s="266"/>
      <c r="CT7" s="266"/>
      <c r="CU7" s="266"/>
      <c r="CV7" s="266"/>
      <c r="CW7" s="266"/>
      <c r="CX7" s="266"/>
      <c r="CY7" s="266"/>
      <c r="CZ7" s="266"/>
      <c r="DA7" s="266"/>
      <c r="DB7" s="266"/>
      <c r="DC7" s="266"/>
      <c r="DD7" s="266"/>
      <c r="DE7" s="266"/>
      <c r="DF7" s="266"/>
      <c r="DG7" s="266"/>
      <c r="DH7" s="266"/>
      <c r="DI7" s="266"/>
      <c r="DJ7" s="266"/>
      <c r="DK7" s="266"/>
      <c r="DL7" s="266"/>
      <c r="DM7" s="266"/>
      <c r="DN7" s="266"/>
      <c r="DO7" s="266"/>
      <c r="DP7" s="266"/>
      <c r="DQ7" s="266"/>
      <c r="DR7" s="266"/>
      <c r="DS7" s="266"/>
      <c r="DT7" s="266"/>
      <c r="DU7" s="266"/>
      <c r="DV7" s="266"/>
      <c r="DW7" s="266"/>
      <c r="DX7" s="266"/>
      <c r="DY7" s="266"/>
      <c r="DZ7" s="266"/>
      <c r="EA7" s="266"/>
      <c r="EB7" s="266"/>
      <c r="EC7" s="266"/>
      <c r="ED7" s="266"/>
      <c r="EE7" s="266"/>
      <c r="EF7" s="266"/>
      <c r="EG7" s="266"/>
      <c r="EH7" s="266"/>
      <c r="EI7" s="266"/>
      <c r="EJ7" s="266"/>
      <c r="EK7" s="266"/>
      <c r="EL7" s="266"/>
      <c r="EM7" s="266"/>
      <c r="EN7" s="266"/>
      <c r="EO7" s="266"/>
      <c r="EP7" s="266"/>
      <c r="EQ7" s="266"/>
      <c r="ER7" s="266"/>
      <c r="ES7" s="266"/>
      <c r="ET7" s="266"/>
      <c r="EU7" s="266"/>
      <c r="EV7" s="266"/>
      <c r="EW7" s="266"/>
      <c r="EX7" s="266"/>
      <c r="EY7" s="266"/>
      <c r="EZ7" s="266"/>
      <c r="FA7" s="266"/>
      <c r="FB7" s="266"/>
      <c r="FC7" s="266"/>
      <c r="FD7" s="266"/>
      <c r="FE7" s="266"/>
      <c r="FF7" s="266"/>
      <c r="FG7" s="266"/>
      <c r="FH7" s="266"/>
      <c r="FI7" s="266"/>
      <c r="FJ7" s="266"/>
      <c r="FK7" s="266"/>
      <c r="FL7" s="266"/>
      <c r="FM7" s="266"/>
      <c r="FN7" s="266"/>
      <c r="FO7" s="266"/>
      <c r="FP7" s="266"/>
      <c r="FQ7" s="266"/>
      <c r="FR7" s="266"/>
      <c r="FS7" s="266"/>
      <c r="FT7" s="266"/>
      <c r="FU7" s="266"/>
      <c r="FV7" s="266"/>
      <c r="FW7" s="266"/>
      <c r="FX7" s="266"/>
      <c r="FY7" s="266"/>
      <c r="FZ7" s="266"/>
      <c r="GA7" s="266"/>
      <c r="GB7" s="266"/>
      <c r="GC7" s="266"/>
      <c r="GD7" s="266"/>
      <c r="GE7" s="266"/>
      <c r="GF7" s="266"/>
      <c r="GG7" s="266"/>
      <c r="GH7" s="266"/>
      <c r="GI7" s="266"/>
      <c r="GJ7" s="266"/>
      <c r="GK7" s="266"/>
      <c r="GL7" s="266"/>
      <c r="GM7" s="266"/>
      <c r="GN7" s="266"/>
      <c r="GO7" s="266"/>
      <c r="GP7" s="266"/>
      <c r="GQ7" s="266"/>
      <c r="GR7" s="266"/>
      <c r="GS7" s="266"/>
      <c r="GT7" s="266"/>
      <c r="GU7" s="266"/>
      <c r="GV7" s="266"/>
      <c r="GW7" s="266"/>
      <c r="GX7" s="266"/>
      <c r="GY7" s="266"/>
      <c r="GZ7" s="266"/>
      <c r="HA7" s="266"/>
      <c r="HB7" s="266"/>
      <c r="HC7" s="266"/>
      <c r="HD7" s="266"/>
      <c r="HE7" s="266"/>
      <c r="HF7" s="266"/>
      <c r="HG7" s="266"/>
      <c r="HH7" s="266"/>
      <c r="HI7" s="266"/>
      <c r="HJ7" s="266"/>
      <c r="HK7" s="266"/>
      <c r="HL7" s="266"/>
      <c r="HM7" s="266"/>
      <c r="HN7" s="266"/>
      <c r="HO7" s="266"/>
      <c r="HP7" s="266"/>
      <c r="HQ7" s="266"/>
      <c r="HR7" s="266"/>
      <c r="HS7" s="266"/>
      <c r="HT7" s="266"/>
      <c r="HU7" s="266"/>
      <c r="HV7" s="266"/>
      <c r="HW7" s="266"/>
      <c r="HX7" s="266"/>
      <c r="HY7" s="266"/>
      <c r="HZ7" s="266"/>
      <c r="IA7" s="266"/>
      <c r="IB7" s="266"/>
      <c r="IC7" s="266"/>
      <c r="ID7" s="266"/>
      <c r="IE7" s="266"/>
      <c r="IF7" s="266"/>
      <c r="IG7" s="266"/>
      <c r="IH7" s="266"/>
      <c r="II7" s="266"/>
      <c r="IJ7" s="266"/>
      <c r="IK7" s="266"/>
      <c r="IL7" s="266"/>
      <c r="IM7" s="266"/>
      <c r="IN7" s="266"/>
      <c r="IO7" s="266"/>
      <c r="IP7" s="266"/>
      <c r="IQ7" s="266"/>
      <c r="IR7" s="266"/>
      <c r="IS7" s="266"/>
      <c r="IT7" s="266"/>
      <c r="IU7" s="266"/>
      <c r="IV7" s="266"/>
    </row>
    <row r="8" spans="1:256" s="298" customFormat="1" ht="13.5" customHeight="1" x14ac:dyDescent="0.3">
      <c r="B8" s="330"/>
      <c r="C8" s="331"/>
      <c r="D8" s="343" t="s">
        <v>552</v>
      </c>
      <c r="E8" s="304">
        <v>0</v>
      </c>
      <c r="F8" s="221">
        <v>0</v>
      </c>
      <c r="G8" s="221">
        <v>0</v>
      </c>
      <c r="H8" s="221">
        <v>0</v>
      </c>
      <c r="I8" s="221">
        <v>0</v>
      </c>
      <c r="J8" s="221">
        <v>0</v>
      </c>
      <c r="K8" s="221">
        <v>0</v>
      </c>
      <c r="L8" s="221">
        <v>0</v>
      </c>
      <c r="M8" s="221">
        <v>0</v>
      </c>
      <c r="N8" s="221">
        <v>0</v>
      </c>
      <c r="O8" s="221">
        <v>0</v>
      </c>
      <c r="P8" s="221"/>
      <c r="Q8" s="221"/>
      <c r="R8" s="221"/>
      <c r="S8" s="221"/>
      <c r="T8" s="221"/>
      <c r="U8" s="221"/>
      <c r="V8" s="221">
        <v>0</v>
      </c>
      <c r="W8" s="221">
        <v>0</v>
      </c>
      <c r="X8" s="221">
        <v>0</v>
      </c>
      <c r="Y8" s="221">
        <v>0</v>
      </c>
      <c r="Z8" s="221">
        <v>0</v>
      </c>
      <c r="AA8" s="221">
        <v>0</v>
      </c>
      <c r="AB8" s="221">
        <v>0</v>
      </c>
      <c r="AC8" s="221">
        <v>0</v>
      </c>
      <c r="AD8" s="221">
        <v>0</v>
      </c>
      <c r="AE8" s="221">
        <v>0</v>
      </c>
      <c r="AF8" s="221">
        <v>0</v>
      </c>
      <c r="AG8" s="221">
        <v>0</v>
      </c>
      <c r="AH8" s="221">
        <v>0</v>
      </c>
      <c r="AI8" s="221">
        <v>0</v>
      </c>
      <c r="AJ8" s="221">
        <v>0</v>
      </c>
      <c r="AK8" s="221">
        <v>0</v>
      </c>
      <c r="AL8" s="221">
        <v>0</v>
      </c>
      <c r="AM8" s="221">
        <v>0</v>
      </c>
      <c r="AN8" s="221">
        <v>0</v>
      </c>
      <c r="AO8" s="221">
        <v>0</v>
      </c>
      <c r="AP8" s="221">
        <v>0</v>
      </c>
      <c r="AQ8" s="221">
        <v>0</v>
      </c>
      <c r="AR8" s="221">
        <v>0</v>
      </c>
      <c r="AS8" s="221">
        <v>0</v>
      </c>
      <c r="AT8" s="221">
        <v>0</v>
      </c>
      <c r="AU8" s="221">
        <v>0</v>
      </c>
      <c r="AV8" s="221">
        <v>0</v>
      </c>
      <c r="AW8" s="221">
        <v>0</v>
      </c>
      <c r="AX8" s="221">
        <v>0</v>
      </c>
      <c r="AY8" s="221">
        <v>0</v>
      </c>
      <c r="AZ8" s="221">
        <v>0</v>
      </c>
      <c r="BA8" s="221">
        <v>0</v>
      </c>
      <c r="BB8" s="221">
        <v>0</v>
      </c>
      <c r="BC8" s="221">
        <v>0</v>
      </c>
      <c r="BD8" s="221">
        <v>0</v>
      </c>
      <c r="BE8" s="221">
        <v>0</v>
      </c>
      <c r="BF8" s="221">
        <v>0</v>
      </c>
      <c r="BG8" s="221">
        <v>0</v>
      </c>
      <c r="BH8" s="221">
        <v>0</v>
      </c>
      <c r="BI8" s="221">
        <v>0</v>
      </c>
      <c r="BJ8" s="221">
        <v>0</v>
      </c>
      <c r="BK8" s="221">
        <v>0</v>
      </c>
      <c r="BL8" s="221">
        <v>0</v>
      </c>
      <c r="BM8" s="221">
        <v>0</v>
      </c>
      <c r="BN8" s="221">
        <v>0</v>
      </c>
      <c r="BO8" s="221">
        <v>0</v>
      </c>
      <c r="BP8" s="221">
        <v>0</v>
      </c>
      <c r="BQ8" s="221">
        <v>0</v>
      </c>
      <c r="BR8" s="221"/>
      <c r="BS8" s="221"/>
      <c r="BT8" s="221"/>
      <c r="BU8" s="221"/>
      <c r="BV8" s="221"/>
      <c r="BW8" s="221"/>
      <c r="BX8" s="221"/>
      <c r="BY8" s="221"/>
      <c r="BZ8" s="221"/>
      <c r="CA8" s="221"/>
      <c r="CB8" s="221"/>
      <c r="CC8" s="221"/>
      <c r="CD8" s="221"/>
      <c r="CE8" s="221"/>
      <c r="CF8" s="221"/>
      <c r="CG8" s="221"/>
      <c r="CH8" s="221"/>
      <c r="CI8" s="221"/>
      <c r="CJ8" s="221"/>
      <c r="CK8" s="221"/>
      <c r="CL8" s="221"/>
      <c r="CM8" s="221"/>
      <c r="CN8" s="221"/>
      <c r="CO8" s="221"/>
      <c r="CP8" s="221"/>
      <c r="CQ8" s="221"/>
      <c r="CR8" s="221"/>
      <c r="CS8" s="221"/>
      <c r="CT8" s="221"/>
      <c r="CU8" s="221"/>
      <c r="CV8" s="221"/>
      <c r="CW8" s="221"/>
      <c r="CX8" s="221"/>
      <c r="CY8" s="221"/>
      <c r="CZ8" s="221"/>
      <c r="DA8" s="221"/>
      <c r="DB8" s="221"/>
      <c r="DC8" s="221"/>
      <c r="DD8" s="221"/>
      <c r="DE8" s="221"/>
      <c r="DF8" s="221"/>
      <c r="DG8" s="221"/>
      <c r="DH8" s="221"/>
      <c r="DI8" s="221"/>
      <c r="DJ8" s="221"/>
      <c r="DK8" s="221"/>
      <c r="DL8" s="221"/>
      <c r="DM8" s="221"/>
      <c r="DN8" s="221"/>
      <c r="DO8" s="221"/>
      <c r="DP8" s="221"/>
      <c r="DQ8" s="221"/>
      <c r="DR8" s="221"/>
      <c r="DS8" s="221"/>
      <c r="DT8" s="221"/>
      <c r="DU8" s="221"/>
      <c r="DV8" s="221"/>
      <c r="DW8" s="221"/>
      <c r="DX8" s="221"/>
      <c r="DY8" s="221"/>
      <c r="DZ8" s="221"/>
      <c r="EA8" s="221"/>
      <c r="EB8" s="221"/>
      <c r="EC8" s="221"/>
      <c r="ED8" s="221"/>
      <c r="EE8" s="221"/>
      <c r="EF8" s="221"/>
      <c r="EG8" s="221"/>
      <c r="EH8" s="221"/>
      <c r="EI8" s="221"/>
      <c r="EJ8" s="221"/>
      <c r="EK8" s="221"/>
      <c r="EL8" s="221"/>
      <c r="EM8" s="221"/>
      <c r="EN8" s="221"/>
      <c r="EO8" s="221"/>
      <c r="EP8" s="221"/>
      <c r="EQ8" s="221"/>
      <c r="ER8" s="221"/>
      <c r="ES8" s="221"/>
      <c r="ET8" s="221"/>
      <c r="EU8" s="221"/>
      <c r="EV8" s="221"/>
      <c r="EW8" s="221"/>
      <c r="EX8" s="221"/>
      <c r="EY8" s="221"/>
      <c r="EZ8" s="221"/>
      <c r="FA8" s="221"/>
      <c r="FB8" s="221"/>
      <c r="FC8" s="221"/>
      <c r="FD8" s="221"/>
      <c r="FE8" s="221"/>
      <c r="FF8" s="221"/>
      <c r="FG8" s="221"/>
      <c r="FH8" s="221"/>
      <c r="FI8" s="221"/>
      <c r="FJ8" s="221"/>
      <c r="FK8" s="221"/>
      <c r="FL8" s="221"/>
      <c r="FM8" s="221"/>
      <c r="FN8" s="221"/>
      <c r="FO8" s="221"/>
      <c r="FP8" s="221"/>
      <c r="FQ8" s="221"/>
      <c r="FR8" s="221"/>
      <c r="FS8" s="221"/>
      <c r="FT8" s="221"/>
      <c r="FU8" s="221"/>
      <c r="FV8" s="221"/>
      <c r="FW8" s="221"/>
      <c r="FX8" s="221"/>
      <c r="FY8" s="221"/>
      <c r="FZ8" s="221"/>
      <c r="GA8" s="221"/>
      <c r="GB8" s="221"/>
      <c r="GC8" s="221"/>
      <c r="GD8" s="221"/>
      <c r="GE8" s="221"/>
      <c r="GF8" s="221"/>
      <c r="GG8" s="221"/>
      <c r="GH8" s="221"/>
      <c r="GI8" s="221"/>
      <c r="GJ8" s="221"/>
      <c r="GK8" s="221"/>
      <c r="GL8" s="221"/>
      <c r="GM8" s="221"/>
      <c r="GN8" s="221"/>
      <c r="GO8" s="221"/>
      <c r="GP8" s="221"/>
      <c r="GQ8" s="221"/>
      <c r="GR8" s="221"/>
      <c r="GS8" s="221"/>
      <c r="GT8" s="221"/>
      <c r="GU8" s="221"/>
      <c r="GV8" s="221"/>
      <c r="GW8" s="221"/>
      <c r="GX8" s="221"/>
      <c r="GY8" s="221"/>
      <c r="GZ8" s="221"/>
      <c r="HA8" s="221"/>
      <c r="HB8" s="221"/>
      <c r="HC8" s="221"/>
      <c r="HD8" s="221"/>
      <c r="HE8" s="221"/>
      <c r="HF8" s="221"/>
      <c r="HG8" s="221"/>
      <c r="HH8" s="221"/>
      <c r="HI8" s="221"/>
      <c r="HJ8" s="221"/>
      <c r="HK8" s="221"/>
      <c r="HL8" s="221"/>
      <c r="HM8" s="221"/>
      <c r="HN8" s="221"/>
      <c r="HO8" s="221"/>
      <c r="HP8" s="221"/>
      <c r="HQ8" s="221"/>
      <c r="HR8" s="221"/>
      <c r="HS8" s="221"/>
      <c r="HT8" s="221"/>
      <c r="HU8" s="221"/>
      <c r="HV8" s="221"/>
      <c r="HW8" s="221"/>
      <c r="HX8" s="221"/>
      <c r="HY8" s="221"/>
      <c r="HZ8" s="221"/>
      <c r="IA8" s="221"/>
      <c r="IB8" s="221"/>
      <c r="IC8" s="221"/>
      <c r="ID8" s="221"/>
      <c r="IE8" s="221"/>
      <c r="IF8" s="221"/>
      <c r="IG8" s="221"/>
      <c r="IH8" s="221"/>
      <c r="II8" s="221"/>
      <c r="IJ8" s="221"/>
      <c r="IK8" s="221"/>
      <c r="IL8" s="221"/>
      <c r="IM8" s="221"/>
      <c r="IN8" s="221"/>
      <c r="IO8" s="221"/>
      <c r="IP8" s="221"/>
      <c r="IQ8" s="221"/>
      <c r="IR8" s="221"/>
      <c r="IS8" s="221"/>
      <c r="IT8" s="221"/>
      <c r="IU8" s="221"/>
      <c r="IV8" s="221"/>
    </row>
    <row r="9" spans="1:256" s="308" customFormat="1" ht="13.5" customHeight="1" x14ac:dyDescent="0.3">
      <c r="A9" s="305"/>
      <c r="B9" s="327"/>
      <c r="C9" s="311"/>
      <c r="D9" s="306" t="s">
        <v>553</v>
      </c>
      <c r="E9" s="309">
        <v>0</v>
      </c>
      <c r="F9" s="266">
        <v>0</v>
      </c>
      <c r="G9" s="266">
        <v>0</v>
      </c>
      <c r="H9" s="266">
        <v>0</v>
      </c>
      <c r="I9" s="266">
        <v>0</v>
      </c>
      <c r="J9" s="266">
        <v>0</v>
      </c>
      <c r="K9" s="266">
        <v>0</v>
      </c>
      <c r="L9" s="266">
        <v>0</v>
      </c>
      <c r="M9" s="266">
        <v>0</v>
      </c>
      <c r="N9" s="266">
        <v>0</v>
      </c>
      <c r="O9" s="266">
        <v>0</v>
      </c>
      <c r="P9" s="266"/>
      <c r="Q9" s="266"/>
      <c r="R9" s="266"/>
      <c r="S9" s="266"/>
      <c r="T9" s="266"/>
      <c r="U9" s="266"/>
      <c r="V9" s="266">
        <v>0</v>
      </c>
      <c r="W9" s="266">
        <v>0</v>
      </c>
      <c r="X9" s="266">
        <v>0</v>
      </c>
      <c r="Y9" s="266">
        <v>0</v>
      </c>
      <c r="Z9" s="266">
        <v>0</v>
      </c>
      <c r="AA9" s="266">
        <v>0</v>
      </c>
      <c r="AB9" s="266">
        <v>0</v>
      </c>
      <c r="AC9" s="266">
        <v>0</v>
      </c>
      <c r="AD9" s="266">
        <v>0</v>
      </c>
      <c r="AE9" s="266">
        <v>0</v>
      </c>
      <c r="AF9" s="266">
        <v>0</v>
      </c>
      <c r="AG9" s="266">
        <v>0</v>
      </c>
      <c r="AH9" s="266">
        <v>0</v>
      </c>
      <c r="AI9" s="266">
        <v>0</v>
      </c>
      <c r="AJ9" s="266">
        <v>0</v>
      </c>
      <c r="AK9" s="266">
        <v>0</v>
      </c>
      <c r="AL9" s="266">
        <v>0</v>
      </c>
      <c r="AM9" s="266">
        <v>0</v>
      </c>
      <c r="AN9" s="266">
        <v>0</v>
      </c>
      <c r="AO9" s="266">
        <v>0</v>
      </c>
      <c r="AP9" s="266">
        <v>0</v>
      </c>
      <c r="AQ9" s="266">
        <v>0</v>
      </c>
      <c r="AR9" s="266">
        <v>0</v>
      </c>
      <c r="AS9" s="266">
        <v>0</v>
      </c>
      <c r="AT9" s="266">
        <v>0</v>
      </c>
      <c r="AU9" s="266">
        <v>0</v>
      </c>
      <c r="AV9" s="266">
        <v>0</v>
      </c>
      <c r="AW9" s="266">
        <v>0</v>
      </c>
      <c r="AX9" s="266">
        <v>0</v>
      </c>
      <c r="AY9" s="266">
        <v>0</v>
      </c>
      <c r="AZ9" s="266">
        <v>0</v>
      </c>
      <c r="BA9" s="266">
        <v>0</v>
      </c>
      <c r="BB9" s="266">
        <v>0</v>
      </c>
      <c r="BC9" s="266">
        <v>0</v>
      </c>
      <c r="BD9" s="266">
        <v>0</v>
      </c>
      <c r="BE9" s="266">
        <v>0</v>
      </c>
      <c r="BF9" s="266">
        <v>0</v>
      </c>
      <c r="BG9" s="266">
        <v>0</v>
      </c>
      <c r="BH9" s="266">
        <v>0</v>
      </c>
      <c r="BI9" s="266">
        <v>0</v>
      </c>
      <c r="BJ9" s="266">
        <v>0</v>
      </c>
      <c r="BK9" s="266">
        <v>0</v>
      </c>
      <c r="BL9" s="266">
        <v>0</v>
      </c>
      <c r="BM9" s="266">
        <v>0</v>
      </c>
      <c r="BN9" s="266">
        <v>0</v>
      </c>
      <c r="BO9" s="266">
        <v>0</v>
      </c>
      <c r="BP9" s="266">
        <v>0</v>
      </c>
      <c r="BQ9" s="266">
        <v>0</v>
      </c>
      <c r="BR9" s="266"/>
      <c r="BS9" s="266"/>
      <c r="BT9" s="266"/>
      <c r="BU9" s="266"/>
      <c r="BV9" s="266"/>
      <c r="BW9" s="266"/>
      <c r="BX9" s="266"/>
      <c r="BY9" s="266"/>
      <c r="BZ9" s="266"/>
      <c r="CA9" s="266"/>
      <c r="CB9" s="266"/>
      <c r="CC9" s="266"/>
      <c r="CD9" s="266"/>
      <c r="CE9" s="266"/>
      <c r="CF9" s="266"/>
      <c r="CG9" s="266"/>
      <c r="CH9" s="266"/>
      <c r="CI9" s="266"/>
      <c r="CJ9" s="266"/>
      <c r="CK9" s="266"/>
      <c r="CL9" s="266"/>
      <c r="CM9" s="266"/>
      <c r="CN9" s="266"/>
      <c r="CO9" s="266"/>
      <c r="CP9" s="266"/>
      <c r="CQ9" s="266"/>
      <c r="CR9" s="266"/>
      <c r="CS9" s="266"/>
      <c r="CT9" s="266"/>
      <c r="CU9" s="266"/>
      <c r="CV9" s="266"/>
      <c r="CW9" s="266"/>
      <c r="CX9" s="266"/>
      <c r="CY9" s="266"/>
      <c r="CZ9" s="266"/>
      <c r="DA9" s="266"/>
      <c r="DB9" s="266"/>
      <c r="DC9" s="266"/>
      <c r="DD9" s="266"/>
      <c r="DE9" s="266"/>
      <c r="DF9" s="266"/>
      <c r="DG9" s="266"/>
      <c r="DH9" s="266"/>
      <c r="DI9" s="266"/>
      <c r="DJ9" s="266"/>
      <c r="DK9" s="266"/>
      <c r="DL9" s="266"/>
      <c r="DM9" s="266"/>
      <c r="DN9" s="266"/>
      <c r="DO9" s="266"/>
      <c r="DP9" s="266"/>
      <c r="DQ9" s="266"/>
      <c r="DR9" s="266"/>
      <c r="DS9" s="266"/>
      <c r="DT9" s="266"/>
      <c r="DU9" s="266"/>
      <c r="DV9" s="266"/>
      <c r="DW9" s="266"/>
      <c r="DX9" s="266"/>
      <c r="DY9" s="266"/>
      <c r="DZ9" s="266"/>
      <c r="EA9" s="266"/>
      <c r="EB9" s="266"/>
      <c r="EC9" s="266"/>
      <c r="ED9" s="266"/>
      <c r="EE9" s="266"/>
      <c r="EF9" s="266"/>
      <c r="EG9" s="266"/>
      <c r="EH9" s="266"/>
      <c r="EI9" s="266"/>
      <c r="EJ9" s="266"/>
      <c r="EK9" s="266"/>
      <c r="EL9" s="266"/>
      <c r="EM9" s="266"/>
      <c r="EN9" s="266"/>
      <c r="EO9" s="266"/>
      <c r="EP9" s="266"/>
      <c r="EQ9" s="266"/>
      <c r="ER9" s="266"/>
      <c r="ES9" s="266"/>
      <c r="ET9" s="266"/>
      <c r="EU9" s="266"/>
      <c r="EV9" s="266"/>
      <c r="EW9" s="266"/>
      <c r="EX9" s="266"/>
      <c r="EY9" s="266"/>
      <c r="EZ9" s="266"/>
      <c r="FA9" s="266"/>
      <c r="FB9" s="266"/>
      <c r="FC9" s="266"/>
      <c r="FD9" s="266"/>
      <c r="FE9" s="266"/>
      <c r="FF9" s="266"/>
      <c r="FG9" s="266"/>
      <c r="FH9" s="266"/>
      <c r="FI9" s="266"/>
      <c r="FJ9" s="266"/>
      <c r="FK9" s="266"/>
      <c r="FL9" s="266"/>
      <c r="FM9" s="266"/>
      <c r="FN9" s="266"/>
      <c r="FO9" s="266"/>
      <c r="FP9" s="266"/>
      <c r="FQ9" s="266"/>
      <c r="FR9" s="266"/>
      <c r="FS9" s="266"/>
      <c r="FT9" s="266"/>
      <c r="FU9" s="266"/>
      <c r="FV9" s="266"/>
      <c r="FW9" s="266"/>
      <c r="FX9" s="266"/>
      <c r="FY9" s="266"/>
      <c r="FZ9" s="266"/>
      <c r="GA9" s="266"/>
      <c r="GB9" s="266"/>
      <c r="GC9" s="266"/>
      <c r="GD9" s="266"/>
      <c r="GE9" s="266"/>
      <c r="GF9" s="266"/>
      <c r="GG9" s="266"/>
      <c r="GH9" s="266"/>
      <c r="GI9" s="266"/>
      <c r="GJ9" s="266"/>
      <c r="GK9" s="266"/>
      <c r="GL9" s="266"/>
      <c r="GM9" s="266"/>
      <c r="GN9" s="266"/>
      <c r="GO9" s="266"/>
      <c r="GP9" s="266"/>
      <c r="GQ9" s="266"/>
      <c r="GR9" s="266"/>
      <c r="GS9" s="266"/>
      <c r="GT9" s="266"/>
      <c r="GU9" s="266"/>
      <c r="GV9" s="266"/>
      <c r="GW9" s="266"/>
      <c r="GX9" s="266"/>
      <c r="GY9" s="266"/>
      <c r="GZ9" s="266"/>
      <c r="HA9" s="266"/>
      <c r="HB9" s="266"/>
      <c r="HC9" s="266"/>
      <c r="HD9" s="266"/>
      <c r="HE9" s="266"/>
      <c r="HF9" s="266"/>
      <c r="HG9" s="266"/>
      <c r="HH9" s="266"/>
      <c r="HI9" s="266"/>
      <c r="HJ9" s="266"/>
      <c r="HK9" s="266"/>
      <c r="HL9" s="266"/>
      <c r="HM9" s="266"/>
      <c r="HN9" s="266"/>
      <c r="HO9" s="266"/>
      <c r="HP9" s="266"/>
      <c r="HQ9" s="266"/>
      <c r="HR9" s="266"/>
      <c r="HS9" s="266"/>
      <c r="HT9" s="266"/>
      <c r="HU9" s="266"/>
      <c r="HV9" s="266"/>
      <c r="HW9" s="266"/>
      <c r="HX9" s="266"/>
      <c r="HY9" s="266"/>
      <c r="HZ9" s="266"/>
      <c r="IA9" s="266"/>
      <c r="IB9" s="266"/>
      <c r="IC9" s="266"/>
      <c r="ID9" s="266"/>
      <c r="IE9" s="266"/>
      <c r="IF9" s="266"/>
      <c r="IG9" s="266"/>
      <c r="IH9" s="266"/>
      <c r="II9" s="266"/>
      <c r="IJ9" s="266"/>
      <c r="IK9" s="266"/>
      <c r="IL9" s="266"/>
      <c r="IM9" s="266"/>
      <c r="IN9" s="266"/>
      <c r="IO9" s="266"/>
      <c r="IP9" s="266"/>
      <c r="IQ9" s="266"/>
      <c r="IR9" s="266"/>
      <c r="IS9" s="266"/>
      <c r="IT9" s="266"/>
      <c r="IU9" s="266"/>
      <c r="IV9" s="266"/>
    </row>
    <row r="10" spans="1:256" s="298" customFormat="1" ht="13.5" customHeight="1" x14ac:dyDescent="0.3">
      <c r="B10" s="330"/>
      <c r="C10" s="331"/>
      <c r="D10" s="343" t="s">
        <v>554</v>
      </c>
      <c r="E10" s="304">
        <v>0</v>
      </c>
      <c r="F10" s="221">
        <v>0</v>
      </c>
      <c r="G10" s="221">
        <v>0</v>
      </c>
      <c r="H10" s="221">
        <v>0</v>
      </c>
      <c r="I10" s="221">
        <v>0</v>
      </c>
      <c r="J10" s="221">
        <v>0</v>
      </c>
      <c r="K10" s="221">
        <v>0</v>
      </c>
      <c r="L10" s="221">
        <v>0</v>
      </c>
      <c r="M10" s="221">
        <v>0</v>
      </c>
      <c r="N10" s="221">
        <v>0</v>
      </c>
      <c r="O10" s="221">
        <v>0</v>
      </c>
      <c r="P10" s="221"/>
      <c r="Q10" s="221"/>
      <c r="R10" s="221"/>
      <c r="S10" s="221"/>
      <c r="T10" s="221"/>
      <c r="U10" s="221"/>
      <c r="V10" s="221">
        <v>0</v>
      </c>
      <c r="W10" s="221">
        <v>0</v>
      </c>
      <c r="X10" s="221">
        <v>0</v>
      </c>
      <c r="Y10" s="221">
        <v>0</v>
      </c>
      <c r="Z10" s="221">
        <v>0</v>
      </c>
      <c r="AA10" s="221">
        <v>0</v>
      </c>
      <c r="AB10" s="221">
        <v>0</v>
      </c>
      <c r="AC10" s="221">
        <v>0</v>
      </c>
      <c r="AD10" s="221">
        <v>0</v>
      </c>
      <c r="AE10" s="221">
        <v>0</v>
      </c>
      <c r="AF10" s="221">
        <v>0</v>
      </c>
      <c r="AG10" s="221">
        <v>0</v>
      </c>
      <c r="AH10" s="221">
        <v>0</v>
      </c>
      <c r="AI10" s="221">
        <v>0</v>
      </c>
      <c r="AJ10" s="221">
        <v>0</v>
      </c>
      <c r="AK10" s="221">
        <v>0</v>
      </c>
      <c r="AL10" s="221">
        <v>0</v>
      </c>
      <c r="AM10" s="221">
        <v>0</v>
      </c>
      <c r="AN10" s="221">
        <v>0</v>
      </c>
      <c r="AO10" s="221">
        <v>0</v>
      </c>
      <c r="AP10" s="221">
        <v>0</v>
      </c>
      <c r="AQ10" s="221">
        <v>0</v>
      </c>
      <c r="AR10" s="221">
        <v>0</v>
      </c>
      <c r="AS10" s="221">
        <v>0</v>
      </c>
      <c r="AT10" s="221">
        <v>0</v>
      </c>
      <c r="AU10" s="221">
        <v>0</v>
      </c>
      <c r="AV10" s="221">
        <v>0</v>
      </c>
      <c r="AW10" s="221">
        <v>0</v>
      </c>
      <c r="AX10" s="221">
        <v>0</v>
      </c>
      <c r="AY10" s="221">
        <v>0</v>
      </c>
      <c r="AZ10" s="221">
        <v>0</v>
      </c>
      <c r="BA10" s="221">
        <v>0</v>
      </c>
      <c r="BB10" s="221">
        <v>0</v>
      </c>
      <c r="BC10" s="221">
        <v>0</v>
      </c>
      <c r="BD10" s="221">
        <v>0</v>
      </c>
      <c r="BE10" s="221">
        <v>0</v>
      </c>
      <c r="BF10" s="221">
        <v>0</v>
      </c>
      <c r="BG10" s="221">
        <v>0</v>
      </c>
      <c r="BH10" s="221">
        <v>0</v>
      </c>
      <c r="BI10" s="221">
        <v>0</v>
      </c>
      <c r="BJ10" s="221">
        <v>0</v>
      </c>
      <c r="BK10" s="221">
        <v>0</v>
      </c>
      <c r="BL10" s="221">
        <v>0</v>
      </c>
      <c r="BM10" s="221">
        <v>0</v>
      </c>
      <c r="BN10" s="221">
        <v>0</v>
      </c>
      <c r="BO10" s="221">
        <v>0</v>
      </c>
      <c r="BP10" s="221">
        <v>0</v>
      </c>
      <c r="BQ10" s="221">
        <v>0</v>
      </c>
      <c r="BR10" s="221"/>
      <c r="BS10" s="221"/>
      <c r="BT10" s="221"/>
      <c r="BU10" s="221"/>
      <c r="BV10" s="221"/>
      <c r="BW10" s="221"/>
      <c r="BX10" s="221"/>
      <c r="BY10" s="221"/>
      <c r="BZ10" s="221"/>
      <c r="CA10" s="221"/>
      <c r="CB10" s="221"/>
      <c r="CC10" s="221"/>
      <c r="CD10" s="221"/>
      <c r="CE10" s="221"/>
      <c r="CF10" s="221"/>
      <c r="CG10" s="221"/>
      <c r="CH10" s="221"/>
      <c r="CI10" s="221"/>
      <c r="CJ10" s="221"/>
      <c r="CK10" s="221"/>
      <c r="CL10" s="221"/>
      <c r="CM10" s="221"/>
      <c r="CN10" s="221"/>
      <c r="CO10" s="221"/>
      <c r="CP10" s="221"/>
      <c r="CQ10" s="221"/>
      <c r="CR10" s="221"/>
      <c r="CS10" s="221"/>
      <c r="CT10" s="221"/>
      <c r="CU10" s="221"/>
      <c r="CV10" s="221"/>
      <c r="CW10" s="221"/>
      <c r="CX10" s="221"/>
      <c r="CY10" s="221"/>
      <c r="CZ10" s="221"/>
      <c r="DA10" s="221"/>
      <c r="DB10" s="221"/>
      <c r="DC10" s="221"/>
      <c r="DD10" s="221"/>
      <c r="DE10" s="221"/>
      <c r="DF10" s="221"/>
      <c r="DG10" s="221"/>
      <c r="DH10" s="221"/>
      <c r="DI10" s="221"/>
      <c r="DJ10" s="221"/>
      <c r="DK10" s="221"/>
      <c r="DL10" s="221"/>
      <c r="DM10" s="221"/>
      <c r="DN10" s="221"/>
      <c r="DO10" s="221"/>
      <c r="DP10" s="221"/>
      <c r="DQ10" s="221"/>
      <c r="DR10" s="221"/>
      <c r="DS10" s="221"/>
      <c r="DT10" s="221"/>
      <c r="DU10" s="221"/>
      <c r="DV10" s="221"/>
      <c r="DW10" s="221"/>
      <c r="DX10" s="221"/>
      <c r="DY10" s="221"/>
      <c r="DZ10" s="221"/>
      <c r="EA10" s="221"/>
      <c r="EB10" s="221"/>
      <c r="EC10" s="221"/>
      <c r="ED10" s="221"/>
      <c r="EE10" s="221"/>
      <c r="EF10" s="221"/>
      <c r="EG10" s="221"/>
      <c r="EH10" s="221"/>
      <c r="EI10" s="221"/>
      <c r="EJ10" s="221"/>
      <c r="EK10" s="221"/>
      <c r="EL10" s="221"/>
      <c r="EM10" s="221"/>
      <c r="EN10" s="221"/>
      <c r="EO10" s="221"/>
      <c r="EP10" s="221"/>
      <c r="EQ10" s="221"/>
      <c r="ER10" s="221"/>
      <c r="ES10" s="221"/>
      <c r="ET10" s="221"/>
      <c r="EU10" s="221"/>
      <c r="EV10" s="221"/>
      <c r="EW10" s="221"/>
      <c r="EX10" s="221"/>
      <c r="EY10" s="221"/>
      <c r="EZ10" s="221"/>
      <c r="FA10" s="221"/>
      <c r="FB10" s="221"/>
      <c r="FC10" s="221"/>
      <c r="FD10" s="221"/>
      <c r="FE10" s="221"/>
      <c r="FF10" s="221"/>
      <c r="FG10" s="221"/>
      <c r="FH10" s="221"/>
      <c r="FI10" s="221"/>
      <c r="FJ10" s="221"/>
      <c r="FK10" s="221"/>
      <c r="FL10" s="221"/>
      <c r="FM10" s="221"/>
      <c r="FN10" s="221"/>
      <c r="FO10" s="221"/>
      <c r="FP10" s="221"/>
      <c r="FQ10" s="221"/>
      <c r="FR10" s="221"/>
      <c r="FS10" s="221"/>
      <c r="FT10" s="221"/>
      <c r="FU10" s="221"/>
      <c r="FV10" s="221"/>
      <c r="FW10" s="221"/>
      <c r="FX10" s="221"/>
      <c r="FY10" s="221"/>
      <c r="FZ10" s="221"/>
      <c r="GA10" s="221"/>
      <c r="GB10" s="221"/>
      <c r="GC10" s="221"/>
      <c r="GD10" s="221"/>
      <c r="GE10" s="221"/>
      <c r="GF10" s="221"/>
      <c r="GG10" s="221"/>
      <c r="GH10" s="221"/>
      <c r="GI10" s="221"/>
      <c r="GJ10" s="221"/>
      <c r="GK10" s="221"/>
      <c r="GL10" s="221"/>
      <c r="GM10" s="221"/>
      <c r="GN10" s="221"/>
      <c r="GO10" s="221"/>
      <c r="GP10" s="221"/>
      <c r="GQ10" s="221"/>
      <c r="GR10" s="221"/>
      <c r="GS10" s="221"/>
      <c r="GT10" s="221"/>
      <c r="GU10" s="221"/>
      <c r="GV10" s="221"/>
      <c r="GW10" s="221"/>
      <c r="GX10" s="221"/>
      <c r="GY10" s="221"/>
      <c r="GZ10" s="221"/>
      <c r="HA10" s="221"/>
      <c r="HB10" s="221"/>
      <c r="HC10" s="221"/>
      <c r="HD10" s="221"/>
      <c r="HE10" s="221"/>
      <c r="HF10" s="221"/>
      <c r="HG10" s="221"/>
      <c r="HH10" s="221"/>
      <c r="HI10" s="221"/>
      <c r="HJ10" s="221"/>
      <c r="HK10" s="221"/>
      <c r="HL10" s="221"/>
      <c r="HM10" s="221"/>
      <c r="HN10" s="221"/>
      <c r="HO10" s="221"/>
      <c r="HP10" s="221"/>
      <c r="HQ10" s="221"/>
      <c r="HR10" s="221"/>
      <c r="HS10" s="221"/>
      <c r="HT10" s="221"/>
      <c r="HU10" s="221"/>
      <c r="HV10" s="221"/>
      <c r="HW10" s="221"/>
      <c r="HX10" s="221"/>
      <c r="HY10" s="221"/>
      <c r="HZ10" s="221"/>
      <c r="IA10" s="221"/>
      <c r="IB10" s="221"/>
      <c r="IC10" s="221"/>
      <c r="ID10" s="221"/>
      <c r="IE10" s="221"/>
      <c r="IF10" s="221"/>
      <c r="IG10" s="221"/>
      <c r="IH10" s="221"/>
      <c r="II10" s="221"/>
      <c r="IJ10" s="221"/>
      <c r="IK10" s="221"/>
      <c r="IL10" s="221"/>
      <c r="IM10" s="221"/>
      <c r="IN10" s="221"/>
      <c r="IO10" s="221"/>
      <c r="IP10" s="221"/>
      <c r="IQ10" s="221"/>
      <c r="IR10" s="221"/>
      <c r="IS10" s="221"/>
      <c r="IT10" s="221"/>
      <c r="IU10" s="221"/>
      <c r="IV10" s="221"/>
    </row>
    <row r="11" spans="1:256" s="314" customFormat="1" ht="13.5" customHeight="1" thickBot="1" x14ac:dyDescent="0.35">
      <c r="A11" s="305"/>
      <c r="B11" s="327"/>
      <c r="C11" s="316"/>
      <c r="D11" s="310" t="s">
        <v>555</v>
      </c>
      <c r="E11" s="312">
        <v>0</v>
      </c>
      <c r="F11" s="313">
        <v>0</v>
      </c>
      <c r="G11" s="313">
        <v>0</v>
      </c>
      <c r="H11" s="313">
        <v>0</v>
      </c>
      <c r="I11" s="313">
        <v>0</v>
      </c>
      <c r="J11" s="313">
        <v>0</v>
      </c>
      <c r="K11" s="313">
        <v>0</v>
      </c>
      <c r="L11" s="313">
        <v>0</v>
      </c>
      <c r="M11" s="313">
        <v>0</v>
      </c>
      <c r="N11" s="313">
        <v>0</v>
      </c>
      <c r="O11" s="313">
        <v>0</v>
      </c>
      <c r="P11" s="313"/>
      <c r="Q11" s="313"/>
      <c r="R11" s="313"/>
      <c r="S11" s="313"/>
      <c r="T11" s="313"/>
      <c r="U11" s="313"/>
      <c r="V11" s="313">
        <v>0</v>
      </c>
      <c r="W11" s="313">
        <v>0</v>
      </c>
      <c r="X11" s="313">
        <v>0</v>
      </c>
      <c r="Y11" s="313">
        <v>0</v>
      </c>
      <c r="Z11" s="313">
        <v>0</v>
      </c>
      <c r="AA11" s="313">
        <v>0</v>
      </c>
      <c r="AB11" s="313">
        <v>0</v>
      </c>
      <c r="AC11" s="313">
        <v>0</v>
      </c>
      <c r="AD11" s="313">
        <v>0</v>
      </c>
      <c r="AE11" s="313">
        <v>0</v>
      </c>
      <c r="AF11" s="313">
        <v>0</v>
      </c>
      <c r="AG11" s="313">
        <v>0</v>
      </c>
      <c r="AH11" s="313">
        <v>0</v>
      </c>
      <c r="AI11" s="313">
        <v>0</v>
      </c>
      <c r="AJ11" s="313">
        <v>0</v>
      </c>
      <c r="AK11" s="313">
        <v>0</v>
      </c>
      <c r="AL11" s="313">
        <v>0</v>
      </c>
      <c r="AM11" s="313">
        <v>0</v>
      </c>
      <c r="AN11" s="313">
        <v>0</v>
      </c>
      <c r="AO11" s="313">
        <v>0</v>
      </c>
      <c r="AP11" s="313">
        <v>0</v>
      </c>
      <c r="AQ11" s="313">
        <v>0</v>
      </c>
      <c r="AR11" s="313">
        <v>0</v>
      </c>
      <c r="AS11" s="313">
        <v>0</v>
      </c>
      <c r="AT11" s="313">
        <v>0</v>
      </c>
      <c r="AU11" s="313">
        <v>0</v>
      </c>
      <c r="AV11" s="313">
        <v>0</v>
      </c>
      <c r="AW11" s="313">
        <v>0</v>
      </c>
      <c r="AX11" s="313">
        <v>0</v>
      </c>
      <c r="AY11" s="313">
        <v>0</v>
      </c>
      <c r="AZ11" s="313">
        <v>0</v>
      </c>
      <c r="BA11" s="313">
        <v>0</v>
      </c>
      <c r="BB11" s="313">
        <v>0</v>
      </c>
      <c r="BC11" s="313">
        <v>0</v>
      </c>
      <c r="BD11" s="313">
        <v>0</v>
      </c>
      <c r="BE11" s="313">
        <v>0</v>
      </c>
      <c r="BF11" s="313">
        <v>0</v>
      </c>
      <c r="BG11" s="313">
        <v>0</v>
      </c>
      <c r="BH11" s="313">
        <v>0</v>
      </c>
      <c r="BI11" s="313">
        <v>0</v>
      </c>
      <c r="BJ11" s="313">
        <v>0</v>
      </c>
      <c r="BK11" s="313">
        <v>0</v>
      </c>
      <c r="BL11" s="313">
        <v>0</v>
      </c>
      <c r="BM11" s="313">
        <v>0</v>
      </c>
      <c r="BN11" s="313">
        <v>0</v>
      </c>
      <c r="BO11" s="313">
        <v>0</v>
      </c>
      <c r="BP11" s="313">
        <v>0</v>
      </c>
      <c r="BQ11" s="313">
        <v>0</v>
      </c>
      <c r="BR11" s="313"/>
      <c r="BS11" s="313"/>
      <c r="BT11" s="313"/>
      <c r="BU11" s="313"/>
      <c r="BV11" s="313"/>
      <c r="BW11" s="313"/>
      <c r="BX11" s="313"/>
      <c r="BY11" s="313"/>
      <c r="BZ11" s="313"/>
      <c r="CA11" s="313"/>
      <c r="CB11" s="313"/>
      <c r="CC11" s="313"/>
      <c r="CD11" s="313"/>
      <c r="CE11" s="313"/>
      <c r="CF11" s="313"/>
      <c r="CG11" s="313"/>
      <c r="CH11" s="313"/>
      <c r="CI11" s="313"/>
      <c r="CJ11" s="313"/>
      <c r="CK11" s="313"/>
      <c r="CL11" s="313"/>
      <c r="CM11" s="313"/>
      <c r="CN11" s="313"/>
      <c r="CO11" s="313"/>
      <c r="CP11" s="313"/>
      <c r="CQ11" s="313"/>
      <c r="CR11" s="313"/>
      <c r="CS11" s="313"/>
      <c r="CT11" s="313"/>
      <c r="CU11" s="313"/>
      <c r="CV11" s="313"/>
      <c r="CW11" s="313"/>
      <c r="CX11" s="313"/>
      <c r="CY11" s="313"/>
      <c r="CZ11" s="313"/>
      <c r="DA11" s="313"/>
      <c r="DB11" s="313"/>
      <c r="DC11" s="313"/>
      <c r="DD11" s="313"/>
      <c r="DE11" s="313"/>
      <c r="DF11" s="313"/>
      <c r="DG11" s="313"/>
      <c r="DH11" s="313"/>
      <c r="DI11" s="313"/>
      <c r="DJ11" s="313"/>
      <c r="DK11" s="313"/>
      <c r="DL11" s="313"/>
      <c r="DM11" s="313"/>
      <c r="DN11" s="313"/>
      <c r="DO11" s="313"/>
      <c r="DP11" s="313"/>
      <c r="DQ11" s="313"/>
      <c r="DR11" s="313"/>
      <c r="DS11" s="313"/>
      <c r="DT11" s="313"/>
      <c r="DU11" s="313"/>
      <c r="DV11" s="313"/>
      <c r="DW11" s="313"/>
      <c r="DX11" s="313"/>
      <c r="DY11" s="313"/>
      <c r="DZ11" s="313"/>
      <c r="EA11" s="313"/>
      <c r="EB11" s="313"/>
      <c r="EC11" s="313"/>
      <c r="ED11" s="313"/>
      <c r="EE11" s="313"/>
      <c r="EF11" s="313"/>
      <c r="EG11" s="313"/>
      <c r="EH11" s="313"/>
      <c r="EI11" s="313"/>
      <c r="EJ11" s="313"/>
      <c r="EK11" s="313"/>
      <c r="EL11" s="313"/>
      <c r="EM11" s="313"/>
      <c r="EN11" s="313"/>
      <c r="EO11" s="313"/>
      <c r="EP11" s="313"/>
      <c r="EQ11" s="313"/>
      <c r="ER11" s="313"/>
      <c r="ES11" s="313"/>
      <c r="ET11" s="313"/>
      <c r="EU11" s="313"/>
      <c r="EV11" s="313"/>
      <c r="EW11" s="313"/>
      <c r="EX11" s="313"/>
      <c r="EY11" s="313"/>
      <c r="EZ11" s="313"/>
      <c r="FA11" s="313"/>
      <c r="FB11" s="313"/>
      <c r="FC11" s="313"/>
      <c r="FD11" s="313"/>
      <c r="FE11" s="313"/>
      <c r="FF11" s="313"/>
      <c r="FG11" s="313"/>
      <c r="FH11" s="313"/>
      <c r="FI11" s="313"/>
      <c r="FJ11" s="313"/>
      <c r="FK11" s="313"/>
      <c r="FL11" s="313"/>
      <c r="FM11" s="313"/>
      <c r="FN11" s="313"/>
      <c r="FO11" s="313"/>
      <c r="FP11" s="313"/>
      <c r="FQ11" s="313"/>
      <c r="FR11" s="313"/>
      <c r="FS11" s="313"/>
      <c r="FT11" s="313"/>
      <c r="FU11" s="313"/>
      <c r="FV11" s="313"/>
      <c r="FW11" s="313"/>
      <c r="FX11" s="313"/>
      <c r="FY11" s="313"/>
      <c r="FZ11" s="313"/>
      <c r="GA11" s="313"/>
      <c r="GB11" s="313"/>
      <c r="GC11" s="313"/>
      <c r="GD11" s="313"/>
      <c r="GE11" s="313"/>
      <c r="GF11" s="313"/>
      <c r="GG11" s="313"/>
      <c r="GH11" s="313"/>
      <c r="GI11" s="313"/>
      <c r="GJ11" s="313"/>
      <c r="GK11" s="313"/>
      <c r="GL11" s="313"/>
      <c r="GM11" s="313"/>
      <c r="GN11" s="313"/>
      <c r="GO11" s="313"/>
      <c r="GP11" s="313"/>
      <c r="GQ11" s="313"/>
      <c r="GR11" s="313"/>
      <c r="GS11" s="313"/>
      <c r="GT11" s="313"/>
      <c r="GU11" s="313"/>
      <c r="GV11" s="313"/>
      <c r="GW11" s="313"/>
      <c r="GX11" s="313"/>
      <c r="GY11" s="313"/>
      <c r="GZ11" s="313"/>
      <c r="HA11" s="313"/>
      <c r="HB11" s="313"/>
      <c r="HC11" s="313"/>
      <c r="HD11" s="313"/>
      <c r="HE11" s="313"/>
      <c r="HF11" s="313"/>
      <c r="HG11" s="313"/>
      <c r="HH11" s="313"/>
      <c r="HI11" s="313"/>
      <c r="HJ11" s="313"/>
      <c r="HK11" s="313"/>
      <c r="HL11" s="313"/>
      <c r="HM11" s="313"/>
      <c r="HN11" s="313"/>
      <c r="HO11" s="313"/>
      <c r="HP11" s="313"/>
      <c r="HQ11" s="313"/>
      <c r="HR11" s="313"/>
      <c r="HS11" s="313"/>
      <c r="HT11" s="313"/>
      <c r="HU11" s="313"/>
      <c r="HV11" s="313"/>
      <c r="HW11" s="313"/>
      <c r="HX11" s="313"/>
      <c r="HY11" s="313"/>
      <c r="HZ11" s="313"/>
      <c r="IA11" s="313"/>
      <c r="IB11" s="313"/>
      <c r="IC11" s="313"/>
      <c r="ID11" s="313"/>
      <c r="IE11" s="313"/>
      <c r="IF11" s="313"/>
      <c r="IG11" s="313"/>
      <c r="IH11" s="313"/>
      <c r="II11" s="313"/>
      <c r="IJ11" s="313"/>
      <c r="IK11" s="313"/>
      <c r="IL11" s="313"/>
      <c r="IM11" s="313"/>
      <c r="IN11" s="313"/>
      <c r="IO11" s="313"/>
      <c r="IP11" s="313"/>
      <c r="IQ11" s="313"/>
      <c r="IR11" s="313"/>
      <c r="IS11" s="313"/>
      <c r="IT11" s="313"/>
      <c r="IU11" s="313"/>
      <c r="IV11" s="313"/>
    </row>
    <row r="12" spans="1:256" s="298" customFormat="1" ht="13.5" customHeight="1" x14ac:dyDescent="0.3">
      <c r="B12" s="330"/>
      <c r="C12" s="331"/>
      <c r="D12" s="332" t="s">
        <v>548</v>
      </c>
      <c r="E12" s="304">
        <v>0</v>
      </c>
      <c r="F12" s="221">
        <v>0</v>
      </c>
      <c r="G12" s="221">
        <v>0</v>
      </c>
      <c r="H12" s="221">
        <v>0</v>
      </c>
      <c r="I12" s="221">
        <v>0</v>
      </c>
      <c r="J12" s="221">
        <v>0</v>
      </c>
      <c r="K12" s="221">
        <v>0</v>
      </c>
      <c r="L12" s="221">
        <v>0</v>
      </c>
      <c r="M12" s="221">
        <v>0</v>
      </c>
      <c r="N12" s="221">
        <v>0</v>
      </c>
      <c r="O12" s="221">
        <v>0</v>
      </c>
      <c r="P12" s="221"/>
      <c r="Q12" s="221"/>
      <c r="R12" s="221"/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  <c r="AE12" s="221"/>
      <c r="AF12" s="221"/>
      <c r="AG12" s="221"/>
      <c r="AH12" s="221"/>
      <c r="AI12" s="221"/>
      <c r="AJ12" s="221"/>
      <c r="AK12" s="221"/>
      <c r="AL12" s="221"/>
      <c r="AM12" s="221"/>
      <c r="AN12" s="221"/>
      <c r="AO12" s="221"/>
      <c r="AP12" s="221"/>
      <c r="AQ12" s="221"/>
      <c r="AR12" s="221"/>
      <c r="AS12" s="221"/>
      <c r="AT12" s="221"/>
      <c r="AU12" s="221"/>
      <c r="AV12" s="221"/>
      <c r="AW12" s="221"/>
      <c r="AX12" s="221"/>
      <c r="AY12" s="221"/>
      <c r="AZ12" s="221"/>
      <c r="BA12" s="221"/>
      <c r="BB12" s="221"/>
      <c r="BC12" s="221"/>
      <c r="BD12" s="221"/>
      <c r="BE12" s="221"/>
      <c r="BF12" s="221"/>
      <c r="BG12" s="221"/>
      <c r="BH12" s="221"/>
      <c r="BI12" s="221"/>
      <c r="BJ12" s="221"/>
      <c r="BK12" s="221"/>
      <c r="BL12" s="221"/>
      <c r="BM12" s="221"/>
      <c r="BN12" s="221"/>
      <c r="BO12" s="221"/>
      <c r="BP12" s="221"/>
      <c r="BQ12" s="221"/>
      <c r="BR12" s="221"/>
      <c r="BS12" s="221"/>
      <c r="BT12" s="221"/>
      <c r="BU12" s="221"/>
      <c r="BV12" s="221"/>
      <c r="BW12" s="221"/>
      <c r="BX12" s="221"/>
      <c r="BY12" s="221"/>
      <c r="BZ12" s="221"/>
      <c r="CA12" s="221"/>
      <c r="CB12" s="221"/>
      <c r="CC12" s="221"/>
      <c r="CD12" s="221"/>
      <c r="CE12" s="221"/>
      <c r="CF12" s="221"/>
      <c r="CG12" s="221"/>
      <c r="CH12" s="221"/>
      <c r="CI12" s="221"/>
      <c r="CJ12" s="221"/>
      <c r="CK12" s="221"/>
      <c r="CL12" s="221"/>
      <c r="CM12" s="221"/>
      <c r="CN12" s="221"/>
      <c r="CO12" s="221"/>
      <c r="CP12" s="221"/>
      <c r="CQ12" s="221"/>
      <c r="CR12" s="221"/>
      <c r="CS12" s="221"/>
      <c r="CT12" s="221"/>
      <c r="CU12" s="221"/>
      <c r="CV12" s="221"/>
      <c r="CW12" s="221"/>
      <c r="CX12" s="221"/>
      <c r="CY12" s="221"/>
      <c r="CZ12" s="221"/>
      <c r="DA12" s="221"/>
      <c r="DB12" s="221"/>
      <c r="DC12" s="221"/>
      <c r="DD12" s="221"/>
      <c r="DE12" s="221"/>
      <c r="DF12" s="221"/>
      <c r="DG12" s="221"/>
      <c r="DH12" s="221"/>
      <c r="DI12" s="221"/>
      <c r="DJ12" s="221"/>
      <c r="DK12" s="221"/>
      <c r="DL12" s="221"/>
      <c r="DM12" s="221"/>
      <c r="DN12" s="221"/>
      <c r="DO12" s="221"/>
      <c r="DP12" s="221"/>
      <c r="DQ12" s="221"/>
      <c r="DR12" s="221"/>
      <c r="DS12" s="221"/>
      <c r="DT12" s="221"/>
      <c r="DU12" s="221"/>
      <c r="DV12" s="221"/>
      <c r="DW12" s="221"/>
      <c r="DX12" s="221"/>
      <c r="DY12" s="221"/>
      <c r="DZ12" s="221"/>
      <c r="EA12" s="221"/>
      <c r="EB12" s="221"/>
      <c r="EC12" s="221"/>
      <c r="ED12" s="221"/>
      <c r="EE12" s="221"/>
      <c r="EF12" s="221"/>
      <c r="EG12" s="221"/>
      <c r="EH12" s="221"/>
      <c r="EI12" s="221"/>
      <c r="EJ12" s="221"/>
      <c r="EK12" s="221"/>
      <c r="EL12" s="221"/>
      <c r="EM12" s="221"/>
      <c r="EN12" s="221"/>
      <c r="EO12" s="221"/>
      <c r="EP12" s="221"/>
      <c r="EQ12" s="221"/>
      <c r="ER12" s="221"/>
      <c r="ES12" s="221"/>
      <c r="ET12" s="221"/>
      <c r="EU12" s="221"/>
      <c r="EV12" s="221"/>
      <c r="EW12" s="221"/>
      <c r="EX12" s="221"/>
      <c r="EY12" s="221"/>
      <c r="EZ12" s="221"/>
      <c r="FA12" s="221"/>
      <c r="FB12" s="221"/>
      <c r="FC12" s="221"/>
      <c r="FD12" s="221"/>
      <c r="FE12" s="221"/>
      <c r="FF12" s="221"/>
      <c r="FG12" s="221"/>
      <c r="FH12" s="221"/>
      <c r="FI12" s="221"/>
      <c r="FJ12" s="221"/>
      <c r="FK12" s="221"/>
      <c r="FL12" s="221"/>
      <c r="FM12" s="221"/>
      <c r="FN12" s="221"/>
      <c r="FO12" s="221"/>
      <c r="FP12" s="221"/>
      <c r="FQ12" s="221"/>
      <c r="FR12" s="221"/>
      <c r="FS12" s="221"/>
      <c r="FT12" s="221"/>
      <c r="FU12" s="221"/>
      <c r="FV12" s="221"/>
      <c r="FW12" s="221"/>
      <c r="FX12" s="221"/>
      <c r="FY12" s="221"/>
      <c r="FZ12" s="221"/>
      <c r="GA12" s="221"/>
      <c r="GB12" s="221"/>
      <c r="GC12" s="221"/>
      <c r="GD12" s="221"/>
      <c r="GE12" s="221"/>
      <c r="GF12" s="221"/>
      <c r="GG12" s="221"/>
      <c r="GH12" s="221"/>
      <c r="GI12" s="221"/>
      <c r="GJ12" s="221"/>
      <c r="GK12" s="221"/>
      <c r="GL12" s="221"/>
      <c r="GM12" s="221"/>
      <c r="GN12" s="221"/>
      <c r="GO12" s="221"/>
      <c r="GP12" s="221"/>
      <c r="GQ12" s="221"/>
      <c r="GR12" s="221"/>
      <c r="GS12" s="221"/>
      <c r="GT12" s="221"/>
      <c r="GU12" s="221"/>
      <c r="GV12" s="221"/>
      <c r="GW12" s="221"/>
      <c r="GX12" s="221"/>
      <c r="GY12" s="221"/>
      <c r="GZ12" s="221"/>
      <c r="HA12" s="221"/>
      <c r="HB12" s="221"/>
      <c r="HC12" s="221"/>
      <c r="HD12" s="221"/>
      <c r="HE12" s="221"/>
      <c r="HF12" s="221"/>
      <c r="HG12" s="221"/>
      <c r="HH12" s="221"/>
      <c r="HI12" s="221"/>
      <c r="HJ12" s="221"/>
      <c r="HK12" s="221"/>
      <c r="HL12" s="221"/>
      <c r="HM12" s="221"/>
      <c r="HN12" s="221"/>
      <c r="HO12" s="221"/>
      <c r="HP12" s="221"/>
      <c r="HQ12" s="221"/>
      <c r="HR12" s="221"/>
      <c r="HS12" s="221"/>
      <c r="HT12" s="221"/>
      <c r="HU12" s="221"/>
      <c r="HV12" s="221"/>
      <c r="HW12" s="221"/>
      <c r="HX12" s="221"/>
      <c r="HY12" s="221"/>
      <c r="HZ12" s="221"/>
      <c r="IA12" s="221"/>
      <c r="IB12" s="221"/>
      <c r="IC12" s="221"/>
      <c r="ID12" s="221"/>
      <c r="IE12" s="221"/>
      <c r="IF12" s="221"/>
      <c r="IG12" s="221"/>
      <c r="IH12" s="221"/>
      <c r="II12" s="221"/>
      <c r="IJ12" s="221"/>
      <c r="IK12" s="221"/>
      <c r="IL12" s="221"/>
      <c r="IM12" s="221"/>
      <c r="IN12" s="221"/>
      <c r="IO12" s="221"/>
      <c r="IP12" s="221"/>
      <c r="IQ12" s="221"/>
      <c r="IR12" s="221"/>
      <c r="IS12" s="221"/>
      <c r="IT12" s="221"/>
      <c r="IU12" s="221"/>
      <c r="IV12" s="221"/>
    </row>
    <row r="13" spans="1:256" s="329" customFormat="1" ht="13.5" customHeight="1" x14ac:dyDescent="0.3">
      <c r="A13" s="305"/>
      <c r="B13" s="327" t="s">
        <v>556</v>
      </c>
      <c r="C13" s="311"/>
      <c r="D13" s="306" t="s">
        <v>549</v>
      </c>
      <c r="E13" s="309">
        <v>0</v>
      </c>
      <c r="F13" s="266">
        <v>0</v>
      </c>
      <c r="G13" s="266">
        <v>0</v>
      </c>
      <c r="H13" s="266">
        <v>0</v>
      </c>
      <c r="I13" s="266">
        <v>0</v>
      </c>
      <c r="J13" s="266">
        <v>0</v>
      </c>
      <c r="K13" s="266">
        <v>0</v>
      </c>
      <c r="L13" s="266">
        <v>0</v>
      </c>
      <c r="M13" s="266">
        <v>0</v>
      </c>
      <c r="N13" s="266">
        <v>0</v>
      </c>
      <c r="O13" s="266">
        <v>0</v>
      </c>
      <c r="P13" s="266"/>
      <c r="Q13" s="266"/>
      <c r="R13" s="266"/>
      <c r="S13" s="266"/>
      <c r="T13" s="266"/>
      <c r="U13" s="266"/>
      <c r="V13" s="266"/>
      <c r="W13" s="266"/>
      <c r="X13" s="266"/>
      <c r="Y13" s="266"/>
      <c r="Z13" s="266"/>
      <c r="AA13" s="266"/>
      <c r="AB13" s="266"/>
      <c r="AC13" s="266"/>
      <c r="AD13" s="266"/>
      <c r="AE13" s="266"/>
      <c r="AF13" s="266"/>
      <c r="AG13" s="266"/>
      <c r="AH13" s="266"/>
      <c r="AI13" s="266"/>
      <c r="AJ13" s="266"/>
      <c r="AK13" s="266"/>
      <c r="AL13" s="266"/>
      <c r="AM13" s="266"/>
      <c r="AN13" s="266"/>
      <c r="AO13" s="266"/>
      <c r="AP13" s="266"/>
      <c r="AQ13" s="266"/>
      <c r="AR13" s="266"/>
      <c r="AS13" s="266"/>
      <c r="AT13" s="266"/>
      <c r="AU13" s="266"/>
      <c r="AV13" s="266"/>
      <c r="AW13" s="266"/>
      <c r="AX13" s="266"/>
      <c r="AY13" s="266"/>
      <c r="AZ13" s="266"/>
      <c r="BA13" s="266"/>
      <c r="BB13" s="266"/>
      <c r="BC13" s="266"/>
      <c r="BD13" s="266"/>
      <c r="BE13" s="266"/>
      <c r="BF13" s="266"/>
      <c r="BG13" s="266"/>
      <c r="BH13" s="266"/>
      <c r="BI13" s="266"/>
      <c r="BJ13" s="266"/>
      <c r="BK13" s="266"/>
      <c r="BL13" s="266"/>
      <c r="BM13" s="266"/>
      <c r="BN13" s="266"/>
      <c r="BO13" s="266"/>
      <c r="BP13" s="266"/>
      <c r="BQ13" s="266"/>
      <c r="BR13" s="266"/>
      <c r="BS13" s="266"/>
      <c r="BT13" s="266"/>
      <c r="BU13" s="266"/>
      <c r="BV13" s="266"/>
      <c r="BW13" s="266"/>
      <c r="BX13" s="266"/>
      <c r="BY13" s="266"/>
      <c r="BZ13" s="266"/>
      <c r="CA13" s="266"/>
      <c r="CB13" s="266"/>
      <c r="CC13" s="266"/>
      <c r="CD13" s="266"/>
      <c r="CE13" s="266"/>
      <c r="CF13" s="266"/>
      <c r="CG13" s="266"/>
      <c r="CH13" s="266"/>
      <c r="CI13" s="266"/>
      <c r="CJ13" s="266"/>
      <c r="CK13" s="266"/>
      <c r="CL13" s="266"/>
      <c r="CM13" s="266"/>
      <c r="CN13" s="266"/>
      <c r="CO13" s="266"/>
      <c r="CP13" s="266"/>
      <c r="CQ13" s="266"/>
      <c r="CR13" s="266"/>
      <c r="CS13" s="266"/>
      <c r="CT13" s="266"/>
      <c r="CU13" s="266"/>
      <c r="CV13" s="266"/>
      <c r="CW13" s="266"/>
      <c r="CX13" s="266"/>
      <c r="CY13" s="266"/>
      <c r="CZ13" s="266"/>
      <c r="DA13" s="266"/>
      <c r="DB13" s="266"/>
      <c r="DC13" s="266"/>
      <c r="DD13" s="266"/>
      <c r="DE13" s="266"/>
      <c r="DF13" s="266"/>
      <c r="DG13" s="266"/>
      <c r="DH13" s="266"/>
      <c r="DI13" s="266"/>
      <c r="DJ13" s="266"/>
      <c r="DK13" s="266"/>
      <c r="DL13" s="266"/>
      <c r="DM13" s="266"/>
      <c r="DN13" s="266"/>
      <c r="DO13" s="266"/>
      <c r="DP13" s="266"/>
      <c r="DQ13" s="266"/>
      <c r="DR13" s="266"/>
      <c r="DS13" s="266"/>
      <c r="DT13" s="266"/>
      <c r="DU13" s="266"/>
      <c r="DV13" s="266"/>
      <c r="DW13" s="266"/>
      <c r="DX13" s="266"/>
      <c r="DY13" s="266"/>
      <c r="DZ13" s="266"/>
      <c r="EA13" s="266"/>
      <c r="EB13" s="266"/>
      <c r="EC13" s="266"/>
      <c r="ED13" s="266"/>
      <c r="EE13" s="266"/>
      <c r="EF13" s="266"/>
      <c r="EG13" s="266"/>
      <c r="EH13" s="266"/>
      <c r="EI13" s="266"/>
      <c r="EJ13" s="266"/>
      <c r="EK13" s="266"/>
      <c r="EL13" s="266"/>
      <c r="EM13" s="266"/>
      <c r="EN13" s="266"/>
      <c r="EO13" s="266"/>
      <c r="EP13" s="266"/>
      <c r="EQ13" s="266"/>
      <c r="ER13" s="266"/>
      <c r="ES13" s="266"/>
      <c r="ET13" s="266"/>
      <c r="EU13" s="266"/>
      <c r="EV13" s="266"/>
      <c r="EW13" s="266"/>
      <c r="EX13" s="266"/>
      <c r="EY13" s="266"/>
      <c r="EZ13" s="266"/>
      <c r="FA13" s="266"/>
      <c r="FB13" s="266"/>
      <c r="FC13" s="266"/>
      <c r="FD13" s="266"/>
      <c r="FE13" s="266"/>
      <c r="FF13" s="266"/>
      <c r="FG13" s="266"/>
      <c r="FH13" s="266"/>
      <c r="FI13" s="266"/>
      <c r="FJ13" s="266"/>
      <c r="FK13" s="266"/>
      <c r="FL13" s="266"/>
      <c r="FM13" s="266"/>
      <c r="FN13" s="266"/>
      <c r="FO13" s="266"/>
      <c r="FP13" s="266"/>
      <c r="FQ13" s="266"/>
      <c r="FR13" s="266"/>
      <c r="FS13" s="266"/>
      <c r="FT13" s="266"/>
      <c r="FU13" s="266"/>
      <c r="FV13" s="266"/>
      <c r="FW13" s="266"/>
      <c r="FX13" s="266"/>
      <c r="FY13" s="266"/>
      <c r="FZ13" s="266"/>
      <c r="GA13" s="266"/>
      <c r="GB13" s="266"/>
      <c r="GC13" s="266"/>
      <c r="GD13" s="266"/>
      <c r="GE13" s="266"/>
      <c r="GF13" s="266"/>
      <c r="GG13" s="266"/>
      <c r="GH13" s="266"/>
      <c r="GI13" s="266"/>
      <c r="GJ13" s="266"/>
      <c r="GK13" s="266"/>
      <c r="GL13" s="266"/>
      <c r="GM13" s="266"/>
      <c r="GN13" s="266"/>
      <c r="GO13" s="266"/>
      <c r="GP13" s="266"/>
      <c r="GQ13" s="266"/>
      <c r="GR13" s="266"/>
      <c r="GS13" s="266"/>
      <c r="GT13" s="266"/>
      <c r="GU13" s="266"/>
      <c r="GV13" s="266"/>
      <c r="GW13" s="266"/>
      <c r="GX13" s="266"/>
      <c r="GY13" s="266"/>
      <c r="GZ13" s="266"/>
      <c r="HA13" s="266"/>
      <c r="HB13" s="266"/>
      <c r="HC13" s="266"/>
      <c r="HD13" s="266"/>
      <c r="HE13" s="266"/>
      <c r="HF13" s="266"/>
      <c r="HG13" s="266"/>
      <c r="HH13" s="266"/>
      <c r="HI13" s="266"/>
      <c r="HJ13" s="266"/>
      <c r="HK13" s="266"/>
      <c r="HL13" s="266"/>
      <c r="HM13" s="266"/>
      <c r="HN13" s="266"/>
      <c r="HO13" s="266"/>
      <c r="HP13" s="266"/>
      <c r="HQ13" s="266"/>
      <c r="HR13" s="266"/>
      <c r="HS13" s="266"/>
      <c r="HT13" s="266"/>
      <c r="HU13" s="266"/>
      <c r="HV13" s="266"/>
      <c r="HW13" s="266"/>
      <c r="HX13" s="266"/>
      <c r="HY13" s="266"/>
      <c r="HZ13" s="266"/>
      <c r="IA13" s="266"/>
      <c r="IB13" s="266"/>
      <c r="IC13" s="266"/>
      <c r="ID13" s="266"/>
      <c r="IE13" s="266"/>
      <c r="IF13" s="266"/>
      <c r="IG13" s="266"/>
      <c r="IH13" s="266"/>
      <c r="II13" s="266"/>
      <c r="IJ13" s="266"/>
      <c r="IK13" s="266"/>
      <c r="IL13" s="266"/>
      <c r="IM13" s="266"/>
      <c r="IN13" s="266"/>
      <c r="IO13" s="266"/>
      <c r="IP13" s="266"/>
      <c r="IQ13" s="266"/>
      <c r="IR13" s="266"/>
      <c r="IS13" s="266"/>
      <c r="IT13" s="266"/>
      <c r="IU13" s="266"/>
      <c r="IV13" s="266"/>
    </row>
    <row r="14" spans="1:256" s="298" customFormat="1" ht="13.5" customHeight="1" x14ac:dyDescent="0.3">
      <c r="B14" s="330"/>
      <c r="C14" s="331"/>
      <c r="D14" s="343" t="s">
        <v>550</v>
      </c>
      <c r="E14" s="304">
        <v>0</v>
      </c>
      <c r="F14" s="221">
        <v>0</v>
      </c>
      <c r="G14" s="221">
        <v>0</v>
      </c>
      <c r="H14" s="221">
        <v>0</v>
      </c>
      <c r="I14" s="221">
        <v>0</v>
      </c>
      <c r="J14" s="221">
        <v>0</v>
      </c>
      <c r="K14" s="221">
        <v>0</v>
      </c>
      <c r="L14" s="221">
        <v>0</v>
      </c>
      <c r="M14" s="221">
        <v>0</v>
      </c>
      <c r="N14" s="221">
        <v>0</v>
      </c>
      <c r="O14" s="221">
        <v>0</v>
      </c>
      <c r="P14" s="221"/>
      <c r="Q14" s="221"/>
      <c r="R14" s="221"/>
      <c r="S14" s="221"/>
      <c r="T14" s="221"/>
      <c r="U14" s="221"/>
      <c r="V14" s="221"/>
      <c r="W14" s="221"/>
      <c r="X14" s="221"/>
      <c r="Y14" s="221"/>
      <c r="Z14" s="221"/>
      <c r="AA14" s="221"/>
      <c r="AB14" s="221"/>
      <c r="AC14" s="221"/>
      <c r="AD14" s="221"/>
      <c r="AE14" s="221"/>
      <c r="AF14" s="221"/>
      <c r="AG14" s="221"/>
      <c r="AH14" s="221"/>
      <c r="AI14" s="221"/>
      <c r="AJ14" s="221"/>
      <c r="AK14" s="221"/>
      <c r="AL14" s="221"/>
      <c r="AM14" s="221"/>
      <c r="AN14" s="221"/>
      <c r="AO14" s="221"/>
      <c r="AP14" s="221"/>
      <c r="AQ14" s="221"/>
      <c r="AR14" s="221"/>
      <c r="AS14" s="221"/>
      <c r="AT14" s="221"/>
      <c r="AU14" s="221"/>
      <c r="AV14" s="221"/>
      <c r="AW14" s="221"/>
      <c r="AX14" s="221"/>
      <c r="AY14" s="221"/>
      <c r="AZ14" s="221"/>
      <c r="BA14" s="221"/>
      <c r="BB14" s="221"/>
      <c r="BC14" s="221"/>
      <c r="BD14" s="221"/>
      <c r="BE14" s="221"/>
      <c r="BF14" s="221"/>
      <c r="BG14" s="221"/>
      <c r="BH14" s="221"/>
      <c r="BI14" s="221"/>
      <c r="BJ14" s="221"/>
      <c r="BK14" s="221"/>
      <c r="BL14" s="221"/>
      <c r="BM14" s="221"/>
      <c r="BN14" s="221"/>
      <c r="BO14" s="221"/>
      <c r="BP14" s="221"/>
      <c r="BQ14" s="221"/>
      <c r="BR14" s="221"/>
      <c r="BS14" s="221"/>
      <c r="BT14" s="221"/>
      <c r="BU14" s="221"/>
      <c r="BV14" s="221"/>
      <c r="BW14" s="221"/>
      <c r="BX14" s="221"/>
      <c r="BY14" s="221"/>
      <c r="BZ14" s="221"/>
      <c r="CA14" s="221"/>
      <c r="CB14" s="221"/>
      <c r="CC14" s="221"/>
      <c r="CD14" s="221"/>
      <c r="CE14" s="221"/>
      <c r="CF14" s="221"/>
      <c r="CG14" s="221"/>
      <c r="CH14" s="221"/>
      <c r="CI14" s="221"/>
      <c r="CJ14" s="221"/>
      <c r="CK14" s="221"/>
      <c r="CL14" s="221"/>
      <c r="CM14" s="221"/>
      <c r="CN14" s="221"/>
      <c r="CO14" s="221"/>
      <c r="CP14" s="221"/>
      <c r="CQ14" s="221"/>
      <c r="CR14" s="221"/>
      <c r="CS14" s="221"/>
      <c r="CT14" s="221"/>
      <c r="CU14" s="221"/>
      <c r="CV14" s="221"/>
      <c r="CW14" s="221"/>
      <c r="CX14" s="221"/>
      <c r="CY14" s="221"/>
      <c r="CZ14" s="221"/>
      <c r="DA14" s="221"/>
      <c r="DB14" s="221"/>
      <c r="DC14" s="221"/>
      <c r="DD14" s="221"/>
      <c r="DE14" s="221"/>
      <c r="DF14" s="221"/>
      <c r="DG14" s="221"/>
      <c r="DH14" s="221"/>
      <c r="DI14" s="221"/>
      <c r="DJ14" s="221"/>
      <c r="DK14" s="221"/>
      <c r="DL14" s="221"/>
      <c r="DM14" s="221"/>
      <c r="DN14" s="221"/>
      <c r="DO14" s="221"/>
      <c r="DP14" s="221"/>
      <c r="DQ14" s="221"/>
      <c r="DR14" s="221"/>
      <c r="DS14" s="221"/>
      <c r="DT14" s="221"/>
      <c r="DU14" s="221"/>
      <c r="DV14" s="221"/>
      <c r="DW14" s="221"/>
      <c r="DX14" s="221"/>
      <c r="DY14" s="221"/>
      <c r="DZ14" s="221"/>
      <c r="EA14" s="221"/>
      <c r="EB14" s="221"/>
      <c r="EC14" s="221"/>
      <c r="ED14" s="221"/>
      <c r="EE14" s="221"/>
      <c r="EF14" s="221"/>
      <c r="EG14" s="221"/>
      <c r="EH14" s="221"/>
      <c r="EI14" s="221"/>
      <c r="EJ14" s="221"/>
      <c r="EK14" s="221"/>
      <c r="EL14" s="221"/>
      <c r="EM14" s="221"/>
      <c r="EN14" s="221"/>
      <c r="EO14" s="221"/>
      <c r="EP14" s="221"/>
      <c r="EQ14" s="221"/>
      <c r="ER14" s="221"/>
      <c r="ES14" s="221"/>
      <c r="ET14" s="221"/>
      <c r="EU14" s="221"/>
      <c r="EV14" s="221"/>
      <c r="EW14" s="221"/>
      <c r="EX14" s="221"/>
      <c r="EY14" s="221"/>
      <c r="EZ14" s="221"/>
      <c r="FA14" s="221"/>
      <c r="FB14" s="221"/>
      <c r="FC14" s="221"/>
      <c r="FD14" s="221"/>
      <c r="FE14" s="221"/>
      <c r="FF14" s="221"/>
      <c r="FG14" s="221"/>
      <c r="FH14" s="221"/>
      <c r="FI14" s="221"/>
      <c r="FJ14" s="221"/>
      <c r="FK14" s="221"/>
      <c r="FL14" s="221"/>
      <c r="FM14" s="221"/>
      <c r="FN14" s="221"/>
      <c r="FO14" s="221"/>
      <c r="FP14" s="221"/>
      <c r="FQ14" s="221"/>
      <c r="FR14" s="221"/>
      <c r="FS14" s="221"/>
      <c r="FT14" s="221"/>
      <c r="FU14" s="221"/>
      <c r="FV14" s="221"/>
      <c r="FW14" s="221"/>
      <c r="FX14" s="221"/>
      <c r="FY14" s="221"/>
      <c r="FZ14" s="221"/>
      <c r="GA14" s="221"/>
      <c r="GB14" s="221"/>
      <c r="GC14" s="221"/>
      <c r="GD14" s="221"/>
      <c r="GE14" s="221"/>
      <c r="GF14" s="221"/>
      <c r="GG14" s="221"/>
      <c r="GH14" s="221"/>
      <c r="GI14" s="221"/>
      <c r="GJ14" s="221"/>
      <c r="GK14" s="221"/>
      <c r="GL14" s="221"/>
      <c r="GM14" s="221"/>
      <c r="GN14" s="221"/>
      <c r="GO14" s="221"/>
      <c r="GP14" s="221"/>
      <c r="GQ14" s="221"/>
      <c r="GR14" s="221"/>
      <c r="GS14" s="221"/>
      <c r="GT14" s="221"/>
      <c r="GU14" s="221"/>
      <c r="GV14" s="221"/>
      <c r="GW14" s="221"/>
      <c r="GX14" s="221"/>
      <c r="GY14" s="221"/>
      <c r="GZ14" s="221"/>
      <c r="HA14" s="221"/>
      <c r="HB14" s="221"/>
      <c r="HC14" s="221"/>
      <c r="HD14" s="221"/>
      <c r="HE14" s="221"/>
      <c r="HF14" s="221"/>
      <c r="HG14" s="221"/>
      <c r="HH14" s="221"/>
      <c r="HI14" s="221"/>
      <c r="HJ14" s="221"/>
      <c r="HK14" s="221"/>
      <c r="HL14" s="221"/>
      <c r="HM14" s="221"/>
      <c r="HN14" s="221"/>
      <c r="HO14" s="221"/>
      <c r="HP14" s="221"/>
      <c r="HQ14" s="221"/>
      <c r="HR14" s="221"/>
      <c r="HS14" s="221"/>
      <c r="HT14" s="221"/>
      <c r="HU14" s="221"/>
      <c r="HV14" s="221"/>
      <c r="HW14" s="221"/>
      <c r="HX14" s="221"/>
      <c r="HY14" s="221"/>
      <c r="HZ14" s="221"/>
      <c r="IA14" s="221"/>
      <c r="IB14" s="221"/>
      <c r="IC14" s="221"/>
      <c r="ID14" s="221"/>
      <c r="IE14" s="221"/>
      <c r="IF14" s="221"/>
      <c r="IG14" s="221"/>
      <c r="IH14" s="221"/>
      <c r="II14" s="221"/>
      <c r="IJ14" s="221"/>
      <c r="IK14" s="221"/>
      <c r="IL14" s="221"/>
      <c r="IM14" s="221"/>
      <c r="IN14" s="221"/>
      <c r="IO14" s="221"/>
      <c r="IP14" s="221"/>
      <c r="IQ14" s="221"/>
      <c r="IR14" s="221"/>
      <c r="IS14" s="221"/>
      <c r="IT14" s="221"/>
      <c r="IU14" s="221"/>
      <c r="IV14" s="221"/>
    </row>
    <row r="15" spans="1:256" s="329" customFormat="1" ht="13.5" customHeight="1" x14ac:dyDescent="0.3">
      <c r="A15" s="305"/>
      <c r="B15" s="327"/>
      <c r="C15" s="317" t="s">
        <v>514</v>
      </c>
      <c r="D15" s="306" t="s">
        <v>551</v>
      </c>
      <c r="E15" s="309">
        <v>0</v>
      </c>
      <c r="F15" s="266">
        <v>0</v>
      </c>
      <c r="G15" s="266">
        <v>0</v>
      </c>
      <c r="H15" s="266">
        <v>0</v>
      </c>
      <c r="I15" s="266">
        <v>0</v>
      </c>
      <c r="J15" s="266">
        <v>0</v>
      </c>
      <c r="K15" s="266">
        <v>0</v>
      </c>
      <c r="L15" s="266">
        <v>0</v>
      </c>
      <c r="M15" s="266">
        <v>0</v>
      </c>
      <c r="N15" s="266">
        <v>0</v>
      </c>
      <c r="O15" s="266">
        <v>0</v>
      </c>
      <c r="P15" s="266"/>
      <c r="Q15" s="266"/>
      <c r="R15" s="266"/>
      <c r="S15" s="266"/>
      <c r="T15" s="266"/>
      <c r="U15" s="266"/>
      <c r="V15" s="266"/>
      <c r="W15" s="266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266"/>
      <c r="AN15" s="266"/>
      <c r="AO15" s="266"/>
      <c r="AP15" s="266"/>
      <c r="AQ15" s="266"/>
      <c r="AR15" s="266"/>
      <c r="AS15" s="266"/>
      <c r="AT15" s="266"/>
      <c r="AU15" s="266"/>
      <c r="AV15" s="266"/>
      <c r="AW15" s="266"/>
      <c r="AX15" s="266"/>
      <c r="AY15" s="266"/>
      <c r="AZ15" s="266"/>
      <c r="BA15" s="266"/>
      <c r="BB15" s="266"/>
      <c r="BC15" s="266"/>
      <c r="BD15" s="266"/>
      <c r="BE15" s="266"/>
      <c r="BF15" s="266"/>
      <c r="BG15" s="266"/>
      <c r="BH15" s="266"/>
      <c r="BI15" s="266"/>
      <c r="BJ15" s="266"/>
      <c r="BK15" s="266"/>
      <c r="BL15" s="266"/>
      <c r="BM15" s="266"/>
      <c r="BN15" s="266"/>
      <c r="BO15" s="266"/>
      <c r="BP15" s="266"/>
      <c r="BQ15" s="266"/>
      <c r="BR15" s="266"/>
      <c r="BS15" s="266"/>
      <c r="BT15" s="266"/>
      <c r="BU15" s="266"/>
      <c r="BV15" s="266"/>
      <c r="BW15" s="266"/>
      <c r="BX15" s="266"/>
      <c r="BY15" s="266"/>
      <c r="BZ15" s="266"/>
      <c r="CA15" s="266"/>
      <c r="CB15" s="266"/>
      <c r="CC15" s="266"/>
      <c r="CD15" s="266"/>
      <c r="CE15" s="266"/>
      <c r="CF15" s="266"/>
      <c r="CG15" s="266"/>
      <c r="CH15" s="266"/>
      <c r="CI15" s="266"/>
      <c r="CJ15" s="266"/>
      <c r="CK15" s="266"/>
      <c r="CL15" s="266"/>
      <c r="CM15" s="266"/>
      <c r="CN15" s="266"/>
      <c r="CO15" s="266"/>
      <c r="CP15" s="266"/>
      <c r="CQ15" s="266"/>
      <c r="CR15" s="266"/>
      <c r="CS15" s="266"/>
      <c r="CT15" s="266"/>
      <c r="CU15" s="266"/>
      <c r="CV15" s="266"/>
      <c r="CW15" s="266"/>
      <c r="CX15" s="266"/>
      <c r="CY15" s="266"/>
      <c r="CZ15" s="266"/>
      <c r="DA15" s="266"/>
      <c r="DB15" s="266"/>
      <c r="DC15" s="266"/>
      <c r="DD15" s="266"/>
      <c r="DE15" s="266"/>
      <c r="DF15" s="266"/>
      <c r="DG15" s="266"/>
      <c r="DH15" s="266"/>
      <c r="DI15" s="266"/>
      <c r="DJ15" s="266"/>
      <c r="DK15" s="266"/>
      <c r="DL15" s="266"/>
      <c r="DM15" s="266"/>
      <c r="DN15" s="266"/>
      <c r="DO15" s="266"/>
      <c r="DP15" s="266"/>
      <c r="DQ15" s="266"/>
      <c r="DR15" s="266"/>
      <c r="DS15" s="266"/>
      <c r="DT15" s="266"/>
      <c r="DU15" s="266"/>
      <c r="DV15" s="266"/>
      <c r="DW15" s="266"/>
      <c r="DX15" s="266"/>
      <c r="DY15" s="266"/>
      <c r="DZ15" s="266"/>
      <c r="EA15" s="266"/>
      <c r="EB15" s="266"/>
      <c r="EC15" s="266"/>
      <c r="ED15" s="266"/>
      <c r="EE15" s="266"/>
      <c r="EF15" s="266"/>
      <c r="EG15" s="266"/>
      <c r="EH15" s="266"/>
      <c r="EI15" s="266"/>
      <c r="EJ15" s="266"/>
      <c r="EK15" s="266"/>
      <c r="EL15" s="266"/>
      <c r="EM15" s="266"/>
      <c r="EN15" s="266"/>
      <c r="EO15" s="266"/>
      <c r="EP15" s="266"/>
      <c r="EQ15" s="266"/>
      <c r="ER15" s="266"/>
      <c r="ES15" s="266"/>
      <c r="ET15" s="266"/>
      <c r="EU15" s="266"/>
      <c r="EV15" s="266"/>
      <c r="EW15" s="266"/>
      <c r="EX15" s="266"/>
      <c r="EY15" s="266"/>
      <c r="EZ15" s="266"/>
      <c r="FA15" s="266"/>
      <c r="FB15" s="266"/>
      <c r="FC15" s="266"/>
      <c r="FD15" s="266"/>
      <c r="FE15" s="266"/>
      <c r="FF15" s="266"/>
      <c r="FG15" s="266"/>
      <c r="FH15" s="266"/>
      <c r="FI15" s="266"/>
      <c r="FJ15" s="266"/>
      <c r="FK15" s="266"/>
      <c r="FL15" s="266"/>
      <c r="FM15" s="266"/>
      <c r="FN15" s="266"/>
      <c r="FO15" s="266"/>
      <c r="FP15" s="266"/>
      <c r="FQ15" s="266"/>
      <c r="FR15" s="266"/>
      <c r="FS15" s="266"/>
      <c r="FT15" s="266"/>
      <c r="FU15" s="266"/>
      <c r="FV15" s="266"/>
      <c r="FW15" s="266"/>
      <c r="FX15" s="266"/>
      <c r="FY15" s="266"/>
      <c r="FZ15" s="266"/>
      <c r="GA15" s="266"/>
      <c r="GB15" s="266"/>
      <c r="GC15" s="266"/>
      <c r="GD15" s="266"/>
      <c r="GE15" s="266"/>
      <c r="GF15" s="266"/>
      <c r="GG15" s="266"/>
      <c r="GH15" s="266"/>
      <c r="GI15" s="266"/>
      <c r="GJ15" s="266"/>
      <c r="GK15" s="266"/>
      <c r="GL15" s="266"/>
      <c r="GM15" s="266"/>
      <c r="GN15" s="266"/>
      <c r="GO15" s="266"/>
      <c r="GP15" s="266"/>
      <c r="GQ15" s="266"/>
      <c r="GR15" s="266"/>
      <c r="GS15" s="266"/>
      <c r="GT15" s="266"/>
      <c r="GU15" s="266"/>
      <c r="GV15" s="266"/>
      <c r="GW15" s="266"/>
      <c r="GX15" s="266"/>
      <c r="GY15" s="266"/>
      <c r="GZ15" s="266"/>
      <c r="HA15" s="266"/>
      <c r="HB15" s="266"/>
      <c r="HC15" s="266"/>
      <c r="HD15" s="266"/>
      <c r="HE15" s="266"/>
      <c r="HF15" s="266"/>
      <c r="HG15" s="266"/>
      <c r="HH15" s="266"/>
      <c r="HI15" s="266"/>
      <c r="HJ15" s="266"/>
      <c r="HK15" s="266"/>
      <c r="HL15" s="266"/>
      <c r="HM15" s="266"/>
      <c r="HN15" s="266"/>
      <c r="HO15" s="266"/>
      <c r="HP15" s="266"/>
      <c r="HQ15" s="266"/>
      <c r="HR15" s="266"/>
      <c r="HS15" s="266"/>
      <c r="HT15" s="266"/>
      <c r="HU15" s="266"/>
      <c r="HV15" s="266"/>
      <c r="HW15" s="266"/>
      <c r="HX15" s="266"/>
      <c r="HY15" s="266"/>
      <c r="HZ15" s="266"/>
      <c r="IA15" s="266"/>
      <c r="IB15" s="266"/>
      <c r="IC15" s="266"/>
      <c r="ID15" s="266"/>
      <c r="IE15" s="266"/>
      <c r="IF15" s="266"/>
      <c r="IG15" s="266"/>
      <c r="IH15" s="266"/>
      <c r="II15" s="266"/>
      <c r="IJ15" s="266"/>
      <c r="IK15" s="266"/>
      <c r="IL15" s="266"/>
      <c r="IM15" s="266"/>
      <c r="IN15" s="266"/>
      <c r="IO15" s="266"/>
      <c r="IP15" s="266"/>
      <c r="IQ15" s="266"/>
      <c r="IR15" s="266"/>
      <c r="IS15" s="266"/>
      <c r="IT15" s="266"/>
      <c r="IU15" s="266"/>
      <c r="IV15" s="266"/>
    </row>
    <row r="16" spans="1:256" s="298" customFormat="1" ht="13.5" customHeight="1" x14ac:dyDescent="0.3">
      <c r="B16" s="330"/>
      <c r="C16" s="331"/>
      <c r="D16" s="343" t="s">
        <v>552</v>
      </c>
      <c r="E16" s="304">
        <v>0</v>
      </c>
      <c r="F16" s="221">
        <v>0</v>
      </c>
      <c r="G16" s="221">
        <v>0</v>
      </c>
      <c r="H16" s="221">
        <v>0</v>
      </c>
      <c r="I16" s="221">
        <v>0</v>
      </c>
      <c r="J16" s="221">
        <v>0</v>
      </c>
      <c r="K16" s="221">
        <v>0</v>
      </c>
      <c r="L16" s="221">
        <v>0</v>
      </c>
      <c r="M16" s="221">
        <v>0</v>
      </c>
      <c r="N16" s="221">
        <v>0</v>
      </c>
      <c r="O16" s="221">
        <v>0</v>
      </c>
      <c r="P16" s="221"/>
      <c r="Q16" s="221"/>
      <c r="R16" s="221"/>
      <c r="S16" s="221"/>
      <c r="T16" s="221"/>
      <c r="U16" s="221"/>
      <c r="V16" s="221"/>
      <c r="W16" s="221"/>
      <c r="X16" s="221"/>
      <c r="Y16" s="221"/>
      <c r="Z16" s="221"/>
      <c r="AA16" s="221"/>
      <c r="AB16" s="221"/>
      <c r="AC16" s="221"/>
      <c r="AD16" s="221"/>
      <c r="AE16" s="221"/>
      <c r="AF16" s="221"/>
      <c r="AG16" s="221"/>
      <c r="AH16" s="221"/>
      <c r="AI16" s="221"/>
      <c r="AJ16" s="221"/>
      <c r="AK16" s="221"/>
      <c r="AL16" s="221"/>
      <c r="AM16" s="221"/>
      <c r="AN16" s="221"/>
      <c r="AO16" s="221"/>
      <c r="AP16" s="221"/>
      <c r="AQ16" s="221"/>
      <c r="AR16" s="221"/>
      <c r="AS16" s="221"/>
      <c r="AT16" s="221"/>
      <c r="AU16" s="221"/>
      <c r="AV16" s="221"/>
      <c r="AW16" s="221"/>
      <c r="AX16" s="221"/>
      <c r="AY16" s="221"/>
      <c r="AZ16" s="221"/>
      <c r="BA16" s="221"/>
      <c r="BB16" s="221"/>
      <c r="BC16" s="221"/>
      <c r="BD16" s="221"/>
      <c r="BE16" s="221"/>
      <c r="BF16" s="221"/>
      <c r="BG16" s="221"/>
      <c r="BH16" s="221"/>
      <c r="BI16" s="221"/>
      <c r="BJ16" s="221"/>
      <c r="BK16" s="221"/>
      <c r="BL16" s="221"/>
      <c r="BM16" s="221"/>
      <c r="BN16" s="221"/>
      <c r="BO16" s="221"/>
      <c r="BP16" s="221"/>
      <c r="BQ16" s="221"/>
      <c r="BR16" s="221"/>
      <c r="BS16" s="221"/>
      <c r="BT16" s="221"/>
      <c r="BU16" s="221"/>
      <c r="BV16" s="221"/>
      <c r="BW16" s="221"/>
      <c r="BX16" s="221"/>
      <c r="BY16" s="221"/>
      <c r="BZ16" s="221"/>
      <c r="CA16" s="221"/>
      <c r="CB16" s="221"/>
      <c r="CC16" s="221"/>
      <c r="CD16" s="221"/>
      <c r="CE16" s="221"/>
      <c r="CF16" s="221"/>
      <c r="CG16" s="221"/>
      <c r="CH16" s="221"/>
      <c r="CI16" s="221"/>
      <c r="CJ16" s="221"/>
      <c r="CK16" s="221"/>
      <c r="CL16" s="221"/>
      <c r="CM16" s="221"/>
      <c r="CN16" s="221"/>
      <c r="CO16" s="221"/>
      <c r="CP16" s="221"/>
      <c r="CQ16" s="221"/>
      <c r="CR16" s="221"/>
      <c r="CS16" s="221"/>
      <c r="CT16" s="221"/>
      <c r="CU16" s="221"/>
      <c r="CV16" s="221"/>
      <c r="CW16" s="221"/>
      <c r="CX16" s="221"/>
      <c r="CY16" s="221"/>
      <c r="CZ16" s="221"/>
      <c r="DA16" s="221"/>
      <c r="DB16" s="221"/>
      <c r="DC16" s="221"/>
      <c r="DD16" s="221"/>
      <c r="DE16" s="221"/>
      <c r="DF16" s="221"/>
      <c r="DG16" s="221"/>
      <c r="DH16" s="221"/>
      <c r="DI16" s="221"/>
      <c r="DJ16" s="221"/>
      <c r="DK16" s="221"/>
      <c r="DL16" s="221"/>
      <c r="DM16" s="221"/>
      <c r="DN16" s="221"/>
      <c r="DO16" s="221"/>
      <c r="DP16" s="221"/>
      <c r="DQ16" s="221"/>
      <c r="DR16" s="221"/>
      <c r="DS16" s="221"/>
      <c r="DT16" s="221"/>
      <c r="DU16" s="221"/>
      <c r="DV16" s="221"/>
      <c r="DW16" s="221"/>
      <c r="DX16" s="221"/>
      <c r="DY16" s="221"/>
      <c r="DZ16" s="221"/>
      <c r="EA16" s="221"/>
      <c r="EB16" s="221"/>
      <c r="EC16" s="221"/>
      <c r="ED16" s="221"/>
      <c r="EE16" s="221"/>
      <c r="EF16" s="221"/>
      <c r="EG16" s="221"/>
      <c r="EH16" s="221"/>
      <c r="EI16" s="221"/>
      <c r="EJ16" s="221"/>
      <c r="EK16" s="221"/>
      <c r="EL16" s="221"/>
      <c r="EM16" s="221"/>
      <c r="EN16" s="221"/>
      <c r="EO16" s="221"/>
      <c r="EP16" s="221"/>
      <c r="EQ16" s="221"/>
      <c r="ER16" s="221"/>
      <c r="ES16" s="221"/>
      <c r="ET16" s="221"/>
      <c r="EU16" s="221"/>
      <c r="EV16" s="221"/>
      <c r="EW16" s="221"/>
      <c r="EX16" s="221"/>
      <c r="EY16" s="221"/>
      <c r="EZ16" s="221"/>
      <c r="FA16" s="221"/>
      <c r="FB16" s="221"/>
      <c r="FC16" s="221"/>
      <c r="FD16" s="221"/>
      <c r="FE16" s="221"/>
      <c r="FF16" s="221"/>
      <c r="FG16" s="221"/>
      <c r="FH16" s="221"/>
      <c r="FI16" s="221"/>
      <c r="FJ16" s="221"/>
      <c r="FK16" s="221"/>
      <c r="FL16" s="221"/>
      <c r="FM16" s="221"/>
      <c r="FN16" s="221"/>
      <c r="FO16" s="221"/>
      <c r="FP16" s="221"/>
      <c r="FQ16" s="221"/>
      <c r="FR16" s="221"/>
      <c r="FS16" s="221"/>
      <c r="FT16" s="221"/>
      <c r="FU16" s="221"/>
      <c r="FV16" s="221"/>
      <c r="FW16" s="221"/>
      <c r="FX16" s="221"/>
      <c r="FY16" s="221"/>
      <c r="FZ16" s="221"/>
      <c r="GA16" s="221"/>
      <c r="GB16" s="221"/>
      <c r="GC16" s="221"/>
      <c r="GD16" s="221"/>
      <c r="GE16" s="221"/>
      <c r="GF16" s="221"/>
      <c r="GG16" s="221"/>
      <c r="GH16" s="221"/>
      <c r="GI16" s="221"/>
      <c r="GJ16" s="221"/>
      <c r="GK16" s="221"/>
      <c r="GL16" s="221"/>
      <c r="GM16" s="221"/>
      <c r="GN16" s="221"/>
      <c r="GO16" s="221"/>
      <c r="GP16" s="221"/>
      <c r="GQ16" s="221"/>
      <c r="GR16" s="221"/>
      <c r="GS16" s="221"/>
      <c r="GT16" s="221"/>
      <c r="GU16" s="221"/>
      <c r="GV16" s="221"/>
      <c r="GW16" s="221"/>
      <c r="GX16" s="221"/>
      <c r="GY16" s="221"/>
      <c r="GZ16" s="221"/>
      <c r="HA16" s="221"/>
      <c r="HB16" s="221"/>
      <c r="HC16" s="221"/>
      <c r="HD16" s="221"/>
      <c r="HE16" s="221"/>
      <c r="HF16" s="221"/>
      <c r="HG16" s="221"/>
      <c r="HH16" s="221"/>
      <c r="HI16" s="221"/>
      <c r="HJ16" s="221"/>
      <c r="HK16" s="221"/>
      <c r="HL16" s="221"/>
      <c r="HM16" s="221"/>
      <c r="HN16" s="221"/>
      <c r="HO16" s="221"/>
      <c r="HP16" s="221"/>
      <c r="HQ16" s="221"/>
      <c r="HR16" s="221"/>
      <c r="HS16" s="221"/>
      <c r="HT16" s="221"/>
      <c r="HU16" s="221"/>
      <c r="HV16" s="221"/>
      <c r="HW16" s="221"/>
      <c r="HX16" s="221"/>
      <c r="HY16" s="221"/>
      <c r="HZ16" s="221"/>
      <c r="IA16" s="221"/>
      <c r="IB16" s="221"/>
      <c r="IC16" s="221"/>
      <c r="ID16" s="221"/>
      <c r="IE16" s="221"/>
      <c r="IF16" s="221"/>
      <c r="IG16" s="221"/>
      <c r="IH16" s="221"/>
      <c r="II16" s="221"/>
      <c r="IJ16" s="221"/>
      <c r="IK16" s="221"/>
      <c r="IL16" s="221"/>
      <c r="IM16" s="221"/>
      <c r="IN16" s="221"/>
      <c r="IO16" s="221"/>
      <c r="IP16" s="221"/>
      <c r="IQ16" s="221"/>
      <c r="IR16" s="221"/>
      <c r="IS16" s="221"/>
      <c r="IT16" s="221"/>
      <c r="IU16" s="221"/>
      <c r="IV16" s="221"/>
    </row>
    <row r="17" spans="1:256" s="329" customFormat="1" ht="13.5" customHeight="1" x14ac:dyDescent="0.3">
      <c r="A17" s="305"/>
      <c r="B17" s="327"/>
      <c r="C17" s="311"/>
      <c r="D17" s="306" t="s">
        <v>553</v>
      </c>
      <c r="E17" s="309">
        <v>0</v>
      </c>
      <c r="F17" s="266">
        <v>0</v>
      </c>
      <c r="G17" s="266">
        <v>0</v>
      </c>
      <c r="H17" s="266">
        <v>0</v>
      </c>
      <c r="I17" s="266">
        <v>0</v>
      </c>
      <c r="J17" s="266">
        <v>0</v>
      </c>
      <c r="K17" s="266">
        <v>0</v>
      </c>
      <c r="L17" s="266">
        <v>0</v>
      </c>
      <c r="M17" s="266">
        <v>0</v>
      </c>
      <c r="N17" s="266">
        <v>0</v>
      </c>
      <c r="O17" s="266">
        <v>0</v>
      </c>
      <c r="P17" s="266"/>
      <c r="Q17" s="266"/>
      <c r="R17" s="266"/>
      <c r="S17" s="266"/>
      <c r="T17" s="266"/>
      <c r="U17" s="266"/>
      <c r="V17" s="266"/>
      <c r="W17" s="266"/>
      <c r="X17" s="266"/>
      <c r="Y17" s="266"/>
      <c r="Z17" s="266"/>
      <c r="AA17" s="266"/>
      <c r="AB17" s="266"/>
      <c r="AC17" s="266"/>
      <c r="AD17" s="266"/>
      <c r="AE17" s="266"/>
      <c r="AF17" s="266"/>
      <c r="AG17" s="266"/>
      <c r="AH17" s="266"/>
      <c r="AI17" s="266"/>
      <c r="AJ17" s="266"/>
      <c r="AK17" s="266"/>
      <c r="AL17" s="266"/>
      <c r="AM17" s="266"/>
      <c r="AN17" s="266"/>
      <c r="AO17" s="266"/>
      <c r="AP17" s="266"/>
      <c r="AQ17" s="266"/>
      <c r="AR17" s="266"/>
      <c r="AS17" s="266"/>
      <c r="AT17" s="266"/>
      <c r="AU17" s="266"/>
      <c r="AV17" s="266"/>
      <c r="AW17" s="266"/>
      <c r="AX17" s="266"/>
      <c r="AY17" s="266"/>
      <c r="AZ17" s="266"/>
      <c r="BA17" s="266"/>
      <c r="BB17" s="266"/>
      <c r="BC17" s="266"/>
      <c r="BD17" s="266"/>
      <c r="BE17" s="266"/>
      <c r="BF17" s="266"/>
      <c r="BG17" s="266"/>
      <c r="BH17" s="266"/>
      <c r="BI17" s="266"/>
      <c r="BJ17" s="266"/>
      <c r="BK17" s="266"/>
      <c r="BL17" s="266"/>
      <c r="BM17" s="266"/>
      <c r="BN17" s="266"/>
      <c r="BO17" s="266"/>
      <c r="BP17" s="266"/>
      <c r="BQ17" s="266"/>
      <c r="BR17" s="266"/>
      <c r="BS17" s="266"/>
      <c r="BT17" s="266"/>
      <c r="BU17" s="266"/>
      <c r="BV17" s="266"/>
      <c r="BW17" s="266"/>
      <c r="BX17" s="266"/>
      <c r="BY17" s="266"/>
      <c r="BZ17" s="266"/>
      <c r="CA17" s="266"/>
      <c r="CB17" s="266"/>
      <c r="CC17" s="266"/>
      <c r="CD17" s="266"/>
      <c r="CE17" s="266"/>
      <c r="CF17" s="266"/>
      <c r="CG17" s="266"/>
      <c r="CH17" s="266"/>
      <c r="CI17" s="266"/>
      <c r="CJ17" s="266"/>
      <c r="CK17" s="266"/>
      <c r="CL17" s="266"/>
      <c r="CM17" s="266"/>
      <c r="CN17" s="266"/>
      <c r="CO17" s="266"/>
      <c r="CP17" s="266"/>
      <c r="CQ17" s="266"/>
      <c r="CR17" s="266"/>
      <c r="CS17" s="266"/>
      <c r="CT17" s="266"/>
      <c r="CU17" s="266"/>
      <c r="CV17" s="266"/>
      <c r="CW17" s="266"/>
      <c r="CX17" s="266"/>
      <c r="CY17" s="266"/>
      <c r="CZ17" s="266"/>
      <c r="DA17" s="266"/>
      <c r="DB17" s="266"/>
      <c r="DC17" s="266"/>
      <c r="DD17" s="266"/>
      <c r="DE17" s="266"/>
      <c r="DF17" s="266"/>
      <c r="DG17" s="266"/>
      <c r="DH17" s="266"/>
      <c r="DI17" s="266"/>
      <c r="DJ17" s="266"/>
      <c r="DK17" s="266"/>
      <c r="DL17" s="266"/>
      <c r="DM17" s="266"/>
      <c r="DN17" s="266"/>
      <c r="DO17" s="266"/>
      <c r="DP17" s="266"/>
      <c r="DQ17" s="266"/>
      <c r="DR17" s="266"/>
      <c r="DS17" s="266"/>
      <c r="DT17" s="266"/>
      <c r="DU17" s="266"/>
      <c r="DV17" s="266"/>
      <c r="DW17" s="266"/>
      <c r="DX17" s="266"/>
      <c r="DY17" s="266"/>
      <c r="DZ17" s="266"/>
      <c r="EA17" s="266"/>
      <c r="EB17" s="266"/>
      <c r="EC17" s="266"/>
      <c r="ED17" s="266"/>
      <c r="EE17" s="266"/>
      <c r="EF17" s="266"/>
      <c r="EG17" s="266"/>
      <c r="EH17" s="266"/>
      <c r="EI17" s="266"/>
      <c r="EJ17" s="266"/>
      <c r="EK17" s="266"/>
      <c r="EL17" s="266"/>
      <c r="EM17" s="266"/>
      <c r="EN17" s="266"/>
      <c r="EO17" s="266"/>
      <c r="EP17" s="266"/>
      <c r="EQ17" s="266"/>
      <c r="ER17" s="266"/>
      <c r="ES17" s="266"/>
      <c r="ET17" s="266"/>
      <c r="EU17" s="266"/>
      <c r="EV17" s="266"/>
      <c r="EW17" s="266"/>
      <c r="EX17" s="266"/>
      <c r="EY17" s="266"/>
      <c r="EZ17" s="266"/>
      <c r="FA17" s="266"/>
      <c r="FB17" s="266"/>
      <c r="FC17" s="266"/>
      <c r="FD17" s="266"/>
      <c r="FE17" s="266"/>
      <c r="FF17" s="266"/>
      <c r="FG17" s="266"/>
      <c r="FH17" s="266"/>
      <c r="FI17" s="266"/>
      <c r="FJ17" s="266"/>
      <c r="FK17" s="266"/>
      <c r="FL17" s="266"/>
      <c r="FM17" s="266"/>
      <c r="FN17" s="266"/>
      <c r="FO17" s="266"/>
      <c r="FP17" s="266"/>
      <c r="FQ17" s="266"/>
      <c r="FR17" s="266"/>
      <c r="FS17" s="266"/>
      <c r="FT17" s="266"/>
      <c r="FU17" s="266"/>
      <c r="FV17" s="266"/>
      <c r="FW17" s="266"/>
      <c r="FX17" s="266"/>
      <c r="FY17" s="266"/>
      <c r="FZ17" s="266"/>
      <c r="GA17" s="266"/>
      <c r="GB17" s="266"/>
      <c r="GC17" s="266"/>
      <c r="GD17" s="266"/>
      <c r="GE17" s="266"/>
      <c r="GF17" s="266"/>
      <c r="GG17" s="266"/>
      <c r="GH17" s="266"/>
      <c r="GI17" s="266"/>
      <c r="GJ17" s="266"/>
      <c r="GK17" s="266"/>
      <c r="GL17" s="266"/>
      <c r="GM17" s="266"/>
      <c r="GN17" s="266"/>
      <c r="GO17" s="266"/>
      <c r="GP17" s="266"/>
      <c r="GQ17" s="266"/>
      <c r="GR17" s="266"/>
      <c r="GS17" s="266"/>
      <c r="GT17" s="266"/>
      <c r="GU17" s="266"/>
      <c r="GV17" s="266"/>
      <c r="GW17" s="266"/>
      <c r="GX17" s="266"/>
      <c r="GY17" s="266"/>
      <c r="GZ17" s="266"/>
      <c r="HA17" s="266"/>
      <c r="HB17" s="266"/>
      <c r="HC17" s="266"/>
      <c r="HD17" s="266"/>
      <c r="HE17" s="266"/>
      <c r="HF17" s="266"/>
      <c r="HG17" s="266"/>
      <c r="HH17" s="266"/>
      <c r="HI17" s="266"/>
      <c r="HJ17" s="266"/>
      <c r="HK17" s="266"/>
      <c r="HL17" s="266"/>
      <c r="HM17" s="266"/>
      <c r="HN17" s="266"/>
      <c r="HO17" s="266"/>
      <c r="HP17" s="266"/>
      <c r="HQ17" s="266"/>
      <c r="HR17" s="266"/>
      <c r="HS17" s="266"/>
      <c r="HT17" s="266"/>
      <c r="HU17" s="266"/>
      <c r="HV17" s="266"/>
      <c r="HW17" s="266"/>
      <c r="HX17" s="266"/>
      <c r="HY17" s="266"/>
      <c r="HZ17" s="266"/>
      <c r="IA17" s="266"/>
      <c r="IB17" s="266"/>
      <c r="IC17" s="266"/>
      <c r="ID17" s="266"/>
      <c r="IE17" s="266"/>
      <c r="IF17" s="266"/>
      <c r="IG17" s="266"/>
      <c r="IH17" s="266"/>
      <c r="II17" s="266"/>
      <c r="IJ17" s="266"/>
      <c r="IK17" s="266"/>
      <c r="IL17" s="266"/>
      <c r="IM17" s="266"/>
      <c r="IN17" s="266"/>
      <c r="IO17" s="266"/>
      <c r="IP17" s="266"/>
      <c r="IQ17" s="266"/>
      <c r="IR17" s="266"/>
      <c r="IS17" s="266"/>
      <c r="IT17" s="266"/>
      <c r="IU17" s="266"/>
      <c r="IV17" s="266"/>
    </row>
    <row r="18" spans="1:256" s="298" customFormat="1" ht="13.5" customHeight="1" x14ac:dyDescent="0.3">
      <c r="B18" s="330"/>
      <c r="C18" s="331"/>
      <c r="D18" s="343" t="s">
        <v>554</v>
      </c>
      <c r="E18" s="304">
        <v>0</v>
      </c>
      <c r="F18" s="221">
        <v>0</v>
      </c>
      <c r="G18" s="221">
        <v>0</v>
      </c>
      <c r="H18" s="221">
        <v>0</v>
      </c>
      <c r="I18" s="221">
        <v>0</v>
      </c>
      <c r="J18" s="221">
        <v>0</v>
      </c>
      <c r="K18" s="221">
        <v>0</v>
      </c>
      <c r="L18" s="221">
        <v>0</v>
      </c>
      <c r="M18" s="221">
        <v>0</v>
      </c>
      <c r="N18" s="221">
        <v>0</v>
      </c>
      <c r="O18" s="221">
        <v>0</v>
      </c>
      <c r="P18" s="221"/>
      <c r="Q18" s="221"/>
      <c r="R18" s="221"/>
      <c r="S18" s="221"/>
      <c r="T18" s="221"/>
      <c r="U18" s="221"/>
      <c r="V18" s="221"/>
      <c r="W18" s="221"/>
      <c r="X18" s="221"/>
      <c r="Y18" s="221"/>
      <c r="Z18" s="221"/>
      <c r="AA18" s="221"/>
      <c r="AB18" s="221"/>
      <c r="AC18" s="221"/>
      <c r="AD18" s="221"/>
      <c r="AE18" s="221"/>
      <c r="AF18" s="221"/>
      <c r="AG18" s="221"/>
      <c r="AH18" s="221"/>
      <c r="AI18" s="221"/>
      <c r="AJ18" s="221"/>
      <c r="AK18" s="221"/>
      <c r="AL18" s="221"/>
      <c r="AM18" s="221"/>
      <c r="AN18" s="221"/>
      <c r="AO18" s="221"/>
      <c r="AP18" s="221"/>
      <c r="AQ18" s="221"/>
      <c r="AR18" s="221"/>
      <c r="AS18" s="221"/>
      <c r="AT18" s="221"/>
      <c r="AU18" s="221"/>
      <c r="AV18" s="221"/>
      <c r="AW18" s="221"/>
      <c r="AX18" s="221"/>
      <c r="AY18" s="221"/>
      <c r="AZ18" s="221"/>
      <c r="BA18" s="221"/>
      <c r="BB18" s="221"/>
      <c r="BC18" s="221"/>
      <c r="BD18" s="221"/>
      <c r="BE18" s="221"/>
      <c r="BF18" s="221"/>
      <c r="BG18" s="221"/>
      <c r="BH18" s="221"/>
      <c r="BI18" s="221"/>
      <c r="BJ18" s="221"/>
      <c r="BK18" s="221"/>
      <c r="BL18" s="221"/>
      <c r="BM18" s="221"/>
      <c r="BN18" s="221"/>
      <c r="BO18" s="221"/>
      <c r="BP18" s="221"/>
      <c r="BQ18" s="221"/>
      <c r="BR18" s="221"/>
      <c r="BS18" s="221"/>
      <c r="BT18" s="221"/>
      <c r="BU18" s="221"/>
      <c r="BV18" s="221"/>
      <c r="BW18" s="221"/>
      <c r="BX18" s="221"/>
      <c r="BY18" s="221"/>
      <c r="BZ18" s="221"/>
      <c r="CA18" s="221"/>
      <c r="CB18" s="221"/>
      <c r="CC18" s="221"/>
      <c r="CD18" s="221"/>
      <c r="CE18" s="221"/>
      <c r="CF18" s="221"/>
      <c r="CG18" s="221"/>
      <c r="CH18" s="221"/>
      <c r="CI18" s="221"/>
      <c r="CJ18" s="221"/>
      <c r="CK18" s="221"/>
      <c r="CL18" s="221"/>
      <c r="CM18" s="221"/>
      <c r="CN18" s="221"/>
      <c r="CO18" s="221"/>
      <c r="CP18" s="221"/>
      <c r="CQ18" s="221"/>
      <c r="CR18" s="221"/>
      <c r="CS18" s="221"/>
      <c r="CT18" s="221"/>
      <c r="CU18" s="221"/>
      <c r="CV18" s="221"/>
      <c r="CW18" s="221"/>
      <c r="CX18" s="221"/>
      <c r="CY18" s="221"/>
      <c r="CZ18" s="221"/>
      <c r="DA18" s="221"/>
      <c r="DB18" s="221"/>
      <c r="DC18" s="221"/>
      <c r="DD18" s="221"/>
      <c r="DE18" s="221"/>
      <c r="DF18" s="221"/>
      <c r="DG18" s="221"/>
      <c r="DH18" s="221"/>
      <c r="DI18" s="221"/>
      <c r="DJ18" s="221"/>
      <c r="DK18" s="221"/>
      <c r="DL18" s="221"/>
      <c r="DM18" s="221"/>
      <c r="DN18" s="221"/>
      <c r="DO18" s="221"/>
      <c r="DP18" s="221"/>
      <c r="DQ18" s="221"/>
      <c r="DR18" s="221"/>
      <c r="DS18" s="221"/>
      <c r="DT18" s="221"/>
      <c r="DU18" s="221"/>
      <c r="DV18" s="221"/>
      <c r="DW18" s="221"/>
      <c r="DX18" s="221"/>
      <c r="DY18" s="221"/>
      <c r="DZ18" s="221"/>
      <c r="EA18" s="221"/>
      <c r="EB18" s="221"/>
      <c r="EC18" s="221"/>
      <c r="ED18" s="221"/>
      <c r="EE18" s="221"/>
      <c r="EF18" s="221"/>
      <c r="EG18" s="221"/>
      <c r="EH18" s="221"/>
      <c r="EI18" s="221"/>
      <c r="EJ18" s="221"/>
      <c r="EK18" s="221"/>
      <c r="EL18" s="221"/>
      <c r="EM18" s="221"/>
      <c r="EN18" s="221"/>
      <c r="EO18" s="221"/>
      <c r="EP18" s="221"/>
      <c r="EQ18" s="221"/>
      <c r="ER18" s="221"/>
      <c r="ES18" s="221"/>
      <c r="ET18" s="221"/>
      <c r="EU18" s="221"/>
      <c r="EV18" s="221"/>
      <c r="EW18" s="221"/>
      <c r="EX18" s="221"/>
      <c r="EY18" s="221"/>
      <c r="EZ18" s="221"/>
      <c r="FA18" s="221"/>
      <c r="FB18" s="221"/>
      <c r="FC18" s="221"/>
      <c r="FD18" s="221"/>
      <c r="FE18" s="221"/>
      <c r="FF18" s="221"/>
      <c r="FG18" s="221"/>
      <c r="FH18" s="221"/>
      <c r="FI18" s="221"/>
      <c r="FJ18" s="221"/>
      <c r="FK18" s="221"/>
      <c r="FL18" s="221"/>
      <c r="FM18" s="221"/>
      <c r="FN18" s="221"/>
      <c r="FO18" s="221"/>
      <c r="FP18" s="221"/>
      <c r="FQ18" s="221"/>
      <c r="FR18" s="221"/>
      <c r="FS18" s="221"/>
      <c r="FT18" s="221"/>
      <c r="FU18" s="221"/>
      <c r="FV18" s="221"/>
      <c r="FW18" s="221"/>
      <c r="FX18" s="221"/>
      <c r="FY18" s="221"/>
      <c r="FZ18" s="221"/>
      <c r="GA18" s="221"/>
      <c r="GB18" s="221"/>
      <c r="GC18" s="221"/>
      <c r="GD18" s="221"/>
      <c r="GE18" s="221"/>
      <c r="GF18" s="221"/>
      <c r="GG18" s="221"/>
      <c r="GH18" s="221"/>
      <c r="GI18" s="221"/>
      <c r="GJ18" s="221"/>
      <c r="GK18" s="221"/>
      <c r="GL18" s="221"/>
      <c r="GM18" s="221"/>
      <c r="GN18" s="221"/>
      <c r="GO18" s="221"/>
      <c r="GP18" s="221"/>
      <c r="GQ18" s="221"/>
      <c r="GR18" s="221"/>
      <c r="GS18" s="221"/>
      <c r="GT18" s="221"/>
      <c r="GU18" s="221"/>
      <c r="GV18" s="221"/>
      <c r="GW18" s="221"/>
      <c r="GX18" s="221"/>
      <c r="GY18" s="221"/>
      <c r="GZ18" s="221"/>
      <c r="HA18" s="221"/>
      <c r="HB18" s="221"/>
      <c r="HC18" s="221"/>
      <c r="HD18" s="221"/>
      <c r="HE18" s="221"/>
      <c r="HF18" s="221"/>
      <c r="HG18" s="221"/>
      <c r="HH18" s="221"/>
      <c r="HI18" s="221"/>
      <c r="HJ18" s="221"/>
      <c r="HK18" s="221"/>
      <c r="HL18" s="221"/>
      <c r="HM18" s="221"/>
      <c r="HN18" s="221"/>
      <c r="HO18" s="221"/>
      <c r="HP18" s="221"/>
      <c r="HQ18" s="221"/>
      <c r="HR18" s="221"/>
      <c r="HS18" s="221"/>
      <c r="HT18" s="221"/>
      <c r="HU18" s="221"/>
      <c r="HV18" s="221"/>
      <c r="HW18" s="221"/>
      <c r="HX18" s="221"/>
      <c r="HY18" s="221"/>
      <c r="HZ18" s="221"/>
      <c r="IA18" s="221"/>
      <c r="IB18" s="221"/>
      <c r="IC18" s="221"/>
      <c r="ID18" s="221"/>
      <c r="IE18" s="221"/>
      <c r="IF18" s="221"/>
      <c r="IG18" s="221"/>
      <c r="IH18" s="221"/>
      <c r="II18" s="221"/>
      <c r="IJ18" s="221"/>
      <c r="IK18" s="221"/>
      <c r="IL18" s="221"/>
      <c r="IM18" s="221"/>
      <c r="IN18" s="221"/>
      <c r="IO18" s="221"/>
      <c r="IP18" s="221"/>
      <c r="IQ18" s="221"/>
      <c r="IR18" s="221"/>
      <c r="IS18" s="221"/>
      <c r="IT18" s="221"/>
      <c r="IU18" s="221"/>
      <c r="IV18" s="221"/>
    </row>
    <row r="19" spans="1:256" s="314" customFormat="1" ht="13.5" customHeight="1" thickBot="1" x14ac:dyDescent="0.35">
      <c r="A19" s="305"/>
      <c r="B19" s="327"/>
      <c r="C19" s="316"/>
      <c r="D19" s="310" t="s">
        <v>555</v>
      </c>
      <c r="E19" s="312">
        <v>0</v>
      </c>
      <c r="F19" s="313">
        <v>0</v>
      </c>
      <c r="G19" s="313">
        <v>0</v>
      </c>
      <c r="H19" s="313">
        <v>0</v>
      </c>
      <c r="I19" s="313">
        <v>0</v>
      </c>
      <c r="J19" s="313">
        <v>0</v>
      </c>
      <c r="K19" s="313">
        <v>0</v>
      </c>
      <c r="L19" s="313">
        <v>0</v>
      </c>
      <c r="M19" s="313">
        <v>0</v>
      </c>
      <c r="N19" s="313">
        <v>0</v>
      </c>
      <c r="O19" s="313">
        <v>0</v>
      </c>
      <c r="P19" s="313"/>
      <c r="Q19" s="313"/>
      <c r="R19" s="313"/>
      <c r="S19" s="313"/>
      <c r="T19" s="313"/>
      <c r="U19" s="313"/>
      <c r="V19" s="313"/>
      <c r="W19" s="313"/>
      <c r="X19" s="313"/>
      <c r="Y19" s="313"/>
      <c r="Z19" s="313"/>
      <c r="AA19" s="313"/>
      <c r="AB19" s="313"/>
      <c r="AC19" s="313"/>
      <c r="AD19" s="313"/>
      <c r="AE19" s="313"/>
      <c r="AF19" s="313"/>
      <c r="AG19" s="313"/>
      <c r="AH19" s="313"/>
      <c r="AI19" s="313"/>
      <c r="AJ19" s="313"/>
      <c r="AK19" s="313"/>
      <c r="AL19" s="313"/>
      <c r="AM19" s="313"/>
      <c r="AN19" s="313"/>
      <c r="AO19" s="313"/>
      <c r="AP19" s="313"/>
      <c r="AQ19" s="313"/>
      <c r="AR19" s="313"/>
      <c r="AS19" s="313"/>
      <c r="AT19" s="313"/>
      <c r="AU19" s="313"/>
      <c r="AV19" s="313"/>
      <c r="AW19" s="313"/>
      <c r="AX19" s="313"/>
      <c r="AY19" s="313"/>
      <c r="AZ19" s="313"/>
      <c r="BA19" s="313"/>
      <c r="BB19" s="313"/>
      <c r="BC19" s="313"/>
      <c r="BD19" s="313"/>
      <c r="BE19" s="313"/>
      <c r="BF19" s="313"/>
      <c r="BG19" s="313"/>
      <c r="BH19" s="313"/>
      <c r="BI19" s="313"/>
      <c r="BJ19" s="313"/>
      <c r="BK19" s="313"/>
      <c r="BL19" s="313"/>
      <c r="BM19" s="313"/>
      <c r="BN19" s="313"/>
      <c r="BO19" s="313"/>
      <c r="BP19" s="313"/>
      <c r="BQ19" s="313"/>
      <c r="BR19" s="313"/>
      <c r="BS19" s="313"/>
      <c r="BT19" s="313"/>
      <c r="BU19" s="313"/>
      <c r="BV19" s="313"/>
      <c r="BW19" s="313"/>
      <c r="BX19" s="313"/>
      <c r="BY19" s="313"/>
      <c r="BZ19" s="313"/>
      <c r="CA19" s="313"/>
      <c r="CB19" s="313"/>
      <c r="CC19" s="313"/>
      <c r="CD19" s="313"/>
      <c r="CE19" s="313"/>
      <c r="CF19" s="313"/>
      <c r="CG19" s="313"/>
      <c r="CH19" s="313"/>
      <c r="CI19" s="313"/>
      <c r="CJ19" s="313"/>
      <c r="CK19" s="313"/>
      <c r="CL19" s="313"/>
      <c r="CM19" s="313"/>
      <c r="CN19" s="313"/>
      <c r="CO19" s="313"/>
      <c r="CP19" s="313"/>
      <c r="CQ19" s="313"/>
      <c r="CR19" s="313"/>
      <c r="CS19" s="313"/>
      <c r="CT19" s="313"/>
      <c r="CU19" s="313"/>
      <c r="CV19" s="313"/>
      <c r="CW19" s="313"/>
      <c r="CX19" s="313"/>
      <c r="CY19" s="313"/>
      <c r="CZ19" s="313"/>
      <c r="DA19" s="313"/>
      <c r="DB19" s="313"/>
      <c r="DC19" s="313"/>
      <c r="DD19" s="313"/>
      <c r="DE19" s="313"/>
      <c r="DF19" s="313"/>
      <c r="DG19" s="313"/>
      <c r="DH19" s="313"/>
      <c r="DI19" s="313"/>
      <c r="DJ19" s="313"/>
      <c r="DK19" s="313"/>
      <c r="DL19" s="313"/>
      <c r="DM19" s="313"/>
      <c r="DN19" s="313"/>
      <c r="DO19" s="313"/>
      <c r="DP19" s="313"/>
      <c r="DQ19" s="313"/>
      <c r="DR19" s="313"/>
      <c r="DS19" s="313"/>
      <c r="DT19" s="313"/>
      <c r="DU19" s="313"/>
      <c r="DV19" s="313"/>
      <c r="DW19" s="313"/>
      <c r="DX19" s="313"/>
      <c r="DY19" s="313"/>
      <c r="DZ19" s="313"/>
      <c r="EA19" s="313"/>
      <c r="EB19" s="313"/>
      <c r="EC19" s="313"/>
      <c r="ED19" s="313"/>
      <c r="EE19" s="313"/>
      <c r="EF19" s="313"/>
      <c r="EG19" s="313"/>
      <c r="EH19" s="313"/>
      <c r="EI19" s="313"/>
      <c r="EJ19" s="313"/>
      <c r="EK19" s="313"/>
      <c r="EL19" s="313"/>
      <c r="EM19" s="313"/>
      <c r="EN19" s="313"/>
      <c r="EO19" s="313"/>
      <c r="EP19" s="313"/>
      <c r="EQ19" s="313"/>
      <c r="ER19" s="313"/>
      <c r="ES19" s="313"/>
      <c r="ET19" s="313"/>
      <c r="EU19" s="313"/>
      <c r="EV19" s="313"/>
      <c r="EW19" s="313"/>
      <c r="EX19" s="313"/>
      <c r="EY19" s="313"/>
      <c r="EZ19" s="313"/>
      <c r="FA19" s="313"/>
      <c r="FB19" s="313"/>
      <c r="FC19" s="313"/>
      <c r="FD19" s="313"/>
      <c r="FE19" s="313"/>
      <c r="FF19" s="313"/>
      <c r="FG19" s="313"/>
      <c r="FH19" s="313"/>
      <c r="FI19" s="313"/>
      <c r="FJ19" s="313"/>
      <c r="FK19" s="313"/>
      <c r="FL19" s="313"/>
      <c r="FM19" s="313"/>
      <c r="FN19" s="313"/>
      <c r="FO19" s="313"/>
      <c r="FP19" s="313"/>
      <c r="FQ19" s="313"/>
      <c r="FR19" s="313"/>
      <c r="FS19" s="313"/>
      <c r="FT19" s="313"/>
      <c r="FU19" s="313"/>
      <c r="FV19" s="313"/>
      <c r="FW19" s="313"/>
      <c r="FX19" s="313"/>
      <c r="FY19" s="313"/>
      <c r="FZ19" s="313"/>
      <c r="GA19" s="313"/>
      <c r="GB19" s="313"/>
      <c r="GC19" s="313"/>
      <c r="GD19" s="313"/>
      <c r="GE19" s="313"/>
      <c r="GF19" s="313"/>
      <c r="GG19" s="313"/>
      <c r="GH19" s="313"/>
      <c r="GI19" s="313"/>
      <c r="GJ19" s="313"/>
      <c r="GK19" s="313"/>
      <c r="GL19" s="313"/>
      <c r="GM19" s="313"/>
      <c r="GN19" s="313"/>
      <c r="GO19" s="313"/>
      <c r="GP19" s="313"/>
      <c r="GQ19" s="313"/>
      <c r="GR19" s="313"/>
      <c r="GS19" s="313"/>
      <c r="GT19" s="313"/>
      <c r="GU19" s="313"/>
      <c r="GV19" s="313"/>
      <c r="GW19" s="313"/>
      <c r="GX19" s="313"/>
      <c r="GY19" s="313"/>
      <c r="GZ19" s="313"/>
      <c r="HA19" s="313"/>
      <c r="HB19" s="313"/>
      <c r="HC19" s="313"/>
      <c r="HD19" s="313"/>
      <c r="HE19" s="313"/>
      <c r="HF19" s="313"/>
      <c r="HG19" s="313"/>
      <c r="HH19" s="313"/>
      <c r="HI19" s="313"/>
      <c r="HJ19" s="313"/>
      <c r="HK19" s="313"/>
      <c r="HL19" s="313"/>
      <c r="HM19" s="313"/>
      <c r="HN19" s="313"/>
      <c r="HO19" s="313"/>
      <c r="HP19" s="313"/>
      <c r="HQ19" s="313"/>
      <c r="HR19" s="313"/>
      <c r="HS19" s="313"/>
      <c r="HT19" s="313"/>
      <c r="HU19" s="313"/>
      <c r="HV19" s="313"/>
      <c r="HW19" s="313"/>
      <c r="HX19" s="313"/>
      <c r="HY19" s="313"/>
      <c r="HZ19" s="313"/>
      <c r="IA19" s="313"/>
      <c r="IB19" s="313"/>
      <c r="IC19" s="313"/>
      <c r="ID19" s="313"/>
      <c r="IE19" s="313"/>
      <c r="IF19" s="313"/>
      <c r="IG19" s="313"/>
      <c r="IH19" s="313"/>
      <c r="II19" s="313"/>
      <c r="IJ19" s="313"/>
      <c r="IK19" s="313"/>
      <c r="IL19" s="313"/>
      <c r="IM19" s="313"/>
      <c r="IN19" s="313"/>
      <c r="IO19" s="313"/>
      <c r="IP19" s="313"/>
      <c r="IQ19" s="313"/>
      <c r="IR19" s="313"/>
      <c r="IS19" s="313"/>
      <c r="IT19" s="313"/>
      <c r="IU19" s="313"/>
      <c r="IV19" s="313"/>
    </row>
    <row r="20" spans="1:256" s="298" customFormat="1" ht="13.5" customHeight="1" x14ac:dyDescent="0.3">
      <c r="B20" s="330"/>
      <c r="C20" s="331"/>
      <c r="D20" s="332" t="s">
        <v>548</v>
      </c>
      <c r="E20" s="220">
        <f>E12+E4</f>
        <v>0</v>
      </c>
      <c r="F20" s="333">
        <f>F12+F4</f>
        <v>0</v>
      </c>
      <c r="G20" s="333">
        <f t="shared" ref="G20:BR20" si="0">G12+G4</f>
        <v>0</v>
      </c>
      <c r="H20" s="333">
        <f t="shared" si="0"/>
        <v>0</v>
      </c>
      <c r="I20" s="333">
        <f t="shared" si="0"/>
        <v>0</v>
      </c>
      <c r="J20" s="333">
        <f t="shared" si="0"/>
        <v>0</v>
      </c>
      <c r="K20" s="333">
        <f t="shared" si="0"/>
        <v>0</v>
      </c>
      <c r="L20" s="333">
        <f t="shared" si="0"/>
        <v>0</v>
      </c>
      <c r="M20" s="333">
        <f t="shared" si="0"/>
        <v>0</v>
      </c>
      <c r="N20" s="333">
        <f t="shared" si="0"/>
        <v>0</v>
      </c>
      <c r="O20" s="333">
        <f t="shared" si="0"/>
        <v>0</v>
      </c>
      <c r="P20" s="333">
        <f t="shared" si="0"/>
        <v>0</v>
      </c>
      <c r="Q20" s="333">
        <f t="shared" si="0"/>
        <v>0</v>
      </c>
      <c r="R20" s="333">
        <f t="shared" si="0"/>
        <v>0</v>
      </c>
      <c r="S20" s="333">
        <f t="shared" si="0"/>
        <v>0</v>
      </c>
      <c r="T20" s="333">
        <f t="shared" si="0"/>
        <v>0</v>
      </c>
      <c r="U20" s="333">
        <f t="shared" si="0"/>
        <v>0</v>
      </c>
      <c r="V20" s="333">
        <f t="shared" si="0"/>
        <v>0</v>
      </c>
      <c r="W20" s="333">
        <f t="shared" si="0"/>
        <v>0</v>
      </c>
      <c r="X20" s="333">
        <f t="shared" si="0"/>
        <v>0</v>
      </c>
      <c r="Y20" s="333">
        <f t="shared" si="0"/>
        <v>0</v>
      </c>
      <c r="Z20" s="333">
        <f t="shared" si="0"/>
        <v>0</v>
      </c>
      <c r="AA20" s="333">
        <f t="shared" si="0"/>
        <v>0</v>
      </c>
      <c r="AB20" s="333">
        <f t="shared" si="0"/>
        <v>0</v>
      </c>
      <c r="AC20" s="333">
        <f t="shared" si="0"/>
        <v>0</v>
      </c>
      <c r="AD20" s="333">
        <f t="shared" si="0"/>
        <v>0</v>
      </c>
      <c r="AE20" s="333">
        <f t="shared" si="0"/>
        <v>0</v>
      </c>
      <c r="AF20" s="333">
        <f t="shared" si="0"/>
        <v>0</v>
      </c>
      <c r="AG20" s="333">
        <f t="shared" si="0"/>
        <v>0</v>
      </c>
      <c r="AH20" s="333">
        <f t="shared" si="0"/>
        <v>0</v>
      </c>
      <c r="AI20" s="333">
        <f t="shared" si="0"/>
        <v>0</v>
      </c>
      <c r="AJ20" s="333">
        <f t="shared" si="0"/>
        <v>0</v>
      </c>
      <c r="AK20" s="333">
        <f t="shared" si="0"/>
        <v>0</v>
      </c>
      <c r="AL20" s="333">
        <f t="shared" si="0"/>
        <v>0</v>
      </c>
      <c r="AM20" s="333">
        <f t="shared" si="0"/>
        <v>0</v>
      </c>
      <c r="AN20" s="333">
        <f t="shared" si="0"/>
        <v>0</v>
      </c>
      <c r="AO20" s="333">
        <f t="shared" si="0"/>
        <v>0</v>
      </c>
      <c r="AP20" s="333">
        <f t="shared" si="0"/>
        <v>0</v>
      </c>
      <c r="AQ20" s="333">
        <f t="shared" si="0"/>
        <v>0</v>
      </c>
      <c r="AR20" s="333">
        <f t="shared" si="0"/>
        <v>0</v>
      </c>
      <c r="AS20" s="333">
        <f t="shared" si="0"/>
        <v>0</v>
      </c>
      <c r="AT20" s="333">
        <f t="shared" si="0"/>
        <v>0</v>
      </c>
      <c r="AU20" s="333">
        <f t="shared" si="0"/>
        <v>0</v>
      </c>
      <c r="AV20" s="333">
        <f t="shared" si="0"/>
        <v>0</v>
      </c>
      <c r="AW20" s="333">
        <f t="shared" si="0"/>
        <v>0</v>
      </c>
      <c r="AX20" s="333">
        <f t="shared" si="0"/>
        <v>0</v>
      </c>
      <c r="AY20" s="333">
        <f t="shared" si="0"/>
        <v>0</v>
      </c>
      <c r="AZ20" s="333">
        <f t="shared" si="0"/>
        <v>0</v>
      </c>
      <c r="BA20" s="333">
        <f t="shared" si="0"/>
        <v>0</v>
      </c>
      <c r="BB20" s="333">
        <f t="shared" si="0"/>
        <v>0</v>
      </c>
      <c r="BC20" s="333">
        <f t="shared" si="0"/>
        <v>0</v>
      </c>
      <c r="BD20" s="333">
        <f t="shared" si="0"/>
        <v>0</v>
      </c>
      <c r="BE20" s="333">
        <f t="shared" si="0"/>
        <v>0</v>
      </c>
      <c r="BF20" s="333">
        <f t="shared" si="0"/>
        <v>0</v>
      </c>
      <c r="BG20" s="333">
        <f t="shared" si="0"/>
        <v>0</v>
      </c>
      <c r="BH20" s="333">
        <f t="shared" si="0"/>
        <v>0</v>
      </c>
      <c r="BI20" s="333">
        <f t="shared" si="0"/>
        <v>0</v>
      </c>
      <c r="BJ20" s="333">
        <f t="shared" si="0"/>
        <v>0</v>
      </c>
      <c r="BK20" s="333">
        <f t="shared" si="0"/>
        <v>0</v>
      </c>
      <c r="BL20" s="333">
        <f t="shared" si="0"/>
        <v>0</v>
      </c>
      <c r="BM20" s="333">
        <f t="shared" si="0"/>
        <v>0</v>
      </c>
      <c r="BN20" s="333">
        <f t="shared" si="0"/>
        <v>0</v>
      </c>
      <c r="BO20" s="333">
        <f t="shared" si="0"/>
        <v>0</v>
      </c>
      <c r="BP20" s="333">
        <f t="shared" si="0"/>
        <v>0</v>
      </c>
      <c r="BQ20" s="333">
        <f t="shared" si="0"/>
        <v>0</v>
      </c>
      <c r="BR20" s="333">
        <f t="shared" si="0"/>
        <v>0</v>
      </c>
      <c r="BS20" s="333">
        <f t="shared" ref="BS20:ED20" si="1">BS12+BS4</f>
        <v>0</v>
      </c>
      <c r="BT20" s="333">
        <f t="shared" si="1"/>
        <v>0</v>
      </c>
      <c r="BU20" s="333">
        <f t="shared" si="1"/>
        <v>0</v>
      </c>
      <c r="BV20" s="333">
        <f t="shared" si="1"/>
        <v>0</v>
      </c>
      <c r="BW20" s="333">
        <f t="shared" si="1"/>
        <v>0</v>
      </c>
      <c r="BX20" s="333">
        <f t="shared" si="1"/>
        <v>0</v>
      </c>
      <c r="BY20" s="333">
        <f t="shared" si="1"/>
        <v>0</v>
      </c>
      <c r="BZ20" s="333">
        <f t="shared" si="1"/>
        <v>0</v>
      </c>
      <c r="CA20" s="333">
        <f t="shared" si="1"/>
        <v>0</v>
      </c>
      <c r="CB20" s="333">
        <f t="shared" si="1"/>
        <v>0</v>
      </c>
      <c r="CC20" s="333">
        <f t="shared" si="1"/>
        <v>0</v>
      </c>
      <c r="CD20" s="333">
        <f t="shared" si="1"/>
        <v>0</v>
      </c>
      <c r="CE20" s="333">
        <f t="shared" si="1"/>
        <v>0</v>
      </c>
      <c r="CF20" s="333">
        <f t="shared" si="1"/>
        <v>0</v>
      </c>
      <c r="CG20" s="333">
        <f t="shared" si="1"/>
        <v>0</v>
      </c>
      <c r="CH20" s="333">
        <f t="shared" si="1"/>
        <v>0</v>
      </c>
      <c r="CI20" s="333">
        <f t="shared" si="1"/>
        <v>0</v>
      </c>
      <c r="CJ20" s="333">
        <f t="shared" si="1"/>
        <v>0</v>
      </c>
      <c r="CK20" s="333">
        <f t="shared" si="1"/>
        <v>0</v>
      </c>
      <c r="CL20" s="333">
        <f t="shared" si="1"/>
        <v>0</v>
      </c>
      <c r="CM20" s="333">
        <f t="shared" si="1"/>
        <v>0</v>
      </c>
      <c r="CN20" s="333">
        <f t="shared" si="1"/>
        <v>0</v>
      </c>
      <c r="CO20" s="333">
        <f t="shared" si="1"/>
        <v>0</v>
      </c>
      <c r="CP20" s="333">
        <f t="shared" si="1"/>
        <v>0</v>
      </c>
      <c r="CQ20" s="333">
        <f t="shared" si="1"/>
        <v>0</v>
      </c>
      <c r="CR20" s="333">
        <f t="shared" si="1"/>
        <v>0</v>
      </c>
      <c r="CS20" s="333">
        <f t="shared" si="1"/>
        <v>0</v>
      </c>
      <c r="CT20" s="333">
        <f t="shared" si="1"/>
        <v>0</v>
      </c>
      <c r="CU20" s="333">
        <f t="shared" si="1"/>
        <v>0</v>
      </c>
      <c r="CV20" s="333">
        <f t="shared" si="1"/>
        <v>0</v>
      </c>
      <c r="CW20" s="333">
        <f t="shared" si="1"/>
        <v>0</v>
      </c>
      <c r="CX20" s="333">
        <f t="shared" si="1"/>
        <v>0</v>
      </c>
      <c r="CY20" s="333">
        <f t="shared" si="1"/>
        <v>0</v>
      </c>
      <c r="CZ20" s="333">
        <f t="shared" si="1"/>
        <v>0</v>
      </c>
      <c r="DA20" s="333">
        <f t="shared" si="1"/>
        <v>0</v>
      </c>
      <c r="DB20" s="333">
        <f t="shared" si="1"/>
        <v>0</v>
      </c>
      <c r="DC20" s="333">
        <f t="shared" si="1"/>
        <v>0</v>
      </c>
      <c r="DD20" s="333">
        <f t="shared" si="1"/>
        <v>0</v>
      </c>
      <c r="DE20" s="333">
        <f t="shared" si="1"/>
        <v>0</v>
      </c>
      <c r="DF20" s="333">
        <f t="shared" si="1"/>
        <v>0</v>
      </c>
      <c r="DG20" s="333">
        <f t="shared" si="1"/>
        <v>0</v>
      </c>
      <c r="DH20" s="333">
        <f t="shared" si="1"/>
        <v>0</v>
      </c>
      <c r="DI20" s="333">
        <f t="shared" si="1"/>
        <v>0</v>
      </c>
      <c r="DJ20" s="333">
        <f t="shared" si="1"/>
        <v>0</v>
      </c>
      <c r="DK20" s="333">
        <f t="shared" si="1"/>
        <v>0</v>
      </c>
      <c r="DL20" s="333">
        <f t="shared" si="1"/>
        <v>0</v>
      </c>
      <c r="DM20" s="333">
        <f t="shared" si="1"/>
        <v>0</v>
      </c>
      <c r="DN20" s="333">
        <f t="shared" si="1"/>
        <v>0</v>
      </c>
      <c r="DO20" s="333">
        <f t="shared" si="1"/>
        <v>0</v>
      </c>
      <c r="DP20" s="333">
        <f t="shared" si="1"/>
        <v>0</v>
      </c>
      <c r="DQ20" s="333">
        <f t="shared" si="1"/>
        <v>0</v>
      </c>
      <c r="DR20" s="333">
        <f t="shared" si="1"/>
        <v>0</v>
      </c>
      <c r="DS20" s="333">
        <f t="shared" si="1"/>
        <v>0</v>
      </c>
      <c r="DT20" s="333">
        <f t="shared" si="1"/>
        <v>0</v>
      </c>
      <c r="DU20" s="333">
        <f t="shared" si="1"/>
        <v>0</v>
      </c>
      <c r="DV20" s="333">
        <f t="shared" si="1"/>
        <v>0</v>
      </c>
      <c r="DW20" s="333">
        <f t="shared" si="1"/>
        <v>0</v>
      </c>
      <c r="DX20" s="333">
        <f t="shared" si="1"/>
        <v>0</v>
      </c>
      <c r="DY20" s="333">
        <f t="shared" si="1"/>
        <v>0</v>
      </c>
      <c r="DZ20" s="333">
        <f t="shared" si="1"/>
        <v>0</v>
      </c>
      <c r="EA20" s="333">
        <f t="shared" si="1"/>
        <v>0</v>
      </c>
      <c r="EB20" s="333">
        <f t="shared" si="1"/>
        <v>0</v>
      </c>
      <c r="EC20" s="333">
        <f t="shared" si="1"/>
        <v>0</v>
      </c>
      <c r="ED20" s="333">
        <f t="shared" si="1"/>
        <v>0</v>
      </c>
      <c r="EE20" s="333">
        <f t="shared" ref="EE20:GP20" si="2">EE12+EE4</f>
        <v>0</v>
      </c>
      <c r="EF20" s="333">
        <f t="shared" si="2"/>
        <v>0</v>
      </c>
      <c r="EG20" s="333">
        <f t="shared" si="2"/>
        <v>0</v>
      </c>
      <c r="EH20" s="333">
        <f t="shared" si="2"/>
        <v>0</v>
      </c>
      <c r="EI20" s="333">
        <f t="shared" si="2"/>
        <v>0</v>
      </c>
      <c r="EJ20" s="333">
        <f t="shared" si="2"/>
        <v>0</v>
      </c>
      <c r="EK20" s="333">
        <f t="shared" si="2"/>
        <v>0</v>
      </c>
      <c r="EL20" s="333">
        <f t="shared" si="2"/>
        <v>0</v>
      </c>
      <c r="EM20" s="333">
        <f t="shared" si="2"/>
        <v>0</v>
      </c>
      <c r="EN20" s="333">
        <f t="shared" si="2"/>
        <v>0</v>
      </c>
      <c r="EO20" s="333">
        <f t="shared" si="2"/>
        <v>0</v>
      </c>
      <c r="EP20" s="333">
        <f t="shared" si="2"/>
        <v>0</v>
      </c>
      <c r="EQ20" s="333">
        <f t="shared" si="2"/>
        <v>0</v>
      </c>
      <c r="ER20" s="333">
        <f t="shared" si="2"/>
        <v>0</v>
      </c>
      <c r="ES20" s="333">
        <f t="shared" si="2"/>
        <v>0</v>
      </c>
      <c r="ET20" s="333">
        <f t="shared" si="2"/>
        <v>0</v>
      </c>
      <c r="EU20" s="333">
        <f t="shared" si="2"/>
        <v>0</v>
      </c>
      <c r="EV20" s="333">
        <f t="shared" si="2"/>
        <v>0</v>
      </c>
      <c r="EW20" s="333">
        <f t="shared" si="2"/>
        <v>0</v>
      </c>
      <c r="EX20" s="333">
        <f t="shared" si="2"/>
        <v>0</v>
      </c>
      <c r="EY20" s="333">
        <f t="shared" si="2"/>
        <v>0</v>
      </c>
      <c r="EZ20" s="333">
        <f t="shared" si="2"/>
        <v>0</v>
      </c>
      <c r="FA20" s="333">
        <f t="shared" si="2"/>
        <v>0</v>
      </c>
      <c r="FB20" s="333">
        <f t="shared" si="2"/>
        <v>0</v>
      </c>
      <c r="FC20" s="333">
        <f t="shared" si="2"/>
        <v>0</v>
      </c>
      <c r="FD20" s="333">
        <f t="shared" si="2"/>
        <v>0</v>
      </c>
      <c r="FE20" s="333">
        <f t="shared" si="2"/>
        <v>0</v>
      </c>
      <c r="FF20" s="333">
        <f t="shared" si="2"/>
        <v>0</v>
      </c>
      <c r="FG20" s="333">
        <f t="shared" si="2"/>
        <v>0</v>
      </c>
      <c r="FH20" s="333">
        <f t="shared" si="2"/>
        <v>0</v>
      </c>
      <c r="FI20" s="333">
        <f t="shared" si="2"/>
        <v>0</v>
      </c>
      <c r="FJ20" s="333">
        <f t="shared" si="2"/>
        <v>0</v>
      </c>
      <c r="FK20" s="333">
        <f t="shared" si="2"/>
        <v>0</v>
      </c>
      <c r="FL20" s="333">
        <f t="shared" si="2"/>
        <v>0</v>
      </c>
      <c r="FM20" s="333">
        <f t="shared" si="2"/>
        <v>0</v>
      </c>
      <c r="FN20" s="333">
        <f t="shared" si="2"/>
        <v>0</v>
      </c>
      <c r="FO20" s="333">
        <f t="shared" si="2"/>
        <v>0</v>
      </c>
      <c r="FP20" s="333">
        <f t="shared" si="2"/>
        <v>0</v>
      </c>
      <c r="FQ20" s="333">
        <f t="shared" si="2"/>
        <v>0</v>
      </c>
      <c r="FR20" s="333">
        <f t="shared" si="2"/>
        <v>0</v>
      </c>
      <c r="FS20" s="333">
        <f t="shared" si="2"/>
        <v>0</v>
      </c>
      <c r="FT20" s="333">
        <f t="shared" si="2"/>
        <v>0</v>
      </c>
      <c r="FU20" s="333">
        <f t="shared" si="2"/>
        <v>0</v>
      </c>
      <c r="FV20" s="333">
        <f t="shared" si="2"/>
        <v>0</v>
      </c>
      <c r="FW20" s="333">
        <f t="shared" si="2"/>
        <v>0</v>
      </c>
      <c r="FX20" s="333">
        <f t="shared" si="2"/>
        <v>0</v>
      </c>
      <c r="FY20" s="333">
        <f t="shared" si="2"/>
        <v>0</v>
      </c>
      <c r="FZ20" s="333">
        <f t="shared" si="2"/>
        <v>0</v>
      </c>
      <c r="GA20" s="333">
        <f t="shared" si="2"/>
        <v>0</v>
      </c>
      <c r="GB20" s="333">
        <f t="shared" si="2"/>
        <v>0</v>
      </c>
      <c r="GC20" s="333">
        <f t="shared" si="2"/>
        <v>0</v>
      </c>
      <c r="GD20" s="333">
        <f t="shared" si="2"/>
        <v>0</v>
      </c>
      <c r="GE20" s="333">
        <f t="shared" si="2"/>
        <v>0</v>
      </c>
      <c r="GF20" s="333">
        <f t="shared" si="2"/>
        <v>0</v>
      </c>
      <c r="GG20" s="333">
        <f t="shared" si="2"/>
        <v>0</v>
      </c>
      <c r="GH20" s="333">
        <f t="shared" si="2"/>
        <v>0</v>
      </c>
      <c r="GI20" s="333">
        <f t="shared" si="2"/>
        <v>0</v>
      </c>
      <c r="GJ20" s="333">
        <f t="shared" si="2"/>
        <v>0</v>
      </c>
      <c r="GK20" s="333">
        <f t="shared" si="2"/>
        <v>0</v>
      </c>
      <c r="GL20" s="333">
        <f t="shared" si="2"/>
        <v>0</v>
      </c>
      <c r="GM20" s="333">
        <f t="shared" si="2"/>
        <v>0</v>
      </c>
      <c r="GN20" s="333">
        <f t="shared" si="2"/>
        <v>0</v>
      </c>
      <c r="GO20" s="333">
        <f t="shared" si="2"/>
        <v>0</v>
      </c>
      <c r="GP20" s="333">
        <f t="shared" si="2"/>
        <v>0</v>
      </c>
      <c r="GQ20" s="333">
        <f t="shared" ref="GQ20:IV20" si="3">GQ12+GQ4</f>
        <v>0</v>
      </c>
      <c r="GR20" s="333">
        <f t="shared" si="3"/>
        <v>0</v>
      </c>
      <c r="GS20" s="333">
        <f t="shared" si="3"/>
        <v>0</v>
      </c>
      <c r="GT20" s="333">
        <f t="shared" si="3"/>
        <v>0</v>
      </c>
      <c r="GU20" s="333">
        <f t="shared" si="3"/>
        <v>0</v>
      </c>
      <c r="GV20" s="333">
        <f t="shared" si="3"/>
        <v>0</v>
      </c>
      <c r="GW20" s="333">
        <f t="shared" si="3"/>
        <v>0</v>
      </c>
      <c r="GX20" s="333">
        <f t="shared" si="3"/>
        <v>0</v>
      </c>
      <c r="GY20" s="333">
        <f t="shared" si="3"/>
        <v>0</v>
      </c>
      <c r="GZ20" s="333">
        <f t="shared" si="3"/>
        <v>0</v>
      </c>
      <c r="HA20" s="333">
        <f t="shared" si="3"/>
        <v>0</v>
      </c>
      <c r="HB20" s="333">
        <f t="shared" si="3"/>
        <v>0</v>
      </c>
      <c r="HC20" s="333">
        <f t="shared" si="3"/>
        <v>0</v>
      </c>
      <c r="HD20" s="333">
        <f t="shared" si="3"/>
        <v>0</v>
      </c>
      <c r="HE20" s="333">
        <f t="shared" si="3"/>
        <v>0</v>
      </c>
      <c r="HF20" s="333">
        <f t="shared" si="3"/>
        <v>0</v>
      </c>
      <c r="HG20" s="333">
        <f t="shared" si="3"/>
        <v>0</v>
      </c>
      <c r="HH20" s="333">
        <f t="shared" si="3"/>
        <v>0</v>
      </c>
      <c r="HI20" s="333">
        <f t="shared" si="3"/>
        <v>0</v>
      </c>
      <c r="HJ20" s="333">
        <f t="shared" si="3"/>
        <v>0</v>
      </c>
      <c r="HK20" s="333">
        <f t="shared" si="3"/>
        <v>0</v>
      </c>
      <c r="HL20" s="333">
        <f t="shared" si="3"/>
        <v>0</v>
      </c>
      <c r="HM20" s="333">
        <f t="shared" si="3"/>
        <v>0</v>
      </c>
      <c r="HN20" s="333">
        <f t="shared" si="3"/>
        <v>0</v>
      </c>
      <c r="HO20" s="333">
        <f t="shared" si="3"/>
        <v>0</v>
      </c>
      <c r="HP20" s="333">
        <f t="shared" si="3"/>
        <v>0</v>
      </c>
      <c r="HQ20" s="333">
        <f t="shared" si="3"/>
        <v>0</v>
      </c>
      <c r="HR20" s="333">
        <f t="shared" si="3"/>
        <v>0</v>
      </c>
      <c r="HS20" s="333">
        <f t="shared" si="3"/>
        <v>0</v>
      </c>
      <c r="HT20" s="333">
        <f t="shared" si="3"/>
        <v>0</v>
      </c>
      <c r="HU20" s="333">
        <f t="shared" si="3"/>
        <v>0</v>
      </c>
      <c r="HV20" s="333">
        <f t="shared" si="3"/>
        <v>0</v>
      </c>
      <c r="HW20" s="333">
        <f t="shared" si="3"/>
        <v>0</v>
      </c>
      <c r="HX20" s="333">
        <f t="shared" si="3"/>
        <v>0</v>
      </c>
      <c r="HY20" s="333">
        <f t="shared" si="3"/>
        <v>0</v>
      </c>
      <c r="HZ20" s="333">
        <f t="shared" si="3"/>
        <v>0</v>
      </c>
      <c r="IA20" s="333">
        <f t="shared" si="3"/>
        <v>0</v>
      </c>
      <c r="IB20" s="333">
        <f t="shared" si="3"/>
        <v>0</v>
      </c>
      <c r="IC20" s="333">
        <f t="shared" si="3"/>
        <v>0</v>
      </c>
      <c r="ID20" s="333">
        <f t="shared" si="3"/>
        <v>0</v>
      </c>
      <c r="IE20" s="333">
        <f t="shared" si="3"/>
        <v>0</v>
      </c>
      <c r="IF20" s="333">
        <f t="shared" si="3"/>
        <v>0</v>
      </c>
      <c r="IG20" s="333">
        <f t="shared" si="3"/>
        <v>0</v>
      </c>
      <c r="IH20" s="333">
        <f t="shared" si="3"/>
        <v>0</v>
      </c>
      <c r="II20" s="333">
        <f t="shared" si="3"/>
        <v>0</v>
      </c>
      <c r="IJ20" s="333">
        <f t="shared" si="3"/>
        <v>0</v>
      </c>
      <c r="IK20" s="333">
        <f t="shared" si="3"/>
        <v>0</v>
      </c>
      <c r="IL20" s="333">
        <f t="shared" si="3"/>
        <v>0</v>
      </c>
      <c r="IM20" s="333">
        <f t="shared" si="3"/>
        <v>0</v>
      </c>
      <c r="IN20" s="333">
        <f t="shared" si="3"/>
        <v>0</v>
      </c>
      <c r="IO20" s="333">
        <f t="shared" si="3"/>
        <v>0</v>
      </c>
      <c r="IP20" s="333">
        <f t="shared" si="3"/>
        <v>0</v>
      </c>
      <c r="IQ20" s="333">
        <f t="shared" si="3"/>
        <v>0</v>
      </c>
      <c r="IR20" s="333">
        <f t="shared" si="3"/>
        <v>0</v>
      </c>
      <c r="IS20" s="333">
        <f t="shared" si="3"/>
        <v>0</v>
      </c>
      <c r="IT20" s="333">
        <f t="shared" si="3"/>
        <v>0</v>
      </c>
      <c r="IU20" s="333">
        <f t="shared" si="3"/>
        <v>0</v>
      </c>
      <c r="IV20" s="333">
        <f t="shared" si="3"/>
        <v>0</v>
      </c>
    </row>
    <row r="21" spans="1:256" s="336" customFormat="1" ht="13.5" customHeight="1" x14ac:dyDescent="0.3">
      <c r="A21" s="305"/>
      <c r="B21" s="330"/>
      <c r="C21" s="334" t="s">
        <v>557</v>
      </c>
      <c r="D21" s="335" t="s">
        <v>550</v>
      </c>
      <c r="E21" s="251">
        <f>E14+E6</f>
        <v>0</v>
      </c>
      <c r="F21" s="252">
        <f>F14+F6</f>
        <v>0</v>
      </c>
      <c r="G21" s="252">
        <f t="shared" ref="G21:BR21" si="4">G14+G6</f>
        <v>0</v>
      </c>
      <c r="H21" s="252">
        <f t="shared" si="4"/>
        <v>0</v>
      </c>
      <c r="I21" s="252">
        <f t="shared" si="4"/>
        <v>0</v>
      </c>
      <c r="J21" s="252">
        <f t="shared" si="4"/>
        <v>0</v>
      </c>
      <c r="K21" s="252">
        <f t="shared" si="4"/>
        <v>0</v>
      </c>
      <c r="L21" s="252">
        <f t="shared" si="4"/>
        <v>0</v>
      </c>
      <c r="M21" s="252">
        <f t="shared" si="4"/>
        <v>0</v>
      </c>
      <c r="N21" s="252">
        <f t="shared" si="4"/>
        <v>0</v>
      </c>
      <c r="O21" s="252">
        <f t="shared" si="4"/>
        <v>0</v>
      </c>
      <c r="P21" s="252">
        <f t="shared" si="4"/>
        <v>0</v>
      </c>
      <c r="Q21" s="252">
        <f t="shared" si="4"/>
        <v>0</v>
      </c>
      <c r="R21" s="252">
        <f t="shared" si="4"/>
        <v>0</v>
      </c>
      <c r="S21" s="252">
        <f t="shared" si="4"/>
        <v>0</v>
      </c>
      <c r="T21" s="252">
        <f t="shared" si="4"/>
        <v>0</v>
      </c>
      <c r="U21" s="252">
        <f t="shared" si="4"/>
        <v>0</v>
      </c>
      <c r="V21" s="252">
        <f t="shared" si="4"/>
        <v>0</v>
      </c>
      <c r="W21" s="252">
        <f t="shared" si="4"/>
        <v>0</v>
      </c>
      <c r="X21" s="252">
        <f t="shared" si="4"/>
        <v>0</v>
      </c>
      <c r="Y21" s="252">
        <f t="shared" si="4"/>
        <v>0</v>
      </c>
      <c r="Z21" s="252">
        <f t="shared" si="4"/>
        <v>0</v>
      </c>
      <c r="AA21" s="252">
        <f t="shared" si="4"/>
        <v>0</v>
      </c>
      <c r="AB21" s="252">
        <f t="shared" si="4"/>
        <v>0</v>
      </c>
      <c r="AC21" s="252">
        <f t="shared" si="4"/>
        <v>0</v>
      </c>
      <c r="AD21" s="252">
        <f t="shared" si="4"/>
        <v>0</v>
      </c>
      <c r="AE21" s="252">
        <f t="shared" si="4"/>
        <v>0</v>
      </c>
      <c r="AF21" s="252">
        <f t="shared" si="4"/>
        <v>0</v>
      </c>
      <c r="AG21" s="252">
        <f t="shared" si="4"/>
        <v>0</v>
      </c>
      <c r="AH21" s="252">
        <f t="shared" si="4"/>
        <v>0</v>
      </c>
      <c r="AI21" s="252">
        <f t="shared" si="4"/>
        <v>0</v>
      </c>
      <c r="AJ21" s="252">
        <f t="shared" si="4"/>
        <v>0</v>
      </c>
      <c r="AK21" s="252">
        <f t="shared" si="4"/>
        <v>0</v>
      </c>
      <c r="AL21" s="252">
        <f t="shared" si="4"/>
        <v>0</v>
      </c>
      <c r="AM21" s="252">
        <f t="shared" si="4"/>
        <v>0</v>
      </c>
      <c r="AN21" s="252">
        <f t="shared" si="4"/>
        <v>0</v>
      </c>
      <c r="AO21" s="252">
        <f t="shared" si="4"/>
        <v>0</v>
      </c>
      <c r="AP21" s="252">
        <f t="shared" si="4"/>
        <v>0</v>
      </c>
      <c r="AQ21" s="252">
        <f t="shared" si="4"/>
        <v>0</v>
      </c>
      <c r="AR21" s="252">
        <f t="shared" si="4"/>
        <v>0</v>
      </c>
      <c r="AS21" s="252">
        <f t="shared" si="4"/>
        <v>0</v>
      </c>
      <c r="AT21" s="252">
        <f t="shared" si="4"/>
        <v>0</v>
      </c>
      <c r="AU21" s="252">
        <f t="shared" si="4"/>
        <v>0</v>
      </c>
      <c r="AV21" s="252">
        <f t="shared" si="4"/>
        <v>0</v>
      </c>
      <c r="AW21" s="252">
        <f t="shared" si="4"/>
        <v>0</v>
      </c>
      <c r="AX21" s="252">
        <f t="shared" si="4"/>
        <v>0</v>
      </c>
      <c r="AY21" s="252">
        <f t="shared" si="4"/>
        <v>0</v>
      </c>
      <c r="AZ21" s="252">
        <f t="shared" si="4"/>
        <v>0</v>
      </c>
      <c r="BA21" s="252">
        <f t="shared" si="4"/>
        <v>0</v>
      </c>
      <c r="BB21" s="252">
        <f t="shared" si="4"/>
        <v>0</v>
      </c>
      <c r="BC21" s="252">
        <f t="shared" si="4"/>
        <v>0</v>
      </c>
      <c r="BD21" s="252">
        <f t="shared" si="4"/>
        <v>0</v>
      </c>
      <c r="BE21" s="252">
        <f t="shared" si="4"/>
        <v>0</v>
      </c>
      <c r="BF21" s="252">
        <f t="shared" si="4"/>
        <v>0</v>
      </c>
      <c r="BG21" s="252">
        <f t="shared" si="4"/>
        <v>0</v>
      </c>
      <c r="BH21" s="252">
        <f t="shared" si="4"/>
        <v>0</v>
      </c>
      <c r="BI21" s="252">
        <f t="shared" si="4"/>
        <v>0</v>
      </c>
      <c r="BJ21" s="252">
        <f t="shared" si="4"/>
        <v>0</v>
      </c>
      <c r="BK21" s="252">
        <f t="shared" si="4"/>
        <v>0</v>
      </c>
      <c r="BL21" s="252">
        <f t="shared" si="4"/>
        <v>0</v>
      </c>
      <c r="BM21" s="252">
        <f t="shared" si="4"/>
        <v>0</v>
      </c>
      <c r="BN21" s="252">
        <f t="shared" si="4"/>
        <v>0</v>
      </c>
      <c r="BO21" s="252">
        <f t="shared" si="4"/>
        <v>0</v>
      </c>
      <c r="BP21" s="252">
        <f t="shared" si="4"/>
        <v>0</v>
      </c>
      <c r="BQ21" s="252">
        <f t="shared" si="4"/>
        <v>0</v>
      </c>
      <c r="BR21" s="252">
        <f t="shared" si="4"/>
        <v>0</v>
      </c>
      <c r="BS21" s="252">
        <f t="shared" ref="BS21:ED21" si="5">BS14+BS6</f>
        <v>0</v>
      </c>
      <c r="BT21" s="252">
        <f t="shared" si="5"/>
        <v>0</v>
      </c>
      <c r="BU21" s="252">
        <f t="shared" si="5"/>
        <v>0</v>
      </c>
      <c r="BV21" s="252">
        <f t="shared" si="5"/>
        <v>0</v>
      </c>
      <c r="BW21" s="252">
        <f t="shared" si="5"/>
        <v>0</v>
      </c>
      <c r="BX21" s="252">
        <f t="shared" si="5"/>
        <v>0</v>
      </c>
      <c r="BY21" s="252">
        <f t="shared" si="5"/>
        <v>0</v>
      </c>
      <c r="BZ21" s="252">
        <f t="shared" si="5"/>
        <v>0</v>
      </c>
      <c r="CA21" s="252">
        <f t="shared" si="5"/>
        <v>0</v>
      </c>
      <c r="CB21" s="252">
        <f t="shared" si="5"/>
        <v>0</v>
      </c>
      <c r="CC21" s="252">
        <f t="shared" si="5"/>
        <v>0</v>
      </c>
      <c r="CD21" s="252">
        <f t="shared" si="5"/>
        <v>0</v>
      </c>
      <c r="CE21" s="252">
        <f t="shared" si="5"/>
        <v>0</v>
      </c>
      <c r="CF21" s="252">
        <f t="shared" si="5"/>
        <v>0</v>
      </c>
      <c r="CG21" s="252">
        <f t="shared" si="5"/>
        <v>0</v>
      </c>
      <c r="CH21" s="252">
        <f t="shared" si="5"/>
        <v>0</v>
      </c>
      <c r="CI21" s="252">
        <f t="shared" si="5"/>
        <v>0</v>
      </c>
      <c r="CJ21" s="252">
        <f t="shared" si="5"/>
        <v>0</v>
      </c>
      <c r="CK21" s="252">
        <f t="shared" si="5"/>
        <v>0</v>
      </c>
      <c r="CL21" s="252">
        <f t="shared" si="5"/>
        <v>0</v>
      </c>
      <c r="CM21" s="252">
        <f t="shared" si="5"/>
        <v>0</v>
      </c>
      <c r="CN21" s="252">
        <f t="shared" si="5"/>
        <v>0</v>
      </c>
      <c r="CO21" s="252">
        <f t="shared" si="5"/>
        <v>0</v>
      </c>
      <c r="CP21" s="252">
        <f t="shared" si="5"/>
        <v>0</v>
      </c>
      <c r="CQ21" s="252">
        <f t="shared" si="5"/>
        <v>0</v>
      </c>
      <c r="CR21" s="252">
        <f t="shared" si="5"/>
        <v>0</v>
      </c>
      <c r="CS21" s="252">
        <f t="shared" si="5"/>
        <v>0</v>
      </c>
      <c r="CT21" s="252">
        <f t="shared" si="5"/>
        <v>0</v>
      </c>
      <c r="CU21" s="252">
        <f t="shared" si="5"/>
        <v>0</v>
      </c>
      <c r="CV21" s="252">
        <f t="shared" si="5"/>
        <v>0</v>
      </c>
      <c r="CW21" s="252">
        <f t="shared" si="5"/>
        <v>0</v>
      </c>
      <c r="CX21" s="252">
        <f t="shared" si="5"/>
        <v>0</v>
      </c>
      <c r="CY21" s="252">
        <f t="shared" si="5"/>
        <v>0</v>
      </c>
      <c r="CZ21" s="252">
        <f t="shared" si="5"/>
        <v>0</v>
      </c>
      <c r="DA21" s="252">
        <f t="shared" si="5"/>
        <v>0</v>
      </c>
      <c r="DB21" s="252">
        <f t="shared" si="5"/>
        <v>0</v>
      </c>
      <c r="DC21" s="252">
        <f t="shared" si="5"/>
        <v>0</v>
      </c>
      <c r="DD21" s="252">
        <f t="shared" si="5"/>
        <v>0</v>
      </c>
      <c r="DE21" s="252">
        <f t="shared" si="5"/>
        <v>0</v>
      </c>
      <c r="DF21" s="252">
        <f t="shared" si="5"/>
        <v>0</v>
      </c>
      <c r="DG21" s="252">
        <f t="shared" si="5"/>
        <v>0</v>
      </c>
      <c r="DH21" s="252">
        <f t="shared" si="5"/>
        <v>0</v>
      </c>
      <c r="DI21" s="252">
        <f t="shared" si="5"/>
        <v>0</v>
      </c>
      <c r="DJ21" s="252">
        <f t="shared" si="5"/>
        <v>0</v>
      </c>
      <c r="DK21" s="252">
        <f t="shared" si="5"/>
        <v>0</v>
      </c>
      <c r="DL21" s="252">
        <f t="shared" si="5"/>
        <v>0</v>
      </c>
      <c r="DM21" s="252">
        <f t="shared" si="5"/>
        <v>0</v>
      </c>
      <c r="DN21" s="252">
        <f t="shared" si="5"/>
        <v>0</v>
      </c>
      <c r="DO21" s="252">
        <f t="shared" si="5"/>
        <v>0</v>
      </c>
      <c r="DP21" s="252">
        <f t="shared" si="5"/>
        <v>0</v>
      </c>
      <c r="DQ21" s="252">
        <f t="shared" si="5"/>
        <v>0</v>
      </c>
      <c r="DR21" s="252">
        <f t="shared" si="5"/>
        <v>0</v>
      </c>
      <c r="DS21" s="252">
        <f t="shared" si="5"/>
        <v>0</v>
      </c>
      <c r="DT21" s="252">
        <f t="shared" si="5"/>
        <v>0</v>
      </c>
      <c r="DU21" s="252">
        <f t="shared" si="5"/>
        <v>0</v>
      </c>
      <c r="DV21" s="252">
        <f t="shared" si="5"/>
        <v>0</v>
      </c>
      <c r="DW21" s="252">
        <f t="shared" si="5"/>
        <v>0</v>
      </c>
      <c r="DX21" s="252">
        <f t="shared" si="5"/>
        <v>0</v>
      </c>
      <c r="DY21" s="252">
        <f t="shared" si="5"/>
        <v>0</v>
      </c>
      <c r="DZ21" s="252">
        <f t="shared" si="5"/>
        <v>0</v>
      </c>
      <c r="EA21" s="252">
        <f t="shared" si="5"/>
        <v>0</v>
      </c>
      <c r="EB21" s="252">
        <f t="shared" si="5"/>
        <v>0</v>
      </c>
      <c r="EC21" s="252">
        <f t="shared" si="5"/>
        <v>0</v>
      </c>
      <c r="ED21" s="252">
        <f t="shared" si="5"/>
        <v>0</v>
      </c>
      <c r="EE21" s="252">
        <f t="shared" ref="EE21:GP21" si="6">EE14+EE6</f>
        <v>0</v>
      </c>
      <c r="EF21" s="252">
        <f t="shared" si="6"/>
        <v>0</v>
      </c>
      <c r="EG21" s="252">
        <f t="shared" si="6"/>
        <v>0</v>
      </c>
      <c r="EH21" s="252">
        <f t="shared" si="6"/>
        <v>0</v>
      </c>
      <c r="EI21" s="252">
        <f t="shared" si="6"/>
        <v>0</v>
      </c>
      <c r="EJ21" s="252">
        <f t="shared" si="6"/>
        <v>0</v>
      </c>
      <c r="EK21" s="252">
        <f t="shared" si="6"/>
        <v>0</v>
      </c>
      <c r="EL21" s="252">
        <f t="shared" si="6"/>
        <v>0</v>
      </c>
      <c r="EM21" s="252">
        <f t="shared" si="6"/>
        <v>0</v>
      </c>
      <c r="EN21" s="252">
        <f t="shared" si="6"/>
        <v>0</v>
      </c>
      <c r="EO21" s="252">
        <f t="shared" si="6"/>
        <v>0</v>
      </c>
      <c r="EP21" s="252">
        <f t="shared" si="6"/>
        <v>0</v>
      </c>
      <c r="EQ21" s="252">
        <f t="shared" si="6"/>
        <v>0</v>
      </c>
      <c r="ER21" s="252">
        <f t="shared" si="6"/>
        <v>0</v>
      </c>
      <c r="ES21" s="252">
        <f t="shared" si="6"/>
        <v>0</v>
      </c>
      <c r="ET21" s="252">
        <f t="shared" si="6"/>
        <v>0</v>
      </c>
      <c r="EU21" s="252">
        <f t="shared" si="6"/>
        <v>0</v>
      </c>
      <c r="EV21" s="252">
        <f t="shared" si="6"/>
        <v>0</v>
      </c>
      <c r="EW21" s="252">
        <f t="shared" si="6"/>
        <v>0</v>
      </c>
      <c r="EX21" s="252">
        <f t="shared" si="6"/>
        <v>0</v>
      </c>
      <c r="EY21" s="252">
        <f t="shared" si="6"/>
        <v>0</v>
      </c>
      <c r="EZ21" s="252">
        <f t="shared" si="6"/>
        <v>0</v>
      </c>
      <c r="FA21" s="252">
        <f t="shared" si="6"/>
        <v>0</v>
      </c>
      <c r="FB21" s="252">
        <f t="shared" si="6"/>
        <v>0</v>
      </c>
      <c r="FC21" s="252">
        <f t="shared" si="6"/>
        <v>0</v>
      </c>
      <c r="FD21" s="252">
        <f t="shared" si="6"/>
        <v>0</v>
      </c>
      <c r="FE21" s="252">
        <f t="shared" si="6"/>
        <v>0</v>
      </c>
      <c r="FF21" s="252">
        <f t="shared" si="6"/>
        <v>0</v>
      </c>
      <c r="FG21" s="252">
        <f t="shared" si="6"/>
        <v>0</v>
      </c>
      <c r="FH21" s="252">
        <f t="shared" si="6"/>
        <v>0</v>
      </c>
      <c r="FI21" s="252">
        <f t="shared" si="6"/>
        <v>0</v>
      </c>
      <c r="FJ21" s="252">
        <f t="shared" si="6"/>
        <v>0</v>
      </c>
      <c r="FK21" s="252">
        <f t="shared" si="6"/>
        <v>0</v>
      </c>
      <c r="FL21" s="252">
        <f t="shared" si="6"/>
        <v>0</v>
      </c>
      <c r="FM21" s="252">
        <f t="shared" si="6"/>
        <v>0</v>
      </c>
      <c r="FN21" s="252">
        <f t="shared" si="6"/>
        <v>0</v>
      </c>
      <c r="FO21" s="252">
        <f t="shared" si="6"/>
        <v>0</v>
      </c>
      <c r="FP21" s="252">
        <f t="shared" si="6"/>
        <v>0</v>
      </c>
      <c r="FQ21" s="252">
        <f t="shared" si="6"/>
        <v>0</v>
      </c>
      <c r="FR21" s="252">
        <f t="shared" si="6"/>
        <v>0</v>
      </c>
      <c r="FS21" s="252">
        <f t="shared" si="6"/>
        <v>0</v>
      </c>
      <c r="FT21" s="252">
        <f t="shared" si="6"/>
        <v>0</v>
      </c>
      <c r="FU21" s="252">
        <f t="shared" si="6"/>
        <v>0</v>
      </c>
      <c r="FV21" s="252">
        <f t="shared" si="6"/>
        <v>0</v>
      </c>
      <c r="FW21" s="252">
        <f t="shared" si="6"/>
        <v>0</v>
      </c>
      <c r="FX21" s="252">
        <f t="shared" si="6"/>
        <v>0</v>
      </c>
      <c r="FY21" s="252">
        <f t="shared" si="6"/>
        <v>0</v>
      </c>
      <c r="FZ21" s="252">
        <f t="shared" si="6"/>
        <v>0</v>
      </c>
      <c r="GA21" s="252">
        <f t="shared" si="6"/>
        <v>0</v>
      </c>
      <c r="GB21" s="252">
        <f t="shared" si="6"/>
        <v>0</v>
      </c>
      <c r="GC21" s="252">
        <f t="shared" si="6"/>
        <v>0</v>
      </c>
      <c r="GD21" s="252">
        <f t="shared" si="6"/>
        <v>0</v>
      </c>
      <c r="GE21" s="252">
        <f t="shared" si="6"/>
        <v>0</v>
      </c>
      <c r="GF21" s="252">
        <f t="shared" si="6"/>
        <v>0</v>
      </c>
      <c r="GG21" s="252">
        <f t="shared" si="6"/>
        <v>0</v>
      </c>
      <c r="GH21" s="252">
        <f t="shared" si="6"/>
        <v>0</v>
      </c>
      <c r="GI21" s="252">
        <f t="shared" si="6"/>
        <v>0</v>
      </c>
      <c r="GJ21" s="252">
        <f t="shared" si="6"/>
        <v>0</v>
      </c>
      <c r="GK21" s="252">
        <f t="shared" si="6"/>
        <v>0</v>
      </c>
      <c r="GL21" s="252">
        <f t="shared" si="6"/>
        <v>0</v>
      </c>
      <c r="GM21" s="252">
        <f t="shared" si="6"/>
        <v>0</v>
      </c>
      <c r="GN21" s="252">
        <f t="shared" si="6"/>
        <v>0</v>
      </c>
      <c r="GO21" s="252">
        <f t="shared" si="6"/>
        <v>0</v>
      </c>
      <c r="GP21" s="252">
        <f t="shared" si="6"/>
        <v>0</v>
      </c>
      <c r="GQ21" s="252">
        <f t="shared" ref="GQ21:IV21" si="7">GQ14+GQ6</f>
        <v>0</v>
      </c>
      <c r="GR21" s="252">
        <f t="shared" si="7"/>
        <v>0</v>
      </c>
      <c r="GS21" s="252">
        <f t="shared" si="7"/>
        <v>0</v>
      </c>
      <c r="GT21" s="252">
        <f t="shared" si="7"/>
        <v>0</v>
      </c>
      <c r="GU21" s="252">
        <f t="shared" si="7"/>
        <v>0</v>
      </c>
      <c r="GV21" s="252">
        <f t="shared" si="7"/>
        <v>0</v>
      </c>
      <c r="GW21" s="252">
        <f t="shared" si="7"/>
        <v>0</v>
      </c>
      <c r="GX21" s="252">
        <f t="shared" si="7"/>
        <v>0</v>
      </c>
      <c r="GY21" s="252">
        <f t="shared" si="7"/>
        <v>0</v>
      </c>
      <c r="GZ21" s="252">
        <f t="shared" si="7"/>
        <v>0</v>
      </c>
      <c r="HA21" s="252">
        <f t="shared" si="7"/>
        <v>0</v>
      </c>
      <c r="HB21" s="252">
        <f t="shared" si="7"/>
        <v>0</v>
      </c>
      <c r="HC21" s="252">
        <f t="shared" si="7"/>
        <v>0</v>
      </c>
      <c r="HD21" s="252">
        <f t="shared" si="7"/>
        <v>0</v>
      </c>
      <c r="HE21" s="252">
        <f t="shared" si="7"/>
        <v>0</v>
      </c>
      <c r="HF21" s="252">
        <f t="shared" si="7"/>
        <v>0</v>
      </c>
      <c r="HG21" s="252">
        <f t="shared" si="7"/>
        <v>0</v>
      </c>
      <c r="HH21" s="252">
        <f t="shared" si="7"/>
        <v>0</v>
      </c>
      <c r="HI21" s="252">
        <f t="shared" si="7"/>
        <v>0</v>
      </c>
      <c r="HJ21" s="252">
        <f t="shared" si="7"/>
        <v>0</v>
      </c>
      <c r="HK21" s="252">
        <f t="shared" si="7"/>
        <v>0</v>
      </c>
      <c r="HL21" s="252">
        <f t="shared" si="7"/>
        <v>0</v>
      </c>
      <c r="HM21" s="252">
        <f t="shared" si="7"/>
        <v>0</v>
      </c>
      <c r="HN21" s="252">
        <f t="shared" si="7"/>
        <v>0</v>
      </c>
      <c r="HO21" s="252">
        <f t="shared" si="7"/>
        <v>0</v>
      </c>
      <c r="HP21" s="252">
        <f t="shared" si="7"/>
        <v>0</v>
      </c>
      <c r="HQ21" s="252">
        <f t="shared" si="7"/>
        <v>0</v>
      </c>
      <c r="HR21" s="252">
        <f t="shared" si="7"/>
        <v>0</v>
      </c>
      <c r="HS21" s="252">
        <f t="shared" si="7"/>
        <v>0</v>
      </c>
      <c r="HT21" s="252">
        <f t="shared" si="7"/>
        <v>0</v>
      </c>
      <c r="HU21" s="252">
        <f t="shared" si="7"/>
        <v>0</v>
      </c>
      <c r="HV21" s="252">
        <f t="shared" si="7"/>
        <v>0</v>
      </c>
      <c r="HW21" s="252">
        <f t="shared" si="7"/>
        <v>0</v>
      </c>
      <c r="HX21" s="252">
        <f t="shared" si="7"/>
        <v>0</v>
      </c>
      <c r="HY21" s="252">
        <f t="shared" si="7"/>
        <v>0</v>
      </c>
      <c r="HZ21" s="252">
        <f t="shared" si="7"/>
        <v>0</v>
      </c>
      <c r="IA21" s="252">
        <f t="shared" si="7"/>
        <v>0</v>
      </c>
      <c r="IB21" s="252">
        <f t="shared" si="7"/>
        <v>0</v>
      </c>
      <c r="IC21" s="252">
        <f t="shared" si="7"/>
        <v>0</v>
      </c>
      <c r="ID21" s="252">
        <f t="shared" si="7"/>
        <v>0</v>
      </c>
      <c r="IE21" s="252">
        <f t="shared" si="7"/>
        <v>0</v>
      </c>
      <c r="IF21" s="252">
        <f t="shared" si="7"/>
        <v>0</v>
      </c>
      <c r="IG21" s="252">
        <f t="shared" si="7"/>
        <v>0</v>
      </c>
      <c r="IH21" s="252">
        <f t="shared" si="7"/>
        <v>0</v>
      </c>
      <c r="II21" s="252">
        <f t="shared" si="7"/>
        <v>0</v>
      </c>
      <c r="IJ21" s="252">
        <f t="shared" si="7"/>
        <v>0</v>
      </c>
      <c r="IK21" s="252">
        <f t="shared" si="7"/>
        <v>0</v>
      </c>
      <c r="IL21" s="252">
        <f t="shared" si="7"/>
        <v>0</v>
      </c>
      <c r="IM21" s="252">
        <f t="shared" si="7"/>
        <v>0</v>
      </c>
      <c r="IN21" s="252">
        <f t="shared" si="7"/>
        <v>0</v>
      </c>
      <c r="IO21" s="252">
        <f t="shared" si="7"/>
        <v>0</v>
      </c>
      <c r="IP21" s="252">
        <f t="shared" si="7"/>
        <v>0</v>
      </c>
      <c r="IQ21" s="252">
        <f t="shared" si="7"/>
        <v>0</v>
      </c>
      <c r="IR21" s="252">
        <f t="shared" si="7"/>
        <v>0</v>
      </c>
      <c r="IS21" s="252">
        <f t="shared" si="7"/>
        <v>0</v>
      </c>
      <c r="IT21" s="252">
        <f t="shared" si="7"/>
        <v>0</v>
      </c>
      <c r="IU21" s="252">
        <f t="shared" si="7"/>
        <v>0</v>
      </c>
      <c r="IV21" s="252">
        <f t="shared" si="7"/>
        <v>0</v>
      </c>
    </row>
    <row r="22" spans="1:256" s="336" customFormat="1" ht="13.5" customHeight="1" x14ac:dyDescent="0.3">
      <c r="A22" s="298"/>
      <c r="B22" s="330"/>
      <c r="C22" s="331"/>
      <c r="D22" s="335" t="s">
        <v>552</v>
      </c>
      <c r="E22" s="251">
        <f>E16+E8</f>
        <v>0</v>
      </c>
      <c r="F22" s="252">
        <f>F16+F8</f>
        <v>0</v>
      </c>
      <c r="G22" s="252">
        <f t="shared" ref="G22:BR22" si="8">G16+G8</f>
        <v>0</v>
      </c>
      <c r="H22" s="252">
        <f t="shared" si="8"/>
        <v>0</v>
      </c>
      <c r="I22" s="252">
        <f t="shared" si="8"/>
        <v>0</v>
      </c>
      <c r="J22" s="252">
        <f t="shared" si="8"/>
        <v>0</v>
      </c>
      <c r="K22" s="252">
        <f t="shared" si="8"/>
        <v>0</v>
      </c>
      <c r="L22" s="252">
        <f t="shared" si="8"/>
        <v>0</v>
      </c>
      <c r="M22" s="252">
        <f t="shared" si="8"/>
        <v>0</v>
      </c>
      <c r="N22" s="252">
        <f t="shared" si="8"/>
        <v>0</v>
      </c>
      <c r="O22" s="252">
        <f t="shared" si="8"/>
        <v>0</v>
      </c>
      <c r="P22" s="252">
        <f t="shared" si="8"/>
        <v>0</v>
      </c>
      <c r="Q22" s="252">
        <f t="shared" si="8"/>
        <v>0</v>
      </c>
      <c r="R22" s="252">
        <f t="shared" si="8"/>
        <v>0</v>
      </c>
      <c r="S22" s="252">
        <f t="shared" si="8"/>
        <v>0</v>
      </c>
      <c r="T22" s="252">
        <f t="shared" si="8"/>
        <v>0</v>
      </c>
      <c r="U22" s="252">
        <f t="shared" si="8"/>
        <v>0</v>
      </c>
      <c r="V22" s="252">
        <f t="shared" si="8"/>
        <v>0</v>
      </c>
      <c r="W22" s="252">
        <f t="shared" si="8"/>
        <v>0</v>
      </c>
      <c r="X22" s="252">
        <f t="shared" si="8"/>
        <v>0</v>
      </c>
      <c r="Y22" s="252">
        <f t="shared" si="8"/>
        <v>0</v>
      </c>
      <c r="Z22" s="252">
        <f t="shared" si="8"/>
        <v>0</v>
      </c>
      <c r="AA22" s="252">
        <f t="shared" si="8"/>
        <v>0</v>
      </c>
      <c r="AB22" s="252">
        <f t="shared" si="8"/>
        <v>0</v>
      </c>
      <c r="AC22" s="252">
        <f t="shared" si="8"/>
        <v>0</v>
      </c>
      <c r="AD22" s="252">
        <f t="shared" si="8"/>
        <v>0</v>
      </c>
      <c r="AE22" s="252">
        <f t="shared" si="8"/>
        <v>0</v>
      </c>
      <c r="AF22" s="252">
        <f t="shared" si="8"/>
        <v>0</v>
      </c>
      <c r="AG22" s="252">
        <f t="shared" si="8"/>
        <v>0</v>
      </c>
      <c r="AH22" s="252">
        <f t="shared" si="8"/>
        <v>0</v>
      </c>
      <c r="AI22" s="252">
        <f t="shared" si="8"/>
        <v>0</v>
      </c>
      <c r="AJ22" s="252">
        <f t="shared" si="8"/>
        <v>0</v>
      </c>
      <c r="AK22" s="252">
        <f t="shared" si="8"/>
        <v>0</v>
      </c>
      <c r="AL22" s="252">
        <f t="shared" si="8"/>
        <v>0</v>
      </c>
      <c r="AM22" s="252">
        <f t="shared" si="8"/>
        <v>0</v>
      </c>
      <c r="AN22" s="252">
        <f t="shared" si="8"/>
        <v>0</v>
      </c>
      <c r="AO22" s="252">
        <f t="shared" si="8"/>
        <v>0</v>
      </c>
      <c r="AP22" s="252">
        <f t="shared" si="8"/>
        <v>0</v>
      </c>
      <c r="AQ22" s="252">
        <f t="shared" si="8"/>
        <v>0</v>
      </c>
      <c r="AR22" s="252">
        <f t="shared" si="8"/>
        <v>0</v>
      </c>
      <c r="AS22" s="252">
        <f t="shared" si="8"/>
        <v>0</v>
      </c>
      <c r="AT22" s="252">
        <f t="shared" si="8"/>
        <v>0</v>
      </c>
      <c r="AU22" s="252">
        <f t="shared" si="8"/>
        <v>0</v>
      </c>
      <c r="AV22" s="252">
        <f t="shared" si="8"/>
        <v>0</v>
      </c>
      <c r="AW22" s="252">
        <f t="shared" si="8"/>
        <v>0</v>
      </c>
      <c r="AX22" s="252">
        <f t="shared" si="8"/>
        <v>0</v>
      </c>
      <c r="AY22" s="252">
        <f t="shared" si="8"/>
        <v>0</v>
      </c>
      <c r="AZ22" s="252">
        <f t="shared" si="8"/>
        <v>0</v>
      </c>
      <c r="BA22" s="252">
        <f t="shared" si="8"/>
        <v>0</v>
      </c>
      <c r="BB22" s="252">
        <f t="shared" si="8"/>
        <v>0</v>
      </c>
      <c r="BC22" s="252">
        <f t="shared" si="8"/>
        <v>0</v>
      </c>
      <c r="BD22" s="252">
        <f t="shared" si="8"/>
        <v>0</v>
      </c>
      <c r="BE22" s="252">
        <f t="shared" si="8"/>
        <v>0</v>
      </c>
      <c r="BF22" s="252">
        <f t="shared" si="8"/>
        <v>0</v>
      </c>
      <c r="BG22" s="252">
        <f t="shared" si="8"/>
        <v>0</v>
      </c>
      <c r="BH22" s="252">
        <f t="shared" si="8"/>
        <v>0</v>
      </c>
      <c r="BI22" s="252">
        <f t="shared" si="8"/>
        <v>0</v>
      </c>
      <c r="BJ22" s="252">
        <f t="shared" si="8"/>
        <v>0</v>
      </c>
      <c r="BK22" s="252">
        <f t="shared" si="8"/>
        <v>0</v>
      </c>
      <c r="BL22" s="252">
        <f t="shared" si="8"/>
        <v>0</v>
      </c>
      <c r="BM22" s="252">
        <f t="shared" si="8"/>
        <v>0</v>
      </c>
      <c r="BN22" s="252">
        <f t="shared" si="8"/>
        <v>0</v>
      </c>
      <c r="BO22" s="252">
        <f t="shared" si="8"/>
        <v>0</v>
      </c>
      <c r="BP22" s="252">
        <f t="shared" si="8"/>
        <v>0</v>
      </c>
      <c r="BQ22" s="252">
        <f t="shared" si="8"/>
        <v>0</v>
      </c>
      <c r="BR22" s="252">
        <f t="shared" si="8"/>
        <v>0</v>
      </c>
      <c r="BS22" s="252">
        <f t="shared" ref="BS22:ED22" si="9">BS16+BS8</f>
        <v>0</v>
      </c>
      <c r="BT22" s="252">
        <f t="shared" si="9"/>
        <v>0</v>
      </c>
      <c r="BU22" s="252">
        <f t="shared" si="9"/>
        <v>0</v>
      </c>
      <c r="BV22" s="252">
        <f t="shared" si="9"/>
        <v>0</v>
      </c>
      <c r="BW22" s="252">
        <f t="shared" si="9"/>
        <v>0</v>
      </c>
      <c r="BX22" s="252">
        <f t="shared" si="9"/>
        <v>0</v>
      </c>
      <c r="BY22" s="252">
        <f t="shared" si="9"/>
        <v>0</v>
      </c>
      <c r="BZ22" s="252">
        <f t="shared" si="9"/>
        <v>0</v>
      </c>
      <c r="CA22" s="252">
        <f t="shared" si="9"/>
        <v>0</v>
      </c>
      <c r="CB22" s="252">
        <f t="shared" si="9"/>
        <v>0</v>
      </c>
      <c r="CC22" s="252">
        <f t="shared" si="9"/>
        <v>0</v>
      </c>
      <c r="CD22" s="252">
        <f t="shared" si="9"/>
        <v>0</v>
      </c>
      <c r="CE22" s="252">
        <f t="shared" si="9"/>
        <v>0</v>
      </c>
      <c r="CF22" s="252">
        <f t="shared" si="9"/>
        <v>0</v>
      </c>
      <c r="CG22" s="252">
        <f t="shared" si="9"/>
        <v>0</v>
      </c>
      <c r="CH22" s="252">
        <f t="shared" si="9"/>
        <v>0</v>
      </c>
      <c r="CI22" s="252">
        <f t="shared" si="9"/>
        <v>0</v>
      </c>
      <c r="CJ22" s="252">
        <f t="shared" si="9"/>
        <v>0</v>
      </c>
      <c r="CK22" s="252">
        <f t="shared" si="9"/>
        <v>0</v>
      </c>
      <c r="CL22" s="252">
        <f t="shared" si="9"/>
        <v>0</v>
      </c>
      <c r="CM22" s="252">
        <f t="shared" si="9"/>
        <v>0</v>
      </c>
      <c r="CN22" s="252">
        <f t="shared" si="9"/>
        <v>0</v>
      </c>
      <c r="CO22" s="252">
        <f t="shared" si="9"/>
        <v>0</v>
      </c>
      <c r="CP22" s="252">
        <f t="shared" si="9"/>
        <v>0</v>
      </c>
      <c r="CQ22" s="252">
        <f t="shared" si="9"/>
        <v>0</v>
      </c>
      <c r="CR22" s="252">
        <f t="shared" si="9"/>
        <v>0</v>
      </c>
      <c r="CS22" s="252">
        <f t="shared" si="9"/>
        <v>0</v>
      </c>
      <c r="CT22" s="252">
        <f t="shared" si="9"/>
        <v>0</v>
      </c>
      <c r="CU22" s="252">
        <f t="shared" si="9"/>
        <v>0</v>
      </c>
      <c r="CV22" s="252">
        <f t="shared" si="9"/>
        <v>0</v>
      </c>
      <c r="CW22" s="252">
        <f t="shared" si="9"/>
        <v>0</v>
      </c>
      <c r="CX22" s="252">
        <f t="shared" si="9"/>
        <v>0</v>
      </c>
      <c r="CY22" s="252">
        <f t="shared" si="9"/>
        <v>0</v>
      </c>
      <c r="CZ22" s="252">
        <f t="shared" si="9"/>
        <v>0</v>
      </c>
      <c r="DA22" s="252">
        <f t="shared" si="9"/>
        <v>0</v>
      </c>
      <c r="DB22" s="252">
        <f t="shared" si="9"/>
        <v>0</v>
      </c>
      <c r="DC22" s="252">
        <f t="shared" si="9"/>
        <v>0</v>
      </c>
      <c r="DD22" s="252">
        <f t="shared" si="9"/>
        <v>0</v>
      </c>
      <c r="DE22" s="252">
        <f t="shared" si="9"/>
        <v>0</v>
      </c>
      <c r="DF22" s="252">
        <f t="shared" si="9"/>
        <v>0</v>
      </c>
      <c r="DG22" s="252">
        <f t="shared" si="9"/>
        <v>0</v>
      </c>
      <c r="DH22" s="252">
        <f t="shared" si="9"/>
        <v>0</v>
      </c>
      <c r="DI22" s="252">
        <f t="shared" si="9"/>
        <v>0</v>
      </c>
      <c r="DJ22" s="252">
        <f t="shared" si="9"/>
        <v>0</v>
      </c>
      <c r="DK22" s="252">
        <f t="shared" si="9"/>
        <v>0</v>
      </c>
      <c r="DL22" s="252">
        <f t="shared" si="9"/>
        <v>0</v>
      </c>
      <c r="DM22" s="252">
        <f t="shared" si="9"/>
        <v>0</v>
      </c>
      <c r="DN22" s="252">
        <f t="shared" si="9"/>
        <v>0</v>
      </c>
      <c r="DO22" s="252">
        <f t="shared" si="9"/>
        <v>0</v>
      </c>
      <c r="DP22" s="252">
        <f t="shared" si="9"/>
        <v>0</v>
      </c>
      <c r="DQ22" s="252">
        <f t="shared" si="9"/>
        <v>0</v>
      </c>
      <c r="DR22" s="252">
        <f t="shared" si="9"/>
        <v>0</v>
      </c>
      <c r="DS22" s="252">
        <f t="shared" si="9"/>
        <v>0</v>
      </c>
      <c r="DT22" s="252">
        <f t="shared" si="9"/>
        <v>0</v>
      </c>
      <c r="DU22" s="252">
        <f t="shared" si="9"/>
        <v>0</v>
      </c>
      <c r="DV22" s="252">
        <f t="shared" si="9"/>
        <v>0</v>
      </c>
      <c r="DW22" s="252">
        <f t="shared" si="9"/>
        <v>0</v>
      </c>
      <c r="DX22" s="252">
        <f t="shared" si="9"/>
        <v>0</v>
      </c>
      <c r="DY22" s="252">
        <f t="shared" si="9"/>
        <v>0</v>
      </c>
      <c r="DZ22" s="252">
        <f t="shared" si="9"/>
        <v>0</v>
      </c>
      <c r="EA22" s="252">
        <f t="shared" si="9"/>
        <v>0</v>
      </c>
      <c r="EB22" s="252">
        <f t="shared" si="9"/>
        <v>0</v>
      </c>
      <c r="EC22" s="252">
        <f t="shared" si="9"/>
        <v>0</v>
      </c>
      <c r="ED22" s="252">
        <f t="shared" si="9"/>
        <v>0</v>
      </c>
      <c r="EE22" s="252">
        <f t="shared" ref="EE22:GP22" si="10">EE16+EE8</f>
        <v>0</v>
      </c>
      <c r="EF22" s="252">
        <f t="shared" si="10"/>
        <v>0</v>
      </c>
      <c r="EG22" s="252">
        <f t="shared" si="10"/>
        <v>0</v>
      </c>
      <c r="EH22" s="252">
        <f t="shared" si="10"/>
        <v>0</v>
      </c>
      <c r="EI22" s="252">
        <f t="shared" si="10"/>
        <v>0</v>
      </c>
      <c r="EJ22" s="252">
        <f t="shared" si="10"/>
        <v>0</v>
      </c>
      <c r="EK22" s="252">
        <f t="shared" si="10"/>
        <v>0</v>
      </c>
      <c r="EL22" s="252">
        <f t="shared" si="10"/>
        <v>0</v>
      </c>
      <c r="EM22" s="252">
        <f t="shared" si="10"/>
        <v>0</v>
      </c>
      <c r="EN22" s="252">
        <f t="shared" si="10"/>
        <v>0</v>
      </c>
      <c r="EO22" s="252">
        <f t="shared" si="10"/>
        <v>0</v>
      </c>
      <c r="EP22" s="252">
        <f t="shared" si="10"/>
        <v>0</v>
      </c>
      <c r="EQ22" s="252">
        <f t="shared" si="10"/>
        <v>0</v>
      </c>
      <c r="ER22" s="252">
        <f t="shared" si="10"/>
        <v>0</v>
      </c>
      <c r="ES22" s="252">
        <f t="shared" si="10"/>
        <v>0</v>
      </c>
      <c r="ET22" s="252">
        <f t="shared" si="10"/>
        <v>0</v>
      </c>
      <c r="EU22" s="252">
        <f t="shared" si="10"/>
        <v>0</v>
      </c>
      <c r="EV22" s="252">
        <f t="shared" si="10"/>
        <v>0</v>
      </c>
      <c r="EW22" s="252">
        <f t="shared" si="10"/>
        <v>0</v>
      </c>
      <c r="EX22" s="252">
        <f t="shared" si="10"/>
        <v>0</v>
      </c>
      <c r="EY22" s="252">
        <f t="shared" si="10"/>
        <v>0</v>
      </c>
      <c r="EZ22" s="252">
        <f t="shared" si="10"/>
        <v>0</v>
      </c>
      <c r="FA22" s="252">
        <f t="shared" si="10"/>
        <v>0</v>
      </c>
      <c r="FB22" s="252">
        <f t="shared" si="10"/>
        <v>0</v>
      </c>
      <c r="FC22" s="252">
        <f t="shared" si="10"/>
        <v>0</v>
      </c>
      <c r="FD22" s="252">
        <f t="shared" si="10"/>
        <v>0</v>
      </c>
      <c r="FE22" s="252">
        <f t="shared" si="10"/>
        <v>0</v>
      </c>
      <c r="FF22" s="252">
        <f t="shared" si="10"/>
        <v>0</v>
      </c>
      <c r="FG22" s="252">
        <f t="shared" si="10"/>
        <v>0</v>
      </c>
      <c r="FH22" s="252">
        <f t="shared" si="10"/>
        <v>0</v>
      </c>
      <c r="FI22" s="252">
        <f t="shared" si="10"/>
        <v>0</v>
      </c>
      <c r="FJ22" s="252">
        <f t="shared" si="10"/>
        <v>0</v>
      </c>
      <c r="FK22" s="252">
        <f t="shared" si="10"/>
        <v>0</v>
      </c>
      <c r="FL22" s="252">
        <f t="shared" si="10"/>
        <v>0</v>
      </c>
      <c r="FM22" s="252">
        <f t="shared" si="10"/>
        <v>0</v>
      </c>
      <c r="FN22" s="252">
        <f t="shared" si="10"/>
        <v>0</v>
      </c>
      <c r="FO22" s="252">
        <f t="shared" si="10"/>
        <v>0</v>
      </c>
      <c r="FP22" s="252">
        <f t="shared" si="10"/>
        <v>0</v>
      </c>
      <c r="FQ22" s="252">
        <f t="shared" si="10"/>
        <v>0</v>
      </c>
      <c r="FR22" s="252">
        <f t="shared" si="10"/>
        <v>0</v>
      </c>
      <c r="FS22" s="252">
        <f t="shared" si="10"/>
        <v>0</v>
      </c>
      <c r="FT22" s="252">
        <f t="shared" si="10"/>
        <v>0</v>
      </c>
      <c r="FU22" s="252">
        <f t="shared" si="10"/>
        <v>0</v>
      </c>
      <c r="FV22" s="252">
        <f t="shared" si="10"/>
        <v>0</v>
      </c>
      <c r="FW22" s="252">
        <f t="shared" si="10"/>
        <v>0</v>
      </c>
      <c r="FX22" s="252">
        <f t="shared" si="10"/>
        <v>0</v>
      </c>
      <c r="FY22" s="252">
        <f t="shared" si="10"/>
        <v>0</v>
      </c>
      <c r="FZ22" s="252">
        <f t="shared" si="10"/>
        <v>0</v>
      </c>
      <c r="GA22" s="252">
        <f t="shared" si="10"/>
        <v>0</v>
      </c>
      <c r="GB22" s="252">
        <f t="shared" si="10"/>
        <v>0</v>
      </c>
      <c r="GC22" s="252">
        <f t="shared" si="10"/>
        <v>0</v>
      </c>
      <c r="GD22" s="252">
        <f t="shared" si="10"/>
        <v>0</v>
      </c>
      <c r="GE22" s="252">
        <f t="shared" si="10"/>
        <v>0</v>
      </c>
      <c r="GF22" s="252">
        <f t="shared" si="10"/>
        <v>0</v>
      </c>
      <c r="GG22" s="252">
        <f t="shared" si="10"/>
        <v>0</v>
      </c>
      <c r="GH22" s="252">
        <f t="shared" si="10"/>
        <v>0</v>
      </c>
      <c r="GI22" s="252">
        <f t="shared" si="10"/>
        <v>0</v>
      </c>
      <c r="GJ22" s="252">
        <f t="shared" si="10"/>
        <v>0</v>
      </c>
      <c r="GK22" s="252">
        <f t="shared" si="10"/>
        <v>0</v>
      </c>
      <c r="GL22" s="252">
        <f t="shared" si="10"/>
        <v>0</v>
      </c>
      <c r="GM22" s="252">
        <f t="shared" si="10"/>
        <v>0</v>
      </c>
      <c r="GN22" s="252">
        <f t="shared" si="10"/>
        <v>0</v>
      </c>
      <c r="GO22" s="252">
        <f t="shared" si="10"/>
        <v>0</v>
      </c>
      <c r="GP22" s="252">
        <f t="shared" si="10"/>
        <v>0</v>
      </c>
      <c r="GQ22" s="252">
        <f t="shared" ref="GQ22:IV22" si="11">GQ16+GQ8</f>
        <v>0</v>
      </c>
      <c r="GR22" s="252">
        <f t="shared" si="11"/>
        <v>0</v>
      </c>
      <c r="GS22" s="252">
        <f t="shared" si="11"/>
        <v>0</v>
      </c>
      <c r="GT22" s="252">
        <f t="shared" si="11"/>
        <v>0</v>
      </c>
      <c r="GU22" s="252">
        <f t="shared" si="11"/>
        <v>0</v>
      </c>
      <c r="GV22" s="252">
        <f t="shared" si="11"/>
        <v>0</v>
      </c>
      <c r="GW22" s="252">
        <f t="shared" si="11"/>
        <v>0</v>
      </c>
      <c r="GX22" s="252">
        <f t="shared" si="11"/>
        <v>0</v>
      </c>
      <c r="GY22" s="252">
        <f t="shared" si="11"/>
        <v>0</v>
      </c>
      <c r="GZ22" s="252">
        <f t="shared" si="11"/>
        <v>0</v>
      </c>
      <c r="HA22" s="252">
        <f t="shared" si="11"/>
        <v>0</v>
      </c>
      <c r="HB22" s="252">
        <f t="shared" si="11"/>
        <v>0</v>
      </c>
      <c r="HC22" s="252">
        <f t="shared" si="11"/>
        <v>0</v>
      </c>
      <c r="HD22" s="252">
        <f t="shared" si="11"/>
        <v>0</v>
      </c>
      <c r="HE22" s="252">
        <f t="shared" si="11"/>
        <v>0</v>
      </c>
      <c r="HF22" s="252">
        <f t="shared" si="11"/>
        <v>0</v>
      </c>
      <c r="HG22" s="252">
        <f t="shared" si="11"/>
        <v>0</v>
      </c>
      <c r="HH22" s="252">
        <f t="shared" si="11"/>
        <v>0</v>
      </c>
      <c r="HI22" s="252">
        <f t="shared" si="11"/>
        <v>0</v>
      </c>
      <c r="HJ22" s="252">
        <f t="shared" si="11"/>
        <v>0</v>
      </c>
      <c r="HK22" s="252">
        <f t="shared" si="11"/>
        <v>0</v>
      </c>
      <c r="HL22" s="252">
        <f t="shared" si="11"/>
        <v>0</v>
      </c>
      <c r="HM22" s="252">
        <f t="shared" si="11"/>
        <v>0</v>
      </c>
      <c r="HN22" s="252">
        <f t="shared" si="11"/>
        <v>0</v>
      </c>
      <c r="HO22" s="252">
        <f t="shared" si="11"/>
        <v>0</v>
      </c>
      <c r="HP22" s="252">
        <f t="shared" si="11"/>
        <v>0</v>
      </c>
      <c r="HQ22" s="252">
        <f t="shared" si="11"/>
        <v>0</v>
      </c>
      <c r="HR22" s="252">
        <f t="shared" si="11"/>
        <v>0</v>
      </c>
      <c r="HS22" s="252">
        <f t="shared" si="11"/>
        <v>0</v>
      </c>
      <c r="HT22" s="252">
        <f t="shared" si="11"/>
        <v>0</v>
      </c>
      <c r="HU22" s="252">
        <f t="shared" si="11"/>
        <v>0</v>
      </c>
      <c r="HV22" s="252">
        <f t="shared" si="11"/>
        <v>0</v>
      </c>
      <c r="HW22" s="252">
        <f t="shared" si="11"/>
        <v>0</v>
      </c>
      <c r="HX22" s="252">
        <f t="shared" si="11"/>
        <v>0</v>
      </c>
      <c r="HY22" s="252">
        <f t="shared" si="11"/>
        <v>0</v>
      </c>
      <c r="HZ22" s="252">
        <f t="shared" si="11"/>
        <v>0</v>
      </c>
      <c r="IA22" s="252">
        <f t="shared" si="11"/>
        <v>0</v>
      </c>
      <c r="IB22" s="252">
        <f t="shared" si="11"/>
        <v>0</v>
      </c>
      <c r="IC22" s="252">
        <f t="shared" si="11"/>
        <v>0</v>
      </c>
      <c r="ID22" s="252">
        <f t="shared" si="11"/>
        <v>0</v>
      </c>
      <c r="IE22" s="252">
        <f t="shared" si="11"/>
        <v>0</v>
      </c>
      <c r="IF22" s="252">
        <f t="shared" si="11"/>
        <v>0</v>
      </c>
      <c r="IG22" s="252">
        <f t="shared" si="11"/>
        <v>0</v>
      </c>
      <c r="IH22" s="252">
        <f t="shared" si="11"/>
        <v>0</v>
      </c>
      <c r="II22" s="252">
        <f t="shared" si="11"/>
        <v>0</v>
      </c>
      <c r="IJ22" s="252">
        <f t="shared" si="11"/>
        <v>0</v>
      </c>
      <c r="IK22" s="252">
        <f t="shared" si="11"/>
        <v>0</v>
      </c>
      <c r="IL22" s="252">
        <f t="shared" si="11"/>
        <v>0</v>
      </c>
      <c r="IM22" s="252">
        <f t="shared" si="11"/>
        <v>0</v>
      </c>
      <c r="IN22" s="252">
        <f t="shared" si="11"/>
        <v>0</v>
      </c>
      <c r="IO22" s="252">
        <f t="shared" si="11"/>
        <v>0</v>
      </c>
      <c r="IP22" s="252">
        <f t="shared" si="11"/>
        <v>0</v>
      </c>
      <c r="IQ22" s="252">
        <f t="shared" si="11"/>
        <v>0</v>
      </c>
      <c r="IR22" s="252">
        <f t="shared" si="11"/>
        <v>0</v>
      </c>
      <c r="IS22" s="252">
        <f t="shared" si="11"/>
        <v>0</v>
      </c>
      <c r="IT22" s="252">
        <f t="shared" si="11"/>
        <v>0</v>
      </c>
      <c r="IU22" s="252">
        <f t="shared" si="11"/>
        <v>0</v>
      </c>
      <c r="IV22" s="252">
        <f t="shared" si="11"/>
        <v>0</v>
      </c>
    </row>
    <row r="23" spans="1:256" s="342" customFormat="1" ht="13.5" customHeight="1" thickBot="1" x14ac:dyDescent="0.35">
      <c r="A23" s="305"/>
      <c r="B23" s="337"/>
      <c r="C23" s="338"/>
      <c r="D23" s="339" t="s">
        <v>554</v>
      </c>
      <c r="E23" s="340">
        <f>E18+E10</f>
        <v>0</v>
      </c>
      <c r="F23" s="341">
        <f>F18+F10</f>
        <v>0</v>
      </c>
      <c r="G23" s="341">
        <f t="shared" ref="G23:BR23" si="12">G18+G10</f>
        <v>0</v>
      </c>
      <c r="H23" s="341">
        <f t="shared" si="12"/>
        <v>0</v>
      </c>
      <c r="I23" s="341">
        <f t="shared" si="12"/>
        <v>0</v>
      </c>
      <c r="J23" s="341">
        <f t="shared" si="12"/>
        <v>0</v>
      </c>
      <c r="K23" s="341">
        <f t="shared" si="12"/>
        <v>0</v>
      </c>
      <c r="L23" s="341">
        <f t="shared" si="12"/>
        <v>0</v>
      </c>
      <c r="M23" s="341">
        <f t="shared" si="12"/>
        <v>0</v>
      </c>
      <c r="N23" s="341">
        <f t="shared" si="12"/>
        <v>0</v>
      </c>
      <c r="O23" s="341">
        <f t="shared" si="12"/>
        <v>0</v>
      </c>
      <c r="P23" s="341">
        <f t="shared" si="12"/>
        <v>0</v>
      </c>
      <c r="Q23" s="341">
        <f t="shared" si="12"/>
        <v>0</v>
      </c>
      <c r="R23" s="341">
        <f t="shared" si="12"/>
        <v>0</v>
      </c>
      <c r="S23" s="341">
        <f t="shared" si="12"/>
        <v>0</v>
      </c>
      <c r="T23" s="341">
        <f t="shared" si="12"/>
        <v>0</v>
      </c>
      <c r="U23" s="341">
        <f t="shared" si="12"/>
        <v>0</v>
      </c>
      <c r="V23" s="341">
        <f t="shared" si="12"/>
        <v>0</v>
      </c>
      <c r="W23" s="341">
        <f t="shared" si="12"/>
        <v>0</v>
      </c>
      <c r="X23" s="341">
        <f t="shared" si="12"/>
        <v>0</v>
      </c>
      <c r="Y23" s="341">
        <f t="shared" si="12"/>
        <v>0</v>
      </c>
      <c r="Z23" s="341">
        <f t="shared" si="12"/>
        <v>0</v>
      </c>
      <c r="AA23" s="341">
        <f t="shared" si="12"/>
        <v>0</v>
      </c>
      <c r="AB23" s="341">
        <f t="shared" si="12"/>
        <v>0</v>
      </c>
      <c r="AC23" s="341">
        <f t="shared" si="12"/>
        <v>0</v>
      </c>
      <c r="AD23" s="341">
        <f t="shared" si="12"/>
        <v>0</v>
      </c>
      <c r="AE23" s="341">
        <f t="shared" si="12"/>
        <v>0</v>
      </c>
      <c r="AF23" s="341">
        <f t="shared" si="12"/>
        <v>0</v>
      </c>
      <c r="AG23" s="341">
        <f t="shared" si="12"/>
        <v>0</v>
      </c>
      <c r="AH23" s="341">
        <f t="shared" si="12"/>
        <v>0</v>
      </c>
      <c r="AI23" s="341">
        <f t="shared" si="12"/>
        <v>0</v>
      </c>
      <c r="AJ23" s="341">
        <f t="shared" si="12"/>
        <v>0</v>
      </c>
      <c r="AK23" s="341">
        <f t="shared" si="12"/>
        <v>0</v>
      </c>
      <c r="AL23" s="341">
        <f t="shared" si="12"/>
        <v>0</v>
      </c>
      <c r="AM23" s="341">
        <f t="shared" si="12"/>
        <v>0</v>
      </c>
      <c r="AN23" s="341">
        <f t="shared" si="12"/>
        <v>0</v>
      </c>
      <c r="AO23" s="341">
        <f t="shared" si="12"/>
        <v>0</v>
      </c>
      <c r="AP23" s="341">
        <f t="shared" si="12"/>
        <v>0</v>
      </c>
      <c r="AQ23" s="341">
        <f t="shared" si="12"/>
        <v>0</v>
      </c>
      <c r="AR23" s="341">
        <f t="shared" si="12"/>
        <v>0</v>
      </c>
      <c r="AS23" s="341">
        <f t="shared" si="12"/>
        <v>0</v>
      </c>
      <c r="AT23" s="341">
        <f t="shared" si="12"/>
        <v>0</v>
      </c>
      <c r="AU23" s="341">
        <f t="shared" si="12"/>
        <v>0</v>
      </c>
      <c r="AV23" s="341">
        <f t="shared" si="12"/>
        <v>0</v>
      </c>
      <c r="AW23" s="341">
        <f t="shared" si="12"/>
        <v>0</v>
      </c>
      <c r="AX23" s="341">
        <f t="shared" si="12"/>
        <v>0</v>
      </c>
      <c r="AY23" s="341">
        <f t="shared" si="12"/>
        <v>0</v>
      </c>
      <c r="AZ23" s="341">
        <f t="shared" si="12"/>
        <v>0</v>
      </c>
      <c r="BA23" s="341">
        <f t="shared" si="12"/>
        <v>0</v>
      </c>
      <c r="BB23" s="341">
        <f t="shared" si="12"/>
        <v>0</v>
      </c>
      <c r="BC23" s="341">
        <f t="shared" si="12"/>
        <v>0</v>
      </c>
      <c r="BD23" s="341">
        <f t="shared" si="12"/>
        <v>0</v>
      </c>
      <c r="BE23" s="341">
        <f t="shared" si="12"/>
        <v>0</v>
      </c>
      <c r="BF23" s="341">
        <f t="shared" si="12"/>
        <v>0</v>
      </c>
      <c r="BG23" s="341">
        <f t="shared" si="12"/>
        <v>0</v>
      </c>
      <c r="BH23" s="341">
        <f t="shared" si="12"/>
        <v>0</v>
      </c>
      <c r="BI23" s="341">
        <f t="shared" si="12"/>
        <v>0</v>
      </c>
      <c r="BJ23" s="341">
        <f t="shared" si="12"/>
        <v>0</v>
      </c>
      <c r="BK23" s="341">
        <f t="shared" si="12"/>
        <v>0</v>
      </c>
      <c r="BL23" s="341">
        <f t="shared" si="12"/>
        <v>0</v>
      </c>
      <c r="BM23" s="341">
        <f t="shared" si="12"/>
        <v>0</v>
      </c>
      <c r="BN23" s="341">
        <f t="shared" si="12"/>
        <v>0</v>
      </c>
      <c r="BO23" s="341">
        <f t="shared" si="12"/>
        <v>0</v>
      </c>
      <c r="BP23" s="341">
        <f t="shared" si="12"/>
        <v>0</v>
      </c>
      <c r="BQ23" s="341">
        <f t="shared" si="12"/>
        <v>0</v>
      </c>
      <c r="BR23" s="341">
        <f t="shared" si="12"/>
        <v>0</v>
      </c>
      <c r="BS23" s="341">
        <f t="shared" ref="BS23:ED23" si="13">BS18+BS10</f>
        <v>0</v>
      </c>
      <c r="BT23" s="341">
        <f t="shared" si="13"/>
        <v>0</v>
      </c>
      <c r="BU23" s="341">
        <f t="shared" si="13"/>
        <v>0</v>
      </c>
      <c r="BV23" s="341">
        <f t="shared" si="13"/>
        <v>0</v>
      </c>
      <c r="BW23" s="341">
        <f t="shared" si="13"/>
        <v>0</v>
      </c>
      <c r="BX23" s="341">
        <f t="shared" si="13"/>
        <v>0</v>
      </c>
      <c r="BY23" s="341">
        <f t="shared" si="13"/>
        <v>0</v>
      </c>
      <c r="BZ23" s="341">
        <f t="shared" si="13"/>
        <v>0</v>
      </c>
      <c r="CA23" s="341">
        <f t="shared" si="13"/>
        <v>0</v>
      </c>
      <c r="CB23" s="341">
        <f t="shared" si="13"/>
        <v>0</v>
      </c>
      <c r="CC23" s="341">
        <f t="shared" si="13"/>
        <v>0</v>
      </c>
      <c r="CD23" s="341">
        <f t="shared" si="13"/>
        <v>0</v>
      </c>
      <c r="CE23" s="341">
        <f t="shared" si="13"/>
        <v>0</v>
      </c>
      <c r="CF23" s="341">
        <f t="shared" si="13"/>
        <v>0</v>
      </c>
      <c r="CG23" s="341">
        <f t="shared" si="13"/>
        <v>0</v>
      </c>
      <c r="CH23" s="341">
        <f t="shared" si="13"/>
        <v>0</v>
      </c>
      <c r="CI23" s="341">
        <f t="shared" si="13"/>
        <v>0</v>
      </c>
      <c r="CJ23" s="341">
        <f t="shared" si="13"/>
        <v>0</v>
      </c>
      <c r="CK23" s="341">
        <f t="shared" si="13"/>
        <v>0</v>
      </c>
      <c r="CL23" s="341">
        <f t="shared" si="13"/>
        <v>0</v>
      </c>
      <c r="CM23" s="341">
        <f t="shared" si="13"/>
        <v>0</v>
      </c>
      <c r="CN23" s="341">
        <f t="shared" si="13"/>
        <v>0</v>
      </c>
      <c r="CO23" s="341">
        <f t="shared" si="13"/>
        <v>0</v>
      </c>
      <c r="CP23" s="341">
        <f t="shared" si="13"/>
        <v>0</v>
      </c>
      <c r="CQ23" s="341">
        <f t="shared" si="13"/>
        <v>0</v>
      </c>
      <c r="CR23" s="341">
        <f t="shared" si="13"/>
        <v>0</v>
      </c>
      <c r="CS23" s="341">
        <f t="shared" si="13"/>
        <v>0</v>
      </c>
      <c r="CT23" s="341">
        <f t="shared" si="13"/>
        <v>0</v>
      </c>
      <c r="CU23" s="341">
        <f t="shared" si="13"/>
        <v>0</v>
      </c>
      <c r="CV23" s="341">
        <f t="shared" si="13"/>
        <v>0</v>
      </c>
      <c r="CW23" s="341">
        <f t="shared" si="13"/>
        <v>0</v>
      </c>
      <c r="CX23" s="341">
        <f t="shared" si="13"/>
        <v>0</v>
      </c>
      <c r="CY23" s="341">
        <f t="shared" si="13"/>
        <v>0</v>
      </c>
      <c r="CZ23" s="341">
        <f t="shared" si="13"/>
        <v>0</v>
      </c>
      <c r="DA23" s="341">
        <f t="shared" si="13"/>
        <v>0</v>
      </c>
      <c r="DB23" s="341">
        <f t="shared" si="13"/>
        <v>0</v>
      </c>
      <c r="DC23" s="341">
        <f t="shared" si="13"/>
        <v>0</v>
      </c>
      <c r="DD23" s="341">
        <f t="shared" si="13"/>
        <v>0</v>
      </c>
      <c r="DE23" s="341">
        <f t="shared" si="13"/>
        <v>0</v>
      </c>
      <c r="DF23" s="341">
        <f t="shared" si="13"/>
        <v>0</v>
      </c>
      <c r="DG23" s="341">
        <f t="shared" si="13"/>
        <v>0</v>
      </c>
      <c r="DH23" s="341">
        <f t="shared" si="13"/>
        <v>0</v>
      </c>
      <c r="DI23" s="341">
        <f t="shared" si="13"/>
        <v>0</v>
      </c>
      <c r="DJ23" s="341">
        <f t="shared" si="13"/>
        <v>0</v>
      </c>
      <c r="DK23" s="341">
        <f t="shared" si="13"/>
        <v>0</v>
      </c>
      <c r="DL23" s="341">
        <f t="shared" si="13"/>
        <v>0</v>
      </c>
      <c r="DM23" s="341">
        <f t="shared" si="13"/>
        <v>0</v>
      </c>
      <c r="DN23" s="341">
        <f t="shared" si="13"/>
        <v>0</v>
      </c>
      <c r="DO23" s="341">
        <f t="shared" si="13"/>
        <v>0</v>
      </c>
      <c r="DP23" s="341">
        <f t="shared" si="13"/>
        <v>0</v>
      </c>
      <c r="DQ23" s="341">
        <f t="shared" si="13"/>
        <v>0</v>
      </c>
      <c r="DR23" s="341">
        <f t="shared" si="13"/>
        <v>0</v>
      </c>
      <c r="DS23" s="341">
        <f t="shared" si="13"/>
        <v>0</v>
      </c>
      <c r="DT23" s="341">
        <f t="shared" si="13"/>
        <v>0</v>
      </c>
      <c r="DU23" s="341">
        <f t="shared" si="13"/>
        <v>0</v>
      </c>
      <c r="DV23" s="341">
        <f t="shared" si="13"/>
        <v>0</v>
      </c>
      <c r="DW23" s="341">
        <f t="shared" si="13"/>
        <v>0</v>
      </c>
      <c r="DX23" s="341">
        <f t="shared" si="13"/>
        <v>0</v>
      </c>
      <c r="DY23" s="341">
        <f t="shared" si="13"/>
        <v>0</v>
      </c>
      <c r="DZ23" s="341">
        <f t="shared" si="13"/>
        <v>0</v>
      </c>
      <c r="EA23" s="341">
        <f t="shared" si="13"/>
        <v>0</v>
      </c>
      <c r="EB23" s="341">
        <f t="shared" si="13"/>
        <v>0</v>
      </c>
      <c r="EC23" s="341">
        <f t="shared" si="13"/>
        <v>0</v>
      </c>
      <c r="ED23" s="341">
        <f t="shared" si="13"/>
        <v>0</v>
      </c>
      <c r="EE23" s="341">
        <f t="shared" ref="EE23:GP23" si="14">EE18+EE10</f>
        <v>0</v>
      </c>
      <c r="EF23" s="341">
        <f t="shared" si="14"/>
        <v>0</v>
      </c>
      <c r="EG23" s="341">
        <f t="shared" si="14"/>
        <v>0</v>
      </c>
      <c r="EH23" s="341">
        <f t="shared" si="14"/>
        <v>0</v>
      </c>
      <c r="EI23" s="341">
        <f t="shared" si="14"/>
        <v>0</v>
      </c>
      <c r="EJ23" s="341">
        <f t="shared" si="14"/>
        <v>0</v>
      </c>
      <c r="EK23" s="341">
        <f t="shared" si="14"/>
        <v>0</v>
      </c>
      <c r="EL23" s="341">
        <f t="shared" si="14"/>
        <v>0</v>
      </c>
      <c r="EM23" s="341">
        <f t="shared" si="14"/>
        <v>0</v>
      </c>
      <c r="EN23" s="341">
        <f t="shared" si="14"/>
        <v>0</v>
      </c>
      <c r="EO23" s="341">
        <f t="shared" si="14"/>
        <v>0</v>
      </c>
      <c r="EP23" s="341">
        <f t="shared" si="14"/>
        <v>0</v>
      </c>
      <c r="EQ23" s="341">
        <f t="shared" si="14"/>
        <v>0</v>
      </c>
      <c r="ER23" s="341">
        <f t="shared" si="14"/>
        <v>0</v>
      </c>
      <c r="ES23" s="341">
        <f t="shared" si="14"/>
        <v>0</v>
      </c>
      <c r="ET23" s="341">
        <f t="shared" si="14"/>
        <v>0</v>
      </c>
      <c r="EU23" s="341">
        <f t="shared" si="14"/>
        <v>0</v>
      </c>
      <c r="EV23" s="341">
        <f t="shared" si="14"/>
        <v>0</v>
      </c>
      <c r="EW23" s="341">
        <f t="shared" si="14"/>
        <v>0</v>
      </c>
      <c r="EX23" s="341">
        <f t="shared" si="14"/>
        <v>0</v>
      </c>
      <c r="EY23" s="341">
        <f t="shared" si="14"/>
        <v>0</v>
      </c>
      <c r="EZ23" s="341">
        <f t="shared" si="14"/>
        <v>0</v>
      </c>
      <c r="FA23" s="341">
        <f t="shared" si="14"/>
        <v>0</v>
      </c>
      <c r="FB23" s="341">
        <f t="shared" si="14"/>
        <v>0</v>
      </c>
      <c r="FC23" s="341">
        <f t="shared" si="14"/>
        <v>0</v>
      </c>
      <c r="FD23" s="341">
        <f t="shared" si="14"/>
        <v>0</v>
      </c>
      <c r="FE23" s="341">
        <f t="shared" si="14"/>
        <v>0</v>
      </c>
      <c r="FF23" s="341">
        <f t="shared" si="14"/>
        <v>0</v>
      </c>
      <c r="FG23" s="341">
        <f t="shared" si="14"/>
        <v>0</v>
      </c>
      <c r="FH23" s="341">
        <f t="shared" si="14"/>
        <v>0</v>
      </c>
      <c r="FI23" s="341">
        <f t="shared" si="14"/>
        <v>0</v>
      </c>
      <c r="FJ23" s="341">
        <f t="shared" si="14"/>
        <v>0</v>
      </c>
      <c r="FK23" s="341">
        <f t="shared" si="14"/>
        <v>0</v>
      </c>
      <c r="FL23" s="341">
        <f t="shared" si="14"/>
        <v>0</v>
      </c>
      <c r="FM23" s="341">
        <f t="shared" si="14"/>
        <v>0</v>
      </c>
      <c r="FN23" s="341">
        <f t="shared" si="14"/>
        <v>0</v>
      </c>
      <c r="FO23" s="341">
        <f t="shared" si="14"/>
        <v>0</v>
      </c>
      <c r="FP23" s="341">
        <f t="shared" si="14"/>
        <v>0</v>
      </c>
      <c r="FQ23" s="341">
        <f t="shared" si="14"/>
        <v>0</v>
      </c>
      <c r="FR23" s="341">
        <f t="shared" si="14"/>
        <v>0</v>
      </c>
      <c r="FS23" s="341">
        <f t="shared" si="14"/>
        <v>0</v>
      </c>
      <c r="FT23" s="341">
        <f t="shared" si="14"/>
        <v>0</v>
      </c>
      <c r="FU23" s="341">
        <f t="shared" si="14"/>
        <v>0</v>
      </c>
      <c r="FV23" s="341">
        <f t="shared" si="14"/>
        <v>0</v>
      </c>
      <c r="FW23" s="341">
        <f t="shared" si="14"/>
        <v>0</v>
      </c>
      <c r="FX23" s="341">
        <f t="shared" si="14"/>
        <v>0</v>
      </c>
      <c r="FY23" s="341">
        <f t="shared" si="14"/>
        <v>0</v>
      </c>
      <c r="FZ23" s="341">
        <f t="shared" si="14"/>
        <v>0</v>
      </c>
      <c r="GA23" s="341">
        <f t="shared" si="14"/>
        <v>0</v>
      </c>
      <c r="GB23" s="341">
        <f t="shared" si="14"/>
        <v>0</v>
      </c>
      <c r="GC23" s="341">
        <f t="shared" si="14"/>
        <v>0</v>
      </c>
      <c r="GD23" s="341">
        <f t="shared" si="14"/>
        <v>0</v>
      </c>
      <c r="GE23" s="341">
        <f t="shared" si="14"/>
        <v>0</v>
      </c>
      <c r="GF23" s="341">
        <f t="shared" si="14"/>
        <v>0</v>
      </c>
      <c r="GG23" s="341">
        <f t="shared" si="14"/>
        <v>0</v>
      </c>
      <c r="GH23" s="341">
        <f t="shared" si="14"/>
        <v>0</v>
      </c>
      <c r="GI23" s="341">
        <f t="shared" si="14"/>
        <v>0</v>
      </c>
      <c r="GJ23" s="341">
        <f t="shared" si="14"/>
        <v>0</v>
      </c>
      <c r="GK23" s="341">
        <f t="shared" si="14"/>
        <v>0</v>
      </c>
      <c r="GL23" s="341">
        <f t="shared" si="14"/>
        <v>0</v>
      </c>
      <c r="GM23" s="341">
        <f t="shared" si="14"/>
        <v>0</v>
      </c>
      <c r="GN23" s="341">
        <f t="shared" si="14"/>
        <v>0</v>
      </c>
      <c r="GO23" s="341">
        <f t="shared" si="14"/>
        <v>0</v>
      </c>
      <c r="GP23" s="341">
        <f t="shared" si="14"/>
        <v>0</v>
      </c>
      <c r="GQ23" s="341">
        <f t="shared" ref="GQ23:IV23" si="15">GQ18+GQ10</f>
        <v>0</v>
      </c>
      <c r="GR23" s="341">
        <f t="shared" si="15"/>
        <v>0</v>
      </c>
      <c r="GS23" s="341">
        <f t="shared" si="15"/>
        <v>0</v>
      </c>
      <c r="GT23" s="341">
        <f t="shared" si="15"/>
        <v>0</v>
      </c>
      <c r="GU23" s="341">
        <f t="shared" si="15"/>
        <v>0</v>
      </c>
      <c r="GV23" s="341">
        <f t="shared" si="15"/>
        <v>0</v>
      </c>
      <c r="GW23" s="341">
        <f t="shared" si="15"/>
        <v>0</v>
      </c>
      <c r="GX23" s="341">
        <f t="shared" si="15"/>
        <v>0</v>
      </c>
      <c r="GY23" s="341">
        <f t="shared" si="15"/>
        <v>0</v>
      </c>
      <c r="GZ23" s="341">
        <f t="shared" si="15"/>
        <v>0</v>
      </c>
      <c r="HA23" s="341">
        <f t="shared" si="15"/>
        <v>0</v>
      </c>
      <c r="HB23" s="341">
        <f t="shared" si="15"/>
        <v>0</v>
      </c>
      <c r="HC23" s="341">
        <f t="shared" si="15"/>
        <v>0</v>
      </c>
      <c r="HD23" s="341">
        <f t="shared" si="15"/>
        <v>0</v>
      </c>
      <c r="HE23" s="341">
        <f t="shared" si="15"/>
        <v>0</v>
      </c>
      <c r="HF23" s="341">
        <f t="shared" si="15"/>
        <v>0</v>
      </c>
      <c r="HG23" s="341">
        <f t="shared" si="15"/>
        <v>0</v>
      </c>
      <c r="HH23" s="341">
        <f t="shared" si="15"/>
        <v>0</v>
      </c>
      <c r="HI23" s="341">
        <f t="shared" si="15"/>
        <v>0</v>
      </c>
      <c r="HJ23" s="341">
        <f t="shared" si="15"/>
        <v>0</v>
      </c>
      <c r="HK23" s="341">
        <f t="shared" si="15"/>
        <v>0</v>
      </c>
      <c r="HL23" s="341">
        <f t="shared" si="15"/>
        <v>0</v>
      </c>
      <c r="HM23" s="341">
        <f t="shared" si="15"/>
        <v>0</v>
      </c>
      <c r="HN23" s="341">
        <f t="shared" si="15"/>
        <v>0</v>
      </c>
      <c r="HO23" s="341">
        <f t="shared" si="15"/>
        <v>0</v>
      </c>
      <c r="HP23" s="341">
        <f t="shared" si="15"/>
        <v>0</v>
      </c>
      <c r="HQ23" s="341">
        <f t="shared" si="15"/>
        <v>0</v>
      </c>
      <c r="HR23" s="341">
        <f t="shared" si="15"/>
        <v>0</v>
      </c>
      <c r="HS23" s="341">
        <f t="shared" si="15"/>
        <v>0</v>
      </c>
      <c r="HT23" s="341">
        <f t="shared" si="15"/>
        <v>0</v>
      </c>
      <c r="HU23" s="341">
        <f t="shared" si="15"/>
        <v>0</v>
      </c>
      <c r="HV23" s="341">
        <f t="shared" si="15"/>
        <v>0</v>
      </c>
      <c r="HW23" s="341">
        <f t="shared" si="15"/>
        <v>0</v>
      </c>
      <c r="HX23" s="341">
        <f t="shared" si="15"/>
        <v>0</v>
      </c>
      <c r="HY23" s="341">
        <f t="shared" si="15"/>
        <v>0</v>
      </c>
      <c r="HZ23" s="341">
        <f t="shared" si="15"/>
        <v>0</v>
      </c>
      <c r="IA23" s="341">
        <f t="shared" si="15"/>
        <v>0</v>
      </c>
      <c r="IB23" s="341">
        <f t="shared" si="15"/>
        <v>0</v>
      </c>
      <c r="IC23" s="341">
        <f t="shared" si="15"/>
        <v>0</v>
      </c>
      <c r="ID23" s="341">
        <f t="shared" si="15"/>
        <v>0</v>
      </c>
      <c r="IE23" s="341">
        <f t="shared" si="15"/>
        <v>0</v>
      </c>
      <c r="IF23" s="341">
        <f t="shared" si="15"/>
        <v>0</v>
      </c>
      <c r="IG23" s="341">
        <f t="shared" si="15"/>
        <v>0</v>
      </c>
      <c r="IH23" s="341">
        <f t="shared" si="15"/>
        <v>0</v>
      </c>
      <c r="II23" s="341">
        <f t="shared" si="15"/>
        <v>0</v>
      </c>
      <c r="IJ23" s="341">
        <f t="shared" si="15"/>
        <v>0</v>
      </c>
      <c r="IK23" s="341">
        <f t="shared" si="15"/>
        <v>0</v>
      </c>
      <c r="IL23" s="341">
        <f t="shared" si="15"/>
        <v>0</v>
      </c>
      <c r="IM23" s="341">
        <f t="shared" si="15"/>
        <v>0</v>
      </c>
      <c r="IN23" s="341">
        <f t="shared" si="15"/>
        <v>0</v>
      </c>
      <c r="IO23" s="341">
        <f t="shared" si="15"/>
        <v>0</v>
      </c>
      <c r="IP23" s="341">
        <f t="shared" si="15"/>
        <v>0</v>
      </c>
      <c r="IQ23" s="341">
        <f t="shared" si="15"/>
        <v>0</v>
      </c>
      <c r="IR23" s="341">
        <f t="shared" si="15"/>
        <v>0</v>
      </c>
      <c r="IS23" s="341">
        <f t="shared" si="15"/>
        <v>0</v>
      </c>
      <c r="IT23" s="341">
        <f t="shared" si="15"/>
        <v>0</v>
      </c>
      <c r="IU23" s="341">
        <f t="shared" si="15"/>
        <v>0</v>
      </c>
      <c r="IV23" s="341">
        <f t="shared" si="15"/>
        <v>0</v>
      </c>
    </row>
    <row r="24" spans="1:256" s="299" customFormat="1" ht="13.5" customHeight="1" thickTop="1" x14ac:dyDescent="0.3">
      <c r="A24" s="298"/>
      <c r="B24" s="326"/>
      <c r="C24" s="315"/>
      <c r="D24" s="343" t="s">
        <v>548</v>
      </c>
      <c r="E24" s="318"/>
      <c r="F24" s="221"/>
      <c r="G24" s="221"/>
      <c r="H24" s="221"/>
      <c r="I24" s="221"/>
      <c r="J24" s="221"/>
      <c r="K24" s="221"/>
      <c r="L24" s="221"/>
      <c r="M24" s="221"/>
      <c r="N24" s="221"/>
      <c r="O24" s="221"/>
      <c r="P24" s="221"/>
      <c r="Q24" s="221"/>
      <c r="R24" s="221"/>
      <c r="S24" s="221"/>
      <c r="T24" s="221">
        <v>0</v>
      </c>
      <c r="U24" s="221">
        <v>0</v>
      </c>
      <c r="V24" s="221">
        <v>0</v>
      </c>
      <c r="W24" s="221">
        <v>0</v>
      </c>
      <c r="X24" s="221">
        <v>0</v>
      </c>
      <c r="Y24" s="221">
        <v>0</v>
      </c>
      <c r="Z24" s="221">
        <v>0</v>
      </c>
      <c r="AA24" s="221"/>
      <c r="AB24" s="221"/>
      <c r="AC24" s="221"/>
      <c r="AD24" s="221"/>
      <c r="AE24" s="221"/>
      <c r="AF24" s="221"/>
      <c r="AG24" s="221"/>
      <c r="AH24" s="221"/>
      <c r="AI24" s="221"/>
      <c r="AJ24" s="221"/>
      <c r="AK24" s="221"/>
      <c r="AL24" s="221"/>
      <c r="AM24" s="221"/>
      <c r="AN24" s="221"/>
      <c r="AO24" s="221"/>
      <c r="AP24" s="221"/>
      <c r="AQ24" s="221"/>
      <c r="AR24" s="221"/>
      <c r="AS24" s="221"/>
      <c r="AT24" s="221"/>
      <c r="AU24" s="221"/>
      <c r="AV24" s="221"/>
      <c r="AW24" s="221"/>
      <c r="AX24" s="221"/>
      <c r="AY24" s="221"/>
      <c r="AZ24" s="221"/>
      <c r="BA24" s="221"/>
      <c r="BB24" s="221"/>
      <c r="BC24" s="221"/>
      <c r="BD24" s="221"/>
      <c r="BE24" s="221"/>
      <c r="BF24" s="221"/>
      <c r="BG24" s="221"/>
      <c r="BH24" s="221"/>
      <c r="BI24" s="221"/>
      <c r="BJ24" s="221"/>
      <c r="BK24" s="221"/>
      <c r="BL24" s="221"/>
      <c r="BM24" s="221"/>
      <c r="BN24" s="221"/>
      <c r="BO24" s="221"/>
      <c r="BP24" s="221"/>
      <c r="BQ24" s="221"/>
      <c r="BR24" s="221"/>
      <c r="BS24" s="221"/>
      <c r="BT24" s="221"/>
      <c r="BU24" s="221"/>
      <c r="BV24" s="221"/>
      <c r="BW24" s="221"/>
      <c r="BX24" s="221"/>
      <c r="BY24" s="221"/>
      <c r="BZ24" s="221"/>
      <c r="CA24" s="221"/>
      <c r="CB24" s="221"/>
      <c r="CC24" s="221"/>
      <c r="CD24" s="221"/>
      <c r="CE24" s="221"/>
      <c r="CF24" s="221"/>
      <c r="CG24" s="221"/>
      <c r="CH24" s="221"/>
      <c r="CI24" s="221"/>
      <c r="CJ24" s="221"/>
      <c r="CK24" s="221"/>
      <c r="CL24" s="221"/>
      <c r="CM24" s="221"/>
      <c r="CN24" s="221"/>
      <c r="CO24" s="221"/>
      <c r="CP24" s="221"/>
      <c r="CQ24" s="221"/>
      <c r="CR24" s="221"/>
      <c r="CS24" s="221"/>
      <c r="CT24" s="221"/>
      <c r="CU24" s="221"/>
      <c r="CV24" s="221"/>
      <c r="CW24" s="221"/>
      <c r="CX24" s="221"/>
      <c r="CY24" s="221"/>
      <c r="CZ24" s="221"/>
      <c r="DA24" s="221"/>
      <c r="DB24" s="221"/>
      <c r="DC24" s="221"/>
      <c r="DD24" s="221"/>
      <c r="DE24" s="221"/>
      <c r="DF24" s="221"/>
      <c r="DG24" s="221"/>
      <c r="DH24" s="221"/>
      <c r="DI24" s="221"/>
      <c r="DJ24" s="221"/>
      <c r="DK24" s="221"/>
      <c r="DL24" s="221"/>
      <c r="DM24" s="221"/>
      <c r="DN24" s="221"/>
      <c r="DO24" s="221"/>
      <c r="DP24" s="221"/>
      <c r="DQ24" s="221"/>
      <c r="DR24" s="221"/>
      <c r="DS24" s="221"/>
      <c r="DT24" s="221"/>
      <c r="DU24" s="221"/>
      <c r="DV24" s="221"/>
      <c r="DW24" s="221"/>
      <c r="DX24" s="221"/>
      <c r="DY24" s="221"/>
      <c r="DZ24" s="221"/>
      <c r="EA24" s="221"/>
      <c r="EB24" s="221"/>
      <c r="EC24" s="221"/>
      <c r="ED24" s="221"/>
      <c r="EE24" s="221"/>
      <c r="EF24" s="221"/>
      <c r="EG24" s="221"/>
      <c r="EH24" s="221"/>
      <c r="EI24" s="221"/>
      <c r="EJ24" s="221"/>
      <c r="EK24" s="221"/>
      <c r="EL24" s="221"/>
      <c r="EM24" s="221"/>
      <c r="EN24" s="221"/>
      <c r="EO24" s="221"/>
      <c r="EP24" s="221"/>
      <c r="EQ24" s="221"/>
      <c r="ER24" s="221"/>
      <c r="ES24" s="221"/>
      <c r="ET24" s="221"/>
      <c r="EU24" s="221"/>
      <c r="EV24" s="221"/>
      <c r="EW24" s="221"/>
      <c r="EX24" s="221"/>
      <c r="EY24" s="221"/>
      <c r="EZ24" s="221"/>
      <c r="FA24" s="221"/>
      <c r="FB24" s="221"/>
      <c r="FC24" s="221"/>
      <c r="FD24" s="221"/>
      <c r="FE24" s="221"/>
      <c r="FF24" s="221"/>
      <c r="FG24" s="221"/>
      <c r="FH24" s="221"/>
      <c r="FI24" s="221"/>
      <c r="FJ24" s="221"/>
      <c r="FK24" s="221"/>
      <c r="FL24" s="221"/>
      <c r="FM24" s="221"/>
      <c r="FN24" s="221"/>
      <c r="FO24" s="221"/>
      <c r="FP24" s="221"/>
      <c r="FQ24" s="221"/>
      <c r="FR24" s="221"/>
      <c r="FS24" s="221"/>
      <c r="FT24" s="221"/>
      <c r="FU24" s="221"/>
      <c r="FV24" s="221"/>
      <c r="FW24" s="221"/>
      <c r="FX24" s="221"/>
      <c r="FY24" s="221"/>
      <c r="FZ24" s="221"/>
      <c r="GA24" s="221"/>
      <c r="GB24" s="221"/>
      <c r="GC24" s="221"/>
      <c r="GD24" s="221"/>
      <c r="GE24" s="221"/>
      <c r="GF24" s="221"/>
      <c r="GG24" s="221"/>
      <c r="GH24" s="221"/>
      <c r="GI24" s="221"/>
      <c r="GJ24" s="221"/>
      <c r="GK24" s="221"/>
      <c r="GL24" s="221"/>
      <c r="GM24" s="221"/>
      <c r="GN24" s="221"/>
      <c r="GO24" s="221"/>
      <c r="GP24" s="221"/>
      <c r="GQ24" s="221"/>
      <c r="GR24" s="221"/>
      <c r="GS24" s="221"/>
      <c r="GT24" s="221"/>
      <c r="GU24" s="221"/>
      <c r="GV24" s="221"/>
      <c r="GW24" s="221"/>
      <c r="GX24" s="221"/>
      <c r="GY24" s="221"/>
      <c r="GZ24" s="221"/>
      <c r="HA24" s="221"/>
      <c r="HB24" s="221"/>
      <c r="HC24" s="221"/>
      <c r="HD24" s="221"/>
      <c r="HE24" s="221"/>
      <c r="HF24" s="221"/>
      <c r="HG24" s="221"/>
      <c r="HH24" s="221"/>
      <c r="HI24" s="221"/>
      <c r="HJ24" s="221"/>
      <c r="HK24" s="221"/>
      <c r="HL24" s="221"/>
      <c r="HM24" s="221"/>
      <c r="HN24" s="221"/>
      <c r="HO24" s="221"/>
      <c r="HP24" s="221"/>
      <c r="HQ24" s="221"/>
      <c r="HR24" s="221"/>
      <c r="HS24" s="221"/>
      <c r="HT24" s="221"/>
      <c r="HU24" s="221"/>
      <c r="HV24" s="221"/>
      <c r="HW24" s="221"/>
      <c r="HX24" s="221"/>
      <c r="HY24" s="221"/>
      <c r="HZ24" s="221"/>
      <c r="IA24" s="221"/>
      <c r="IB24" s="221"/>
      <c r="IC24" s="221"/>
      <c r="ID24" s="221"/>
      <c r="IE24" s="221"/>
      <c r="IF24" s="221"/>
      <c r="IG24" s="221"/>
      <c r="IH24" s="221"/>
      <c r="II24" s="221"/>
      <c r="IJ24" s="221"/>
      <c r="IK24" s="221"/>
      <c r="IL24" s="221"/>
      <c r="IM24" s="221"/>
      <c r="IN24" s="221"/>
      <c r="IO24" s="221"/>
      <c r="IP24" s="221"/>
      <c r="IQ24" s="221"/>
      <c r="IR24" s="221"/>
      <c r="IS24" s="221"/>
      <c r="IT24" s="221"/>
      <c r="IU24" s="221"/>
      <c r="IV24" s="221"/>
    </row>
    <row r="25" spans="1:256" s="308" customFormat="1" ht="13.5" customHeight="1" x14ac:dyDescent="0.3">
      <c r="A25" s="305"/>
      <c r="B25" s="327"/>
      <c r="C25" s="311"/>
      <c r="D25" s="306" t="s">
        <v>549</v>
      </c>
      <c r="E25" s="307"/>
      <c r="F25" s="266"/>
      <c r="G25" s="266"/>
      <c r="H25" s="266"/>
      <c r="I25" s="266"/>
      <c r="J25" s="266"/>
      <c r="K25" s="266"/>
      <c r="L25" s="266"/>
      <c r="M25" s="266"/>
      <c r="N25" s="266"/>
      <c r="O25" s="266"/>
      <c r="P25" s="266"/>
      <c r="Q25" s="266"/>
      <c r="R25" s="266"/>
      <c r="S25" s="266"/>
      <c r="T25" s="266">
        <v>0</v>
      </c>
      <c r="U25" s="266">
        <v>0</v>
      </c>
      <c r="V25" s="266">
        <v>0</v>
      </c>
      <c r="W25" s="266">
        <v>0</v>
      </c>
      <c r="X25" s="266">
        <v>0</v>
      </c>
      <c r="Y25" s="266">
        <v>0</v>
      </c>
      <c r="Z25" s="266">
        <v>0</v>
      </c>
      <c r="AA25" s="266"/>
      <c r="AB25" s="266"/>
      <c r="AC25" s="266"/>
      <c r="AD25" s="266"/>
      <c r="AE25" s="266"/>
      <c r="AF25" s="266"/>
      <c r="AG25" s="266"/>
      <c r="AH25" s="266"/>
      <c r="AI25" s="266"/>
      <c r="AJ25" s="266"/>
      <c r="AK25" s="266"/>
      <c r="AL25" s="266"/>
      <c r="AM25" s="266"/>
      <c r="AN25" s="266"/>
      <c r="AO25" s="266"/>
      <c r="AP25" s="266"/>
      <c r="AQ25" s="266"/>
      <c r="AR25" s="266"/>
      <c r="AS25" s="266"/>
      <c r="AT25" s="266"/>
      <c r="AU25" s="266"/>
      <c r="AV25" s="266"/>
      <c r="AW25" s="266"/>
      <c r="AX25" s="266"/>
      <c r="AY25" s="266"/>
      <c r="AZ25" s="266"/>
      <c r="BA25" s="266"/>
      <c r="BB25" s="266"/>
      <c r="BC25" s="266"/>
      <c r="BD25" s="266"/>
      <c r="BE25" s="266"/>
      <c r="BF25" s="266"/>
      <c r="BG25" s="266"/>
      <c r="BH25" s="266"/>
      <c r="BI25" s="266"/>
      <c r="BJ25" s="266"/>
      <c r="BK25" s="266"/>
      <c r="BL25" s="266"/>
      <c r="BM25" s="266"/>
      <c r="BN25" s="266"/>
      <c r="BO25" s="266"/>
      <c r="BP25" s="266"/>
      <c r="BQ25" s="266"/>
      <c r="BR25" s="266"/>
      <c r="BS25" s="266"/>
      <c r="BT25" s="266"/>
      <c r="BU25" s="266"/>
      <c r="BV25" s="266"/>
      <c r="BW25" s="266"/>
      <c r="BX25" s="266"/>
      <c r="BY25" s="266"/>
      <c r="BZ25" s="266"/>
      <c r="CA25" s="266"/>
      <c r="CB25" s="266"/>
      <c r="CC25" s="266"/>
      <c r="CD25" s="266"/>
      <c r="CE25" s="266"/>
      <c r="CF25" s="266"/>
      <c r="CG25" s="266"/>
      <c r="CH25" s="266"/>
      <c r="CI25" s="266"/>
      <c r="CJ25" s="266"/>
      <c r="CK25" s="266"/>
      <c r="CL25" s="266"/>
      <c r="CM25" s="266"/>
      <c r="CN25" s="266"/>
      <c r="CO25" s="266"/>
      <c r="CP25" s="266"/>
      <c r="CQ25" s="266"/>
      <c r="CR25" s="266"/>
      <c r="CS25" s="266"/>
      <c r="CT25" s="266"/>
      <c r="CU25" s="266"/>
      <c r="CV25" s="266"/>
      <c r="CW25" s="266"/>
      <c r="CX25" s="266"/>
      <c r="CY25" s="266"/>
      <c r="CZ25" s="266"/>
      <c r="DA25" s="266"/>
      <c r="DB25" s="266"/>
      <c r="DC25" s="266"/>
      <c r="DD25" s="266"/>
      <c r="DE25" s="266"/>
      <c r="DF25" s="266"/>
      <c r="DG25" s="266"/>
      <c r="DH25" s="266"/>
      <c r="DI25" s="266"/>
      <c r="DJ25" s="266"/>
      <c r="DK25" s="266"/>
      <c r="DL25" s="266"/>
      <c r="DM25" s="266"/>
      <c r="DN25" s="266"/>
      <c r="DO25" s="266"/>
      <c r="DP25" s="266"/>
      <c r="DQ25" s="266"/>
      <c r="DR25" s="266"/>
      <c r="DS25" s="266"/>
      <c r="DT25" s="266"/>
      <c r="DU25" s="266"/>
      <c r="DV25" s="266"/>
      <c r="DW25" s="266"/>
      <c r="DX25" s="266"/>
      <c r="DY25" s="266"/>
      <c r="DZ25" s="266"/>
      <c r="EA25" s="266"/>
      <c r="EB25" s="266"/>
      <c r="EC25" s="266"/>
      <c r="ED25" s="266"/>
      <c r="EE25" s="266"/>
      <c r="EF25" s="266"/>
      <c r="EG25" s="266"/>
      <c r="EH25" s="266"/>
      <c r="EI25" s="266"/>
      <c r="EJ25" s="266"/>
      <c r="EK25" s="266"/>
      <c r="EL25" s="266"/>
      <c r="EM25" s="266"/>
      <c r="EN25" s="266"/>
      <c r="EO25" s="266"/>
      <c r="EP25" s="266"/>
      <c r="EQ25" s="266"/>
      <c r="ER25" s="266"/>
      <c r="ES25" s="266"/>
      <c r="ET25" s="266"/>
      <c r="EU25" s="266"/>
      <c r="EV25" s="266"/>
      <c r="EW25" s="266"/>
      <c r="EX25" s="266"/>
      <c r="EY25" s="266"/>
      <c r="EZ25" s="266"/>
      <c r="FA25" s="266"/>
      <c r="FB25" s="266"/>
      <c r="FC25" s="266"/>
      <c r="FD25" s="266"/>
      <c r="FE25" s="266"/>
      <c r="FF25" s="266"/>
      <c r="FG25" s="266"/>
      <c r="FH25" s="266"/>
      <c r="FI25" s="266"/>
      <c r="FJ25" s="266"/>
      <c r="FK25" s="266"/>
      <c r="FL25" s="266"/>
      <c r="FM25" s="266"/>
      <c r="FN25" s="266"/>
      <c r="FO25" s="266"/>
      <c r="FP25" s="266"/>
      <c r="FQ25" s="266"/>
      <c r="FR25" s="266"/>
      <c r="FS25" s="266"/>
      <c r="FT25" s="266"/>
      <c r="FU25" s="266"/>
      <c r="FV25" s="266"/>
      <c r="FW25" s="266"/>
      <c r="FX25" s="266"/>
      <c r="FY25" s="266"/>
      <c r="FZ25" s="266"/>
      <c r="GA25" s="266"/>
      <c r="GB25" s="266"/>
      <c r="GC25" s="266"/>
      <c r="GD25" s="266"/>
      <c r="GE25" s="266"/>
      <c r="GF25" s="266"/>
      <c r="GG25" s="266"/>
      <c r="GH25" s="266"/>
      <c r="GI25" s="266"/>
      <c r="GJ25" s="266"/>
      <c r="GK25" s="266"/>
      <c r="GL25" s="266"/>
      <c r="GM25" s="266"/>
      <c r="GN25" s="266"/>
      <c r="GO25" s="266"/>
      <c r="GP25" s="266"/>
      <c r="GQ25" s="266"/>
      <c r="GR25" s="266"/>
      <c r="GS25" s="266"/>
      <c r="GT25" s="266"/>
      <c r="GU25" s="266"/>
      <c r="GV25" s="266"/>
      <c r="GW25" s="266"/>
      <c r="GX25" s="266"/>
      <c r="GY25" s="266"/>
      <c r="GZ25" s="266"/>
      <c r="HA25" s="266"/>
      <c r="HB25" s="266"/>
      <c r="HC25" s="266"/>
      <c r="HD25" s="266"/>
      <c r="HE25" s="266"/>
      <c r="HF25" s="266"/>
      <c r="HG25" s="266"/>
      <c r="HH25" s="266"/>
      <c r="HI25" s="266"/>
      <c r="HJ25" s="266"/>
      <c r="HK25" s="266"/>
      <c r="HL25" s="266"/>
      <c r="HM25" s="266"/>
      <c r="HN25" s="266"/>
      <c r="HO25" s="266"/>
      <c r="HP25" s="266"/>
      <c r="HQ25" s="266"/>
      <c r="HR25" s="266"/>
      <c r="HS25" s="266"/>
      <c r="HT25" s="266"/>
      <c r="HU25" s="266"/>
      <c r="HV25" s="266"/>
      <c r="HW25" s="266"/>
      <c r="HX25" s="266"/>
      <c r="HY25" s="266"/>
      <c r="HZ25" s="266"/>
      <c r="IA25" s="266"/>
      <c r="IB25" s="266"/>
      <c r="IC25" s="266"/>
      <c r="ID25" s="266"/>
      <c r="IE25" s="266"/>
      <c r="IF25" s="266"/>
      <c r="IG25" s="266"/>
      <c r="IH25" s="266"/>
      <c r="II25" s="266"/>
      <c r="IJ25" s="266"/>
      <c r="IK25" s="266"/>
      <c r="IL25" s="266"/>
      <c r="IM25" s="266"/>
      <c r="IN25" s="266"/>
      <c r="IO25" s="266"/>
      <c r="IP25" s="266"/>
      <c r="IQ25" s="266"/>
      <c r="IR25" s="266"/>
      <c r="IS25" s="266"/>
      <c r="IT25" s="266"/>
      <c r="IU25" s="266"/>
      <c r="IV25" s="266"/>
    </row>
    <row r="26" spans="1:256" s="298" customFormat="1" ht="13.5" customHeight="1" x14ac:dyDescent="0.3">
      <c r="B26" s="326"/>
      <c r="C26" s="315"/>
      <c r="D26" s="343" t="s">
        <v>550</v>
      </c>
      <c r="E26" s="304"/>
      <c r="F26" s="221"/>
      <c r="G26" s="221"/>
      <c r="H26" s="221"/>
      <c r="I26" s="221"/>
      <c r="J26" s="221"/>
      <c r="K26" s="221"/>
      <c r="L26" s="221"/>
      <c r="M26" s="221"/>
      <c r="N26" s="221"/>
      <c r="O26" s="221"/>
      <c r="P26" s="221"/>
      <c r="Q26" s="221"/>
      <c r="R26" s="221"/>
      <c r="S26" s="221"/>
      <c r="T26" s="221">
        <v>0</v>
      </c>
      <c r="U26" s="221">
        <v>0</v>
      </c>
      <c r="V26" s="221">
        <v>0</v>
      </c>
      <c r="W26" s="221">
        <v>0</v>
      </c>
      <c r="X26" s="221">
        <v>0</v>
      </c>
      <c r="Y26" s="221">
        <v>0</v>
      </c>
      <c r="Z26" s="221">
        <v>0</v>
      </c>
      <c r="AA26" s="221"/>
      <c r="AB26" s="221"/>
      <c r="AC26" s="221"/>
      <c r="AD26" s="221"/>
      <c r="AE26" s="221"/>
      <c r="AF26" s="221"/>
      <c r="AG26" s="221"/>
      <c r="AH26" s="221"/>
      <c r="AI26" s="221"/>
      <c r="AJ26" s="221"/>
      <c r="AK26" s="221"/>
      <c r="AL26" s="221"/>
      <c r="AM26" s="221"/>
      <c r="AN26" s="221"/>
      <c r="AO26" s="221"/>
      <c r="AP26" s="221"/>
      <c r="AQ26" s="221"/>
      <c r="AR26" s="221"/>
      <c r="AS26" s="221"/>
      <c r="AT26" s="221"/>
      <c r="AU26" s="221"/>
      <c r="AV26" s="221"/>
      <c r="AW26" s="221"/>
      <c r="AX26" s="221"/>
      <c r="AY26" s="221"/>
      <c r="AZ26" s="221"/>
      <c r="BA26" s="221"/>
      <c r="BB26" s="221"/>
      <c r="BC26" s="221"/>
      <c r="BD26" s="221"/>
      <c r="BE26" s="221"/>
      <c r="BF26" s="221"/>
      <c r="BG26" s="221"/>
      <c r="BH26" s="221"/>
      <c r="BI26" s="221"/>
      <c r="BJ26" s="221"/>
      <c r="BK26" s="221"/>
      <c r="BL26" s="221"/>
      <c r="BM26" s="221"/>
      <c r="BN26" s="221"/>
      <c r="BO26" s="221"/>
      <c r="BP26" s="221"/>
      <c r="BQ26" s="221"/>
      <c r="BR26" s="221"/>
      <c r="BS26" s="221"/>
      <c r="BT26" s="221"/>
      <c r="BU26" s="221"/>
      <c r="BV26" s="221"/>
      <c r="BW26" s="221"/>
      <c r="BX26" s="221"/>
      <c r="BY26" s="221"/>
      <c r="BZ26" s="221"/>
      <c r="CA26" s="221"/>
      <c r="CB26" s="221"/>
      <c r="CC26" s="221"/>
      <c r="CD26" s="221"/>
      <c r="CE26" s="221"/>
      <c r="CF26" s="221"/>
      <c r="CG26" s="221"/>
      <c r="CH26" s="221"/>
      <c r="CI26" s="221"/>
      <c r="CJ26" s="221"/>
      <c r="CK26" s="221"/>
      <c r="CL26" s="221"/>
      <c r="CM26" s="221"/>
      <c r="CN26" s="221"/>
      <c r="CO26" s="221"/>
      <c r="CP26" s="221"/>
      <c r="CQ26" s="221"/>
      <c r="CR26" s="221"/>
      <c r="CS26" s="221"/>
      <c r="CT26" s="221"/>
      <c r="CU26" s="221"/>
      <c r="CV26" s="221"/>
      <c r="CW26" s="221"/>
      <c r="CX26" s="221"/>
      <c r="CY26" s="221"/>
      <c r="CZ26" s="221"/>
      <c r="DA26" s="221"/>
      <c r="DB26" s="221"/>
      <c r="DC26" s="221"/>
      <c r="DD26" s="221"/>
      <c r="DE26" s="221"/>
      <c r="DF26" s="221"/>
      <c r="DG26" s="221"/>
      <c r="DH26" s="221"/>
      <c r="DI26" s="221"/>
      <c r="DJ26" s="221"/>
      <c r="DK26" s="221"/>
      <c r="DL26" s="221"/>
      <c r="DM26" s="221"/>
      <c r="DN26" s="221"/>
      <c r="DO26" s="221"/>
      <c r="DP26" s="221"/>
      <c r="DQ26" s="221"/>
      <c r="DR26" s="221"/>
      <c r="DS26" s="221"/>
      <c r="DT26" s="221"/>
      <c r="DU26" s="221"/>
      <c r="DV26" s="221"/>
      <c r="DW26" s="221"/>
      <c r="DX26" s="221"/>
      <c r="DY26" s="221"/>
      <c r="DZ26" s="221"/>
      <c r="EA26" s="221"/>
      <c r="EB26" s="221"/>
      <c r="EC26" s="221"/>
      <c r="ED26" s="221"/>
      <c r="EE26" s="221"/>
      <c r="EF26" s="221"/>
      <c r="EG26" s="221"/>
      <c r="EH26" s="221"/>
      <c r="EI26" s="221"/>
      <c r="EJ26" s="221"/>
      <c r="EK26" s="221"/>
      <c r="EL26" s="221"/>
      <c r="EM26" s="221"/>
      <c r="EN26" s="221"/>
      <c r="EO26" s="221"/>
      <c r="EP26" s="221"/>
      <c r="EQ26" s="221"/>
      <c r="ER26" s="221"/>
      <c r="ES26" s="221"/>
      <c r="ET26" s="221"/>
      <c r="EU26" s="221"/>
      <c r="EV26" s="221"/>
      <c r="EW26" s="221"/>
      <c r="EX26" s="221"/>
      <c r="EY26" s="221"/>
      <c r="EZ26" s="221"/>
      <c r="FA26" s="221"/>
      <c r="FB26" s="221"/>
      <c r="FC26" s="221"/>
      <c r="FD26" s="221"/>
      <c r="FE26" s="221"/>
      <c r="FF26" s="221"/>
      <c r="FG26" s="221"/>
      <c r="FH26" s="221"/>
      <c r="FI26" s="221"/>
      <c r="FJ26" s="221"/>
      <c r="FK26" s="221"/>
      <c r="FL26" s="221"/>
      <c r="FM26" s="221"/>
      <c r="FN26" s="221"/>
      <c r="FO26" s="221"/>
      <c r="FP26" s="221"/>
      <c r="FQ26" s="221"/>
      <c r="FR26" s="221"/>
      <c r="FS26" s="221"/>
      <c r="FT26" s="221"/>
      <c r="FU26" s="221"/>
      <c r="FV26" s="221"/>
      <c r="FW26" s="221"/>
      <c r="FX26" s="221"/>
      <c r="FY26" s="221"/>
      <c r="FZ26" s="221"/>
      <c r="GA26" s="221"/>
      <c r="GB26" s="221"/>
      <c r="GC26" s="221"/>
      <c r="GD26" s="221"/>
      <c r="GE26" s="221"/>
      <c r="GF26" s="221"/>
      <c r="GG26" s="221"/>
      <c r="GH26" s="221"/>
      <c r="GI26" s="221"/>
      <c r="GJ26" s="221"/>
      <c r="GK26" s="221"/>
      <c r="GL26" s="221"/>
      <c r="GM26" s="221"/>
      <c r="GN26" s="221"/>
      <c r="GO26" s="221"/>
      <c r="GP26" s="221"/>
      <c r="GQ26" s="221"/>
      <c r="GR26" s="221"/>
      <c r="GS26" s="221"/>
      <c r="GT26" s="221"/>
      <c r="GU26" s="221"/>
      <c r="GV26" s="221"/>
      <c r="GW26" s="221"/>
      <c r="GX26" s="221"/>
      <c r="GY26" s="221"/>
      <c r="GZ26" s="221"/>
      <c r="HA26" s="221"/>
      <c r="HB26" s="221"/>
      <c r="HC26" s="221"/>
      <c r="HD26" s="221"/>
      <c r="HE26" s="221"/>
      <c r="HF26" s="221"/>
      <c r="HG26" s="221"/>
      <c r="HH26" s="221"/>
      <c r="HI26" s="221"/>
      <c r="HJ26" s="221"/>
      <c r="HK26" s="221"/>
      <c r="HL26" s="221"/>
      <c r="HM26" s="221"/>
      <c r="HN26" s="221"/>
      <c r="HO26" s="221"/>
      <c r="HP26" s="221"/>
      <c r="HQ26" s="221"/>
      <c r="HR26" s="221"/>
      <c r="HS26" s="221"/>
      <c r="HT26" s="221"/>
      <c r="HU26" s="221"/>
      <c r="HV26" s="221"/>
      <c r="HW26" s="221"/>
      <c r="HX26" s="221"/>
      <c r="HY26" s="221"/>
      <c r="HZ26" s="221"/>
      <c r="IA26" s="221"/>
      <c r="IB26" s="221"/>
      <c r="IC26" s="221"/>
      <c r="ID26" s="221"/>
      <c r="IE26" s="221"/>
      <c r="IF26" s="221"/>
      <c r="IG26" s="221"/>
      <c r="IH26" s="221"/>
      <c r="II26" s="221"/>
      <c r="IJ26" s="221"/>
      <c r="IK26" s="221"/>
      <c r="IL26" s="221"/>
      <c r="IM26" s="221"/>
      <c r="IN26" s="221"/>
      <c r="IO26" s="221"/>
      <c r="IP26" s="221"/>
      <c r="IQ26" s="221"/>
      <c r="IR26" s="221"/>
      <c r="IS26" s="221"/>
      <c r="IT26" s="221"/>
      <c r="IU26" s="221"/>
      <c r="IV26" s="221"/>
    </row>
    <row r="27" spans="1:256" s="308" customFormat="1" ht="13.5" customHeight="1" x14ac:dyDescent="0.3">
      <c r="A27" s="305"/>
      <c r="B27" s="327"/>
      <c r="C27" s="317" t="s">
        <v>513</v>
      </c>
      <c r="D27" s="306" t="s">
        <v>551</v>
      </c>
      <c r="E27" s="309"/>
      <c r="F27" s="266"/>
      <c r="G27" s="266"/>
      <c r="H27" s="266"/>
      <c r="I27" s="266"/>
      <c r="J27" s="266"/>
      <c r="K27" s="266"/>
      <c r="L27" s="266"/>
      <c r="M27" s="266"/>
      <c r="N27" s="266"/>
      <c r="O27" s="266"/>
      <c r="P27" s="266"/>
      <c r="Q27" s="266"/>
      <c r="R27" s="266"/>
      <c r="S27" s="266"/>
      <c r="T27" s="266">
        <v>0</v>
      </c>
      <c r="U27" s="266">
        <v>0</v>
      </c>
      <c r="V27" s="266">
        <v>0</v>
      </c>
      <c r="W27" s="266">
        <v>0</v>
      </c>
      <c r="X27" s="266">
        <v>0</v>
      </c>
      <c r="Y27" s="266">
        <v>0</v>
      </c>
      <c r="Z27" s="266">
        <v>0</v>
      </c>
      <c r="AA27" s="266"/>
      <c r="AB27" s="266"/>
      <c r="AC27" s="266"/>
      <c r="AD27" s="266"/>
      <c r="AE27" s="266"/>
      <c r="AF27" s="266"/>
      <c r="AG27" s="266"/>
      <c r="AH27" s="266"/>
      <c r="AI27" s="266"/>
      <c r="AJ27" s="266"/>
      <c r="AK27" s="266"/>
      <c r="AL27" s="266"/>
      <c r="AM27" s="266"/>
      <c r="AN27" s="266"/>
      <c r="AO27" s="266"/>
      <c r="AP27" s="266"/>
      <c r="AQ27" s="266"/>
      <c r="AR27" s="266"/>
      <c r="AS27" s="266"/>
      <c r="AT27" s="266"/>
      <c r="AU27" s="266"/>
      <c r="AV27" s="266"/>
      <c r="AW27" s="266"/>
      <c r="AX27" s="266"/>
      <c r="AY27" s="266"/>
      <c r="AZ27" s="266"/>
      <c r="BA27" s="266"/>
      <c r="BB27" s="266"/>
      <c r="BC27" s="266"/>
      <c r="BD27" s="266"/>
      <c r="BE27" s="266"/>
      <c r="BF27" s="266"/>
      <c r="BG27" s="266"/>
      <c r="BH27" s="266"/>
      <c r="BI27" s="266"/>
      <c r="BJ27" s="266"/>
      <c r="BK27" s="266"/>
      <c r="BL27" s="266"/>
      <c r="BM27" s="266"/>
      <c r="BN27" s="266"/>
      <c r="BO27" s="266"/>
      <c r="BP27" s="266"/>
      <c r="BQ27" s="266"/>
      <c r="BR27" s="266"/>
      <c r="BS27" s="266"/>
      <c r="BT27" s="266"/>
      <c r="BU27" s="266"/>
      <c r="BV27" s="266"/>
      <c r="BW27" s="266"/>
      <c r="BX27" s="266"/>
      <c r="BY27" s="266"/>
      <c r="BZ27" s="266"/>
      <c r="CA27" s="266"/>
      <c r="CB27" s="266"/>
      <c r="CC27" s="266"/>
      <c r="CD27" s="266"/>
      <c r="CE27" s="266"/>
      <c r="CF27" s="266"/>
      <c r="CG27" s="266"/>
      <c r="CH27" s="266"/>
      <c r="CI27" s="266"/>
      <c r="CJ27" s="266"/>
      <c r="CK27" s="266"/>
      <c r="CL27" s="266"/>
      <c r="CM27" s="266"/>
      <c r="CN27" s="266"/>
      <c r="CO27" s="266"/>
      <c r="CP27" s="266"/>
      <c r="CQ27" s="266"/>
      <c r="CR27" s="266"/>
      <c r="CS27" s="266"/>
      <c r="CT27" s="266"/>
      <c r="CU27" s="266"/>
      <c r="CV27" s="266"/>
      <c r="CW27" s="266"/>
      <c r="CX27" s="266"/>
      <c r="CY27" s="266"/>
      <c r="CZ27" s="266"/>
      <c r="DA27" s="266"/>
      <c r="DB27" s="266"/>
      <c r="DC27" s="266"/>
      <c r="DD27" s="266"/>
      <c r="DE27" s="266"/>
      <c r="DF27" s="266"/>
      <c r="DG27" s="266"/>
      <c r="DH27" s="266"/>
      <c r="DI27" s="266"/>
      <c r="DJ27" s="266"/>
      <c r="DK27" s="266"/>
      <c r="DL27" s="266"/>
      <c r="DM27" s="266"/>
      <c r="DN27" s="266"/>
      <c r="DO27" s="266"/>
      <c r="DP27" s="266"/>
      <c r="DQ27" s="266"/>
      <c r="DR27" s="266"/>
      <c r="DS27" s="266"/>
      <c r="DT27" s="266"/>
      <c r="DU27" s="266"/>
      <c r="DV27" s="266"/>
      <c r="DW27" s="266"/>
      <c r="DX27" s="266"/>
      <c r="DY27" s="266"/>
      <c r="DZ27" s="266"/>
      <c r="EA27" s="266"/>
      <c r="EB27" s="266"/>
      <c r="EC27" s="266"/>
      <c r="ED27" s="266"/>
      <c r="EE27" s="266"/>
      <c r="EF27" s="266"/>
      <c r="EG27" s="266"/>
      <c r="EH27" s="266"/>
      <c r="EI27" s="266"/>
      <c r="EJ27" s="266"/>
      <c r="EK27" s="266"/>
      <c r="EL27" s="266"/>
      <c r="EM27" s="266"/>
      <c r="EN27" s="266"/>
      <c r="EO27" s="266"/>
      <c r="EP27" s="266"/>
      <c r="EQ27" s="266"/>
      <c r="ER27" s="266"/>
      <c r="ES27" s="266"/>
      <c r="ET27" s="266"/>
      <c r="EU27" s="266"/>
      <c r="EV27" s="266"/>
      <c r="EW27" s="266"/>
      <c r="EX27" s="266"/>
      <c r="EY27" s="266"/>
      <c r="EZ27" s="266"/>
      <c r="FA27" s="266"/>
      <c r="FB27" s="266"/>
      <c r="FC27" s="266"/>
      <c r="FD27" s="266"/>
      <c r="FE27" s="266"/>
      <c r="FF27" s="266"/>
      <c r="FG27" s="266"/>
      <c r="FH27" s="266"/>
      <c r="FI27" s="266"/>
      <c r="FJ27" s="266"/>
      <c r="FK27" s="266"/>
      <c r="FL27" s="266"/>
      <c r="FM27" s="266"/>
      <c r="FN27" s="266"/>
      <c r="FO27" s="266"/>
      <c r="FP27" s="266"/>
      <c r="FQ27" s="266"/>
      <c r="FR27" s="266"/>
      <c r="FS27" s="266"/>
      <c r="FT27" s="266"/>
      <c r="FU27" s="266"/>
      <c r="FV27" s="266"/>
      <c r="FW27" s="266"/>
      <c r="FX27" s="266"/>
      <c r="FY27" s="266"/>
      <c r="FZ27" s="266"/>
      <c r="GA27" s="266"/>
      <c r="GB27" s="266"/>
      <c r="GC27" s="266"/>
      <c r="GD27" s="266"/>
      <c r="GE27" s="266"/>
      <c r="GF27" s="266"/>
      <c r="GG27" s="266"/>
      <c r="GH27" s="266"/>
      <c r="GI27" s="266"/>
      <c r="GJ27" s="266"/>
      <c r="GK27" s="266"/>
      <c r="GL27" s="266"/>
      <c r="GM27" s="266"/>
      <c r="GN27" s="266"/>
      <c r="GO27" s="266"/>
      <c r="GP27" s="266"/>
      <c r="GQ27" s="266"/>
      <c r="GR27" s="266"/>
      <c r="GS27" s="266"/>
      <c r="GT27" s="266"/>
      <c r="GU27" s="266"/>
      <c r="GV27" s="266"/>
      <c r="GW27" s="266"/>
      <c r="GX27" s="266"/>
      <c r="GY27" s="266"/>
      <c r="GZ27" s="266"/>
      <c r="HA27" s="266"/>
      <c r="HB27" s="266"/>
      <c r="HC27" s="266"/>
      <c r="HD27" s="266"/>
      <c r="HE27" s="266"/>
      <c r="HF27" s="266"/>
      <c r="HG27" s="266"/>
      <c r="HH27" s="266"/>
      <c r="HI27" s="266"/>
      <c r="HJ27" s="266"/>
      <c r="HK27" s="266"/>
      <c r="HL27" s="266"/>
      <c r="HM27" s="266"/>
      <c r="HN27" s="266"/>
      <c r="HO27" s="266"/>
      <c r="HP27" s="266"/>
      <c r="HQ27" s="266"/>
      <c r="HR27" s="266"/>
      <c r="HS27" s="266"/>
      <c r="HT27" s="266"/>
      <c r="HU27" s="266"/>
      <c r="HV27" s="266"/>
      <c r="HW27" s="266"/>
      <c r="HX27" s="266"/>
      <c r="HY27" s="266"/>
      <c r="HZ27" s="266"/>
      <c r="IA27" s="266"/>
      <c r="IB27" s="266"/>
      <c r="IC27" s="266"/>
      <c r="ID27" s="266"/>
      <c r="IE27" s="266"/>
      <c r="IF27" s="266"/>
      <c r="IG27" s="266"/>
      <c r="IH27" s="266"/>
      <c r="II27" s="266"/>
      <c r="IJ27" s="266"/>
      <c r="IK27" s="266"/>
      <c r="IL27" s="266"/>
      <c r="IM27" s="266"/>
      <c r="IN27" s="266"/>
      <c r="IO27" s="266"/>
      <c r="IP27" s="266"/>
      <c r="IQ27" s="266"/>
      <c r="IR27" s="266"/>
      <c r="IS27" s="266"/>
      <c r="IT27" s="266"/>
      <c r="IU27" s="266"/>
      <c r="IV27" s="266"/>
    </row>
    <row r="28" spans="1:256" s="298" customFormat="1" ht="13.5" customHeight="1" x14ac:dyDescent="0.3">
      <c r="B28" s="326"/>
      <c r="C28" s="315"/>
      <c r="D28" s="343" t="s">
        <v>552</v>
      </c>
      <c r="E28" s="304"/>
      <c r="F28" s="221"/>
      <c r="G28" s="221"/>
      <c r="H28" s="221"/>
      <c r="I28" s="221"/>
      <c r="J28" s="221"/>
      <c r="K28" s="221"/>
      <c r="L28" s="221"/>
      <c r="M28" s="221"/>
      <c r="N28" s="221"/>
      <c r="O28" s="221"/>
      <c r="P28" s="221"/>
      <c r="Q28" s="221"/>
      <c r="R28" s="221"/>
      <c r="S28" s="221"/>
      <c r="T28" s="221">
        <v>0</v>
      </c>
      <c r="U28" s="221">
        <v>0</v>
      </c>
      <c r="V28" s="221">
        <v>0</v>
      </c>
      <c r="W28" s="221">
        <v>0</v>
      </c>
      <c r="X28" s="221">
        <v>0</v>
      </c>
      <c r="Y28" s="221">
        <v>0</v>
      </c>
      <c r="Z28" s="221">
        <v>0</v>
      </c>
      <c r="AA28" s="221"/>
      <c r="AB28" s="221"/>
      <c r="AC28" s="221"/>
      <c r="AD28" s="221"/>
      <c r="AE28" s="221"/>
      <c r="AF28" s="221"/>
      <c r="AG28" s="221"/>
      <c r="AH28" s="221"/>
      <c r="AI28" s="221"/>
      <c r="AJ28" s="221"/>
      <c r="AK28" s="221"/>
      <c r="AL28" s="221"/>
      <c r="AM28" s="221"/>
      <c r="AN28" s="221"/>
      <c r="AO28" s="221"/>
      <c r="AP28" s="221"/>
      <c r="AQ28" s="221"/>
      <c r="AR28" s="221"/>
      <c r="AS28" s="221"/>
      <c r="AT28" s="221"/>
      <c r="AU28" s="221"/>
      <c r="AV28" s="221"/>
      <c r="AW28" s="221"/>
      <c r="AX28" s="221"/>
      <c r="AY28" s="221"/>
      <c r="AZ28" s="221"/>
      <c r="BA28" s="221"/>
      <c r="BB28" s="221"/>
      <c r="BC28" s="221"/>
      <c r="BD28" s="221"/>
      <c r="BE28" s="221"/>
      <c r="BF28" s="221"/>
      <c r="BG28" s="221"/>
      <c r="BH28" s="221"/>
      <c r="BI28" s="221"/>
      <c r="BJ28" s="221"/>
      <c r="BK28" s="221"/>
      <c r="BL28" s="221"/>
      <c r="BM28" s="221"/>
      <c r="BN28" s="221"/>
      <c r="BO28" s="221"/>
      <c r="BP28" s="221"/>
      <c r="BQ28" s="221"/>
      <c r="BR28" s="221"/>
      <c r="BS28" s="221"/>
      <c r="BT28" s="221"/>
      <c r="BU28" s="221"/>
      <c r="BV28" s="221"/>
      <c r="BW28" s="221"/>
      <c r="BX28" s="221"/>
      <c r="BY28" s="221"/>
      <c r="BZ28" s="221"/>
      <c r="CA28" s="221"/>
      <c r="CB28" s="221"/>
      <c r="CC28" s="221"/>
      <c r="CD28" s="221"/>
      <c r="CE28" s="221"/>
      <c r="CF28" s="221"/>
      <c r="CG28" s="221"/>
      <c r="CH28" s="221"/>
      <c r="CI28" s="221"/>
      <c r="CJ28" s="221"/>
      <c r="CK28" s="221"/>
      <c r="CL28" s="221"/>
      <c r="CM28" s="221"/>
      <c r="CN28" s="221"/>
      <c r="CO28" s="221"/>
      <c r="CP28" s="221"/>
      <c r="CQ28" s="221"/>
      <c r="CR28" s="221"/>
      <c r="CS28" s="221"/>
      <c r="CT28" s="221"/>
      <c r="CU28" s="221"/>
      <c r="CV28" s="221"/>
      <c r="CW28" s="221"/>
      <c r="CX28" s="221"/>
      <c r="CY28" s="221"/>
      <c r="CZ28" s="221"/>
      <c r="DA28" s="221"/>
      <c r="DB28" s="221"/>
      <c r="DC28" s="221"/>
      <c r="DD28" s="221"/>
      <c r="DE28" s="221"/>
      <c r="DF28" s="221"/>
      <c r="DG28" s="221"/>
      <c r="DH28" s="221"/>
      <c r="DI28" s="221"/>
      <c r="DJ28" s="221"/>
      <c r="DK28" s="221"/>
      <c r="DL28" s="221"/>
      <c r="DM28" s="221"/>
      <c r="DN28" s="221"/>
      <c r="DO28" s="221"/>
      <c r="DP28" s="221"/>
      <c r="DQ28" s="221"/>
      <c r="DR28" s="221"/>
      <c r="DS28" s="221"/>
      <c r="DT28" s="221"/>
      <c r="DU28" s="221"/>
      <c r="DV28" s="221"/>
      <c r="DW28" s="221"/>
      <c r="DX28" s="221"/>
      <c r="DY28" s="221"/>
      <c r="DZ28" s="221"/>
      <c r="EA28" s="221"/>
      <c r="EB28" s="221"/>
      <c r="EC28" s="221"/>
      <c r="ED28" s="221"/>
      <c r="EE28" s="221"/>
      <c r="EF28" s="221"/>
      <c r="EG28" s="221"/>
      <c r="EH28" s="221"/>
      <c r="EI28" s="221"/>
      <c r="EJ28" s="221"/>
      <c r="EK28" s="221"/>
      <c r="EL28" s="221"/>
      <c r="EM28" s="221"/>
      <c r="EN28" s="221"/>
      <c r="EO28" s="221"/>
      <c r="EP28" s="221"/>
      <c r="EQ28" s="221"/>
      <c r="ER28" s="221"/>
      <c r="ES28" s="221"/>
      <c r="ET28" s="221"/>
      <c r="EU28" s="221"/>
      <c r="EV28" s="221"/>
      <c r="EW28" s="221"/>
      <c r="EX28" s="221"/>
      <c r="EY28" s="221"/>
      <c r="EZ28" s="221"/>
      <c r="FA28" s="221"/>
      <c r="FB28" s="221"/>
      <c r="FC28" s="221"/>
      <c r="FD28" s="221"/>
      <c r="FE28" s="221"/>
      <c r="FF28" s="221"/>
      <c r="FG28" s="221"/>
      <c r="FH28" s="221"/>
      <c r="FI28" s="221"/>
      <c r="FJ28" s="221"/>
      <c r="FK28" s="221"/>
      <c r="FL28" s="221"/>
      <c r="FM28" s="221"/>
      <c r="FN28" s="221"/>
      <c r="FO28" s="221"/>
      <c r="FP28" s="221"/>
      <c r="FQ28" s="221"/>
      <c r="FR28" s="221"/>
      <c r="FS28" s="221"/>
      <c r="FT28" s="221"/>
      <c r="FU28" s="221"/>
      <c r="FV28" s="221"/>
      <c r="FW28" s="221"/>
      <c r="FX28" s="221"/>
      <c r="FY28" s="221"/>
      <c r="FZ28" s="221"/>
      <c r="GA28" s="221"/>
      <c r="GB28" s="221"/>
      <c r="GC28" s="221"/>
      <c r="GD28" s="221"/>
      <c r="GE28" s="221"/>
      <c r="GF28" s="221"/>
      <c r="GG28" s="221"/>
      <c r="GH28" s="221"/>
      <c r="GI28" s="221"/>
      <c r="GJ28" s="221"/>
      <c r="GK28" s="221"/>
      <c r="GL28" s="221"/>
      <c r="GM28" s="221"/>
      <c r="GN28" s="221"/>
      <c r="GO28" s="221"/>
      <c r="GP28" s="221"/>
      <c r="GQ28" s="221"/>
      <c r="GR28" s="221"/>
      <c r="GS28" s="221"/>
      <c r="GT28" s="221"/>
      <c r="GU28" s="221"/>
      <c r="GV28" s="221"/>
      <c r="GW28" s="221"/>
      <c r="GX28" s="221"/>
      <c r="GY28" s="221"/>
      <c r="GZ28" s="221"/>
      <c r="HA28" s="221"/>
      <c r="HB28" s="221"/>
      <c r="HC28" s="221"/>
      <c r="HD28" s="221"/>
      <c r="HE28" s="221"/>
      <c r="HF28" s="221"/>
      <c r="HG28" s="221"/>
      <c r="HH28" s="221"/>
      <c r="HI28" s="221"/>
      <c r="HJ28" s="221"/>
      <c r="HK28" s="221"/>
      <c r="HL28" s="221"/>
      <c r="HM28" s="221"/>
      <c r="HN28" s="221"/>
      <c r="HO28" s="221"/>
      <c r="HP28" s="221"/>
      <c r="HQ28" s="221"/>
      <c r="HR28" s="221"/>
      <c r="HS28" s="221"/>
      <c r="HT28" s="221"/>
      <c r="HU28" s="221"/>
      <c r="HV28" s="221"/>
      <c r="HW28" s="221"/>
      <c r="HX28" s="221"/>
      <c r="HY28" s="221"/>
      <c r="HZ28" s="221"/>
      <c r="IA28" s="221"/>
      <c r="IB28" s="221"/>
      <c r="IC28" s="221"/>
      <c r="ID28" s="221"/>
      <c r="IE28" s="221"/>
      <c r="IF28" s="221"/>
      <c r="IG28" s="221"/>
      <c r="IH28" s="221"/>
      <c r="II28" s="221"/>
      <c r="IJ28" s="221"/>
      <c r="IK28" s="221"/>
      <c r="IL28" s="221"/>
      <c r="IM28" s="221"/>
      <c r="IN28" s="221"/>
      <c r="IO28" s="221"/>
      <c r="IP28" s="221"/>
      <c r="IQ28" s="221"/>
      <c r="IR28" s="221"/>
      <c r="IS28" s="221"/>
      <c r="IT28" s="221"/>
      <c r="IU28" s="221"/>
      <c r="IV28" s="221"/>
    </row>
    <row r="29" spans="1:256" s="308" customFormat="1" ht="13.5" customHeight="1" x14ac:dyDescent="0.3">
      <c r="A29" s="305"/>
      <c r="B29" s="327"/>
      <c r="C29" s="311"/>
      <c r="D29" s="306" t="s">
        <v>553</v>
      </c>
      <c r="E29" s="309"/>
      <c r="F29" s="266"/>
      <c r="G29" s="266"/>
      <c r="H29" s="266"/>
      <c r="I29" s="266"/>
      <c r="J29" s="266"/>
      <c r="K29" s="266"/>
      <c r="L29" s="266"/>
      <c r="M29" s="266"/>
      <c r="N29" s="266"/>
      <c r="O29" s="266"/>
      <c r="P29" s="266"/>
      <c r="Q29" s="266"/>
      <c r="R29" s="266"/>
      <c r="S29" s="266"/>
      <c r="T29" s="266">
        <v>0</v>
      </c>
      <c r="U29" s="266">
        <v>0</v>
      </c>
      <c r="V29" s="266">
        <v>0</v>
      </c>
      <c r="W29" s="266">
        <v>0</v>
      </c>
      <c r="X29" s="266">
        <v>0</v>
      </c>
      <c r="Y29" s="266">
        <v>0</v>
      </c>
      <c r="Z29" s="266">
        <v>0</v>
      </c>
      <c r="AA29" s="266"/>
      <c r="AB29" s="266"/>
      <c r="AC29" s="266"/>
      <c r="AD29" s="266"/>
      <c r="AE29" s="266"/>
      <c r="AF29" s="266"/>
      <c r="AG29" s="266"/>
      <c r="AH29" s="266"/>
      <c r="AI29" s="266"/>
      <c r="AJ29" s="266"/>
      <c r="AK29" s="266"/>
      <c r="AL29" s="266"/>
      <c r="AM29" s="266"/>
      <c r="AN29" s="266"/>
      <c r="AO29" s="266"/>
      <c r="AP29" s="266"/>
      <c r="AQ29" s="266"/>
      <c r="AR29" s="266"/>
      <c r="AS29" s="266"/>
      <c r="AT29" s="266"/>
      <c r="AU29" s="266"/>
      <c r="AV29" s="266"/>
      <c r="AW29" s="266"/>
      <c r="AX29" s="266"/>
      <c r="AY29" s="266"/>
      <c r="AZ29" s="266"/>
      <c r="BA29" s="266"/>
      <c r="BB29" s="266"/>
      <c r="BC29" s="266"/>
      <c r="BD29" s="266"/>
      <c r="BE29" s="266"/>
      <c r="BF29" s="266"/>
      <c r="BG29" s="266"/>
      <c r="BH29" s="266"/>
      <c r="BI29" s="266"/>
      <c r="BJ29" s="266"/>
      <c r="BK29" s="266"/>
      <c r="BL29" s="266"/>
      <c r="BM29" s="266"/>
      <c r="BN29" s="266"/>
      <c r="BO29" s="266"/>
      <c r="BP29" s="266"/>
      <c r="BQ29" s="266"/>
      <c r="BR29" s="266"/>
      <c r="BS29" s="266"/>
      <c r="BT29" s="266"/>
      <c r="BU29" s="266"/>
      <c r="BV29" s="266"/>
      <c r="BW29" s="266"/>
      <c r="BX29" s="266"/>
      <c r="BY29" s="266"/>
      <c r="BZ29" s="266"/>
      <c r="CA29" s="266"/>
      <c r="CB29" s="266"/>
      <c r="CC29" s="266"/>
      <c r="CD29" s="266"/>
      <c r="CE29" s="266"/>
      <c r="CF29" s="266"/>
      <c r="CG29" s="266"/>
      <c r="CH29" s="266"/>
      <c r="CI29" s="266"/>
      <c r="CJ29" s="266"/>
      <c r="CK29" s="266"/>
      <c r="CL29" s="266"/>
      <c r="CM29" s="266"/>
      <c r="CN29" s="266"/>
      <c r="CO29" s="266"/>
      <c r="CP29" s="266"/>
      <c r="CQ29" s="266"/>
      <c r="CR29" s="266"/>
      <c r="CS29" s="266"/>
      <c r="CT29" s="266"/>
      <c r="CU29" s="266"/>
      <c r="CV29" s="266"/>
      <c r="CW29" s="266"/>
      <c r="CX29" s="266"/>
      <c r="CY29" s="266"/>
      <c r="CZ29" s="266"/>
      <c r="DA29" s="266"/>
      <c r="DB29" s="266"/>
      <c r="DC29" s="266"/>
      <c r="DD29" s="266"/>
      <c r="DE29" s="266"/>
      <c r="DF29" s="266"/>
      <c r="DG29" s="266"/>
      <c r="DH29" s="266"/>
      <c r="DI29" s="266"/>
      <c r="DJ29" s="266"/>
      <c r="DK29" s="266"/>
      <c r="DL29" s="266"/>
      <c r="DM29" s="266"/>
      <c r="DN29" s="266"/>
      <c r="DO29" s="266"/>
      <c r="DP29" s="266"/>
      <c r="DQ29" s="266"/>
      <c r="DR29" s="266"/>
      <c r="DS29" s="266"/>
      <c r="DT29" s="266"/>
      <c r="DU29" s="266"/>
      <c r="DV29" s="266"/>
      <c r="DW29" s="266"/>
      <c r="DX29" s="266"/>
      <c r="DY29" s="266"/>
      <c r="DZ29" s="266"/>
      <c r="EA29" s="266"/>
      <c r="EB29" s="266"/>
      <c r="EC29" s="266"/>
      <c r="ED29" s="266"/>
      <c r="EE29" s="266"/>
      <c r="EF29" s="266"/>
      <c r="EG29" s="266"/>
      <c r="EH29" s="266"/>
      <c r="EI29" s="266"/>
      <c r="EJ29" s="266"/>
      <c r="EK29" s="266"/>
      <c r="EL29" s="266"/>
      <c r="EM29" s="266"/>
      <c r="EN29" s="266"/>
      <c r="EO29" s="266"/>
      <c r="EP29" s="266"/>
      <c r="EQ29" s="266"/>
      <c r="ER29" s="266"/>
      <c r="ES29" s="266"/>
      <c r="ET29" s="266"/>
      <c r="EU29" s="266"/>
      <c r="EV29" s="266"/>
      <c r="EW29" s="266"/>
      <c r="EX29" s="266"/>
      <c r="EY29" s="266"/>
      <c r="EZ29" s="266"/>
      <c r="FA29" s="266"/>
      <c r="FB29" s="266"/>
      <c r="FC29" s="266"/>
      <c r="FD29" s="266"/>
      <c r="FE29" s="266"/>
      <c r="FF29" s="266"/>
      <c r="FG29" s="266"/>
      <c r="FH29" s="266"/>
      <c r="FI29" s="266"/>
      <c r="FJ29" s="266"/>
      <c r="FK29" s="266"/>
      <c r="FL29" s="266"/>
      <c r="FM29" s="266"/>
      <c r="FN29" s="266"/>
      <c r="FO29" s="266"/>
      <c r="FP29" s="266"/>
      <c r="FQ29" s="266"/>
      <c r="FR29" s="266"/>
      <c r="FS29" s="266"/>
      <c r="FT29" s="266"/>
      <c r="FU29" s="266"/>
      <c r="FV29" s="266"/>
      <c r="FW29" s="266"/>
      <c r="FX29" s="266"/>
      <c r="FY29" s="266"/>
      <c r="FZ29" s="266"/>
      <c r="GA29" s="266"/>
      <c r="GB29" s="266"/>
      <c r="GC29" s="266"/>
      <c r="GD29" s="266"/>
      <c r="GE29" s="266"/>
      <c r="GF29" s="266"/>
      <c r="GG29" s="266"/>
      <c r="GH29" s="266"/>
      <c r="GI29" s="266"/>
      <c r="GJ29" s="266"/>
      <c r="GK29" s="266"/>
      <c r="GL29" s="266"/>
      <c r="GM29" s="266"/>
      <c r="GN29" s="266"/>
      <c r="GO29" s="266"/>
      <c r="GP29" s="266"/>
      <c r="GQ29" s="266"/>
      <c r="GR29" s="266"/>
      <c r="GS29" s="266"/>
      <c r="GT29" s="266"/>
      <c r="GU29" s="266"/>
      <c r="GV29" s="266"/>
      <c r="GW29" s="266"/>
      <c r="GX29" s="266"/>
      <c r="GY29" s="266"/>
      <c r="GZ29" s="266"/>
      <c r="HA29" s="266"/>
      <c r="HB29" s="266"/>
      <c r="HC29" s="266"/>
      <c r="HD29" s="266"/>
      <c r="HE29" s="266"/>
      <c r="HF29" s="266"/>
      <c r="HG29" s="266"/>
      <c r="HH29" s="266"/>
      <c r="HI29" s="266"/>
      <c r="HJ29" s="266"/>
      <c r="HK29" s="266"/>
      <c r="HL29" s="266"/>
      <c r="HM29" s="266"/>
      <c r="HN29" s="266"/>
      <c r="HO29" s="266"/>
      <c r="HP29" s="266"/>
      <c r="HQ29" s="266"/>
      <c r="HR29" s="266"/>
      <c r="HS29" s="266"/>
      <c r="HT29" s="266"/>
      <c r="HU29" s="266"/>
      <c r="HV29" s="266"/>
      <c r="HW29" s="266"/>
      <c r="HX29" s="266"/>
      <c r="HY29" s="266"/>
      <c r="HZ29" s="266"/>
      <c r="IA29" s="266"/>
      <c r="IB29" s="266"/>
      <c r="IC29" s="266"/>
      <c r="ID29" s="266"/>
      <c r="IE29" s="266"/>
      <c r="IF29" s="266"/>
      <c r="IG29" s="266"/>
      <c r="IH29" s="266"/>
      <c r="II29" s="266"/>
      <c r="IJ29" s="266"/>
      <c r="IK29" s="266"/>
      <c r="IL29" s="266"/>
      <c r="IM29" s="266"/>
      <c r="IN29" s="266"/>
      <c r="IO29" s="266"/>
      <c r="IP29" s="266"/>
      <c r="IQ29" s="266"/>
      <c r="IR29" s="266"/>
      <c r="IS29" s="266"/>
      <c r="IT29" s="266"/>
      <c r="IU29" s="266"/>
      <c r="IV29" s="266"/>
    </row>
    <row r="30" spans="1:256" s="298" customFormat="1" ht="13.5" customHeight="1" x14ac:dyDescent="0.3">
      <c r="B30" s="326"/>
      <c r="C30" s="315"/>
      <c r="D30" s="343" t="s">
        <v>554</v>
      </c>
      <c r="E30" s="304"/>
      <c r="F30" s="221"/>
      <c r="G30" s="221"/>
      <c r="H30" s="221"/>
      <c r="I30" s="221"/>
      <c r="J30" s="221"/>
      <c r="K30" s="221"/>
      <c r="L30" s="221"/>
      <c r="M30" s="221"/>
      <c r="N30" s="221"/>
      <c r="O30" s="221"/>
      <c r="P30" s="221"/>
      <c r="Q30" s="221"/>
      <c r="R30" s="221"/>
      <c r="S30" s="221"/>
      <c r="T30" s="221">
        <v>0</v>
      </c>
      <c r="U30" s="221">
        <v>0</v>
      </c>
      <c r="V30" s="221">
        <v>0</v>
      </c>
      <c r="W30" s="221">
        <v>0</v>
      </c>
      <c r="X30" s="221">
        <v>0</v>
      </c>
      <c r="Y30" s="221">
        <v>0</v>
      </c>
      <c r="Z30" s="221">
        <v>0</v>
      </c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1"/>
      <c r="BW30" s="221"/>
      <c r="BX30" s="221"/>
      <c r="BY30" s="221"/>
      <c r="BZ30" s="221"/>
      <c r="CA30" s="221"/>
      <c r="CB30" s="221"/>
      <c r="CC30" s="221"/>
      <c r="CD30" s="221"/>
      <c r="CE30" s="221"/>
      <c r="CF30" s="221"/>
      <c r="CG30" s="221"/>
      <c r="CH30" s="221"/>
      <c r="CI30" s="221"/>
      <c r="CJ30" s="221"/>
      <c r="CK30" s="221"/>
      <c r="CL30" s="221"/>
      <c r="CM30" s="221"/>
      <c r="CN30" s="221"/>
      <c r="CO30" s="221"/>
      <c r="CP30" s="221"/>
      <c r="CQ30" s="221"/>
      <c r="CR30" s="221"/>
      <c r="CS30" s="221"/>
      <c r="CT30" s="221"/>
      <c r="CU30" s="221"/>
      <c r="CV30" s="221"/>
      <c r="CW30" s="221"/>
      <c r="CX30" s="221"/>
      <c r="CY30" s="221"/>
      <c r="CZ30" s="221"/>
      <c r="DA30" s="221"/>
      <c r="DB30" s="221"/>
      <c r="DC30" s="221"/>
      <c r="DD30" s="221"/>
      <c r="DE30" s="221"/>
      <c r="DF30" s="221"/>
      <c r="DG30" s="221"/>
      <c r="DH30" s="221"/>
      <c r="DI30" s="221"/>
      <c r="DJ30" s="221"/>
      <c r="DK30" s="221"/>
      <c r="DL30" s="221"/>
      <c r="DM30" s="221"/>
      <c r="DN30" s="221"/>
      <c r="DO30" s="221"/>
      <c r="DP30" s="221"/>
      <c r="DQ30" s="221"/>
      <c r="DR30" s="221"/>
      <c r="DS30" s="221"/>
      <c r="DT30" s="221"/>
      <c r="DU30" s="221"/>
      <c r="DV30" s="221"/>
      <c r="DW30" s="221"/>
      <c r="DX30" s="221"/>
      <c r="DY30" s="221"/>
      <c r="DZ30" s="221"/>
      <c r="EA30" s="221"/>
      <c r="EB30" s="221"/>
      <c r="EC30" s="221"/>
      <c r="ED30" s="221"/>
      <c r="EE30" s="221"/>
      <c r="EF30" s="221"/>
      <c r="EG30" s="221"/>
      <c r="EH30" s="221"/>
      <c r="EI30" s="221"/>
      <c r="EJ30" s="221"/>
      <c r="EK30" s="221"/>
      <c r="EL30" s="221"/>
      <c r="EM30" s="221"/>
      <c r="EN30" s="221"/>
      <c r="EO30" s="221"/>
      <c r="EP30" s="221"/>
      <c r="EQ30" s="221"/>
      <c r="ER30" s="221"/>
      <c r="ES30" s="221"/>
      <c r="ET30" s="221"/>
      <c r="EU30" s="221"/>
      <c r="EV30" s="221"/>
      <c r="EW30" s="221"/>
      <c r="EX30" s="221"/>
      <c r="EY30" s="221"/>
      <c r="EZ30" s="221"/>
      <c r="FA30" s="221"/>
      <c r="FB30" s="221"/>
      <c r="FC30" s="221"/>
      <c r="FD30" s="221"/>
      <c r="FE30" s="221"/>
      <c r="FF30" s="221"/>
      <c r="FG30" s="221"/>
      <c r="FH30" s="221"/>
      <c r="FI30" s="221"/>
      <c r="FJ30" s="221"/>
      <c r="FK30" s="221"/>
      <c r="FL30" s="221"/>
      <c r="FM30" s="221"/>
      <c r="FN30" s="221"/>
      <c r="FO30" s="221"/>
      <c r="FP30" s="221"/>
      <c r="FQ30" s="221"/>
      <c r="FR30" s="221"/>
      <c r="FS30" s="221"/>
      <c r="FT30" s="221"/>
      <c r="FU30" s="221"/>
      <c r="FV30" s="221"/>
      <c r="FW30" s="221"/>
      <c r="FX30" s="221"/>
      <c r="FY30" s="221"/>
      <c r="FZ30" s="221"/>
      <c r="GA30" s="221"/>
      <c r="GB30" s="221"/>
      <c r="GC30" s="221"/>
      <c r="GD30" s="221"/>
      <c r="GE30" s="221"/>
      <c r="GF30" s="221"/>
      <c r="GG30" s="221"/>
      <c r="GH30" s="221"/>
      <c r="GI30" s="221"/>
      <c r="GJ30" s="221"/>
      <c r="GK30" s="221"/>
      <c r="GL30" s="221"/>
      <c r="GM30" s="221"/>
      <c r="GN30" s="221"/>
      <c r="GO30" s="221"/>
      <c r="GP30" s="221"/>
      <c r="GQ30" s="221"/>
      <c r="GR30" s="221"/>
      <c r="GS30" s="221"/>
      <c r="GT30" s="221"/>
      <c r="GU30" s="221"/>
      <c r="GV30" s="221"/>
      <c r="GW30" s="221"/>
      <c r="GX30" s="221"/>
      <c r="GY30" s="221"/>
      <c r="GZ30" s="221"/>
      <c r="HA30" s="221"/>
      <c r="HB30" s="221"/>
      <c r="HC30" s="221"/>
      <c r="HD30" s="221"/>
      <c r="HE30" s="221"/>
      <c r="HF30" s="221"/>
      <c r="HG30" s="221"/>
      <c r="HH30" s="221"/>
      <c r="HI30" s="221"/>
      <c r="HJ30" s="221"/>
      <c r="HK30" s="221"/>
      <c r="HL30" s="221"/>
      <c r="HM30" s="221"/>
      <c r="HN30" s="221"/>
      <c r="HO30" s="221"/>
      <c r="HP30" s="221"/>
      <c r="HQ30" s="221"/>
      <c r="HR30" s="221"/>
      <c r="HS30" s="221"/>
      <c r="HT30" s="221"/>
      <c r="HU30" s="221"/>
      <c r="HV30" s="221"/>
      <c r="HW30" s="221"/>
      <c r="HX30" s="221"/>
      <c r="HY30" s="221"/>
      <c r="HZ30" s="221"/>
      <c r="IA30" s="221"/>
      <c r="IB30" s="221"/>
      <c r="IC30" s="221"/>
      <c r="ID30" s="221"/>
      <c r="IE30" s="221"/>
      <c r="IF30" s="221"/>
      <c r="IG30" s="221"/>
      <c r="IH30" s="221"/>
      <c r="II30" s="221"/>
      <c r="IJ30" s="221"/>
      <c r="IK30" s="221"/>
      <c r="IL30" s="221"/>
      <c r="IM30" s="221"/>
      <c r="IN30" s="221"/>
      <c r="IO30" s="221"/>
      <c r="IP30" s="221"/>
      <c r="IQ30" s="221"/>
      <c r="IR30" s="221"/>
      <c r="IS30" s="221"/>
      <c r="IT30" s="221"/>
      <c r="IU30" s="221"/>
      <c r="IV30" s="221"/>
    </row>
    <row r="31" spans="1:256" s="314" customFormat="1" ht="13.5" customHeight="1" thickBot="1" x14ac:dyDescent="0.35">
      <c r="A31" s="305"/>
      <c r="B31" s="327"/>
      <c r="C31" s="316"/>
      <c r="D31" s="310" t="s">
        <v>555</v>
      </c>
      <c r="E31" s="312"/>
      <c r="F31" s="313"/>
      <c r="G31" s="313"/>
      <c r="H31" s="313"/>
      <c r="I31" s="313"/>
      <c r="J31" s="313"/>
      <c r="K31" s="313"/>
      <c r="L31" s="313"/>
      <c r="M31" s="313"/>
      <c r="N31" s="313"/>
      <c r="O31" s="313"/>
      <c r="P31" s="313"/>
      <c r="Q31" s="313"/>
      <c r="R31" s="313"/>
      <c r="S31" s="313"/>
      <c r="T31" s="313">
        <v>0</v>
      </c>
      <c r="U31" s="313">
        <v>0</v>
      </c>
      <c r="V31" s="313">
        <v>0</v>
      </c>
      <c r="W31" s="313">
        <v>0</v>
      </c>
      <c r="X31" s="313">
        <v>0</v>
      </c>
      <c r="Y31" s="313">
        <v>0</v>
      </c>
      <c r="Z31" s="313">
        <v>0</v>
      </c>
      <c r="AA31" s="313"/>
      <c r="AB31" s="313"/>
      <c r="AC31" s="313"/>
      <c r="AD31" s="313"/>
      <c r="AE31" s="313"/>
      <c r="AF31" s="313"/>
      <c r="AG31" s="313"/>
      <c r="AH31" s="313"/>
      <c r="AI31" s="313"/>
      <c r="AJ31" s="313"/>
      <c r="AK31" s="313"/>
      <c r="AL31" s="313"/>
      <c r="AM31" s="313"/>
      <c r="AN31" s="313"/>
      <c r="AO31" s="313"/>
      <c r="AP31" s="313"/>
      <c r="AQ31" s="313"/>
      <c r="AR31" s="313"/>
      <c r="AS31" s="313"/>
      <c r="AT31" s="313"/>
      <c r="AU31" s="313"/>
      <c r="AV31" s="313"/>
      <c r="AW31" s="313"/>
      <c r="AX31" s="313"/>
      <c r="AY31" s="313"/>
      <c r="AZ31" s="313"/>
      <c r="BA31" s="313"/>
      <c r="BB31" s="313"/>
      <c r="BC31" s="313"/>
      <c r="BD31" s="313"/>
      <c r="BE31" s="313"/>
      <c r="BF31" s="313"/>
      <c r="BG31" s="313"/>
      <c r="BH31" s="313"/>
      <c r="BI31" s="313"/>
      <c r="BJ31" s="313"/>
      <c r="BK31" s="313"/>
      <c r="BL31" s="313"/>
      <c r="BM31" s="313"/>
      <c r="BN31" s="313"/>
      <c r="BO31" s="313"/>
      <c r="BP31" s="313"/>
      <c r="BQ31" s="313"/>
      <c r="BR31" s="313"/>
      <c r="BS31" s="313"/>
      <c r="BT31" s="313"/>
      <c r="BU31" s="313"/>
      <c r="BV31" s="313"/>
      <c r="BW31" s="313"/>
      <c r="BX31" s="313"/>
      <c r="BY31" s="313"/>
      <c r="BZ31" s="313"/>
      <c r="CA31" s="313"/>
      <c r="CB31" s="313"/>
      <c r="CC31" s="313"/>
      <c r="CD31" s="313"/>
      <c r="CE31" s="313"/>
      <c r="CF31" s="313"/>
      <c r="CG31" s="313"/>
      <c r="CH31" s="313"/>
      <c r="CI31" s="313"/>
      <c r="CJ31" s="313"/>
      <c r="CK31" s="313"/>
      <c r="CL31" s="313"/>
      <c r="CM31" s="313"/>
      <c r="CN31" s="313"/>
      <c r="CO31" s="313"/>
      <c r="CP31" s="313"/>
      <c r="CQ31" s="313"/>
      <c r="CR31" s="313"/>
      <c r="CS31" s="313"/>
      <c r="CT31" s="313"/>
      <c r="CU31" s="313"/>
      <c r="CV31" s="313"/>
      <c r="CW31" s="313"/>
      <c r="CX31" s="313"/>
      <c r="CY31" s="313"/>
      <c r="CZ31" s="313"/>
      <c r="DA31" s="313"/>
      <c r="DB31" s="313"/>
      <c r="DC31" s="313"/>
      <c r="DD31" s="313"/>
      <c r="DE31" s="313"/>
      <c r="DF31" s="313"/>
      <c r="DG31" s="313"/>
      <c r="DH31" s="313"/>
      <c r="DI31" s="313"/>
      <c r="DJ31" s="313"/>
      <c r="DK31" s="313"/>
      <c r="DL31" s="313"/>
      <c r="DM31" s="313"/>
      <c r="DN31" s="313"/>
      <c r="DO31" s="313"/>
      <c r="DP31" s="313"/>
      <c r="DQ31" s="313"/>
      <c r="DR31" s="313"/>
      <c r="DS31" s="313"/>
      <c r="DT31" s="313"/>
      <c r="DU31" s="313"/>
      <c r="DV31" s="313"/>
      <c r="DW31" s="313"/>
      <c r="DX31" s="313"/>
      <c r="DY31" s="313"/>
      <c r="DZ31" s="313"/>
      <c r="EA31" s="313"/>
      <c r="EB31" s="313"/>
      <c r="EC31" s="313"/>
      <c r="ED31" s="313"/>
      <c r="EE31" s="313"/>
      <c r="EF31" s="313"/>
      <c r="EG31" s="313"/>
      <c r="EH31" s="313"/>
      <c r="EI31" s="313"/>
      <c r="EJ31" s="313"/>
      <c r="EK31" s="313"/>
      <c r="EL31" s="313"/>
      <c r="EM31" s="313"/>
      <c r="EN31" s="313"/>
      <c r="EO31" s="313"/>
      <c r="EP31" s="313"/>
      <c r="EQ31" s="313"/>
      <c r="ER31" s="313"/>
      <c r="ES31" s="313"/>
      <c r="ET31" s="313"/>
      <c r="EU31" s="313"/>
      <c r="EV31" s="313"/>
      <c r="EW31" s="313"/>
      <c r="EX31" s="313"/>
      <c r="EY31" s="313"/>
      <c r="EZ31" s="313"/>
      <c r="FA31" s="313"/>
      <c r="FB31" s="313"/>
      <c r="FC31" s="313"/>
      <c r="FD31" s="313"/>
      <c r="FE31" s="313"/>
      <c r="FF31" s="313"/>
      <c r="FG31" s="313"/>
      <c r="FH31" s="313"/>
      <c r="FI31" s="313"/>
      <c r="FJ31" s="313"/>
      <c r="FK31" s="313"/>
      <c r="FL31" s="313"/>
      <c r="FM31" s="313"/>
      <c r="FN31" s="313"/>
      <c r="FO31" s="313"/>
      <c r="FP31" s="313"/>
      <c r="FQ31" s="313"/>
      <c r="FR31" s="313"/>
      <c r="FS31" s="313"/>
      <c r="FT31" s="313"/>
      <c r="FU31" s="313"/>
      <c r="FV31" s="313"/>
      <c r="FW31" s="313"/>
      <c r="FX31" s="313"/>
      <c r="FY31" s="313"/>
      <c r="FZ31" s="313"/>
      <c r="GA31" s="313"/>
      <c r="GB31" s="313"/>
      <c r="GC31" s="313"/>
      <c r="GD31" s="313"/>
      <c r="GE31" s="313"/>
      <c r="GF31" s="313"/>
      <c r="GG31" s="313"/>
      <c r="GH31" s="313"/>
      <c r="GI31" s="313"/>
      <c r="GJ31" s="313"/>
      <c r="GK31" s="313"/>
      <c r="GL31" s="313"/>
      <c r="GM31" s="313"/>
      <c r="GN31" s="313"/>
      <c r="GO31" s="313"/>
      <c r="GP31" s="313"/>
      <c r="GQ31" s="313"/>
      <c r="GR31" s="313"/>
      <c r="GS31" s="313"/>
      <c r="GT31" s="313"/>
      <c r="GU31" s="313"/>
      <c r="GV31" s="313"/>
      <c r="GW31" s="313"/>
      <c r="GX31" s="313"/>
      <c r="GY31" s="313"/>
      <c r="GZ31" s="313"/>
      <c r="HA31" s="313"/>
      <c r="HB31" s="313"/>
      <c r="HC31" s="313"/>
      <c r="HD31" s="313"/>
      <c r="HE31" s="313"/>
      <c r="HF31" s="313"/>
      <c r="HG31" s="313"/>
      <c r="HH31" s="313"/>
      <c r="HI31" s="313"/>
      <c r="HJ31" s="313"/>
      <c r="HK31" s="313"/>
      <c r="HL31" s="313"/>
      <c r="HM31" s="313"/>
      <c r="HN31" s="313"/>
      <c r="HO31" s="313"/>
      <c r="HP31" s="313"/>
      <c r="HQ31" s="313"/>
      <c r="HR31" s="313"/>
      <c r="HS31" s="313"/>
      <c r="HT31" s="313"/>
      <c r="HU31" s="313"/>
      <c r="HV31" s="313"/>
      <c r="HW31" s="313"/>
      <c r="HX31" s="313"/>
      <c r="HY31" s="313"/>
      <c r="HZ31" s="313"/>
      <c r="IA31" s="313"/>
      <c r="IB31" s="313"/>
      <c r="IC31" s="313"/>
      <c r="ID31" s="313"/>
      <c r="IE31" s="313"/>
      <c r="IF31" s="313"/>
      <c r="IG31" s="313"/>
      <c r="IH31" s="313"/>
      <c r="II31" s="313"/>
      <c r="IJ31" s="313"/>
      <c r="IK31" s="313"/>
      <c r="IL31" s="313"/>
      <c r="IM31" s="313"/>
      <c r="IN31" s="313"/>
      <c r="IO31" s="313"/>
      <c r="IP31" s="313"/>
      <c r="IQ31" s="313"/>
      <c r="IR31" s="313"/>
      <c r="IS31" s="313"/>
      <c r="IT31" s="313"/>
      <c r="IU31" s="313"/>
      <c r="IV31" s="313"/>
    </row>
    <row r="32" spans="1:256" s="305" customFormat="1" ht="13.5" customHeight="1" x14ac:dyDescent="0.3">
      <c r="A32" s="298"/>
      <c r="B32" s="327"/>
      <c r="C32" s="311"/>
      <c r="D32" s="332" t="s">
        <v>548</v>
      </c>
      <c r="E32" s="304">
        <v>0</v>
      </c>
      <c r="F32" s="221">
        <v>0</v>
      </c>
      <c r="G32" s="221">
        <v>0</v>
      </c>
      <c r="H32" s="221">
        <v>0</v>
      </c>
      <c r="I32" s="221">
        <v>0</v>
      </c>
      <c r="J32" s="221">
        <v>0</v>
      </c>
      <c r="K32" s="221">
        <v>0</v>
      </c>
      <c r="L32" s="221">
        <v>0</v>
      </c>
      <c r="M32" s="221">
        <v>0</v>
      </c>
      <c r="N32" s="221"/>
      <c r="O32" s="221"/>
      <c r="P32" s="221"/>
      <c r="Q32" s="221"/>
      <c r="R32" s="221"/>
      <c r="S32" s="221"/>
      <c r="T32" s="221"/>
      <c r="U32" s="221"/>
      <c r="V32" s="221"/>
      <c r="W32" s="221"/>
      <c r="X32" s="221"/>
      <c r="Y32" s="221"/>
      <c r="Z32" s="221"/>
      <c r="AA32" s="221"/>
      <c r="AB32" s="221"/>
      <c r="AC32" s="221"/>
      <c r="AD32" s="221"/>
      <c r="AE32" s="221"/>
      <c r="AF32" s="221"/>
      <c r="AG32" s="221"/>
      <c r="AH32" s="221"/>
      <c r="AI32" s="221"/>
      <c r="AJ32" s="221"/>
      <c r="AK32" s="221"/>
      <c r="AL32" s="221"/>
      <c r="AM32" s="221"/>
      <c r="AN32" s="221"/>
      <c r="AO32" s="221"/>
      <c r="AP32" s="221"/>
      <c r="AQ32" s="221"/>
      <c r="AR32" s="221"/>
      <c r="AS32" s="221"/>
      <c r="AT32" s="221"/>
      <c r="AU32" s="221"/>
      <c r="AV32" s="221"/>
      <c r="AW32" s="221"/>
      <c r="AX32" s="221"/>
      <c r="AY32" s="221"/>
      <c r="AZ32" s="221"/>
      <c r="BA32" s="221"/>
      <c r="BB32" s="221"/>
      <c r="BC32" s="221"/>
      <c r="BD32" s="221"/>
      <c r="BE32" s="221"/>
      <c r="BF32" s="221"/>
      <c r="BG32" s="221"/>
      <c r="BH32" s="221"/>
      <c r="BI32" s="221"/>
      <c r="BJ32" s="221"/>
      <c r="BK32" s="221"/>
      <c r="BL32" s="221"/>
      <c r="BM32" s="221"/>
      <c r="BN32" s="221"/>
      <c r="BO32" s="221"/>
      <c r="BP32" s="221"/>
      <c r="BQ32" s="221"/>
      <c r="BR32" s="221"/>
      <c r="BS32" s="221"/>
      <c r="BT32" s="221"/>
      <c r="BU32" s="221"/>
      <c r="BV32" s="221"/>
      <c r="BW32" s="221"/>
      <c r="BX32" s="221"/>
      <c r="BY32" s="221"/>
      <c r="BZ32" s="221"/>
      <c r="CA32" s="221"/>
      <c r="CB32" s="221"/>
      <c r="CC32" s="221"/>
      <c r="CD32" s="221"/>
      <c r="CE32" s="221"/>
      <c r="CF32" s="221"/>
      <c r="CG32" s="221"/>
      <c r="CH32" s="221"/>
      <c r="CI32" s="221"/>
      <c r="CJ32" s="221"/>
      <c r="CK32" s="221"/>
      <c r="CL32" s="221"/>
      <c r="CM32" s="221"/>
      <c r="CN32" s="221"/>
      <c r="CO32" s="221"/>
      <c r="CP32" s="221"/>
      <c r="CQ32" s="221"/>
      <c r="CR32" s="221"/>
      <c r="CS32" s="221"/>
      <c r="CT32" s="221"/>
      <c r="CU32" s="221"/>
      <c r="CV32" s="221"/>
      <c r="CW32" s="221"/>
      <c r="CX32" s="221"/>
      <c r="CY32" s="221"/>
      <c r="CZ32" s="221"/>
      <c r="DA32" s="221"/>
      <c r="DB32" s="221"/>
      <c r="DC32" s="221"/>
      <c r="DD32" s="221"/>
      <c r="DE32" s="221"/>
      <c r="DF32" s="221"/>
      <c r="DG32" s="221"/>
      <c r="DH32" s="221"/>
      <c r="DI32" s="221"/>
      <c r="DJ32" s="221"/>
      <c r="DK32" s="221"/>
      <c r="DL32" s="221"/>
      <c r="DM32" s="221"/>
      <c r="DN32" s="221"/>
      <c r="DO32" s="221"/>
      <c r="DP32" s="221"/>
      <c r="DQ32" s="221"/>
      <c r="DR32" s="221"/>
      <c r="DS32" s="221"/>
      <c r="DT32" s="221"/>
      <c r="DU32" s="221"/>
      <c r="DV32" s="221"/>
      <c r="DW32" s="221"/>
      <c r="DX32" s="221"/>
      <c r="DY32" s="221"/>
      <c r="DZ32" s="221"/>
      <c r="EA32" s="221"/>
      <c r="EB32" s="221"/>
      <c r="EC32" s="221"/>
      <c r="ED32" s="221"/>
      <c r="EE32" s="221"/>
      <c r="EF32" s="221"/>
      <c r="EG32" s="221"/>
      <c r="EH32" s="221"/>
      <c r="EI32" s="221"/>
      <c r="EJ32" s="221"/>
      <c r="EK32" s="221"/>
      <c r="EL32" s="221"/>
      <c r="EM32" s="221"/>
      <c r="EN32" s="221"/>
      <c r="EO32" s="221"/>
      <c r="EP32" s="221"/>
      <c r="EQ32" s="221"/>
      <c r="ER32" s="221"/>
      <c r="ES32" s="221"/>
      <c r="ET32" s="221"/>
      <c r="EU32" s="221"/>
      <c r="EV32" s="221"/>
      <c r="EW32" s="221"/>
      <c r="EX32" s="221"/>
      <c r="EY32" s="221"/>
      <c r="EZ32" s="221"/>
      <c r="FA32" s="221"/>
      <c r="FB32" s="221"/>
      <c r="FC32" s="221"/>
      <c r="FD32" s="221"/>
      <c r="FE32" s="221"/>
      <c r="FF32" s="221"/>
      <c r="FG32" s="221"/>
      <c r="FH32" s="221"/>
      <c r="FI32" s="221"/>
      <c r="FJ32" s="221"/>
      <c r="FK32" s="221"/>
      <c r="FL32" s="221"/>
      <c r="FM32" s="221"/>
      <c r="FN32" s="221"/>
      <c r="FO32" s="221"/>
      <c r="FP32" s="221"/>
      <c r="FQ32" s="221"/>
      <c r="FR32" s="221"/>
      <c r="FS32" s="221"/>
      <c r="FT32" s="221"/>
      <c r="FU32" s="221"/>
      <c r="FV32" s="221"/>
      <c r="FW32" s="221"/>
      <c r="FX32" s="221"/>
      <c r="FY32" s="221"/>
      <c r="FZ32" s="221"/>
      <c r="GA32" s="221"/>
      <c r="GB32" s="221"/>
      <c r="GC32" s="221"/>
      <c r="GD32" s="221"/>
      <c r="GE32" s="221"/>
      <c r="GF32" s="221"/>
      <c r="GG32" s="221"/>
      <c r="GH32" s="221"/>
      <c r="GI32" s="221"/>
      <c r="GJ32" s="221"/>
      <c r="GK32" s="221"/>
      <c r="GL32" s="221"/>
      <c r="GM32" s="221"/>
      <c r="GN32" s="221"/>
      <c r="GO32" s="221"/>
      <c r="GP32" s="221"/>
      <c r="GQ32" s="221"/>
      <c r="GR32" s="221"/>
      <c r="GS32" s="221"/>
      <c r="GT32" s="221"/>
      <c r="GU32" s="221"/>
      <c r="GV32" s="221"/>
      <c r="GW32" s="221"/>
      <c r="GX32" s="221"/>
      <c r="GY32" s="221"/>
      <c r="GZ32" s="221"/>
      <c r="HA32" s="221"/>
      <c r="HB32" s="221"/>
      <c r="HC32" s="221"/>
      <c r="HD32" s="221"/>
      <c r="HE32" s="221"/>
      <c r="HF32" s="221"/>
      <c r="HG32" s="221"/>
      <c r="HH32" s="221"/>
      <c r="HI32" s="221"/>
      <c r="HJ32" s="221"/>
      <c r="HK32" s="221"/>
      <c r="HL32" s="221"/>
      <c r="HM32" s="221"/>
      <c r="HN32" s="221"/>
      <c r="HO32" s="221"/>
      <c r="HP32" s="221"/>
      <c r="HQ32" s="221"/>
      <c r="HR32" s="221"/>
      <c r="HS32" s="221"/>
      <c r="HT32" s="221"/>
      <c r="HU32" s="221"/>
      <c r="HV32" s="221"/>
      <c r="HW32" s="221"/>
      <c r="HX32" s="221"/>
      <c r="HY32" s="221"/>
      <c r="HZ32" s="221"/>
      <c r="IA32" s="221"/>
      <c r="IB32" s="221"/>
      <c r="IC32" s="221"/>
      <c r="ID32" s="221"/>
      <c r="IE32" s="221"/>
      <c r="IF32" s="221"/>
      <c r="IG32" s="221"/>
      <c r="IH32" s="221"/>
      <c r="II32" s="221"/>
      <c r="IJ32" s="221"/>
      <c r="IK32" s="221"/>
      <c r="IL32" s="221"/>
      <c r="IM32" s="221"/>
      <c r="IN32" s="221"/>
      <c r="IO32" s="221"/>
      <c r="IP32" s="221"/>
      <c r="IQ32" s="221"/>
      <c r="IR32" s="221"/>
      <c r="IS32" s="221"/>
      <c r="IT32" s="221"/>
      <c r="IU32" s="221"/>
      <c r="IV32" s="221"/>
    </row>
    <row r="33" spans="1:256" s="305" customFormat="1" ht="13.5" customHeight="1" x14ac:dyDescent="0.3">
      <c r="B33" s="328" t="s">
        <v>498</v>
      </c>
      <c r="C33" s="311"/>
      <c r="D33" s="306" t="s">
        <v>549</v>
      </c>
      <c r="E33" s="309">
        <v>0</v>
      </c>
      <c r="F33" s="266">
        <v>0</v>
      </c>
      <c r="G33" s="266">
        <v>0</v>
      </c>
      <c r="H33" s="266">
        <v>0</v>
      </c>
      <c r="I33" s="266">
        <v>0</v>
      </c>
      <c r="J33" s="266">
        <v>0</v>
      </c>
      <c r="K33" s="266">
        <v>0</v>
      </c>
      <c r="L33" s="266">
        <v>0</v>
      </c>
      <c r="M33" s="266">
        <v>0</v>
      </c>
      <c r="N33" s="266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/>
      <c r="AK33" s="266"/>
      <c r="AL33" s="266"/>
      <c r="AM33" s="266"/>
      <c r="AN33" s="266"/>
      <c r="AO33" s="266"/>
      <c r="AP33" s="266"/>
      <c r="AQ33" s="266"/>
      <c r="AR33" s="266"/>
      <c r="AS33" s="266"/>
      <c r="AT33" s="266"/>
      <c r="AU33" s="266"/>
      <c r="AV33" s="266"/>
      <c r="AW33" s="266"/>
      <c r="AX33" s="266"/>
      <c r="AY33" s="266"/>
      <c r="AZ33" s="266"/>
      <c r="BA33" s="266"/>
      <c r="BB33" s="266"/>
      <c r="BC33" s="266"/>
      <c r="BD33" s="266"/>
      <c r="BE33" s="266"/>
      <c r="BF33" s="266"/>
      <c r="BG33" s="266"/>
      <c r="BH33" s="266"/>
      <c r="BI33" s="266"/>
      <c r="BJ33" s="266"/>
      <c r="BK33" s="266"/>
      <c r="BL33" s="266"/>
      <c r="BM33" s="266"/>
      <c r="BN33" s="266"/>
      <c r="BO33" s="266"/>
      <c r="BP33" s="266"/>
      <c r="BQ33" s="266"/>
      <c r="BR33" s="266"/>
      <c r="BS33" s="266"/>
      <c r="BT33" s="266"/>
      <c r="BU33" s="266"/>
      <c r="BV33" s="266"/>
      <c r="BW33" s="266"/>
      <c r="BX33" s="266"/>
      <c r="BY33" s="266"/>
      <c r="BZ33" s="266"/>
      <c r="CA33" s="266"/>
      <c r="CB33" s="266"/>
      <c r="CC33" s="266"/>
      <c r="CD33" s="266"/>
      <c r="CE33" s="266"/>
      <c r="CF33" s="266"/>
      <c r="CG33" s="266"/>
      <c r="CH33" s="266"/>
      <c r="CI33" s="266"/>
      <c r="CJ33" s="266"/>
      <c r="CK33" s="266"/>
      <c r="CL33" s="266"/>
      <c r="CM33" s="266"/>
      <c r="CN33" s="266"/>
      <c r="CO33" s="266"/>
      <c r="CP33" s="266"/>
      <c r="CQ33" s="266"/>
      <c r="CR33" s="266"/>
      <c r="CS33" s="266"/>
      <c r="CT33" s="266"/>
      <c r="CU33" s="266"/>
      <c r="CV33" s="266"/>
      <c r="CW33" s="266"/>
      <c r="CX33" s="266"/>
      <c r="CY33" s="266"/>
      <c r="CZ33" s="266"/>
      <c r="DA33" s="266"/>
      <c r="DB33" s="266"/>
      <c r="DC33" s="266"/>
      <c r="DD33" s="266"/>
      <c r="DE33" s="266"/>
      <c r="DF33" s="266"/>
      <c r="DG33" s="266"/>
      <c r="DH33" s="266"/>
      <c r="DI33" s="266"/>
      <c r="DJ33" s="266"/>
      <c r="DK33" s="266"/>
      <c r="DL33" s="266"/>
      <c r="DM33" s="266"/>
      <c r="DN33" s="266"/>
      <c r="DO33" s="266"/>
      <c r="DP33" s="266"/>
      <c r="DQ33" s="266"/>
      <c r="DR33" s="266"/>
      <c r="DS33" s="266"/>
      <c r="DT33" s="266"/>
      <c r="DU33" s="266"/>
      <c r="DV33" s="266"/>
      <c r="DW33" s="266"/>
      <c r="DX33" s="266"/>
      <c r="DY33" s="266"/>
      <c r="DZ33" s="266"/>
      <c r="EA33" s="266"/>
      <c r="EB33" s="266"/>
      <c r="EC33" s="266"/>
      <c r="ED33" s="266"/>
      <c r="EE33" s="266"/>
      <c r="EF33" s="266"/>
      <c r="EG33" s="266"/>
      <c r="EH33" s="266"/>
      <c r="EI33" s="266"/>
      <c r="EJ33" s="266"/>
      <c r="EK33" s="266"/>
      <c r="EL33" s="266"/>
      <c r="EM33" s="266"/>
      <c r="EN33" s="266"/>
      <c r="EO33" s="266"/>
      <c r="EP33" s="266"/>
      <c r="EQ33" s="266"/>
      <c r="ER33" s="266"/>
      <c r="ES33" s="266"/>
      <c r="ET33" s="266"/>
      <c r="EU33" s="266"/>
      <c r="EV33" s="266"/>
      <c r="EW33" s="266"/>
      <c r="EX33" s="266"/>
      <c r="EY33" s="266"/>
      <c r="EZ33" s="266"/>
      <c r="FA33" s="266"/>
      <c r="FB33" s="266"/>
      <c r="FC33" s="266"/>
      <c r="FD33" s="266"/>
      <c r="FE33" s="266"/>
      <c r="FF33" s="266"/>
      <c r="FG33" s="266"/>
      <c r="FH33" s="266"/>
      <c r="FI33" s="266"/>
      <c r="FJ33" s="266"/>
      <c r="FK33" s="266"/>
      <c r="FL33" s="266"/>
      <c r="FM33" s="266"/>
      <c r="FN33" s="266"/>
      <c r="FO33" s="266"/>
      <c r="FP33" s="266"/>
      <c r="FQ33" s="266"/>
      <c r="FR33" s="266"/>
      <c r="FS33" s="266"/>
      <c r="FT33" s="266"/>
      <c r="FU33" s="266"/>
      <c r="FV33" s="266"/>
      <c r="FW33" s="266"/>
      <c r="FX33" s="266"/>
      <c r="FY33" s="266"/>
      <c r="FZ33" s="266"/>
      <c r="GA33" s="266"/>
      <c r="GB33" s="266"/>
      <c r="GC33" s="266"/>
      <c r="GD33" s="266"/>
      <c r="GE33" s="266"/>
      <c r="GF33" s="266"/>
      <c r="GG33" s="266"/>
      <c r="GH33" s="266"/>
      <c r="GI33" s="266"/>
      <c r="GJ33" s="266"/>
      <c r="GK33" s="266"/>
      <c r="GL33" s="266"/>
      <c r="GM33" s="266"/>
      <c r="GN33" s="266"/>
      <c r="GO33" s="266"/>
      <c r="GP33" s="266"/>
      <c r="GQ33" s="266"/>
      <c r="GR33" s="266"/>
      <c r="GS33" s="266"/>
      <c r="GT33" s="266"/>
      <c r="GU33" s="266"/>
      <c r="GV33" s="266"/>
      <c r="GW33" s="266"/>
      <c r="GX33" s="266"/>
      <c r="GY33" s="266"/>
      <c r="GZ33" s="266"/>
      <c r="HA33" s="266"/>
      <c r="HB33" s="266"/>
      <c r="HC33" s="266"/>
      <c r="HD33" s="266"/>
      <c r="HE33" s="266"/>
      <c r="HF33" s="266"/>
      <c r="HG33" s="266"/>
      <c r="HH33" s="266"/>
      <c r="HI33" s="266"/>
      <c r="HJ33" s="266"/>
      <c r="HK33" s="266"/>
      <c r="HL33" s="266"/>
      <c r="HM33" s="266"/>
      <c r="HN33" s="266"/>
      <c r="HO33" s="266"/>
      <c r="HP33" s="266"/>
      <c r="HQ33" s="266"/>
      <c r="HR33" s="266"/>
      <c r="HS33" s="266"/>
      <c r="HT33" s="266"/>
      <c r="HU33" s="266"/>
      <c r="HV33" s="266"/>
      <c r="HW33" s="266"/>
      <c r="HX33" s="266"/>
      <c r="HY33" s="266"/>
      <c r="HZ33" s="266"/>
      <c r="IA33" s="266"/>
      <c r="IB33" s="266"/>
      <c r="IC33" s="266"/>
      <c r="ID33" s="266"/>
      <c r="IE33" s="266"/>
      <c r="IF33" s="266"/>
      <c r="IG33" s="266"/>
      <c r="IH33" s="266"/>
      <c r="II33" s="266"/>
      <c r="IJ33" s="266"/>
      <c r="IK33" s="266"/>
      <c r="IL33" s="266"/>
      <c r="IM33" s="266"/>
      <c r="IN33" s="266"/>
      <c r="IO33" s="266"/>
      <c r="IP33" s="266"/>
      <c r="IQ33" s="266"/>
      <c r="IR33" s="266"/>
      <c r="IS33" s="266"/>
      <c r="IT33" s="266"/>
      <c r="IU33" s="266"/>
      <c r="IV33" s="266"/>
    </row>
    <row r="34" spans="1:256" s="305" customFormat="1" ht="13.5" customHeight="1" x14ac:dyDescent="0.3">
      <c r="A34" s="298"/>
      <c r="B34" s="327"/>
      <c r="C34" s="311"/>
      <c r="D34" s="343" t="s">
        <v>550</v>
      </c>
      <c r="E34" s="304">
        <v>0</v>
      </c>
      <c r="F34" s="221">
        <v>0</v>
      </c>
      <c r="G34" s="221">
        <v>0</v>
      </c>
      <c r="H34" s="221">
        <v>0</v>
      </c>
      <c r="I34" s="221">
        <v>0</v>
      </c>
      <c r="J34" s="221">
        <v>0</v>
      </c>
      <c r="K34" s="221">
        <v>0</v>
      </c>
      <c r="L34" s="221">
        <v>0</v>
      </c>
      <c r="M34" s="221">
        <v>0</v>
      </c>
      <c r="N34" s="221"/>
      <c r="O34" s="221"/>
      <c r="P34" s="221"/>
      <c r="Q34" s="221"/>
      <c r="R34" s="221"/>
      <c r="S34" s="221"/>
      <c r="T34" s="221"/>
      <c r="U34" s="221"/>
      <c r="V34" s="221"/>
      <c r="W34" s="221"/>
      <c r="X34" s="221"/>
      <c r="Y34" s="221"/>
      <c r="Z34" s="221"/>
      <c r="AA34" s="221"/>
      <c r="AB34" s="221"/>
      <c r="AC34" s="221"/>
      <c r="AD34" s="221"/>
      <c r="AE34" s="221"/>
      <c r="AF34" s="221"/>
      <c r="AG34" s="221"/>
      <c r="AH34" s="221"/>
      <c r="AI34" s="221"/>
      <c r="AJ34" s="221"/>
      <c r="AK34" s="221"/>
      <c r="AL34" s="221"/>
      <c r="AM34" s="221"/>
      <c r="AN34" s="221"/>
      <c r="AO34" s="221"/>
      <c r="AP34" s="221"/>
      <c r="AQ34" s="221"/>
      <c r="AR34" s="221"/>
      <c r="AS34" s="221"/>
      <c r="AT34" s="221"/>
      <c r="AU34" s="221"/>
      <c r="AV34" s="221"/>
      <c r="AW34" s="221"/>
      <c r="AX34" s="221"/>
      <c r="AY34" s="221"/>
      <c r="AZ34" s="221"/>
      <c r="BA34" s="221"/>
      <c r="BB34" s="221"/>
      <c r="BC34" s="221"/>
      <c r="BD34" s="221"/>
      <c r="BE34" s="221"/>
      <c r="BF34" s="221"/>
      <c r="BG34" s="221"/>
      <c r="BH34" s="221"/>
      <c r="BI34" s="221"/>
      <c r="BJ34" s="221"/>
      <c r="BK34" s="221"/>
      <c r="BL34" s="221"/>
      <c r="BM34" s="221"/>
      <c r="BN34" s="221"/>
      <c r="BO34" s="221"/>
      <c r="BP34" s="221"/>
      <c r="BQ34" s="221"/>
      <c r="BR34" s="221"/>
      <c r="BS34" s="221"/>
      <c r="BT34" s="221"/>
      <c r="BU34" s="221"/>
      <c r="BV34" s="221"/>
      <c r="BW34" s="221"/>
      <c r="BX34" s="221"/>
      <c r="BY34" s="221"/>
      <c r="BZ34" s="221"/>
      <c r="CA34" s="221"/>
      <c r="CB34" s="221"/>
      <c r="CC34" s="221"/>
      <c r="CD34" s="221"/>
      <c r="CE34" s="221"/>
      <c r="CF34" s="221"/>
      <c r="CG34" s="221"/>
      <c r="CH34" s="221"/>
      <c r="CI34" s="221"/>
      <c r="CJ34" s="221"/>
      <c r="CK34" s="221"/>
      <c r="CL34" s="221"/>
      <c r="CM34" s="221"/>
      <c r="CN34" s="221"/>
      <c r="CO34" s="221"/>
      <c r="CP34" s="221"/>
      <c r="CQ34" s="221"/>
      <c r="CR34" s="221"/>
      <c r="CS34" s="221"/>
      <c r="CT34" s="221"/>
      <c r="CU34" s="221"/>
      <c r="CV34" s="221"/>
      <c r="CW34" s="221"/>
      <c r="CX34" s="221"/>
      <c r="CY34" s="221"/>
      <c r="CZ34" s="221"/>
      <c r="DA34" s="221"/>
      <c r="DB34" s="221"/>
      <c r="DC34" s="221"/>
      <c r="DD34" s="221"/>
      <c r="DE34" s="221"/>
      <c r="DF34" s="221"/>
      <c r="DG34" s="221"/>
      <c r="DH34" s="221"/>
      <c r="DI34" s="221"/>
      <c r="DJ34" s="221"/>
      <c r="DK34" s="221"/>
      <c r="DL34" s="221"/>
      <c r="DM34" s="221"/>
      <c r="DN34" s="221"/>
      <c r="DO34" s="221"/>
      <c r="DP34" s="221"/>
      <c r="DQ34" s="221"/>
      <c r="DR34" s="221"/>
      <c r="DS34" s="221"/>
      <c r="DT34" s="221"/>
      <c r="DU34" s="221"/>
      <c r="DV34" s="221"/>
      <c r="DW34" s="221"/>
      <c r="DX34" s="221"/>
      <c r="DY34" s="221"/>
      <c r="DZ34" s="221"/>
      <c r="EA34" s="221"/>
      <c r="EB34" s="221"/>
      <c r="EC34" s="221"/>
      <c r="ED34" s="221"/>
      <c r="EE34" s="221"/>
      <c r="EF34" s="221"/>
      <c r="EG34" s="221"/>
      <c r="EH34" s="221"/>
      <c r="EI34" s="221"/>
      <c r="EJ34" s="221"/>
      <c r="EK34" s="221"/>
      <c r="EL34" s="221"/>
      <c r="EM34" s="221"/>
      <c r="EN34" s="221"/>
      <c r="EO34" s="221"/>
      <c r="EP34" s="221"/>
      <c r="EQ34" s="221"/>
      <c r="ER34" s="221"/>
      <c r="ES34" s="221"/>
      <c r="ET34" s="221"/>
      <c r="EU34" s="221"/>
      <c r="EV34" s="221"/>
      <c r="EW34" s="221"/>
      <c r="EX34" s="221"/>
      <c r="EY34" s="221"/>
      <c r="EZ34" s="221"/>
      <c r="FA34" s="221"/>
      <c r="FB34" s="221"/>
      <c r="FC34" s="221"/>
      <c r="FD34" s="221"/>
      <c r="FE34" s="221"/>
      <c r="FF34" s="221"/>
      <c r="FG34" s="221"/>
      <c r="FH34" s="221"/>
      <c r="FI34" s="221"/>
      <c r="FJ34" s="221"/>
      <c r="FK34" s="221"/>
      <c r="FL34" s="221"/>
      <c r="FM34" s="221"/>
      <c r="FN34" s="221"/>
      <c r="FO34" s="221"/>
      <c r="FP34" s="221"/>
      <c r="FQ34" s="221"/>
      <c r="FR34" s="221"/>
      <c r="FS34" s="221"/>
      <c r="FT34" s="221"/>
      <c r="FU34" s="221"/>
      <c r="FV34" s="221"/>
      <c r="FW34" s="221"/>
      <c r="FX34" s="221"/>
      <c r="FY34" s="221"/>
      <c r="FZ34" s="221"/>
      <c r="GA34" s="221"/>
      <c r="GB34" s="221"/>
      <c r="GC34" s="221"/>
      <c r="GD34" s="221"/>
      <c r="GE34" s="221"/>
      <c r="GF34" s="221"/>
      <c r="GG34" s="221"/>
      <c r="GH34" s="221"/>
      <c r="GI34" s="221"/>
      <c r="GJ34" s="221"/>
      <c r="GK34" s="221"/>
      <c r="GL34" s="221"/>
      <c r="GM34" s="221"/>
      <c r="GN34" s="221"/>
      <c r="GO34" s="221"/>
      <c r="GP34" s="221"/>
      <c r="GQ34" s="221"/>
      <c r="GR34" s="221"/>
      <c r="GS34" s="221"/>
      <c r="GT34" s="221"/>
      <c r="GU34" s="221"/>
      <c r="GV34" s="221"/>
      <c r="GW34" s="221"/>
      <c r="GX34" s="221"/>
      <c r="GY34" s="221"/>
      <c r="GZ34" s="221"/>
      <c r="HA34" s="221"/>
      <c r="HB34" s="221"/>
      <c r="HC34" s="221"/>
      <c r="HD34" s="221"/>
      <c r="HE34" s="221"/>
      <c r="HF34" s="221"/>
      <c r="HG34" s="221"/>
      <c r="HH34" s="221"/>
      <c r="HI34" s="221"/>
      <c r="HJ34" s="221"/>
      <c r="HK34" s="221"/>
      <c r="HL34" s="221"/>
      <c r="HM34" s="221"/>
      <c r="HN34" s="221"/>
      <c r="HO34" s="221"/>
      <c r="HP34" s="221"/>
      <c r="HQ34" s="221"/>
      <c r="HR34" s="221"/>
      <c r="HS34" s="221"/>
      <c r="HT34" s="221"/>
      <c r="HU34" s="221"/>
      <c r="HV34" s="221"/>
      <c r="HW34" s="221"/>
      <c r="HX34" s="221"/>
      <c r="HY34" s="221"/>
      <c r="HZ34" s="221"/>
      <c r="IA34" s="221"/>
      <c r="IB34" s="221"/>
      <c r="IC34" s="221"/>
      <c r="ID34" s="221"/>
      <c r="IE34" s="221"/>
      <c r="IF34" s="221"/>
      <c r="IG34" s="221"/>
      <c r="IH34" s="221"/>
      <c r="II34" s="221"/>
      <c r="IJ34" s="221"/>
      <c r="IK34" s="221"/>
      <c r="IL34" s="221"/>
      <c r="IM34" s="221"/>
      <c r="IN34" s="221"/>
      <c r="IO34" s="221"/>
      <c r="IP34" s="221"/>
      <c r="IQ34" s="221"/>
      <c r="IR34" s="221"/>
      <c r="IS34" s="221"/>
      <c r="IT34" s="221"/>
      <c r="IU34" s="221"/>
      <c r="IV34" s="221"/>
    </row>
    <row r="35" spans="1:256" s="305" customFormat="1" ht="13.5" customHeight="1" x14ac:dyDescent="0.3">
      <c r="B35" s="327"/>
      <c r="C35" s="317" t="s">
        <v>514</v>
      </c>
      <c r="D35" s="306" t="s">
        <v>551</v>
      </c>
      <c r="E35" s="309">
        <v>0</v>
      </c>
      <c r="F35" s="266">
        <v>0</v>
      </c>
      <c r="G35" s="266">
        <v>0</v>
      </c>
      <c r="H35" s="266">
        <v>0</v>
      </c>
      <c r="I35" s="266">
        <v>0</v>
      </c>
      <c r="J35" s="266">
        <v>0</v>
      </c>
      <c r="K35" s="266">
        <v>0</v>
      </c>
      <c r="L35" s="266">
        <v>0</v>
      </c>
      <c r="M35" s="266">
        <v>0</v>
      </c>
      <c r="N35" s="266"/>
      <c r="O35" s="266"/>
      <c r="P35" s="266"/>
      <c r="Q35" s="266"/>
      <c r="R35" s="266"/>
      <c r="S35" s="266"/>
      <c r="T35" s="266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6"/>
      <c r="AJ35" s="266"/>
      <c r="AK35" s="266"/>
      <c r="AL35" s="266"/>
      <c r="AM35" s="266"/>
      <c r="AN35" s="266"/>
      <c r="AO35" s="266"/>
      <c r="AP35" s="266"/>
      <c r="AQ35" s="266"/>
      <c r="AR35" s="266"/>
      <c r="AS35" s="266"/>
      <c r="AT35" s="266"/>
      <c r="AU35" s="266"/>
      <c r="AV35" s="266"/>
      <c r="AW35" s="266"/>
      <c r="AX35" s="266"/>
      <c r="AY35" s="266"/>
      <c r="AZ35" s="266"/>
      <c r="BA35" s="266"/>
      <c r="BB35" s="266"/>
      <c r="BC35" s="266"/>
      <c r="BD35" s="266"/>
      <c r="BE35" s="266"/>
      <c r="BF35" s="266"/>
      <c r="BG35" s="266"/>
      <c r="BH35" s="266"/>
      <c r="BI35" s="266"/>
      <c r="BJ35" s="266"/>
      <c r="BK35" s="266"/>
      <c r="BL35" s="266"/>
      <c r="BM35" s="266"/>
      <c r="BN35" s="266"/>
      <c r="BO35" s="266"/>
      <c r="BP35" s="266"/>
      <c r="BQ35" s="266"/>
      <c r="BR35" s="266"/>
      <c r="BS35" s="266"/>
      <c r="BT35" s="266"/>
      <c r="BU35" s="266"/>
      <c r="BV35" s="266"/>
      <c r="BW35" s="266"/>
      <c r="BX35" s="266"/>
      <c r="BY35" s="266"/>
      <c r="BZ35" s="266"/>
      <c r="CA35" s="266"/>
      <c r="CB35" s="266"/>
      <c r="CC35" s="266"/>
      <c r="CD35" s="266"/>
      <c r="CE35" s="266"/>
      <c r="CF35" s="266"/>
      <c r="CG35" s="266"/>
      <c r="CH35" s="266"/>
      <c r="CI35" s="266"/>
      <c r="CJ35" s="266"/>
      <c r="CK35" s="266"/>
      <c r="CL35" s="266"/>
      <c r="CM35" s="266"/>
      <c r="CN35" s="266"/>
      <c r="CO35" s="266"/>
      <c r="CP35" s="266"/>
      <c r="CQ35" s="266"/>
      <c r="CR35" s="266"/>
      <c r="CS35" s="266"/>
      <c r="CT35" s="266"/>
      <c r="CU35" s="266"/>
      <c r="CV35" s="266"/>
      <c r="CW35" s="266"/>
      <c r="CX35" s="266"/>
      <c r="CY35" s="266"/>
      <c r="CZ35" s="266"/>
      <c r="DA35" s="266"/>
      <c r="DB35" s="266"/>
      <c r="DC35" s="266"/>
      <c r="DD35" s="266"/>
      <c r="DE35" s="266"/>
      <c r="DF35" s="266"/>
      <c r="DG35" s="266"/>
      <c r="DH35" s="266"/>
      <c r="DI35" s="266"/>
      <c r="DJ35" s="266"/>
      <c r="DK35" s="266"/>
      <c r="DL35" s="266"/>
      <c r="DM35" s="266"/>
      <c r="DN35" s="266"/>
      <c r="DO35" s="266"/>
      <c r="DP35" s="266"/>
      <c r="DQ35" s="266"/>
      <c r="DR35" s="266"/>
      <c r="DS35" s="266"/>
      <c r="DT35" s="266"/>
      <c r="DU35" s="266"/>
      <c r="DV35" s="266"/>
      <c r="DW35" s="266"/>
      <c r="DX35" s="266"/>
      <c r="DY35" s="266"/>
      <c r="DZ35" s="266"/>
      <c r="EA35" s="266"/>
      <c r="EB35" s="266"/>
      <c r="EC35" s="266"/>
      <c r="ED35" s="266"/>
      <c r="EE35" s="266"/>
      <c r="EF35" s="266"/>
      <c r="EG35" s="266"/>
      <c r="EH35" s="266"/>
      <c r="EI35" s="266"/>
      <c r="EJ35" s="266"/>
      <c r="EK35" s="266"/>
      <c r="EL35" s="266"/>
      <c r="EM35" s="266"/>
      <c r="EN35" s="266"/>
      <c r="EO35" s="266"/>
      <c r="EP35" s="266"/>
      <c r="EQ35" s="266"/>
      <c r="ER35" s="266"/>
      <c r="ES35" s="266"/>
      <c r="ET35" s="266"/>
      <c r="EU35" s="266"/>
      <c r="EV35" s="266"/>
      <c r="EW35" s="266"/>
      <c r="EX35" s="266"/>
      <c r="EY35" s="266"/>
      <c r="EZ35" s="266"/>
      <c r="FA35" s="266"/>
      <c r="FB35" s="266"/>
      <c r="FC35" s="266"/>
      <c r="FD35" s="266"/>
      <c r="FE35" s="266"/>
      <c r="FF35" s="266"/>
      <c r="FG35" s="266"/>
      <c r="FH35" s="266"/>
      <c r="FI35" s="266"/>
      <c r="FJ35" s="266"/>
      <c r="FK35" s="266"/>
      <c r="FL35" s="266"/>
      <c r="FM35" s="266"/>
      <c r="FN35" s="266"/>
      <c r="FO35" s="266"/>
      <c r="FP35" s="266"/>
      <c r="FQ35" s="266"/>
      <c r="FR35" s="266"/>
      <c r="FS35" s="266"/>
      <c r="FT35" s="266"/>
      <c r="FU35" s="266"/>
      <c r="FV35" s="266"/>
      <c r="FW35" s="266"/>
      <c r="FX35" s="266"/>
      <c r="FY35" s="266"/>
      <c r="FZ35" s="266"/>
      <c r="GA35" s="266"/>
      <c r="GB35" s="266"/>
      <c r="GC35" s="266"/>
      <c r="GD35" s="266"/>
      <c r="GE35" s="266"/>
      <c r="GF35" s="266"/>
      <c r="GG35" s="266"/>
      <c r="GH35" s="266"/>
      <c r="GI35" s="266"/>
      <c r="GJ35" s="266"/>
      <c r="GK35" s="266"/>
      <c r="GL35" s="266"/>
      <c r="GM35" s="266"/>
      <c r="GN35" s="266"/>
      <c r="GO35" s="266"/>
      <c r="GP35" s="266"/>
      <c r="GQ35" s="266"/>
      <c r="GR35" s="266"/>
      <c r="GS35" s="266"/>
      <c r="GT35" s="266"/>
      <c r="GU35" s="266"/>
      <c r="GV35" s="266"/>
      <c r="GW35" s="266"/>
      <c r="GX35" s="266"/>
      <c r="GY35" s="266"/>
      <c r="GZ35" s="266"/>
      <c r="HA35" s="266"/>
      <c r="HB35" s="266"/>
      <c r="HC35" s="266"/>
      <c r="HD35" s="266"/>
      <c r="HE35" s="266"/>
      <c r="HF35" s="266"/>
      <c r="HG35" s="266"/>
      <c r="HH35" s="266"/>
      <c r="HI35" s="266"/>
      <c r="HJ35" s="266"/>
      <c r="HK35" s="266"/>
      <c r="HL35" s="266"/>
      <c r="HM35" s="266"/>
      <c r="HN35" s="266"/>
      <c r="HO35" s="266"/>
      <c r="HP35" s="266"/>
      <c r="HQ35" s="266"/>
      <c r="HR35" s="266"/>
      <c r="HS35" s="266"/>
      <c r="HT35" s="266"/>
      <c r="HU35" s="266"/>
      <c r="HV35" s="266"/>
      <c r="HW35" s="266"/>
      <c r="HX35" s="266"/>
      <c r="HY35" s="266"/>
      <c r="HZ35" s="266"/>
      <c r="IA35" s="266"/>
      <c r="IB35" s="266"/>
      <c r="IC35" s="266"/>
      <c r="ID35" s="266"/>
      <c r="IE35" s="266"/>
      <c r="IF35" s="266"/>
      <c r="IG35" s="266"/>
      <c r="IH35" s="266"/>
      <c r="II35" s="266"/>
      <c r="IJ35" s="266"/>
      <c r="IK35" s="266"/>
      <c r="IL35" s="266"/>
      <c r="IM35" s="266"/>
      <c r="IN35" s="266"/>
      <c r="IO35" s="266"/>
      <c r="IP35" s="266"/>
      <c r="IQ35" s="266"/>
      <c r="IR35" s="266"/>
      <c r="IS35" s="266"/>
      <c r="IT35" s="266"/>
      <c r="IU35" s="266"/>
      <c r="IV35" s="266"/>
    </row>
    <row r="36" spans="1:256" s="305" customFormat="1" ht="13.5" customHeight="1" x14ac:dyDescent="0.3">
      <c r="A36" s="298"/>
      <c r="B36" s="327"/>
      <c r="C36" s="311"/>
      <c r="D36" s="343" t="s">
        <v>552</v>
      </c>
      <c r="E36" s="304">
        <v>0</v>
      </c>
      <c r="F36" s="221">
        <v>0</v>
      </c>
      <c r="G36" s="221">
        <v>0</v>
      </c>
      <c r="H36" s="221">
        <v>0</v>
      </c>
      <c r="I36" s="221">
        <v>0</v>
      </c>
      <c r="J36" s="221">
        <v>0</v>
      </c>
      <c r="K36" s="221">
        <v>0</v>
      </c>
      <c r="L36" s="221">
        <v>0</v>
      </c>
      <c r="M36" s="221">
        <v>0</v>
      </c>
      <c r="N36" s="221"/>
      <c r="O36" s="221"/>
      <c r="P36" s="221"/>
      <c r="Q36" s="221"/>
      <c r="R36" s="221"/>
      <c r="S36" s="221"/>
      <c r="T36" s="221"/>
      <c r="U36" s="221"/>
      <c r="V36" s="221"/>
      <c r="W36" s="221"/>
      <c r="X36" s="221"/>
      <c r="Y36" s="221"/>
      <c r="Z36" s="221"/>
      <c r="AA36" s="221"/>
      <c r="AB36" s="221"/>
      <c r="AC36" s="221"/>
      <c r="AD36" s="221"/>
      <c r="AE36" s="221"/>
      <c r="AF36" s="221"/>
      <c r="AG36" s="221"/>
      <c r="AH36" s="221"/>
      <c r="AI36" s="221"/>
      <c r="AJ36" s="221"/>
      <c r="AK36" s="221"/>
      <c r="AL36" s="221"/>
      <c r="AM36" s="221"/>
      <c r="AN36" s="221"/>
      <c r="AO36" s="221"/>
      <c r="AP36" s="221"/>
      <c r="AQ36" s="221"/>
      <c r="AR36" s="221"/>
      <c r="AS36" s="221"/>
      <c r="AT36" s="221"/>
      <c r="AU36" s="221"/>
      <c r="AV36" s="221"/>
      <c r="AW36" s="221"/>
      <c r="AX36" s="221"/>
      <c r="AY36" s="221"/>
      <c r="AZ36" s="221"/>
      <c r="BA36" s="221"/>
      <c r="BB36" s="221"/>
      <c r="BC36" s="221"/>
      <c r="BD36" s="221"/>
      <c r="BE36" s="221"/>
      <c r="BF36" s="221"/>
      <c r="BG36" s="221"/>
      <c r="BH36" s="221"/>
      <c r="BI36" s="221"/>
      <c r="BJ36" s="221"/>
      <c r="BK36" s="221"/>
      <c r="BL36" s="221"/>
      <c r="BM36" s="221"/>
      <c r="BN36" s="221"/>
      <c r="BO36" s="221"/>
      <c r="BP36" s="221"/>
      <c r="BQ36" s="221"/>
      <c r="BR36" s="221"/>
      <c r="BS36" s="221"/>
      <c r="BT36" s="221"/>
      <c r="BU36" s="221"/>
      <c r="BV36" s="221"/>
      <c r="BW36" s="221"/>
      <c r="BX36" s="221"/>
      <c r="BY36" s="221"/>
      <c r="BZ36" s="221"/>
      <c r="CA36" s="221"/>
      <c r="CB36" s="221"/>
      <c r="CC36" s="221"/>
      <c r="CD36" s="221"/>
      <c r="CE36" s="221"/>
      <c r="CF36" s="221"/>
      <c r="CG36" s="221"/>
      <c r="CH36" s="221"/>
      <c r="CI36" s="221"/>
      <c r="CJ36" s="221"/>
      <c r="CK36" s="221"/>
      <c r="CL36" s="221"/>
      <c r="CM36" s="221"/>
      <c r="CN36" s="221"/>
      <c r="CO36" s="221"/>
      <c r="CP36" s="221"/>
      <c r="CQ36" s="221"/>
      <c r="CR36" s="221"/>
      <c r="CS36" s="221"/>
      <c r="CT36" s="221"/>
      <c r="CU36" s="221"/>
      <c r="CV36" s="221"/>
      <c r="CW36" s="221"/>
      <c r="CX36" s="221"/>
      <c r="CY36" s="221"/>
      <c r="CZ36" s="221"/>
      <c r="DA36" s="221"/>
      <c r="DB36" s="221"/>
      <c r="DC36" s="221"/>
      <c r="DD36" s="221"/>
      <c r="DE36" s="221"/>
      <c r="DF36" s="221"/>
      <c r="DG36" s="221"/>
      <c r="DH36" s="221"/>
      <c r="DI36" s="221"/>
      <c r="DJ36" s="221"/>
      <c r="DK36" s="221"/>
      <c r="DL36" s="221"/>
      <c r="DM36" s="221"/>
      <c r="DN36" s="221"/>
      <c r="DO36" s="221"/>
      <c r="DP36" s="221"/>
      <c r="DQ36" s="221"/>
      <c r="DR36" s="221"/>
      <c r="DS36" s="221"/>
      <c r="DT36" s="221"/>
      <c r="DU36" s="221"/>
      <c r="DV36" s="221"/>
      <c r="DW36" s="221"/>
      <c r="DX36" s="221"/>
      <c r="DY36" s="221"/>
      <c r="DZ36" s="221"/>
      <c r="EA36" s="221"/>
      <c r="EB36" s="221"/>
      <c r="EC36" s="221"/>
      <c r="ED36" s="221"/>
      <c r="EE36" s="221"/>
      <c r="EF36" s="221"/>
      <c r="EG36" s="221"/>
      <c r="EH36" s="221"/>
      <c r="EI36" s="221"/>
      <c r="EJ36" s="221"/>
      <c r="EK36" s="221"/>
      <c r="EL36" s="221"/>
      <c r="EM36" s="221"/>
      <c r="EN36" s="221"/>
      <c r="EO36" s="221"/>
      <c r="EP36" s="221"/>
      <c r="EQ36" s="221"/>
      <c r="ER36" s="221"/>
      <c r="ES36" s="221"/>
      <c r="ET36" s="221"/>
      <c r="EU36" s="221"/>
      <c r="EV36" s="221"/>
      <c r="EW36" s="221"/>
      <c r="EX36" s="221"/>
      <c r="EY36" s="221"/>
      <c r="EZ36" s="221"/>
      <c r="FA36" s="221"/>
      <c r="FB36" s="221"/>
      <c r="FC36" s="221"/>
      <c r="FD36" s="221"/>
      <c r="FE36" s="221"/>
      <c r="FF36" s="221"/>
      <c r="FG36" s="221"/>
      <c r="FH36" s="221"/>
      <c r="FI36" s="221"/>
      <c r="FJ36" s="221"/>
      <c r="FK36" s="221"/>
      <c r="FL36" s="221"/>
      <c r="FM36" s="221"/>
      <c r="FN36" s="221"/>
      <c r="FO36" s="221"/>
      <c r="FP36" s="221"/>
      <c r="FQ36" s="221"/>
      <c r="FR36" s="221"/>
      <c r="FS36" s="221"/>
      <c r="FT36" s="221"/>
      <c r="FU36" s="221"/>
      <c r="FV36" s="221"/>
      <c r="FW36" s="221"/>
      <c r="FX36" s="221"/>
      <c r="FY36" s="221"/>
      <c r="FZ36" s="221"/>
      <c r="GA36" s="221"/>
      <c r="GB36" s="221"/>
      <c r="GC36" s="221"/>
      <c r="GD36" s="221"/>
      <c r="GE36" s="221"/>
      <c r="GF36" s="221"/>
      <c r="GG36" s="221"/>
      <c r="GH36" s="221"/>
      <c r="GI36" s="221"/>
      <c r="GJ36" s="221"/>
      <c r="GK36" s="221"/>
      <c r="GL36" s="221"/>
      <c r="GM36" s="221"/>
      <c r="GN36" s="221"/>
      <c r="GO36" s="221"/>
      <c r="GP36" s="221"/>
      <c r="GQ36" s="221"/>
      <c r="GR36" s="221"/>
      <c r="GS36" s="221"/>
      <c r="GT36" s="221"/>
      <c r="GU36" s="221"/>
      <c r="GV36" s="221"/>
      <c r="GW36" s="221"/>
      <c r="GX36" s="221"/>
      <c r="GY36" s="221"/>
      <c r="GZ36" s="221"/>
      <c r="HA36" s="221"/>
      <c r="HB36" s="221"/>
      <c r="HC36" s="221"/>
      <c r="HD36" s="221"/>
      <c r="HE36" s="221"/>
      <c r="HF36" s="221"/>
      <c r="HG36" s="221"/>
      <c r="HH36" s="221"/>
      <c r="HI36" s="221"/>
      <c r="HJ36" s="221"/>
      <c r="HK36" s="221"/>
      <c r="HL36" s="221"/>
      <c r="HM36" s="221"/>
      <c r="HN36" s="221"/>
      <c r="HO36" s="221"/>
      <c r="HP36" s="221"/>
      <c r="HQ36" s="221"/>
      <c r="HR36" s="221"/>
      <c r="HS36" s="221"/>
      <c r="HT36" s="221"/>
      <c r="HU36" s="221"/>
      <c r="HV36" s="221"/>
      <c r="HW36" s="221"/>
      <c r="HX36" s="221"/>
      <c r="HY36" s="221"/>
      <c r="HZ36" s="221"/>
      <c r="IA36" s="221"/>
      <c r="IB36" s="221"/>
      <c r="IC36" s="221"/>
      <c r="ID36" s="221"/>
      <c r="IE36" s="221"/>
      <c r="IF36" s="221"/>
      <c r="IG36" s="221"/>
      <c r="IH36" s="221"/>
      <c r="II36" s="221"/>
      <c r="IJ36" s="221"/>
      <c r="IK36" s="221"/>
      <c r="IL36" s="221"/>
      <c r="IM36" s="221"/>
      <c r="IN36" s="221"/>
      <c r="IO36" s="221"/>
      <c r="IP36" s="221"/>
      <c r="IQ36" s="221"/>
      <c r="IR36" s="221"/>
      <c r="IS36" s="221"/>
      <c r="IT36" s="221"/>
      <c r="IU36" s="221"/>
      <c r="IV36" s="221"/>
    </row>
    <row r="37" spans="1:256" s="305" customFormat="1" ht="13.5" customHeight="1" x14ac:dyDescent="0.3">
      <c r="B37" s="327"/>
      <c r="C37" s="311"/>
      <c r="D37" s="306" t="s">
        <v>553</v>
      </c>
      <c r="E37" s="309">
        <v>0</v>
      </c>
      <c r="F37" s="266">
        <v>0</v>
      </c>
      <c r="G37" s="266">
        <v>0</v>
      </c>
      <c r="H37" s="266">
        <v>0</v>
      </c>
      <c r="I37" s="266">
        <v>0</v>
      </c>
      <c r="J37" s="266">
        <v>0</v>
      </c>
      <c r="K37" s="266">
        <v>0</v>
      </c>
      <c r="L37" s="266">
        <v>0</v>
      </c>
      <c r="M37" s="266">
        <v>0</v>
      </c>
      <c r="N37" s="266"/>
      <c r="O37" s="266"/>
      <c r="P37" s="266"/>
      <c r="Q37" s="266"/>
      <c r="R37" s="266"/>
      <c r="S37" s="266"/>
      <c r="T37" s="266"/>
      <c r="U37" s="266"/>
      <c r="V37" s="266"/>
      <c r="W37" s="266"/>
      <c r="X37" s="266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6"/>
      <c r="AN37" s="266"/>
      <c r="AO37" s="266"/>
      <c r="AP37" s="266"/>
      <c r="AQ37" s="266"/>
      <c r="AR37" s="266"/>
      <c r="AS37" s="266"/>
      <c r="AT37" s="266"/>
      <c r="AU37" s="266"/>
      <c r="AV37" s="266"/>
      <c r="AW37" s="266"/>
      <c r="AX37" s="266"/>
      <c r="AY37" s="266"/>
      <c r="AZ37" s="266"/>
      <c r="BA37" s="266"/>
      <c r="BB37" s="266"/>
      <c r="BC37" s="266"/>
      <c r="BD37" s="266"/>
      <c r="BE37" s="266"/>
      <c r="BF37" s="266"/>
      <c r="BG37" s="266"/>
      <c r="BH37" s="266"/>
      <c r="BI37" s="266"/>
      <c r="BJ37" s="266"/>
      <c r="BK37" s="266"/>
      <c r="BL37" s="266"/>
      <c r="BM37" s="266"/>
      <c r="BN37" s="266"/>
      <c r="BO37" s="266"/>
      <c r="BP37" s="266"/>
      <c r="BQ37" s="266"/>
      <c r="BR37" s="266"/>
      <c r="BS37" s="266"/>
      <c r="BT37" s="266"/>
      <c r="BU37" s="266"/>
      <c r="BV37" s="266"/>
      <c r="BW37" s="266"/>
      <c r="BX37" s="266"/>
      <c r="BY37" s="266"/>
      <c r="BZ37" s="266"/>
      <c r="CA37" s="266"/>
      <c r="CB37" s="266"/>
      <c r="CC37" s="266"/>
      <c r="CD37" s="266"/>
      <c r="CE37" s="266"/>
      <c r="CF37" s="266"/>
      <c r="CG37" s="266"/>
      <c r="CH37" s="266"/>
      <c r="CI37" s="266"/>
      <c r="CJ37" s="266"/>
      <c r="CK37" s="266"/>
      <c r="CL37" s="266"/>
      <c r="CM37" s="266"/>
      <c r="CN37" s="266"/>
      <c r="CO37" s="266"/>
      <c r="CP37" s="266"/>
      <c r="CQ37" s="266"/>
      <c r="CR37" s="266"/>
      <c r="CS37" s="266"/>
      <c r="CT37" s="266"/>
      <c r="CU37" s="266"/>
      <c r="CV37" s="266"/>
      <c r="CW37" s="266"/>
      <c r="CX37" s="266"/>
      <c r="CY37" s="266"/>
      <c r="CZ37" s="266"/>
      <c r="DA37" s="266"/>
      <c r="DB37" s="266"/>
      <c r="DC37" s="266"/>
      <c r="DD37" s="266"/>
      <c r="DE37" s="266"/>
      <c r="DF37" s="266"/>
      <c r="DG37" s="266"/>
      <c r="DH37" s="266"/>
      <c r="DI37" s="266"/>
      <c r="DJ37" s="266"/>
      <c r="DK37" s="266"/>
      <c r="DL37" s="266"/>
      <c r="DM37" s="266"/>
      <c r="DN37" s="266"/>
      <c r="DO37" s="266"/>
      <c r="DP37" s="266"/>
      <c r="DQ37" s="266"/>
      <c r="DR37" s="266"/>
      <c r="DS37" s="266"/>
      <c r="DT37" s="266"/>
      <c r="DU37" s="266"/>
      <c r="DV37" s="266"/>
      <c r="DW37" s="266"/>
      <c r="DX37" s="266"/>
      <c r="DY37" s="266"/>
      <c r="DZ37" s="266"/>
      <c r="EA37" s="266"/>
      <c r="EB37" s="266"/>
      <c r="EC37" s="266"/>
      <c r="ED37" s="266"/>
      <c r="EE37" s="266"/>
      <c r="EF37" s="266"/>
      <c r="EG37" s="266"/>
      <c r="EH37" s="266"/>
      <c r="EI37" s="266"/>
      <c r="EJ37" s="266"/>
      <c r="EK37" s="266"/>
      <c r="EL37" s="266"/>
      <c r="EM37" s="266"/>
      <c r="EN37" s="266"/>
      <c r="EO37" s="266"/>
      <c r="EP37" s="266"/>
      <c r="EQ37" s="266"/>
      <c r="ER37" s="266"/>
      <c r="ES37" s="266"/>
      <c r="ET37" s="266"/>
      <c r="EU37" s="266"/>
      <c r="EV37" s="266"/>
      <c r="EW37" s="266"/>
      <c r="EX37" s="266"/>
      <c r="EY37" s="266"/>
      <c r="EZ37" s="266"/>
      <c r="FA37" s="266"/>
      <c r="FB37" s="266"/>
      <c r="FC37" s="266"/>
      <c r="FD37" s="266"/>
      <c r="FE37" s="266"/>
      <c r="FF37" s="266"/>
      <c r="FG37" s="266"/>
      <c r="FH37" s="266"/>
      <c r="FI37" s="266"/>
      <c r="FJ37" s="266"/>
      <c r="FK37" s="266"/>
      <c r="FL37" s="266"/>
      <c r="FM37" s="266"/>
      <c r="FN37" s="266"/>
      <c r="FO37" s="266"/>
      <c r="FP37" s="266"/>
      <c r="FQ37" s="266"/>
      <c r="FR37" s="266"/>
      <c r="FS37" s="266"/>
      <c r="FT37" s="266"/>
      <c r="FU37" s="266"/>
      <c r="FV37" s="266"/>
      <c r="FW37" s="266"/>
      <c r="FX37" s="266"/>
      <c r="FY37" s="266"/>
      <c r="FZ37" s="266"/>
      <c r="GA37" s="266"/>
      <c r="GB37" s="266"/>
      <c r="GC37" s="266"/>
      <c r="GD37" s="266"/>
      <c r="GE37" s="266"/>
      <c r="GF37" s="266"/>
      <c r="GG37" s="266"/>
      <c r="GH37" s="266"/>
      <c r="GI37" s="266"/>
      <c r="GJ37" s="266"/>
      <c r="GK37" s="266"/>
      <c r="GL37" s="266"/>
      <c r="GM37" s="266"/>
      <c r="GN37" s="266"/>
      <c r="GO37" s="266"/>
      <c r="GP37" s="266"/>
      <c r="GQ37" s="266"/>
      <c r="GR37" s="266"/>
      <c r="GS37" s="266"/>
      <c r="GT37" s="266"/>
      <c r="GU37" s="266"/>
      <c r="GV37" s="266"/>
      <c r="GW37" s="266"/>
      <c r="GX37" s="266"/>
      <c r="GY37" s="266"/>
      <c r="GZ37" s="266"/>
      <c r="HA37" s="266"/>
      <c r="HB37" s="266"/>
      <c r="HC37" s="266"/>
      <c r="HD37" s="266"/>
      <c r="HE37" s="266"/>
      <c r="HF37" s="266"/>
      <c r="HG37" s="266"/>
      <c r="HH37" s="266"/>
      <c r="HI37" s="266"/>
      <c r="HJ37" s="266"/>
      <c r="HK37" s="266"/>
      <c r="HL37" s="266"/>
      <c r="HM37" s="266"/>
      <c r="HN37" s="266"/>
      <c r="HO37" s="266"/>
      <c r="HP37" s="266"/>
      <c r="HQ37" s="266"/>
      <c r="HR37" s="266"/>
      <c r="HS37" s="266"/>
      <c r="HT37" s="266"/>
      <c r="HU37" s="266"/>
      <c r="HV37" s="266"/>
      <c r="HW37" s="266"/>
      <c r="HX37" s="266"/>
      <c r="HY37" s="266"/>
      <c r="HZ37" s="266"/>
      <c r="IA37" s="266"/>
      <c r="IB37" s="266"/>
      <c r="IC37" s="266"/>
      <c r="ID37" s="266"/>
      <c r="IE37" s="266"/>
      <c r="IF37" s="266"/>
      <c r="IG37" s="266"/>
      <c r="IH37" s="266"/>
      <c r="II37" s="266"/>
      <c r="IJ37" s="266"/>
      <c r="IK37" s="266"/>
      <c r="IL37" s="266"/>
      <c r="IM37" s="266"/>
      <c r="IN37" s="266"/>
      <c r="IO37" s="266"/>
      <c r="IP37" s="266"/>
      <c r="IQ37" s="266"/>
      <c r="IR37" s="266"/>
      <c r="IS37" s="266"/>
      <c r="IT37" s="266"/>
      <c r="IU37" s="266"/>
      <c r="IV37" s="266"/>
    </row>
    <row r="38" spans="1:256" s="305" customFormat="1" ht="13.5" customHeight="1" x14ac:dyDescent="0.3">
      <c r="A38" s="298"/>
      <c r="B38" s="327"/>
      <c r="C38" s="311"/>
      <c r="D38" s="343" t="s">
        <v>554</v>
      </c>
      <c r="E38" s="304">
        <v>0</v>
      </c>
      <c r="F38" s="221">
        <v>0</v>
      </c>
      <c r="G38" s="221">
        <v>0</v>
      </c>
      <c r="H38" s="221">
        <v>0</v>
      </c>
      <c r="I38" s="221">
        <v>0</v>
      </c>
      <c r="J38" s="221">
        <v>0</v>
      </c>
      <c r="K38" s="221">
        <v>0</v>
      </c>
      <c r="L38" s="221">
        <v>0</v>
      </c>
      <c r="M38" s="221">
        <v>0</v>
      </c>
      <c r="N38" s="221"/>
      <c r="O38" s="221"/>
      <c r="P38" s="221"/>
      <c r="Q38" s="221"/>
      <c r="R38" s="221"/>
      <c r="S38" s="221"/>
      <c r="T38" s="221"/>
      <c r="U38" s="221"/>
      <c r="V38" s="221"/>
      <c r="W38" s="221"/>
      <c r="X38" s="221"/>
      <c r="Y38" s="221"/>
      <c r="Z38" s="221"/>
      <c r="AA38" s="221"/>
      <c r="AB38" s="221"/>
      <c r="AC38" s="221"/>
      <c r="AD38" s="221"/>
      <c r="AE38" s="221"/>
      <c r="AF38" s="221"/>
      <c r="AG38" s="221"/>
      <c r="AH38" s="221"/>
      <c r="AI38" s="221"/>
      <c r="AJ38" s="221"/>
      <c r="AK38" s="221"/>
      <c r="AL38" s="221"/>
      <c r="AM38" s="221"/>
      <c r="AN38" s="221"/>
      <c r="AO38" s="221"/>
      <c r="AP38" s="221"/>
      <c r="AQ38" s="221"/>
      <c r="AR38" s="221"/>
      <c r="AS38" s="221"/>
      <c r="AT38" s="221"/>
      <c r="AU38" s="221"/>
      <c r="AV38" s="221"/>
      <c r="AW38" s="221"/>
      <c r="AX38" s="221"/>
      <c r="AY38" s="221"/>
      <c r="AZ38" s="221"/>
      <c r="BA38" s="221"/>
      <c r="BB38" s="221"/>
      <c r="BC38" s="221"/>
      <c r="BD38" s="221"/>
      <c r="BE38" s="221"/>
      <c r="BF38" s="221"/>
      <c r="BG38" s="221"/>
      <c r="BH38" s="221"/>
      <c r="BI38" s="221"/>
      <c r="BJ38" s="221"/>
      <c r="BK38" s="221"/>
      <c r="BL38" s="221"/>
      <c r="BM38" s="221"/>
      <c r="BN38" s="221"/>
      <c r="BO38" s="221"/>
      <c r="BP38" s="221"/>
      <c r="BQ38" s="221"/>
      <c r="BR38" s="221"/>
      <c r="BS38" s="221"/>
      <c r="BT38" s="221"/>
      <c r="BU38" s="221"/>
      <c r="BV38" s="221"/>
      <c r="BW38" s="221"/>
      <c r="BX38" s="221"/>
      <c r="BY38" s="221"/>
      <c r="BZ38" s="221"/>
      <c r="CA38" s="221"/>
      <c r="CB38" s="221"/>
      <c r="CC38" s="221"/>
      <c r="CD38" s="221"/>
      <c r="CE38" s="221"/>
      <c r="CF38" s="221"/>
      <c r="CG38" s="221"/>
      <c r="CH38" s="221"/>
      <c r="CI38" s="221"/>
      <c r="CJ38" s="221"/>
      <c r="CK38" s="221"/>
      <c r="CL38" s="221"/>
      <c r="CM38" s="221"/>
      <c r="CN38" s="221"/>
      <c r="CO38" s="221"/>
      <c r="CP38" s="221"/>
      <c r="CQ38" s="221"/>
      <c r="CR38" s="221"/>
      <c r="CS38" s="221"/>
      <c r="CT38" s="221"/>
      <c r="CU38" s="221"/>
      <c r="CV38" s="221"/>
      <c r="CW38" s="221"/>
      <c r="CX38" s="221"/>
      <c r="CY38" s="221"/>
      <c r="CZ38" s="221"/>
      <c r="DA38" s="221"/>
      <c r="DB38" s="221"/>
      <c r="DC38" s="221"/>
      <c r="DD38" s="221"/>
      <c r="DE38" s="221"/>
      <c r="DF38" s="221"/>
      <c r="DG38" s="221"/>
      <c r="DH38" s="221"/>
      <c r="DI38" s="221"/>
      <c r="DJ38" s="221"/>
      <c r="DK38" s="221"/>
      <c r="DL38" s="221"/>
      <c r="DM38" s="221"/>
      <c r="DN38" s="221"/>
      <c r="DO38" s="221"/>
      <c r="DP38" s="221"/>
      <c r="DQ38" s="221"/>
      <c r="DR38" s="221"/>
      <c r="DS38" s="221"/>
      <c r="DT38" s="221"/>
      <c r="DU38" s="221"/>
      <c r="DV38" s="221"/>
      <c r="DW38" s="221"/>
      <c r="DX38" s="221"/>
      <c r="DY38" s="221"/>
      <c r="DZ38" s="221"/>
      <c r="EA38" s="221"/>
      <c r="EB38" s="221"/>
      <c r="EC38" s="221"/>
      <c r="ED38" s="221"/>
      <c r="EE38" s="221"/>
      <c r="EF38" s="221"/>
      <c r="EG38" s="221"/>
      <c r="EH38" s="221"/>
      <c r="EI38" s="221"/>
      <c r="EJ38" s="221"/>
      <c r="EK38" s="221"/>
      <c r="EL38" s="221"/>
      <c r="EM38" s="221"/>
      <c r="EN38" s="221"/>
      <c r="EO38" s="221"/>
      <c r="EP38" s="221"/>
      <c r="EQ38" s="221"/>
      <c r="ER38" s="221"/>
      <c r="ES38" s="221"/>
      <c r="ET38" s="221"/>
      <c r="EU38" s="221"/>
      <c r="EV38" s="221"/>
      <c r="EW38" s="221"/>
      <c r="EX38" s="221"/>
      <c r="EY38" s="221"/>
      <c r="EZ38" s="221"/>
      <c r="FA38" s="221"/>
      <c r="FB38" s="221"/>
      <c r="FC38" s="221"/>
      <c r="FD38" s="221"/>
      <c r="FE38" s="221"/>
      <c r="FF38" s="221"/>
      <c r="FG38" s="221"/>
      <c r="FH38" s="221"/>
      <c r="FI38" s="221"/>
      <c r="FJ38" s="221"/>
      <c r="FK38" s="221"/>
      <c r="FL38" s="221"/>
      <c r="FM38" s="221"/>
      <c r="FN38" s="221"/>
      <c r="FO38" s="221"/>
      <c r="FP38" s="221"/>
      <c r="FQ38" s="221"/>
      <c r="FR38" s="221"/>
      <c r="FS38" s="221"/>
      <c r="FT38" s="221"/>
      <c r="FU38" s="221"/>
      <c r="FV38" s="221"/>
      <c r="FW38" s="221"/>
      <c r="FX38" s="221"/>
      <c r="FY38" s="221"/>
      <c r="FZ38" s="221"/>
      <c r="GA38" s="221"/>
      <c r="GB38" s="221"/>
      <c r="GC38" s="221"/>
      <c r="GD38" s="221"/>
      <c r="GE38" s="221"/>
      <c r="GF38" s="221"/>
      <c r="GG38" s="221"/>
      <c r="GH38" s="221"/>
      <c r="GI38" s="221"/>
      <c r="GJ38" s="221"/>
      <c r="GK38" s="221"/>
      <c r="GL38" s="221"/>
      <c r="GM38" s="221"/>
      <c r="GN38" s="221"/>
      <c r="GO38" s="221"/>
      <c r="GP38" s="221"/>
      <c r="GQ38" s="221"/>
      <c r="GR38" s="221"/>
      <c r="GS38" s="221"/>
      <c r="GT38" s="221"/>
      <c r="GU38" s="221"/>
      <c r="GV38" s="221"/>
      <c r="GW38" s="221"/>
      <c r="GX38" s="221"/>
      <c r="GY38" s="221"/>
      <c r="GZ38" s="221"/>
      <c r="HA38" s="221"/>
      <c r="HB38" s="221"/>
      <c r="HC38" s="221"/>
      <c r="HD38" s="221"/>
      <c r="HE38" s="221"/>
      <c r="HF38" s="221"/>
      <c r="HG38" s="221"/>
      <c r="HH38" s="221"/>
      <c r="HI38" s="221"/>
      <c r="HJ38" s="221"/>
      <c r="HK38" s="221"/>
      <c r="HL38" s="221"/>
      <c r="HM38" s="221"/>
      <c r="HN38" s="221"/>
      <c r="HO38" s="221"/>
      <c r="HP38" s="221"/>
      <c r="HQ38" s="221"/>
      <c r="HR38" s="221"/>
      <c r="HS38" s="221"/>
      <c r="HT38" s="221"/>
      <c r="HU38" s="221"/>
      <c r="HV38" s="221"/>
      <c r="HW38" s="221"/>
      <c r="HX38" s="221"/>
      <c r="HY38" s="221"/>
      <c r="HZ38" s="221"/>
      <c r="IA38" s="221"/>
      <c r="IB38" s="221"/>
      <c r="IC38" s="221"/>
      <c r="ID38" s="221"/>
      <c r="IE38" s="221"/>
      <c r="IF38" s="221"/>
      <c r="IG38" s="221"/>
      <c r="IH38" s="221"/>
      <c r="II38" s="221"/>
      <c r="IJ38" s="221"/>
      <c r="IK38" s="221"/>
      <c r="IL38" s="221"/>
      <c r="IM38" s="221"/>
      <c r="IN38" s="221"/>
      <c r="IO38" s="221"/>
      <c r="IP38" s="221"/>
      <c r="IQ38" s="221"/>
      <c r="IR38" s="221"/>
      <c r="IS38" s="221"/>
      <c r="IT38" s="221"/>
      <c r="IU38" s="221"/>
      <c r="IV38" s="221"/>
    </row>
    <row r="39" spans="1:256" s="314" customFormat="1" ht="13.5" customHeight="1" thickBot="1" x14ac:dyDescent="0.35">
      <c r="A39" s="305"/>
      <c r="B39" s="327"/>
      <c r="C39" s="316"/>
      <c r="D39" s="310" t="s">
        <v>555</v>
      </c>
      <c r="E39" s="312">
        <v>0</v>
      </c>
      <c r="F39" s="313">
        <v>0</v>
      </c>
      <c r="G39" s="313">
        <v>0</v>
      </c>
      <c r="H39" s="313">
        <v>0</v>
      </c>
      <c r="I39" s="313">
        <v>0</v>
      </c>
      <c r="J39" s="313">
        <v>0</v>
      </c>
      <c r="K39" s="313">
        <v>0</v>
      </c>
      <c r="L39" s="313">
        <v>0</v>
      </c>
      <c r="M39" s="313">
        <v>0</v>
      </c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13"/>
      <c r="Y39" s="313"/>
      <c r="Z39" s="313"/>
      <c r="AA39" s="313"/>
      <c r="AB39" s="313"/>
      <c r="AC39" s="313"/>
      <c r="AD39" s="313"/>
      <c r="AE39" s="313"/>
      <c r="AF39" s="313"/>
      <c r="AG39" s="313"/>
      <c r="AH39" s="313"/>
      <c r="AI39" s="313"/>
      <c r="AJ39" s="313"/>
      <c r="AK39" s="313"/>
      <c r="AL39" s="313"/>
      <c r="AM39" s="313"/>
      <c r="AN39" s="313"/>
      <c r="AO39" s="313"/>
      <c r="AP39" s="313"/>
      <c r="AQ39" s="313"/>
      <c r="AR39" s="313"/>
      <c r="AS39" s="313"/>
      <c r="AT39" s="313"/>
      <c r="AU39" s="313"/>
      <c r="AV39" s="313"/>
      <c r="AW39" s="313"/>
      <c r="AX39" s="313"/>
      <c r="AY39" s="313"/>
      <c r="AZ39" s="313"/>
      <c r="BA39" s="313"/>
      <c r="BB39" s="313"/>
      <c r="BC39" s="313"/>
      <c r="BD39" s="313"/>
      <c r="BE39" s="313"/>
      <c r="BF39" s="313"/>
      <c r="BG39" s="313"/>
      <c r="BH39" s="313"/>
      <c r="BI39" s="313"/>
      <c r="BJ39" s="313"/>
      <c r="BK39" s="313"/>
      <c r="BL39" s="313"/>
      <c r="BM39" s="313"/>
      <c r="BN39" s="313"/>
      <c r="BO39" s="313"/>
      <c r="BP39" s="313"/>
      <c r="BQ39" s="313"/>
      <c r="BR39" s="313"/>
      <c r="BS39" s="313"/>
      <c r="BT39" s="313"/>
      <c r="BU39" s="313"/>
      <c r="BV39" s="313"/>
      <c r="BW39" s="313"/>
      <c r="BX39" s="313"/>
      <c r="BY39" s="313"/>
      <c r="BZ39" s="313"/>
      <c r="CA39" s="313"/>
      <c r="CB39" s="313"/>
      <c r="CC39" s="313"/>
      <c r="CD39" s="313"/>
      <c r="CE39" s="313"/>
      <c r="CF39" s="313"/>
      <c r="CG39" s="313"/>
      <c r="CH39" s="313"/>
      <c r="CI39" s="313"/>
      <c r="CJ39" s="313"/>
      <c r="CK39" s="313"/>
      <c r="CL39" s="313"/>
      <c r="CM39" s="313"/>
      <c r="CN39" s="313"/>
      <c r="CO39" s="313"/>
      <c r="CP39" s="313"/>
      <c r="CQ39" s="313"/>
      <c r="CR39" s="313"/>
      <c r="CS39" s="313"/>
      <c r="CT39" s="313"/>
      <c r="CU39" s="313"/>
      <c r="CV39" s="313"/>
      <c r="CW39" s="313"/>
      <c r="CX39" s="313"/>
      <c r="CY39" s="313"/>
      <c r="CZ39" s="313"/>
      <c r="DA39" s="313"/>
      <c r="DB39" s="313"/>
      <c r="DC39" s="313"/>
      <c r="DD39" s="313"/>
      <c r="DE39" s="313"/>
      <c r="DF39" s="313"/>
      <c r="DG39" s="313"/>
      <c r="DH39" s="313"/>
      <c r="DI39" s="313"/>
      <c r="DJ39" s="313"/>
      <c r="DK39" s="313"/>
      <c r="DL39" s="313"/>
      <c r="DM39" s="313"/>
      <c r="DN39" s="313"/>
      <c r="DO39" s="313"/>
      <c r="DP39" s="313"/>
      <c r="DQ39" s="313"/>
      <c r="DR39" s="313"/>
      <c r="DS39" s="313"/>
      <c r="DT39" s="313"/>
      <c r="DU39" s="313"/>
      <c r="DV39" s="313"/>
      <c r="DW39" s="313"/>
      <c r="DX39" s="313"/>
      <c r="DY39" s="313"/>
      <c r="DZ39" s="313"/>
      <c r="EA39" s="313"/>
      <c r="EB39" s="313"/>
      <c r="EC39" s="313"/>
      <c r="ED39" s="313"/>
      <c r="EE39" s="313"/>
      <c r="EF39" s="313"/>
      <c r="EG39" s="313"/>
      <c r="EH39" s="313"/>
      <c r="EI39" s="313"/>
      <c r="EJ39" s="313"/>
      <c r="EK39" s="313"/>
      <c r="EL39" s="313"/>
      <c r="EM39" s="313"/>
      <c r="EN39" s="313"/>
      <c r="EO39" s="313"/>
      <c r="EP39" s="313"/>
      <c r="EQ39" s="313"/>
      <c r="ER39" s="313"/>
      <c r="ES39" s="313"/>
      <c r="ET39" s="313"/>
      <c r="EU39" s="313"/>
      <c r="EV39" s="313"/>
      <c r="EW39" s="313"/>
      <c r="EX39" s="313"/>
      <c r="EY39" s="313"/>
      <c r="EZ39" s="313"/>
      <c r="FA39" s="313"/>
      <c r="FB39" s="313"/>
      <c r="FC39" s="313"/>
      <c r="FD39" s="313"/>
      <c r="FE39" s="313"/>
      <c r="FF39" s="313"/>
      <c r="FG39" s="313"/>
      <c r="FH39" s="313"/>
      <c r="FI39" s="313"/>
      <c r="FJ39" s="313"/>
      <c r="FK39" s="313"/>
      <c r="FL39" s="313"/>
      <c r="FM39" s="313"/>
      <c r="FN39" s="313"/>
      <c r="FO39" s="313"/>
      <c r="FP39" s="313"/>
      <c r="FQ39" s="313"/>
      <c r="FR39" s="313"/>
      <c r="FS39" s="313"/>
      <c r="FT39" s="313"/>
      <c r="FU39" s="313"/>
      <c r="FV39" s="313"/>
      <c r="FW39" s="313"/>
      <c r="FX39" s="313"/>
      <c r="FY39" s="313"/>
      <c r="FZ39" s="313"/>
      <c r="GA39" s="313"/>
      <c r="GB39" s="313"/>
      <c r="GC39" s="313"/>
      <c r="GD39" s="313"/>
      <c r="GE39" s="313"/>
      <c r="GF39" s="313"/>
      <c r="GG39" s="313"/>
      <c r="GH39" s="313"/>
      <c r="GI39" s="313"/>
      <c r="GJ39" s="313"/>
      <c r="GK39" s="313"/>
      <c r="GL39" s="313"/>
      <c r="GM39" s="313"/>
      <c r="GN39" s="313"/>
      <c r="GO39" s="313"/>
      <c r="GP39" s="313"/>
      <c r="GQ39" s="313"/>
      <c r="GR39" s="313"/>
      <c r="GS39" s="313"/>
      <c r="GT39" s="313"/>
      <c r="GU39" s="313"/>
      <c r="GV39" s="313"/>
      <c r="GW39" s="313"/>
      <c r="GX39" s="313"/>
      <c r="GY39" s="313"/>
      <c r="GZ39" s="313"/>
      <c r="HA39" s="313"/>
      <c r="HB39" s="313"/>
      <c r="HC39" s="313"/>
      <c r="HD39" s="313"/>
      <c r="HE39" s="313"/>
      <c r="HF39" s="313"/>
      <c r="HG39" s="313"/>
      <c r="HH39" s="313"/>
      <c r="HI39" s="313"/>
      <c r="HJ39" s="313"/>
      <c r="HK39" s="313"/>
      <c r="HL39" s="313"/>
      <c r="HM39" s="313"/>
      <c r="HN39" s="313"/>
      <c r="HO39" s="313"/>
      <c r="HP39" s="313"/>
      <c r="HQ39" s="313"/>
      <c r="HR39" s="313"/>
      <c r="HS39" s="313"/>
      <c r="HT39" s="313"/>
      <c r="HU39" s="313"/>
      <c r="HV39" s="313"/>
      <c r="HW39" s="313"/>
      <c r="HX39" s="313"/>
      <c r="HY39" s="313"/>
      <c r="HZ39" s="313"/>
      <c r="IA39" s="313"/>
      <c r="IB39" s="313"/>
      <c r="IC39" s="313"/>
      <c r="ID39" s="313"/>
      <c r="IE39" s="313"/>
      <c r="IF39" s="313"/>
      <c r="IG39" s="313"/>
      <c r="IH39" s="313"/>
      <c r="II39" s="313"/>
      <c r="IJ39" s="313"/>
      <c r="IK39" s="313"/>
      <c r="IL39" s="313"/>
      <c r="IM39" s="313"/>
      <c r="IN39" s="313"/>
      <c r="IO39" s="313"/>
      <c r="IP39" s="313"/>
      <c r="IQ39" s="313"/>
      <c r="IR39" s="313"/>
      <c r="IS39" s="313"/>
      <c r="IT39" s="313"/>
      <c r="IU39" s="313"/>
      <c r="IV39" s="313"/>
    </row>
    <row r="40" spans="1:256" s="298" customFormat="1" ht="13.5" customHeight="1" x14ac:dyDescent="0.3">
      <c r="B40" s="330"/>
      <c r="C40" s="331"/>
      <c r="D40" s="332" t="s">
        <v>548</v>
      </c>
      <c r="E40" s="220">
        <f>E32+E24</f>
        <v>0</v>
      </c>
      <c r="F40" s="333">
        <f>F32+F24</f>
        <v>0</v>
      </c>
      <c r="G40" s="333">
        <f t="shared" ref="G40:BR40" si="16">G32+G24</f>
        <v>0</v>
      </c>
      <c r="H40" s="333">
        <f t="shared" si="16"/>
        <v>0</v>
      </c>
      <c r="I40" s="333">
        <f t="shared" si="16"/>
        <v>0</v>
      </c>
      <c r="J40" s="333">
        <f t="shared" si="16"/>
        <v>0</v>
      </c>
      <c r="K40" s="333">
        <f t="shared" si="16"/>
        <v>0</v>
      </c>
      <c r="L40" s="333">
        <f t="shared" si="16"/>
        <v>0</v>
      </c>
      <c r="M40" s="333">
        <f t="shared" si="16"/>
        <v>0</v>
      </c>
      <c r="N40" s="333">
        <f t="shared" si="16"/>
        <v>0</v>
      </c>
      <c r="O40" s="333">
        <f t="shared" si="16"/>
        <v>0</v>
      </c>
      <c r="P40" s="333">
        <f t="shared" si="16"/>
        <v>0</v>
      </c>
      <c r="Q40" s="333">
        <f t="shared" si="16"/>
        <v>0</v>
      </c>
      <c r="R40" s="333">
        <f t="shared" si="16"/>
        <v>0</v>
      </c>
      <c r="S40" s="333">
        <f t="shared" si="16"/>
        <v>0</v>
      </c>
      <c r="T40" s="333">
        <f t="shared" si="16"/>
        <v>0</v>
      </c>
      <c r="U40" s="333">
        <f t="shared" si="16"/>
        <v>0</v>
      </c>
      <c r="V40" s="333">
        <f t="shared" si="16"/>
        <v>0</v>
      </c>
      <c r="W40" s="333">
        <f t="shared" si="16"/>
        <v>0</v>
      </c>
      <c r="X40" s="333">
        <f t="shared" si="16"/>
        <v>0</v>
      </c>
      <c r="Y40" s="333">
        <f t="shared" si="16"/>
        <v>0</v>
      </c>
      <c r="Z40" s="333">
        <f t="shared" si="16"/>
        <v>0</v>
      </c>
      <c r="AA40" s="333">
        <f t="shared" si="16"/>
        <v>0</v>
      </c>
      <c r="AB40" s="333">
        <f t="shared" si="16"/>
        <v>0</v>
      </c>
      <c r="AC40" s="333">
        <f t="shared" si="16"/>
        <v>0</v>
      </c>
      <c r="AD40" s="333">
        <f t="shared" si="16"/>
        <v>0</v>
      </c>
      <c r="AE40" s="333">
        <f t="shared" si="16"/>
        <v>0</v>
      </c>
      <c r="AF40" s="333">
        <f t="shared" si="16"/>
        <v>0</v>
      </c>
      <c r="AG40" s="333">
        <f t="shared" si="16"/>
        <v>0</v>
      </c>
      <c r="AH40" s="333">
        <f t="shared" si="16"/>
        <v>0</v>
      </c>
      <c r="AI40" s="333">
        <f t="shared" si="16"/>
        <v>0</v>
      </c>
      <c r="AJ40" s="333">
        <f t="shared" si="16"/>
        <v>0</v>
      </c>
      <c r="AK40" s="333">
        <f t="shared" si="16"/>
        <v>0</v>
      </c>
      <c r="AL40" s="333">
        <f t="shared" si="16"/>
        <v>0</v>
      </c>
      <c r="AM40" s="333">
        <f t="shared" si="16"/>
        <v>0</v>
      </c>
      <c r="AN40" s="333">
        <f t="shared" si="16"/>
        <v>0</v>
      </c>
      <c r="AO40" s="333">
        <f t="shared" si="16"/>
        <v>0</v>
      </c>
      <c r="AP40" s="333">
        <f t="shared" si="16"/>
        <v>0</v>
      </c>
      <c r="AQ40" s="333">
        <f t="shared" si="16"/>
        <v>0</v>
      </c>
      <c r="AR40" s="333">
        <f t="shared" si="16"/>
        <v>0</v>
      </c>
      <c r="AS40" s="333">
        <f t="shared" si="16"/>
        <v>0</v>
      </c>
      <c r="AT40" s="333">
        <f t="shared" si="16"/>
        <v>0</v>
      </c>
      <c r="AU40" s="333">
        <f t="shared" si="16"/>
        <v>0</v>
      </c>
      <c r="AV40" s="333">
        <f t="shared" si="16"/>
        <v>0</v>
      </c>
      <c r="AW40" s="333">
        <f t="shared" si="16"/>
        <v>0</v>
      </c>
      <c r="AX40" s="333">
        <f t="shared" si="16"/>
        <v>0</v>
      </c>
      <c r="AY40" s="333">
        <f t="shared" si="16"/>
        <v>0</v>
      </c>
      <c r="AZ40" s="333">
        <f t="shared" si="16"/>
        <v>0</v>
      </c>
      <c r="BA40" s="333">
        <f t="shared" si="16"/>
        <v>0</v>
      </c>
      <c r="BB40" s="333">
        <f t="shared" si="16"/>
        <v>0</v>
      </c>
      <c r="BC40" s="333">
        <f t="shared" si="16"/>
        <v>0</v>
      </c>
      <c r="BD40" s="333">
        <f t="shared" si="16"/>
        <v>0</v>
      </c>
      <c r="BE40" s="333">
        <f t="shared" si="16"/>
        <v>0</v>
      </c>
      <c r="BF40" s="333">
        <f t="shared" si="16"/>
        <v>0</v>
      </c>
      <c r="BG40" s="333">
        <f t="shared" si="16"/>
        <v>0</v>
      </c>
      <c r="BH40" s="333">
        <f t="shared" si="16"/>
        <v>0</v>
      </c>
      <c r="BI40" s="333">
        <f t="shared" si="16"/>
        <v>0</v>
      </c>
      <c r="BJ40" s="333">
        <f t="shared" si="16"/>
        <v>0</v>
      </c>
      <c r="BK40" s="333">
        <f t="shared" si="16"/>
        <v>0</v>
      </c>
      <c r="BL40" s="333">
        <f t="shared" si="16"/>
        <v>0</v>
      </c>
      <c r="BM40" s="333">
        <f t="shared" si="16"/>
        <v>0</v>
      </c>
      <c r="BN40" s="333">
        <f t="shared" si="16"/>
        <v>0</v>
      </c>
      <c r="BO40" s="333">
        <f t="shared" si="16"/>
        <v>0</v>
      </c>
      <c r="BP40" s="333">
        <f t="shared" si="16"/>
        <v>0</v>
      </c>
      <c r="BQ40" s="333">
        <f t="shared" si="16"/>
        <v>0</v>
      </c>
      <c r="BR40" s="333">
        <f t="shared" si="16"/>
        <v>0</v>
      </c>
      <c r="BS40" s="333">
        <f t="shared" ref="BS40:ED40" si="17">BS32+BS24</f>
        <v>0</v>
      </c>
      <c r="BT40" s="333">
        <f t="shared" si="17"/>
        <v>0</v>
      </c>
      <c r="BU40" s="333">
        <f t="shared" si="17"/>
        <v>0</v>
      </c>
      <c r="BV40" s="333">
        <f t="shared" si="17"/>
        <v>0</v>
      </c>
      <c r="BW40" s="333">
        <f t="shared" si="17"/>
        <v>0</v>
      </c>
      <c r="BX40" s="333">
        <f t="shared" si="17"/>
        <v>0</v>
      </c>
      <c r="BY40" s="333">
        <f t="shared" si="17"/>
        <v>0</v>
      </c>
      <c r="BZ40" s="333">
        <f t="shared" si="17"/>
        <v>0</v>
      </c>
      <c r="CA40" s="333">
        <f t="shared" si="17"/>
        <v>0</v>
      </c>
      <c r="CB40" s="333">
        <f t="shared" si="17"/>
        <v>0</v>
      </c>
      <c r="CC40" s="333">
        <f t="shared" si="17"/>
        <v>0</v>
      </c>
      <c r="CD40" s="333">
        <f t="shared" si="17"/>
        <v>0</v>
      </c>
      <c r="CE40" s="333">
        <f t="shared" si="17"/>
        <v>0</v>
      </c>
      <c r="CF40" s="333">
        <f t="shared" si="17"/>
        <v>0</v>
      </c>
      <c r="CG40" s="333">
        <f t="shared" si="17"/>
        <v>0</v>
      </c>
      <c r="CH40" s="333">
        <f t="shared" si="17"/>
        <v>0</v>
      </c>
      <c r="CI40" s="333">
        <f t="shared" si="17"/>
        <v>0</v>
      </c>
      <c r="CJ40" s="333">
        <f t="shared" si="17"/>
        <v>0</v>
      </c>
      <c r="CK40" s="333">
        <f t="shared" si="17"/>
        <v>0</v>
      </c>
      <c r="CL40" s="333">
        <f t="shared" si="17"/>
        <v>0</v>
      </c>
      <c r="CM40" s="333">
        <f t="shared" si="17"/>
        <v>0</v>
      </c>
      <c r="CN40" s="333">
        <f t="shared" si="17"/>
        <v>0</v>
      </c>
      <c r="CO40" s="333">
        <f t="shared" si="17"/>
        <v>0</v>
      </c>
      <c r="CP40" s="333">
        <f t="shared" si="17"/>
        <v>0</v>
      </c>
      <c r="CQ40" s="333">
        <f t="shared" si="17"/>
        <v>0</v>
      </c>
      <c r="CR40" s="333">
        <f t="shared" si="17"/>
        <v>0</v>
      </c>
      <c r="CS40" s="333">
        <f t="shared" si="17"/>
        <v>0</v>
      </c>
      <c r="CT40" s="333">
        <f t="shared" si="17"/>
        <v>0</v>
      </c>
      <c r="CU40" s="333">
        <f t="shared" si="17"/>
        <v>0</v>
      </c>
      <c r="CV40" s="333">
        <f t="shared" si="17"/>
        <v>0</v>
      </c>
      <c r="CW40" s="333">
        <f t="shared" si="17"/>
        <v>0</v>
      </c>
      <c r="CX40" s="333">
        <f t="shared" si="17"/>
        <v>0</v>
      </c>
      <c r="CY40" s="333">
        <f t="shared" si="17"/>
        <v>0</v>
      </c>
      <c r="CZ40" s="333">
        <f t="shared" si="17"/>
        <v>0</v>
      </c>
      <c r="DA40" s="333">
        <f t="shared" si="17"/>
        <v>0</v>
      </c>
      <c r="DB40" s="333">
        <f t="shared" si="17"/>
        <v>0</v>
      </c>
      <c r="DC40" s="333">
        <f t="shared" si="17"/>
        <v>0</v>
      </c>
      <c r="DD40" s="333">
        <f t="shared" si="17"/>
        <v>0</v>
      </c>
      <c r="DE40" s="333">
        <f t="shared" si="17"/>
        <v>0</v>
      </c>
      <c r="DF40" s="333">
        <f t="shared" si="17"/>
        <v>0</v>
      </c>
      <c r="DG40" s="333">
        <f t="shared" si="17"/>
        <v>0</v>
      </c>
      <c r="DH40" s="333">
        <f t="shared" si="17"/>
        <v>0</v>
      </c>
      <c r="DI40" s="333">
        <f t="shared" si="17"/>
        <v>0</v>
      </c>
      <c r="DJ40" s="333">
        <f t="shared" si="17"/>
        <v>0</v>
      </c>
      <c r="DK40" s="333">
        <f t="shared" si="17"/>
        <v>0</v>
      </c>
      <c r="DL40" s="333">
        <f t="shared" si="17"/>
        <v>0</v>
      </c>
      <c r="DM40" s="333">
        <f t="shared" si="17"/>
        <v>0</v>
      </c>
      <c r="DN40" s="333">
        <f t="shared" si="17"/>
        <v>0</v>
      </c>
      <c r="DO40" s="333">
        <f t="shared" si="17"/>
        <v>0</v>
      </c>
      <c r="DP40" s="333">
        <f t="shared" si="17"/>
        <v>0</v>
      </c>
      <c r="DQ40" s="333">
        <f t="shared" si="17"/>
        <v>0</v>
      </c>
      <c r="DR40" s="333">
        <f t="shared" si="17"/>
        <v>0</v>
      </c>
      <c r="DS40" s="333">
        <f t="shared" si="17"/>
        <v>0</v>
      </c>
      <c r="DT40" s="333">
        <f t="shared" si="17"/>
        <v>0</v>
      </c>
      <c r="DU40" s="333">
        <f t="shared" si="17"/>
        <v>0</v>
      </c>
      <c r="DV40" s="333">
        <f t="shared" si="17"/>
        <v>0</v>
      </c>
      <c r="DW40" s="333">
        <f t="shared" si="17"/>
        <v>0</v>
      </c>
      <c r="DX40" s="333">
        <f t="shared" si="17"/>
        <v>0</v>
      </c>
      <c r="DY40" s="333">
        <f t="shared" si="17"/>
        <v>0</v>
      </c>
      <c r="DZ40" s="333">
        <f t="shared" si="17"/>
        <v>0</v>
      </c>
      <c r="EA40" s="333">
        <f t="shared" si="17"/>
        <v>0</v>
      </c>
      <c r="EB40" s="333">
        <f t="shared" si="17"/>
        <v>0</v>
      </c>
      <c r="EC40" s="333">
        <f t="shared" si="17"/>
        <v>0</v>
      </c>
      <c r="ED40" s="333">
        <f t="shared" si="17"/>
        <v>0</v>
      </c>
      <c r="EE40" s="333">
        <f t="shared" ref="EE40:GP40" si="18">EE32+EE24</f>
        <v>0</v>
      </c>
      <c r="EF40" s="333">
        <f t="shared" si="18"/>
        <v>0</v>
      </c>
      <c r="EG40" s="333">
        <f t="shared" si="18"/>
        <v>0</v>
      </c>
      <c r="EH40" s="333">
        <f t="shared" si="18"/>
        <v>0</v>
      </c>
      <c r="EI40" s="333">
        <f t="shared" si="18"/>
        <v>0</v>
      </c>
      <c r="EJ40" s="333">
        <f t="shared" si="18"/>
        <v>0</v>
      </c>
      <c r="EK40" s="333">
        <f t="shared" si="18"/>
        <v>0</v>
      </c>
      <c r="EL40" s="333">
        <f t="shared" si="18"/>
        <v>0</v>
      </c>
      <c r="EM40" s="333">
        <f t="shared" si="18"/>
        <v>0</v>
      </c>
      <c r="EN40" s="333">
        <f t="shared" si="18"/>
        <v>0</v>
      </c>
      <c r="EO40" s="333">
        <f t="shared" si="18"/>
        <v>0</v>
      </c>
      <c r="EP40" s="333">
        <f t="shared" si="18"/>
        <v>0</v>
      </c>
      <c r="EQ40" s="333">
        <f t="shared" si="18"/>
        <v>0</v>
      </c>
      <c r="ER40" s="333">
        <f t="shared" si="18"/>
        <v>0</v>
      </c>
      <c r="ES40" s="333">
        <f t="shared" si="18"/>
        <v>0</v>
      </c>
      <c r="ET40" s="333">
        <f t="shared" si="18"/>
        <v>0</v>
      </c>
      <c r="EU40" s="333">
        <f t="shared" si="18"/>
        <v>0</v>
      </c>
      <c r="EV40" s="333">
        <f t="shared" si="18"/>
        <v>0</v>
      </c>
      <c r="EW40" s="333">
        <f t="shared" si="18"/>
        <v>0</v>
      </c>
      <c r="EX40" s="333">
        <f t="shared" si="18"/>
        <v>0</v>
      </c>
      <c r="EY40" s="333">
        <f t="shared" si="18"/>
        <v>0</v>
      </c>
      <c r="EZ40" s="333">
        <f t="shared" si="18"/>
        <v>0</v>
      </c>
      <c r="FA40" s="333">
        <f t="shared" si="18"/>
        <v>0</v>
      </c>
      <c r="FB40" s="333">
        <f t="shared" si="18"/>
        <v>0</v>
      </c>
      <c r="FC40" s="333">
        <f t="shared" si="18"/>
        <v>0</v>
      </c>
      <c r="FD40" s="333">
        <f t="shared" si="18"/>
        <v>0</v>
      </c>
      <c r="FE40" s="333">
        <f t="shared" si="18"/>
        <v>0</v>
      </c>
      <c r="FF40" s="333">
        <f t="shared" si="18"/>
        <v>0</v>
      </c>
      <c r="FG40" s="333">
        <f t="shared" si="18"/>
        <v>0</v>
      </c>
      <c r="FH40" s="333">
        <f t="shared" si="18"/>
        <v>0</v>
      </c>
      <c r="FI40" s="333">
        <f t="shared" si="18"/>
        <v>0</v>
      </c>
      <c r="FJ40" s="333">
        <f t="shared" si="18"/>
        <v>0</v>
      </c>
      <c r="FK40" s="333">
        <f t="shared" si="18"/>
        <v>0</v>
      </c>
      <c r="FL40" s="333">
        <f t="shared" si="18"/>
        <v>0</v>
      </c>
      <c r="FM40" s="333">
        <f t="shared" si="18"/>
        <v>0</v>
      </c>
      <c r="FN40" s="333">
        <f t="shared" si="18"/>
        <v>0</v>
      </c>
      <c r="FO40" s="333">
        <f t="shared" si="18"/>
        <v>0</v>
      </c>
      <c r="FP40" s="333">
        <f t="shared" si="18"/>
        <v>0</v>
      </c>
      <c r="FQ40" s="333">
        <f t="shared" si="18"/>
        <v>0</v>
      </c>
      <c r="FR40" s="333">
        <f t="shared" si="18"/>
        <v>0</v>
      </c>
      <c r="FS40" s="333">
        <f t="shared" si="18"/>
        <v>0</v>
      </c>
      <c r="FT40" s="333">
        <f t="shared" si="18"/>
        <v>0</v>
      </c>
      <c r="FU40" s="333">
        <f t="shared" si="18"/>
        <v>0</v>
      </c>
      <c r="FV40" s="333">
        <f t="shared" si="18"/>
        <v>0</v>
      </c>
      <c r="FW40" s="333">
        <f t="shared" si="18"/>
        <v>0</v>
      </c>
      <c r="FX40" s="333">
        <f t="shared" si="18"/>
        <v>0</v>
      </c>
      <c r="FY40" s="333">
        <f t="shared" si="18"/>
        <v>0</v>
      </c>
      <c r="FZ40" s="333">
        <f t="shared" si="18"/>
        <v>0</v>
      </c>
      <c r="GA40" s="333">
        <f t="shared" si="18"/>
        <v>0</v>
      </c>
      <c r="GB40" s="333">
        <f t="shared" si="18"/>
        <v>0</v>
      </c>
      <c r="GC40" s="333">
        <f t="shared" si="18"/>
        <v>0</v>
      </c>
      <c r="GD40" s="333">
        <f t="shared" si="18"/>
        <v>0</v>
      </c>
      <c r="GE40" s="333">
        <f t="shared" si="18"/>
        <v>0</v>
      </c>
      <c r="GF40" s="333">
        <f t="shared" si="18"/>
        <v>0</v>
      </c>
      <c r="GG40" s="333">
        <f t="shared" si="18"/>
        <v>0</v>
      </c>
      <c r="GH40" s="333">
        <f t="shared" si="18"/>
        <v>0</v>
      </c>
      <c r="GI40" s="333">
        <f t="shared" si="18"/>
        <v>0</v>
      </c>
      <c r="GJ40" s="333">
        <f t="shared" si="18"/>
        <v>0</v>
      </c>
      <c r="GK40" s="333">
        <f t="shared" si="18"/>
        <v>0</v>
      </c>
      <c r="GL40" s="333">
        <f t="shared" si="18"/>
        <v>0</v>
      </c>
      <c r="GM40" s="333">
        <f t="shared" si="18"/>
        <v>0</v>
      </c>
      <c r="GN40" s="333">
        <f t="shared" si="18"/>
        <v>0</v>
      </c>
      <c r="GO40" s="333">
        <f t="shared" si="18"/>
        <v>0</v>
      </c>
      <c r="GP40" s="333">
        <f t="shared" si="18"/>
        <v>0</v>
      </c>
      <c r="GQ40" s="333">
        <f t="shared" ref="GQ40:IV40" si="19">GQ32+GQ24</f>
        <v>0</v>
      </c>
      <c r="GR40" s="333">
        <f t="shared" si="19"/>
        <v>0</v>
      </c>
      <c r="GS40" s="333">
        <f t="shared" si="19"/>
        <v>0</v>
      </c>
      <c r="GT40" s="333">
        <f t="shared" si="19"/>
        <v>0</v>
      </c>
      <c r="GU40" s="333">
        <f t="shared" si="19"/>
        <v>0</v>
      </c>
      <c r="GV40" s="333">
        <f t="shared" si="19"/>
        <v>0</v>
      </c>
      <c r="GW40" s="333">
        <f t="shared" si="19"/>
        <v>0</v>
      </c>
      <c r="GX40" s="333">
        <f t="shared" si="19"/>
        <v>0</v>
      </c>
      <c r="GY40" s="333">
        <f t="shared" si="19"/>
        <v>0</v>
      </c>
      <c r="GZ40" s="333">
        <f t="shared" si="19"/>
        <v>0</v>
      </c>
      <c r="HA40" s="333">
        <f t="shared" si="19"/>
        <v>0</v>
      </c>
      <c r="HB40" s="333">
        <f t="shared" si="19"/>
        <v>0</v>
      </c>
      <c r="HC40" s="333">
        <f t="shared" si="19"/>
        <v>0</v>
      </c>
      <c r="HD40" s="333">
        <f t="shared" si="19"/>
        <v>0</v>
      </c>
      <c r="HE40" s="333">
        <f t="shared" si="19"/>
        <v>0</v>
      </c>
      <c r="HF40" s="333">
        <f t="shared" si="19"/>
        <v>0</v>
      </c>
      <c r="HG40" s="333">
        <f t="shared" si="19"/>
        <v>0</v>
      </c>
      <c r="HH40" s="333">
        <f t="shared" si="19"/>
        <v>0</v>
      </c>
      <c r="HI40" s="333">
        <f t="shared" si="19"/>
        <v>0</v>
      </c>
      <c r="HJ40" s="333">
        <f t="shared" si="19"/>
        <v>0</v>
      </c>
      <c r="HK40" s="333">
        <f t="shared" si="19"/>
        <v>0</v>
      </c>
      <c r="HL40" s="333">
        <f t="shared" si="19"/>
        <v>0</v>
      </c>
      <c r="HM40" s="333">
        <f t="shared" si="19"/>
        <v>0</v>
      </c>
      <c r="HN40" s="333">
        <f t="shared" si="19"/>
        <v>0</v>
      </c>
      <c r="HO40" s="333">
        <f t="shared" si="19"/>
        <v>0</v>
      </c>
      <c r="HP40" s="333">
        <f t="shared" si="19"/>
        <v>0</v>
      </c>
      <c r="HQ40" s="333">
        <f t="shared" si="19"/>
        <v>0</v>
      </c>
      <c r="HR40" s="333">
        <f t="shared" si="19"/>
        <v>0</v>
      </c>
      <c r="HS40" s="333">
        <f t="shared" si="19"/>
        <v>0</v>
      </c>
      <c r="HT40" s="333">
        <f t="shared" si="19"/>
        <v>0</v>
      </c>
      <c r="HU40" s="333">
        <f t="shared" si="19"/>
        <v>0</v>
      </c>
      <c r="HV40" s="333">
        <f t="shared" si="19"/>
        <v>0</v>
      </c>
      <c r="HW40" s="333">
        <f t="shared" si="19"/>
        <v>0</v>
      </c>
      <c r="HX40" s="333">
        <f t="shared" si="19"/>
        <v>0</v>
      </c>
      <c r="HY40" s="333">
        <f t="shared" si="19"/>
        <v>0</v>
      </c>
      <c r="HZ40" s="333">
        <f t="shared" si="19"/>
        <v>0</v>
      </c>
      <c r="IA40" s="333">
        <f t="shared" si="19"/>
        <v>0</v>
      </c>
      <c r="IB40" s="333">
        <f t="shared" si="19"/>
        <v>0</v>
      </c>
      <c r="IC40" s="333">
        <f t="shared" si="19"/>
        <v>0</v>
      </c>
      <c r="ID40" s="333">
        <f t="shared" si="19"/>
        <v>0</v>
      </c>
      <c r="IE40" s="333">
        <f t="shared" si="19"/>
        <v>0</v>
      </c>
      <c r="IF40" s="333">
        <f t="shared" si="19"/>
        <v>0</v>
      </c>
      <c r="IG40" s="333">
        <f t="shared" si="19"/>
        <v>0</v>
      </c>
      <c r="IH40" s="333">
        <f t="shared" si="19"/>
        <v>0</v>
      </c>
      <c r="II40" s="333">
        <f t="shared" si="19"/>
        <v>0</v>
      </c>
      <c r="IJ40" s="333">
        <f t="shared" si="19"/>
        <v>0</v>
      </c>
      <c r="IK40" s="333">
        <f t="shared" si="19"/>
        <v>0</v>
      </c>
      <c r="IL40" s="333">
        <f t="shared" si="19"/>
        <v>0</v>
      </c>
      <c r="IM40" s="333">
        <f t="shared" si="19"/>
        <v>0</v>
      </c>
      <c r="IN40" s="333">
        <f t="shared" si="19"/>
        <v>0</v>
      </c>
      <c r="IO40" s="333">
        <f t="shared" si="19"/>
        <v>0</v>
      </c>
      <c r="IP40" s="333">
        <f t="shared" si="19"/>
        <v>0</v>
      </c>
      <c r="IQ40" s="333">
        <f t="shared" si="19"/>
        <v>0</v>
      </c>
      <c r="IR40" s="333">
        <f t="shared" si="19"/>
        <v>0</v>
      </c>
      <c r="IS40" s="333">
        <f t="shared" si="19"/>
        <v>0</v>
      </c>
      <c r="IT40" s="333">
        <f t="shared" si="19"/>
        <v>0</v>
      </c>
      <c r="IU40" s="333">
        <f t="shared" si="19"/>
        <v>0</v>
      </c>
      <c r="IV40" s="333">
        <f t="shared" si="19"/>
        <v>0</v>
      </c>
    </row>
    <row r="41" spans="1:256" s="336" customFormat="1" ht="13.5" customHeight="1" x14ac:dyDescent="0.3">
      <c r="A41" s="305"/>
      <c r="B41" s="330"/>
      <c r="C41" s="334" t="s">
        <v>557</v>
      </c>
      <c r="D41" s="335" t="s">
        <v>550</v>
      </c>
      <c r="E41" s="251">
        <f>E34+E26</f>
        <v>0</v>
      </c>
      <c r="F41" s="252">
        <f>F34+F26</f>
        <v>0</v>
      </c>
      <c r="G41" s="252">
        <f t="shared" ref="G41:BR41" si="20">G34+G26</f>
        <v>0</v>
      </c>
      <c r="H41" s="252">
        <f t="shared" si="20"/>
        <v>0</v>
      </c>
      <c r="I41" s="252">
        <f t="shared" si="20"/>
        <v>0</v>
      </c>
      <c r="J41" s="252">
        <f t="shared" si="20"/>
        <v>0</v>
      </c>
      <c r="K41" s="252">
        <f t="shared" si="20"/>
        <v>0</v>
      </c>
      <c r="L41" s="252">
        <f t="shared" si="20"/>
        <v>0</v>
      </c>
      <c r="M41" s="252">
        <f t="shared" si="20"/>
        <v>0</v>
      </c>
      <c r="N41" s="252">
        <f t="shared" si="20"/>
        <v>0</v>
      </c>
      <c r="O41" s="252">
        <f t="shared" si="20"/>
        <v>0</v>
      </c>
      <c r="P41" s="252">
        <f t="shared" si="20"/>
        <v>0</v>
      </c>
      <c r="Q41" s="252">
        <f t="shared" si="20"/>
        <v>0</v>
      </c>
      <c r="R41" s="252">
        <f t="shared" si="20"/>
        <v>0</v>
      </c>
      <c r="S41" s="252">
        <f t="shared" si="20"/>
        <v>0</v>
      </c>
      <c r="T41" s="252">
        <f t="shared" si="20"/>
        <v>0</v>
      </c>
      <c r="U41" s="252">
        <f t="shared" si="20"/>
        <v>0</v>
      </c>
      <c r="V41" s="252">
        <f t="shared" si="20"/>
        <v>0</v>
      </c>
      <c r="W41" s="252">
        <f t="shared" si="20"/>
        <v>0</v>
      </c>
      <c r="X41" s="252">
        <f t="shared" si="20"/>
        <v>0</v>
      </c>
      <c r="Y41" s="252">
        <f t="shared" si="20"/>
        <v>0</v>
      </c>
      <c r="Z41" s="252">
        <f t="shared" si="20"/>
        <v>0</v>
      </c>
      <c r="AA41" s="252">
        <f t="shared" si="20"/>
        <v>0</v>
      </c>
      <c r="AB41" s="252">
        <f t="shared" si="20"/>
        <v>0</v>
      </c>
      <c r="AC41" s="252">
        <f t="shared" si="20"/>
        <v>0</v>
      </c>
      <c r="AD41" s="252">
        <f t="shared" si="20"/>
        <v>0</v>
      </c>
      <c r="AE41" s="252">
        <f t="shared" si="20"/>
        <v>0</v>
      </c>
      <c r="AF41" s="252">
        <f t="shared" si="20"/>
        <v>0</v>
      </c>
      <c r="AG41" s="252">
        <f t="shared" si="20"/>
        <v>0</v>
      </c>
      <c r="AH41" s="252">
        <f t="shared" si="20"/>
        <v>0</v>
      </c>
      <c r="AI41" s="252">
        <f t="shared" si="20"/>
        <v>0</v>
      </c>
      <c r="AJ41" s="252">
        <f t="shared" si="20"/>
        <v>0</v>
      </c>
      <c r="AK41" s="252">
        <f t="shared" si="20"/>
        <v>0</v>
      </c>
      <c r="AL41" s="252">
        <f t="shared" si="20"/>
        <v>0</v>
      </c>
      <c r="AM41" s="252">
        <f t="shared" si="20"/>
        <v>0</v>
      </c>
      <c r="AN41" s="252">
        <f t="shared" si="20"/>
        <v>0</v>
      </c>
      <c r="AO41" s="252">
        <f t="shared" si="20"/>
        <v>0</v>
      </c>
      <c r="AP41" s="252">
        <f t="shared" si="20"/>
        <v>0</v>
      </c>
      <c r="AQ41" s="252">
        <f t="shared" si="20"/>
        <v>0</v>
      </c>
      <c r="AR41" s="252">
        <f t="shared" si="20"/>
        <v>0</v>
      </c>
      <c r="AS41" s="252">
        <f t="shared" si="20"/>
        <v>0</v>
      </c>
      <c r="AT41" s="252">
        <f t="shared" si="20"/>
        <v>0</v>
      </c>
      <c r="AU41" s="252">
        <f t="shared" si="20"/>
        <v>0</v>
      </c>
      <c r="AV41" s="252">
        <f t="shared" si="20"/>
        <v>0</v>
      </c>
      <c r="AW41" s="252">
        <f t="shared" si="20"/>
        <v>0</v>
      </c>
      <c r="AX41" s="252">
        <f t="shared" si="20"/>
        <v>0</v>
      </c>
      <c r="AY41" s="252">
        <f t="shared" si="20"/>
        <v>0</v>
      </c>
      <c r="AZ41" s="252">
        <f t="shared" si="20"/>
        <v>0</v>
      </c>
      <c r="BA41" s="252">
        <f t="shared" si="20"/>
        <v>0</v>
      </c>
      <c r="BB41" s="252">
        <f t="shared" si="20"/>
        <v>0</v>
      </c>
      <c r="BC41" s="252">
        <f t="shared" si="20"/>
        <v>0</v>
      </c>
      <c r="BD41" s="252">
        <f t="shared" si="20"/>
        <v>0</v>
      </c>
      <c r="BE41" s="252">
        <f t="shared" si="20"/>
        <v>0</v>
      </c>
      <c r="BF41" s="252">
        <f t="shared" si="20"/>
        <v>0</v>
      </c>
      <c r="BG41" s="252">
        <f t="shared" si="20"/>
        <v>0</v>
      </c>
      <c r="BH41" s="252">
        <f t="shared" si="20"/>
        <v>0</v>
      </c>
      <c r="BI41" s="252">
        <f t="shared" si="20"/>
        <v>0</v>
      </c>
      <c r="BJ41" s="252">
        <f t="shared" si="20"/>
        <v>0</v>
      </c>
      <c r="BK41" s="252">
        <f t="shared" si="20"/>
        <v>0</v>
      </c>
      <c r="BL41" s="252">
        <f t="shared" si="20"/>
        <v>0</v>
      </c>
      <c r="BM41" s="252">
        <f t="shared" si="20"/>
        <v>0</v>
      </c>
      <c r="BN41" s="252">
        <f t="shared" si="20"/>
        <v>0</v>
      </c>
      <c r="BO41" s="252">
        <f t="shared" si="20"/>
        <v>0</v>
      </c>
      <c r="BP41" s="252">
        <f t="shared" si="20"/>
        <v>0</v>
      </c>
      <c r="BQ41" s="252">
        <f t="shared" si="20"/>
        <v>0</v>
      </c>
      <c r="BR41" s="252">
        <f t="shared" si="20"/>
        <v>0</v>
      </c>
      <c r="BS41" s="252">
        <f t="shared" ref="BS41:ED41" si="21">BS34+BS26</f>
        <v>0</v>
      </c>
      <c r="BT41" s="252">
        <f t="shared" si="21"/>
        <v>0</v>
      </c>
      <c r="BU41" s="252">
        <f t="shared" si="21"/>
        <v>0</v>
      </c>
      <c r="BV41" s="252">
        <f t="shared" si="21"/>
        <v>0</v>
      </c>
      <c r="BW41" s="252">
        <f t="shared" si="21"/>
        <v>0</v>
      </c>
      <c r="BX41" s="252">
        <f t="shared" si="21"/>
        <v>0</v>
      </c>
      <c r="BY41" s="252">
        <f t="shared" si="21"/>
        <v>0</v>
      </c>
      <c r="BZ41" s="252">
        <f t="shared" si="21"/>
        <v>0</v>
      </c>
      <c r="CA41" s="252">
        <f t="shared" si="21"/>
        <v>0</v>
      </c>
      <c r="CB41" s="252">
        <f t="shared" si="21"/>
        <v>0</v>
      </c>
      <c r="CC41" s="252">
        <f t="shared" si="21"/>
        <v>0</v>
      </c>
      <c r="CD41" s="252">
        <f t="shared" si="21"/>
        <v>0</v>
      </c>
      <c r="CE41" s="252">
        <f t="shared" si="21"/>
        <v>0</v>
      </c>
      <c r="CF41" s="252">
        <f t="shared" si="21"/>
        <v>0</v>
      </c>
      <c r="CG41" s="252">
        <f t="shared" si="21"/>
        <v>0</v>
      </c>
      <c r="CH41" s="252">
        <f t="shared" si="21"/>
        <v>0</v>
      </c>
      <c r="CI41" s="252">
        <f t="shared" si="21"/>
        <v>0</v>
      </c>
      <c r="CJ41" s="252">
        <f t="shared" si="21"/>
        <v>0</v>
      </c>
      <c r="CK41" s="252">
        <f t="shared" si="21"/>
        <v>0</v>
      </c>
      <c r="CL41" s="252">
        <f t="shared" si="21"/>
        <v>0</v>
      </c>
      <c r="CM41" s="252">
        <f t="shared" si="21"/>
        <v>0</v>
      </c>
      <c r="CN41" s="252">
        <f t="shared" si="21"/>
        <v>0</v>
      </c>
      <c r="CO41" s="252">
        <f t="shared" si="21"/>
        <v>0</v>
      </c>
      <c r="CP41" s="252">
        <f t="shared" si="21"/>
        <v>0</v>
      </c>
      <c r="CQ41" s="252">
        <f t="shared" si="21"/>
        <v>0</v>
      </c>
      <c r="CR41" s="252">
        <f t="shared" si="21"/>
        <v>0</v>
      </c>
      <c r="CS41" s="252">
        <f t="shared" si="21"/>
        <v>0</v>
      </c>
      <c r="CT41" s="252">
        <f t="shared" si="21"/>
        <v>0</v>
      </c>
      <c r="CU41" s="252">
        <f t="shared" si="21"/>
        <v>0</v>
      </c>
      <c r="CV41" s="252">
        <f t="shared" si="21"/>
        <v>0</v>
      </c>
      <c r="CW41" s="252">
        <f t="shared" si="21"/>
        <v>0</v>
      </c>
      <c r="CX41" s="252">
        <f t="shared" si="21"/>
        <v>0</v>
      </c>
      <c r="CY41" s="252">
        <f t="shared" si="21"/>
        <v>0</v>
      </c>
      <c r="CZ41" s="252">
        <f t="shared" si="21"/>
        <v>0</v>
      </c>
      <c r="DA41" s="252">
        <f t="shared" si="21"/>
        <v>0</v>
      </c>
      <c r="DB41" s="252">
        <f t="shared" si="21"/>
        <v>0</v>
      </c>
      <c r="DC41" s="252">
        <f t="shared" si="21"/>
        <v>0</v>
      </c>
      <c r="DD41" s="252">
        <f t="shared" si="21"/>
        <v>0</v>
      </c>
      <c r="DE41" s="252">
        <f t="shared" si="21"/>
        <v>0</v>
      </c>
      <c r="DF41" s="252">
        <f t="shared" si="21"/>
        <v>0</v>
      </c>
      <c r="DG41" s="252">
        <f t="shared" si="21"/>
        <v>0</v>
      </c>
      <c r="DH41" s="252">
        <f t="shared" si="21"/>
        <v>0</v>
      </c>
      <c r="DI41" s="252">
        <f t="shared" si="21"/>
        <v>0</v>
      </c>
      <c r="DJ41" s="252">
        <f t="shared" si="21"/>
        <v>0</v>
      </c>
      <c r="DK41" s="252">
        <f t="shared" si="21"/>
        <v>0</v>
      </c>
      <c r="DL41" s="252">
        <f t="shared" si="21"/>
        <v>0</v>
      </c>
      <c r="DM41" s="252">
        <f t="shared" si="21"/>
        <v>0</v>
      </c>
      <c r="DN41" s="252">
        <f t="shared" si="21"/>
        <v>0</v>
      </c>
      <c r="DO41" s="252">
        <f t="shared" si="21"/>
        <v>0</v>
      </c>
      <c r="DP41" s="252">
        <f t="shared" si="21"/>
        <v>0</v>
      </c>
      <c r="DQ41" s="252">
        <f t="shared" si="21"/>
        <v>0</v>
      </c>
      <c r="DR41" s="252">
        <f t="shared" si="21"/>
        <v>0</v>
      </c>
      <c r="DS41" s="252">
        <f t="shared" si="21"/>
        <v>0</v>
      </c>
      <c r="DT41" s="252">
        <f t="shared" si="21"/>
        <v>0</v>
      </c>
      <c r="DU41" s="252">
        <f t="shared" si="21"/>
        <v>0</v>
      </c>
      <c r="DV41" s="252">
        <f t="shared" si="21"/>
        <v>0</v>
      </c>
      <c r="DW41" s="252">
        <f t="shared" si="21"/>
        <v>0</v>
      </c>
      <c r="DX41" s="252">
        <f t="shared" si="21"/>
        <v>0</v>
      </c>
      <c r="DY41" s="252">
        <f t="shared" si="21"/>
        <v>0</v>
      </c>
      <c r="DZ41" s="252">
        <f t="shared" si="21"/>
        <v>0</v>
      </c>
      <c r="EA41" s="252">
        <f t="shared" si="21"/>
        <v>0</v>
      </c>
      <c r="EB41" s="252">
        <f t="shared" si="21"/>
        <v>0</v>
      </c>
      <c r="EC41" s="252">
        <f t="shared" si="21"/>
        <v>0</v>
      </c>
      <c r="ED41" s="252">
        <f t="shared" si="21"/>
        <v>0</v>
      </c>
      <c r="EE41" s="252">
        <f t="shared" ref="EE41:GP41" si="22">EE34+EE26</f>
        <v>0</v>
      </c>
      <c r="EF41" s="252">
        <f t="shared" si="22"/>
        <v>0</v>
      </c>
      <c r="EG41" s="252">
        <f t="shared" si="22"/>
        <v>0</v>
      </c>
      <c r="EH41" s="252">
        <f t="shared" si="22"/>
        <v>0</v>
      </c>
      <c r="EI41" s="252">
        <f t="shared" si="22"/>
        <v>0</v>
      </c>
      <c r="EJ41" s="252">
        <f t="shared" si="22"/>
        <v>0</v>
      </c>
      <c r="EK41" s="252">
        <f t="shared" si="22"/>
        <v>0</v>
      </c>
      <c r="EL41" s="252">
        <f t="shared" si="22"/>
        <v>0</v>
      </c>
      <c r="EM41" s="252">
        <f t="shared" si="22"/>
        <v>0</v>
      </c>
      <c r="EN41" s="252">
        <f t="shared" si="22"/>
        <v>0</v>
      </c>
      <c r="EO41" s="252">
        <f t="shared" si="22"/>
        <v>0</v>
      </c>
      <c r="EP41" s="252">
        <f t="shared" si="22"/>
        <v>0</v>
      </c>
      <c r="EQ41" s="252">
        <f t="shared" si="22"/>
        <v>0</v>
      </c>
      <c r="ER41" s="252">
        <f t="shared" si="22"/>
        <v>0</v>
      </c>
      <c r="ES41" s="252">
        <f t="shared" si="22"/>
        <v>0</v>
      </c>
      <c r="ET41" s="252">
        <f t="shared" si="22"/>
        <v>0</v>
      </c>
      <c r="EU41" s="252">
        <f t="shared" si="22"/>
        <v>0</v>
      </c>
      <c r="EV41" s="252">
        <f t="shared" si="22"/>
        <v>0</v>
      </c>
      <c r="EW41" s="252">
        <f t="shared" si="22"/>
        <v>0</v>
      </c>
      <c r="EX41" s="252">
        <f t="shared" si="22"/>
        <v>0</v>
      </c>
      <c r="EY41" s="252">
        <f t="shared" si="22"/>
        <v>0</v>
      </c>
      <c r="EZ41" s="252">
        <f t="shared" si="22"/>
        <v>0</v>
      </c>
      <c r="FA41" s="252">
        <f t="shared" si="22"/>
        <v>0</v>
      </c>
      <c r="FB41" s="252">
        <f t="shared" si="22"/>
        <v>0</v>
      </c>
      <c r="FC41" s="252">
        <f t="shared" si="22"/>
        <v>0</v>
      </c>
      <c r="FD41" s="252">
        <f t="shared" si="22"/>
        <v>0</v>
      </c>
      <c r="FE41" s="252">
        <f t="shared" si="22"/>
        <v>0</v>
      </c>
      <c r="FF41" s="252">
        <f t="shared" si="22"/>
        <v>0</v>
      </c>
      <c r="FG41" s="252">
        <f t="shared" si="22"/>
        <v>0</v>
      </c>
      <c r="FH41" s="252">
        <f t="shared" si="22"/>
        <v>0</v>
      </c>
      <c r="FI41" s="252">
        <f t="shared" si="22"/>
        <v>0</v>
      </c>
      <c r="FJ41" s="252">
        <f t="shared" si="22"/>
        <v>0</v>
      </c>
      <c r="FK41" s="252">
        <f t="shared" si="22"/>
        <v>0</v>
      </c>
      <c r="FL41" s="252">
        <f t="shared" si="22"/>
        <v>0</v>
      </c>
      <c r="FM41" s="252">
        <f t="shared" si="22"/>
        <v>0</v>
      </c>
      <c r="FN41" s="252">
        <f t="shared" si="22"/>
        <v>0</v>
      </c>
      <c r="FO41" s="252">
        <f t="shared" si="22"/>
        <v>0</v>
      </c>
      <c r="FP41" s="252">
        <f t="shared" si="22"/>
        <v>0</v>
      </c>
      <c r="FQ41" s="252">
        <f t="shared" si="22"/>
        <v>0</v>
      </c>
      <c r="FR41" s="252">
        <f t="shared" si="22"/>
        <v>0</v>
      </c>
      <c r="FS41" s="252">
        <f t="shared" si="22"/>
        <v>0</v>
      </c>
      <c r="FT41" s="252">
        <f t="shared" si="22"/>
        <v>0</v>
      </c>
      <c r="FU41" s="252">
        <f t="shared" si="22"/>
        <v>0</v>
      </c>
      <c r="FV41" s="252">
        <f t="shared" si="22"/>
        <v>0</v>
      </c>
      <c r="FW41" s="252">
        <f t="shared" si="22"/>
        <v>0</v>
      </c>
      <c r="FX41" s="252">
        <f t="shared" si="22"/>
        <v>0</v>
      </c>
      <c r="FY41" s="252">
        <f t="shared" si="22"/>
        <v>0</v>
      </c>
      <c r="FZ41" s="252">
        <f t="shared" si="22"/>
        <v>0</v>
      </c>
      <c r="GA41" s="252">
        <f t="shared" si="22"/>
        <v>0</v>
      </c>
      <c r="GB41" s="252">
        <f t="shared" si="22"/>
        <v>0</v>
      </c>
      <c r="GC41" s="252">
        <f t="shared" si="22"/>
        <v>0</v>
      </c>
      <c r="GD41" s="252">
        <f t="shared" si="22"/>
        <v>0</v>
      </c>
      <c r="GE41" s="252">
        <f t="shared" si="22"/>
        <v>0</v>
      </c>
      <c r="GF41" s="252">
        <f t="shared" si="22"/>
        <v>0</v>
      </c>
      <c r="GG41" s="252">
        <f t="shared" si="22"/>
        <v>0</v>
      </c>
      <c r="GH41" s="252">
        <f t="shared" si="22"/>
        <v>0</v>
      </c>
      <c r="GI41" s="252">
        <f t="shared" si="22"/>
        <v>0</v>
      </c>
      <c r="GJ41" s="252">
        <f t="shared" si="22"/>
        <v>0</v>
      </c>
      <c r="GK41" s="252">
        <f t="shared" si="22"/>
        <v>0</v>
      </c>
      <c r="GL41" s="252">
        <f t="shared" si="22"/>
        <v>0</v>
      </c>
      <c r="GM41" s="252">
        <f t="shared" si="22"/>
        <v>0</v>
      </c>
      <c r="GN41" s="252">
        <f t="shared" si="22"/>
        <v>0</v>
      </c>
      <c r="GO41" s="252">
        <f t="shared" si="22"/>
        <v>0</v>
      </c>
      <c r="GP41" s="252">
        <f t="shared" si="22"/>
        <v>0</v>
      </c>
      <c r="GQ41" s="252">
        <f t="shared" ref="GQ41:IV41" si="23">GQ34+GQ26</f>
        <v>0</v>
      </c>
      <c r="GR41" s="252">
        <f t="shared" si="23"/>
        <v>0</v>
      </c>
      <c r="GS41" s="252">
        <f t="shared" si="23"/>
        <v>0</v>
      </c>
      <c r="GT41" s="252">
        <f t="shared" si="23"/>
        <v>0</v>
      </c>
      <c r="GU41" s="252">
        <f t="shared" si="23"/>
        <v>0</v>
      </c>
      <c r="GV41" s="252">
        <f t="shared" si="23"/>
        <v>0</v>
      </c>
      <c r="GW41" s="252">
        <f t="shared" si="23"/>
        <v>0</v>
      </c>
      <c r="GX41" s="252">
        <f t="shared" si="23"/>
        <v>0</v>
      </c>
      <c r="GY41" s="252">
        <f t="shared" si="23"/>
        <v>0</v>
      </c>
      <c r="GZ41" s="252">
        <f t="shared" si="23"/>
        <v>0</v>
      </c>
      <c r="HA41" s="252">
        <f t="shared" si="23"/>
        <v>0</v>
      </c>
      <c r="HB41" s="252">
        <f t="shared" si="23"/>
        <v>0</v>
      </c>
      <c r="HC41" s="252">
        <f t="shared" si="23"/>
        <v>0</v>
      </c>
      <c r="HD41" s="252">
        <f t="shared" si="23"/>
        <v>0</v>
      </c>
      <c r="HE41" s="252">
        <f t="shared" si="23"/>
        <v>0</v>
      </c>
      <c r="HF41" s="252">
        <f t="shared" si="23"/>
        <v>0</v>
      </c>
      <c r="HG41" s="252">
        <f t="shared" si="23"/>
        <v>0</v>
      </c>
      <c r="HH41" s="252">
        <f t="shared" si="23"/>
        <v>0</v>
      </c>
      <c r="HI41" s="252">
        <f t="shared" si="23"/>
        <v>0</v>
      </c>
      <c r="HJ41" s="252">
        <f t="shared" si="23"/>
        <v>0</v>
      </c>
      <c r="HK41" s="252">
        <f t="shared" si="23"/>
        <v>0</v>
      </c>
      <c r="HL41" s="252">
        <f t="shared" si="23"/>
        <v>0</v>
      </c>
      <c r="HM41" s="252">
        <f t="shared" si="23"/>
        <v>0</v>
      </c>
      <c r="HN41" s="252">
        <f t="shared" si="23"/>
        <v>0</v>
      </c>
      <c r="HO41" s="252">
        <f t="shared" si="23"/>
        <v>0</v>
      </c>
      <c r="HP41" s="252">
        <f t="shared" si="23"/>
        <v>0</v>
      </c>
      <c r="HQ41" s="252">
        <f t="shared" si="23"/>
        <v>0</v>
      </c>
      <c r="HR41" s="252">
        <f t="shared" si="23"/>
        <v>0</v>
      </c>
      <c r="HS41" s="252">
        <f t="shared" si="23"/>
        <v>0</v>
      </c>
      <c r="HT41" s="252">
        <f t="shared" si="23"/>
        <v>0</v>
      </c>
      <c r="HU41" s="252">
        <f t="shared" si="23"/>
        <v>0</v>
      </c>
      <c r="HV41" s="252">
        <f t="shared" si="23"/>
        <v>0</v>
      </c>
      <c r="HW41" s="252">
        <f t="shared" si="23"/>
        <v>0</v>
      </c>
      <c r="HX41" s="252">
        <f t="shared" si="23"/>
        <v>0</v>
      </c>
      <c r="HY41" s="252">
        <f t="shared" si="23"/>
        <v>0</v>
      </c>
      <c r="HZ41" s="252">
        <f t="shared" si="23"/>
        <v>0</v>
      </c>
      <c r="IA41" s="252">
        <f t="shared" si="23"/>
        <v>0</v>
      </c>
      <c r="IB41" s="252">
        <f t="shared" si="23"/>
        <v>0</v>
      </c>
      <c r="IC41" s="252">
        <f t="shared" si="23"/>
        <v>0</v>
      </c>
      <c r="ID41" s="252">
        <f t="shared" si="23"/>
        <v>0</v>
      </c>
      <c r="IE41" s="252">
        <f t="shared" si="23"/>
        <v>0</v>
      </c>
      <c r="IF41" s="252">
        <f t="shared" si="23"/>
        <v>0</v>
      </c>
      <c r="IG41" s="252">
        <f t="shared" si="23"/>
        <v>0</v>
      </c>
      <c r="IH41" s="252">
        <f t="shared" si="23"/>
        <v>0</v>
      </c>
      <c r="II41" s="252">
        <f t="shared" si="23"/>
        <v>0</v>
      </c>
      <c r="IJ41" s="252">
        <f t="shared" si="23"/>
        <v>0</v>
      </c>
      <c r="IK41" s="252">
        <f t="shared" si="23"/>
        <v>0</v>
      </c>
      <c r="IL41" s="252">
        <f t="shared" si="23"/>
        <v>0</v>
      </c>
      <c r="IM41" s="252">
        <f t="shared" si="23"/>
        <v>0</v>
      </c>
      <c r="IN41" s="252">
        <f t="shared" si="23"/>
        <v>0</v>
      </c>
      <c r="IO41" s="252">
        <f t="shared" si="23"/>
        <v>0</v>
      </c>
      <c r="IP41" s="252">
        <f t="shared" si="23"/>
        <v>0</v>
      </c>
      <c r="IQ41" s="252">
        <f t="shared" si="23"/>
        <v>0</v>
      </c>
      <c r="IR41" s="252">
        <f t="shared" si="23"/>
        <v>0</v>
      </c>
      <c r="IS41" s="252">
        <f t="shared" si="23"/>
        <v>0</v>
      </c>
      <c r="IT41" s="252">
        <f t="shared" si="23"/>
        <v>0</v>
      </c>
      <c r="IU41" s="252">
        <f t="shared" si="23"/>
        <v>0</v>
      </c>
      <c r="IV41" s="252">
        <f t="shared" si="23"/>
        <v>0</v>
      </c>
    </row>
    <row r="42" spans="1:256" s="336" customFormat="1" ht="13.5" customHeight="1" x14ac:dyDescent="0.3">
      <c r="A42" s="298"/>
      <c r="B42" s="330"/>
      <c r="C42" s="331"/>
      <c r="D42" s="335" t="s">
        <v>552</v>
      </c>
      <c r="E42" s="251">
        <f>E36+E28</f>
        <v>0</v>
      </c>
      <c r="F42" s="252">
        <f>F36+F28</f>
        <v>0</v>
      </c>
      <c r="G42" s="252">
        <f t="shared" ref="G42:BR42" si="24">G36+G28</f>
        <v>0</v>
      </c>
      <c r="H42" s="252">
        <f t="shared" si="24"/>
        <v>0</v>
      </c>
      <c r="I42" s="252">
        <f t="shared" si="24"/>
        <v>0</v>
      </c>
      <c r="J42" s="252">
        <f t="shared" si="24"/>
        <v>0</v>
      </c>
      <c r="K42" s="252">
        <f t="shared" si="24"/>
        <v>0</v>
      </c>
      <c r="L42" s="252">
        <f t="shared" si="24"/>
        <v>0</v>
      </c>
      <c r="M42" s="252">
        <f t="shared" si="24"/>
        <v>0</v>
      </c>
      <c r="N42" s="252">
        <f t="shared" si="24"/>
        <v>0</v>
      </c>
      <c r="O42" s="252">
        <f t="shared" si="24"/>
        <v>0</v>
      </c>
      <c r="P42" s="252">
        <f t="shared" si="24"/>
        <v>0</v>
      </c>
      <c r="Q42" s="252">
        <f t="shared" si="24"/>
        <v>0</v>
      </c>
      <c r="R42" s="252">
        <f t="shared" si="24"/>
        <v>0</v>
      </c>
      <c r="S42" s="252">
        <f t="shared" si="24"/>
        <v>0</v>
      </c>
      <c r="T42" s="252">
        <f t="shared" si="24"/>
        <v>0</v>
      </c>
      <c r="U42" s="252">
        <f t="shared" si="24"/>
        <v>0</v>
      </c>
      <c r="V42" s="252">
        <f t="shared" si="24"/>
        <v>0</v>
      </c>
      <c r="W42" s="252">
        <f t="shared" si="24"/>
        <v>0</v>
      </c>
      <c r="X42" s="252">
        <f t="shared" si="24"/>
        <v>0</v>
      </c>
      <c r="Y42" s="252">
        <f t="shared" si="24"/>
        <v>0</v>
      </c>
      <c r="Z42" s="252">
        <f t="shared" si="24"/>
        <v>0</v>
      </c>
      <c r="AA42" s="252">
        <f t="shared" si="24"/>
        <v>0</v>
      </c>
      <c r="AB42" s="252">
        <f t="shared" si="24"/>
        <v>0</v>
      </c>
      <c r="AC42" s="252">
        <f t="shared" si="24"/>
        <v>0</v>
      </c>
      <c r="AD42" s="252">
        <f t="shared" si="24"/>
        <v>0</v>
      </c>
      <c r="AE42" s="252">
        <f t="shared" si="24"/>
        <v>0</v>
      </c>
      <c r="AF42" s="252">
        <f t="shared" si="24"/>
        <v>0</v>
      </c>
      <c r="AG42" s="252">
        <f t="shared" si="24"/>
        <v>0</v>
      </c>
      <c r="AH42" s="252">
        <f t="shared" si="24"/>
        <v>0</v>
      </c>
      <c r="AI42" s="252">
        <f t="shared" si="24"/>
        <v>0</v>
      </c>
      <c r="AJ42" s="252">
        <f t="shared" si="24"/>
        <v>0</v>
      </c>
      <c r="AK42" s="252">
        <f t="shared" si="24"/>
        <v>0</v>
      </c>
      <c r="AL42" s="252">
        <f t="shared" si="24"/>
        <v>0</v>
      </c>
      <c r="AM42" s="252">
        <f t="shared" si="24"/>
        <v>0</v>
      </c>
      <c r="AN42" s="252">
        <f t="shared" si="24"/>
        <v>0</v>
      </c>
      <c r="AO42" s="252">
        <f t="shared" si="24"/>
        <v>0</v>
      </c>
      <c r="AP42" s="252">
        <f t="shared" si="24"/>
        <v>0</v>
      </c>
      <c r="AQ42" s="252">
        <f t="shared" si="24"/>
        <v>0</v>
      </c>
      <c r="AR42" s="252">
        <f t="shared" si="24"/>
        <v>0</v>
      </c>
      <c r="AS42" s="252">
        <f t="shared" si="24"/>
        <v>0</v>
      </c>
      <c r="AT42" s="252">
        <f t="shared" si="24"/>
        <v>0</v>
      </c>
      <c r="AU42" s="252">
        <f t="shared" si="24"/>
        <v>0</v>
      </c>
      <c r="AV42" s="252">
        <f t="shared" si="24"/>
        <v>0</v>
      </c>
      <c r="AW42" s="252">
        <f t="shared" si="24"/>
        <v>0</v>
      </c>
      <c r="AX42" s="252">
        <f t="shared" si="24"/>
        <v>0</v>
      </c>
      <c r="AY42" s="252">
        <f t="shared" si="24"/>
        <v>0</v>
      </c>
      <c r="AZ42" s="252">
        <f t="shared" si="24"/>
        <v>0</v>
      </c>
      <c r="BA42" s="252">
        <f t="shared" si="24"/>
        <v>0</v>
      </c>
      <c r="BB42" s="252">
        <f t="shared" si="24"/>
        <v>0</v>
      </c>
      <c r="BC42" s="252">
        <f t="shared" si="24"/>
        <v>0</v>
      </c>
      <c r="BD42" s="252">
        <f t="shared" si="24"/>
        <v>0</v>
      </c>
      <c r="BE42" s="252">
        <f t="shared" si="24"/>
        <v>0</v>
      </c>
      <c r="BF42" s="252">
        <f t="shared" si="24"/>
        <v>0</v>
      </c>
      <c r="BG42" s="252">
        <f t="shared" si="24"/>
        <v>0</v>
      </c>
      <c r="BH42" s="252">
        <f t="shared" si="24"/>
        <v>0</v>
      </c>
      <c r="BI42" s="252">
        <f t="shared" si="24"/>
        <v>0</v>
      </c>
      <c r="BJ42" s="252">
        <f t="shared" si="24"/>
        <v>0</v>
      </c>
      <c r="BK42" s="252">
        <f t="shared" si="24"/>
        <v>0</v>
      </c>
      <c r="BL42" s="252">
        <f t="shared" si="24"/>
        <v>0</v>
      </c>
      <c r="BM42" s="252">
        <f t="shared" si="24"/>
        <v>0</v>
      </c>
      <c r="BN42" s="252">
        <f t="shared" si="24"/>
        <v>0</v>
      </c>
      <c r="BO42" s="252">
        <f t="shared" si="24"/>
        <v>0</v>
      </c>
      <c r="BP42" s="252">
        <f t="shared" si="24"/>
        <v>0</v>
      </c>
      <c r="BQ42" s="252">
        <f t="shared" si="24"/>
        <v>0</v>
      </c>
      <c r="BR42" s="252">
        <f t="shared" si="24"/>
        <v>0</v>
      </c>
      <c r="BS42" s="252">
        <f t="shared" ref="BS42:ED42" si="25">BS36+BS28</f>
        <v>0</v>
      </c>
      <c r="BT42" s="252">
        <f t="shared" si="25"/>
        <v>0</v>
      </c>
      <c r="BU42" s="252">
        <f t="shared" si="25"/>
        <v>0</v>
      </c>
      <c r="BV42" s="252">
        <f t="shared" si="25"/>
        <v>0</v>
      </c>
      <c r="BW42" s="252">
        <f t="shared" si="25"/>
        <v>0</v>
      </c>
      <c r="BX42" s="252">
        <f t="shared" si="25"/>
        <v>0</v>
      </c>
      <c r="BY42" s="252">
        <f t="shared" si="25"/>
        <v>0</v>
      </c>
      <c r="BZ42" s="252">
        <f t="shared" si="25"/>
        <v>0</v>
      </c>
      <c r="CA42" s="252">
        <f t="shared" si="25"/>
        <v>0</v>
      </c>
      <c r="CB42" s="252">
        <f t="shared" si="25"/>
        <v>0</v>
      </c>
      <c r="CC42" s="252">
        <f t="shared" si="25"/>
        <v>0</v>
      </c>
      <c r="CD42" s="252">
        <f t="shared" si="25"/>
        <v>0</v>
      </c>
      <c r="CE42" s="252">
        <f t="shared" si="25"/>
        <v>0</v>
      </c>
      <c r="CF42" s="252">
        <f t="shared" si="25"/>
        <v>0</v>
      </c>
      <c r="CG42" s="252">
        <f t="shared" si="25"/>
        <v>0</v>
      </c>
      <c r="CH42" s="252">
        <f t="shared" si="25"/>
        <v>0</v>
      </c>
      <c r="CI42" s="252">
        <f t="shared" si="25"/>
        <v>0</v>
      </c>
      <c r="CJ42" s="252">
        <f t="shared" si="25"/>
        <v>0</v>
      </c>
      <c r="CK42" s="252">
        <f t="shared" si="25"/>
        <v>0</v>
      </c>
      <c r="CL42" s="252">
        <f t="shared" si="25"/>
        <v>0</v>
      </c>
      <c r="CM42" s="252">
        <f t="shared" si="25"/>
        <v>0</v>
      </c>
      <c r="CN42" s="252">
        <f t="shared" si="25"/>
        <v>0</v>
      </c>
      <c r="CO42" s="252">
        <f t="shared" si="25"/>
        <v>0</v>
      </c>
      <c r="CP42" s="252">
        <f t="shared" si="25"/>
        <v>0</v>
      </c>
      <c r="CQ42" s="252">
        <f t="shared" si="25"/>
        <v>0</v>
      </c>
      <c r="CR42" s="252">
        <f t="shared" si="25"/>
        <v>0</v>
      </c>
      <c r="CS42" s="252">
        <f t="shared" si="25"/>
        <v>0</v>
      </c>
      <c r="CT42" s="252">
        <f t="shared" si="25"/>
        <v>0</v>
      </c>
      <c r="CU42" s="252">
        <f t="shared" si="25"/>
        <v>0</v>
      </c>
      <c r="CV42" s="252">
        <f t="shared" si="25"/>
        <v>0</v>
      </c>
      <c r="CW42" s="252">
        <f t="shared" si="25"/>
        <v>0</v>
      </c>
      <c r="CX42" s="252">
        <f t="shared" si="25"/>
        <v>0</v>
      </c>
      <c r="CY42" s="252">
        <f t="shared" si="25"/>
        <v>0</v>
      </c>
      <c r="CZ42" s="252">
        <f t="shared" si="25"/>
        <v>0</v>
      </c>
      <c r="DA42" s="252">
        <f t="shared" si="25"/>
        <v>0</v>
      </c>
      <c r="DB42" s="252">
        <f t="shared" si="25"/>
        <v>0</v>
      </c>
      <c r="DC42" s="252">
        <f t="shared" si="25"/>
        <v>0</v>
      </c>
      <c r="DD42" s="252">
        <f t="shared" si="25"/>
        <v>0</v>
      </c>
      <c r="DE42" s="252">
        <f t="shared" si="25"/>
        <v>0</v>
      </c>
      <c r="DF42" s="252">
        <f t="shared" si="25"/>
        <v>0</v>
      </c>
      <c r="DG42" s="252">
        <f t="shared" si="25"/>
        <v>0</v>
      </c>
      <c r="DH42" s="252">
        <f t="shared" si="25"/>
        <v>0</v>
      </c>
      <c r="DI42" s="252">
        <f t="shared" si="25"/>
        <v>0</v>
      </c>
      <c r="DJ42" s="252">
        <f t="shared" si="25"/>
        <v>0</v>
      </c>
      <c r="DK42" s="252">
        <f t="shared" si="25"/>
        <v>0</v>
      </c>
      <c r="DL42" s="252">
        <f t="shared" si="25"/>
        <v>0</v>
      </c>
      <c r="DM42" s="252">
        <f t="shared" si="25"/>
        <v>0</v>
      </c>
      <c r="DN42" s="252">
        <f t="shared" si="25"/>
        <v>0</v>
      </c>
      <c r="DO42" s="252">
        <f t="shared" si="25"/>
        <v>0</v>
      </c>
      <c r="DP42" s="252">
        <f t="shared" si="25"/>
        <v>0</v>
      </c>
      <c r="DQ42" s="252">
        <f t="shared" si="25"/>
        <v>0</v>
      </c>
      <c r="DR42" s="252">
        <f t="shared" si="25"/>
        <v>0</v>
      </c>
      <c r="DS42" s="252">
        <f t="shared" si="25"/>
        <v>0</v>
      </c>
      <c r="DT42" s="252">
        <f t="shared" si="25"/>
        <v>0</v>
      </c>
      <c r="DU42" s="252">
        <f t="shared" si="25"/>
        <v>0</v>
      </c>
      <c r="DV42" s="252">
        <f t="shared" si="25"/>
        <v>0</v>
      </c>
      <c r="DW42" s="252">
        <f t="shared" si="25"/>
        <v>0</v>
      </c>
      <c r="DX42" s="252">
        <f t="shared" si="25"/>
        <v>0</v>
      </c>
      <c r="DY42" s="252">
        <f t="shared" si="25"/>
        <v>0</v>
      </c>
      <c r="DZ42" s="252">
        <f t="shared" si="25"/>
        <v>0</v>
      </c>
      <c r="EA42" s="252">
        <f t="shared" si="25"/>
        <v>0</v>
      </c>
      <c r="EB42" s="252">
        <f t="shared" si="25"/>
        <v>0</v>
      </c>
      <c r="EC42" s="252">
        <f t="shared" si="25"/>
        <v>0</v>
      </c>
      <c r="ED42" s="252">
        <f t="shared" si="25"/>
        <v>0</v>
      </c>
      <c r="EE42" s="252">
        <f t="shared" ref="EE42:GP42" si="26">EE36+EE28</f>
        <v>0</v>
      </c>
      <c r="EF42" s="252">
        <f t="shared" si="26"/>
        <v>0</v>
      </c>
      <c r="EG42" s="252">
        <f t="shared" si="26"/>
        <v>0</v>
      </c>
      <c r="EH42" s="252">
        <f t="shared" si="26"/>
        <v>0</v>
      </c>
      <c r="EI42" s="252">
        <f t="shared" si="26"/>
        <v>0</v>
      </c>
      <c r="EJ42" s="252">
        <f t="shared" si="26"/>
        <v>0</v>
      </c>
      <c r="EK42" s="252">
        <f t="shared" si="26"/>
        <v>0</v>
      </c>
      <c r="EL42" s="252">
        <f t="shared" si="26"/>
        <v>0</v>
      </c>
      <c r="EM42" s="252">
        <f t="shared" si="26"/>
        <v>0</v>
      </c>
      <c r="EN42" s="252">
        <f t="shared" si="26"/>
        <v>0</v>
      </c>
      <c r="EO42" s="252">
        <f t="shared" si="26"/>
        <v>0</v>
      </c>
      <c r="EP42" s="252">
        <f t="shared" si="26"/>
        <v>0</v>
      </c>
      <c r="EQ42" s="252">
        <f t="shared" si="26"/>
        <v>0</v>
      </c>
      <c r="ER42" s="252">
        <f t="shared" si="26"/>
        <v>0</v>
      </c>
      <c r="ES42" s="252">
        <f t="shared" si="26"/>
        <v>0</v>
      </c>
      <c r="ET42" s="252">
        <f t="shared" si="26"/>
        <v>0</v>
      </c>
      <c r="EU42" s="252">
        <f t="shared" si="26"/>
        <v>0</v>
      </c>
      <c r="EV42" s="252">
        <f t="shared" si="26"/>
        <v>0</v>
      </c>
      <c r="EW42" s="252">
        <f t="shared" si="26"/>
        <v>0</v>
      </c>
      <c r="EX42" s="252">
        <f t="shared" si="26"/>
        <v>0</v>
      </c>
      <c r="EY42" s="252">
        <f t="shared" si="26"/>
        <v>0</v>
      </c>
      <c r="EZ42" s="252">
        <f t="shared" si="26"/>
        <v>0</v>
      </c>
      <c r="FA42" s="252">
        <f t="shared" si="26"/>
        <v>0</v>
      </c>
      <c r="FB42" s="252">
        <f t="shared" si="26"/>
        <v>0</v>
      </c>
      <c r="FC42" s="252">
        <f t="shared" si="26"/>
        <v>0</v>
      </c>
      <c r="FD42" s="252">
        <f t="shared" si="26"/>
        <v>0</v>
      </c>
      <c r="FE42" s="252">
        <f t="shared" si="26"/>
        <v>0</v>
      </c>
      <c r="FF42" s="252">
        <f t="shared" si="26"/>
        <v>0</v>
      </c>
      <c r="FG42" s="252">
        <f t="shared" si="26"/>
        <v>0</v>
      </c>
      <c r="FH42" s="252">
        <f t="shared" si="26"/>
        <v>0</v>
      </c>
      <c r="FI42" s="252">
        <f t="shared" si="26"/>
        <v>0</v>
      </c>
      <c r="FJ42" s="252">
        <f t="shared" si="26"/>
        <v>0</v>
      </c>
      <c r="FK42" s="252">
        <f t="shared" si="26"/>
        <v>0</v>
      </c>
      <c r="FL42" s="252">
        <f t="shared" si="26"/>
        <v>0</v>
      </c>
      <c r="FM42" s="252">
        <f t="shared" si="26"/>
        <v>0</v>
      </c>
      <c r="FN42" s="252">
        <f t="shared" si="26"/>
        <v>0</v>
      </c>
      <c r="FO42" s="252">
        <f t="shared" si="26"/>
        <v>0</v>
      </c>
      <c r="FP42" s="252">
        <f t="shared" si="26"/>
        <v>0</v>
      </c>
      <c r="FQ42" s="252">
        <f t="shared" si="26"/>
        <v>0</v>
      </c>
      <c r="FR42" s="252">
        <f t="shared" si="26"/>
        <v>0</v>
      </c>
      <c r="FS42" s="252">
        <f t="shared" si="26"/>
        <v>0</v>
      </c>
      <c r="FT42" s="252">
        <f t="shared" si="26"/>
        <v>0</v>
      </c>
      <c r="FU42" s="252">
        <f t="shared" si="26"/>
        <v>0</v>
      </c>
      <c r="FV42" s="252">
        <f t="shared" si="26"/>
        <v>0</v>
      </c>
      <c r="FW42" s="252">
        <f t="shared" si="26"/>
        <v>0</v>
      </c>
      <c r="FX42" s="252">
        <f t="shared" si="26"/>
        <v>0</v>
      </c>
      <c r="FY42" s="252">
        <f t="shared" si="26"/>
        <v>0</v>
      </c>
      <c r="FZ42" s="252">
        <f t="shared" si="26"/>
        <v>0</v>
      </c>
      <c r="GA42" s="252">
        <f t="shared" si="26"/>
        <v>0</v>
      </c>
      <c r="GB42" s="252">
        <f t="shared" si="26"/>
        <v>0</v>
      </c>
      <c r="GC42" s="252">
        <f t="shared" si="26"/>
        <v>0</v>
      </c>
      <c r="GD42" s="252">
        <f t="shared" si="26"/>
        <v>0</v>
      </c>
      <c r="GE42" s="252">
        <f t="shared" si="26"/>
        <v>0</v>
      </c>
      <c r="GF42" s="252">
        <f t="shared" si="26"/>
        <v>0</v>
      </c>
      <c r="GG42" s="252">
        <f t="shared" si="26"/>
        <v>0</v>
      </c>
      <c r="GH42" s="252">
        <f t="shared" si="26"/>
        <v>0</v>
      </c>
      <c r="GI42" s="252">
        <f t="shared" si="26"/>
        <v>0</v>
      </c>
      <c r="GJ42" s="252">
        <f t="shared" si="26"/>
        <v>0</v>
      </c>
      <c r="GK42" s="252">
        <f t="shared" si="26"/>
        <v>0</v>
      </c>
      <c r="GL42" s="252">
        <f t="shared" si="26"/>
        <v>0</v>
      </c>
      <c r="GM42" s="252">
        <f t="shared" si="26"/>
        <v>0</v>
      </c>
      <c r="GN42" s="252">
        <f t="shared" si="26"/>
        <v>0</v>
      </c>
      <c r="GO42" s="252">
        <f t="shared" si="26"/>
        <v>0</v>
      </c>
      <c r="GP42" s="252">
        <f t="shared" si="26"/>
        <v>0</v>
      </c>
      <c r="GQ42" s="252">
        <f t="shared" ref="GQ42:IV42" si="27">GQ36+GQ28</f>
        <v>0</v>
      </c>
      <c r="GR42" s="252">
        <f t="shared" si="27"/>
        <v>0</v>
      </c>
      <c r="GS42" s="252">
        <f t="shared" si="27"/>
        <v>0</v>
      </c>
      <c r="GT42" s="252">
        <f t="shared" si="27"/>
        <v>0</v>
      </c>
      <c r="GU42" s="252">
        <f t="shared" si="27"/>
        <v>0</v>
      </c>
      <c r="GV42" s="252">
        <f t="shared" si="27"/>
        <v>0</v>
      </c>
      <c r="GW42" s="252">
        <f t="shared" si="27"/>
        <v>0</v>
      </c>
      <c r="GX42" s="252">
        <f t="shared" si="27"/>
        <v>0</v>
      </c>
      <c r="GY42" s="252">
        <f t="shared" si="27"/>
        <v>0</v>
      </c>
      <c r="GZ42" s="252">
        <f t="shared" si="27"/>
        <v>0</v>
      </c>
      <c r="HA42" s="252">
        <f t="shared" si="27"/>
        <v>0</v>
      </c>
      <c r="HB42" s="252">
        <f t="shared" si="27"/>
        <v>0</v>
      </c>
      <c r="HC42" s="252">
        <f t="shared" si="27"/>
        <v>0</v>
      </c>
      <c r="HD42" s="252">
        <f t="shared" si="27"/>
        <v>0</v>
      </c>
      <c r="HE42" s="252">
        <f t="shared" si="27"/>
        <v>0</v>
      </c>
      <c r="HF42" s="252">
        <f t="shared" si="27"/>
        <v>0</v>
      </c>
      <c r="HG42" s="252">
        <f t="shared" si="27"/>
        <v>0</v>
      </c>
      <c r="HH42" s="252">
        <f t="shared" si="27"/>
        <v>0</v>
      </c>
      <c r="HI42" s="252">
        <f t="shared" si="27"/>
        <v>0</v>
      </c>
      <c r="HJ42" s="252">
        <f t="shared" si="27"/>
        <v>0</v>
      </c>
      <c r="HK42" s="252">
        <f t="shared" si="27"/>
        <v>0</v>
      </c>
      <c r="HL42" s="252">
        <f t="shared" si="27"/>
        <v>0</v>
      </c>
      <c r="HM42" s="252">
        <f t="shared" si="27"/>
        <v>0</v>
      </c>
      <c r="HN42" s="252">
        <f t="shared" si="27"/>
        <v>0</v>
      </c>
      <c r="HO42" s="252">
        <f t="shared" si="27"/>
        <v>0</v>
      </c>
      <c r="HP42" s="252">
        <f t="shared" si="27"/>
        <v>0</v>
      </c>
      <c r="HQ42" s="252">
        <f t="shared" si="27"/>
        <v>0</v>
      </c>
      <c r="HR42" s="252">
        <f t="shared" si="27"/>
        <v>0</v>
      </c>
      <c r="HS42" s="252">
        <f t="shared" si="27"/>
        <v>0</v>
      </c>
      <c r="HT42" s="252">
        <f t="shared" si="27"/>
        <v>0</v>
      </c>
      <c r="HU42" s="252">
        <f t="shared" si="27"/>
        <v>0</v>
      </c>
      <c r="HV42" s="252">
        <f t="shared" si="27"/>
        <v>0</v>
      </c>
      <c r="HW42" s="252">
        <f t="shared" si="27"/>
        <v>0</v>
      </c>
      <c r="HX42" s="252">
        <f t="shared" si="27"/>
        <v>0</v>
      </c>
      <c r="HY42" s="252">
        <f t="shared" si="27"/>
        <v>0</v>
      </c>
      <c r="HZ42" s="252">
        <f t="shared" si="27"/>
        <v>0</v>
      </c>
      <c r="IA42" s="252">
        <f t="shared" si="27"/>
        <v>0</v>
      </c>
      <c r="IB42" s="252">
        <f t="shared" si="27"/>
        <v>0</v>
      </c>
      <c r="IC42" s="252">
        <f t="shared" si="27"/>
        <v>0</v>
      </c>
      <c r="ID42" s="252">
        <f t="shared" si="27"/>
        <v>0</v>
      </c>
      <c r="IE42" s="252">
        <f t="shared" si="27"/>
        <v>0</v>
      </c>
      <c r="IF42" s="252">
        <f t="shared" si="27"/>
        <v>0</v>
      </c>
      <c r="IG42" s="252">
        <f t="shared" si="27"/>
        <v>0</v>
      </c>
      <c r="IH42" s="252">
        <f t="shared" si="27"/>
        <v>0</v>
      </c>
      <c r="II42" s="252">
        <f t="shared" si="27"/>
        <v>0</v>
      </c>
      <c r="IJ42" s="252">
        <f t="shared" si="27"/>
        <v>0</v>
      </c>
      <c r="IK42" s="252">
        <f t="shared" si="27"/>
        <v>0</v>
      </c>
      <c r="IL42" s="252">
        <f t="shared" si="27"/>
        <v>0</v>
      </c>
      <c r="IM42" s="252">
        <f t="shared" si="27"/>
        <v>0</v>
      </c>
      <c r="IN42" s="252">
        <f t="shared" si="27"/>
        <v>0</v>
      </c>
      <c r="IO42" s="252">
        <f t="shared" si="27"/>
        <v>0</v>
      </c>
      <c r="IP42" s="252">
        <f t="shared" si="27"/>
        <v>0</v>
      </c>
      <c r="IQ42" s="252">
        <f t="shared" si="27"/>
        <v>0</v>
      </c>
      <c r="IR42" s="252">
        <f t="shared" si="27"/>
        <v>0</v>
      </c>
      <c r="IS42" s="252">
        <f t="shared" si="27"/>
        <v>0</v>
      </c>
      <c r="IT42" s="252">
        <f t="shared" si="27"/>
        <v>0</v>
      </c>
      <c r="IU42" s="252">
        <f t="shared" si="27"/>
        <v>0</v>
      </c>
      <c r="IV42" s="252">
        <f t="shared" si="27"/>
        <v>0</v>
      </c>
    </row>
    <row r="43" spans="1:256" s="342" customFormat="1" ht="13.5" customHeight="1" thickBot="1" x14ac:dyDescent="0.35">
      <c r="A43" s="305"/>
      <c r="B43" s="337"/>
      <c r="C43" s="338"/>
      <c r="D43" s="339" t="s">
        <v>554</v>
      </c>
      <c r="E43" s="340">
        <f>E38+E30</f>
        <v>0</v>
      </c>
      <c r="F43" s="341">
        <f>F38+F30</f>
        <v>0</v>
      </c>
      <c r="G43" s="341">
        <f t="shared" ref="G43:BR43" si="28">G38+G30</f>
        <v>0</v>
      </c>
      <c r="H43" s="341">
        <f t="shared" si="28"/>
        <v>0</v>
      </c>
      <c r="I43" s="341">
        <f t="shared" si="28"/>
        <v>0</v>
      </c>
      <c r="J43" s="341">
        <f t="shared" si="28"/>
        <v>0</v>
      </c>
      <c r="K43" s="341">
        <f t="shared" si="28"/>
        <v>0</v>
      </c>
      <c r="L43" s="341">
        <f t="shared" si="28"/>
        <v>0</v>
      </c>
      <c r="M43" s="341">
        <f t="shared" si="28"/>
        <v>0</v>
      </c>
      <c r="N43" s="341">
        <f t="shared" si="28"/>
        <v>0</v>
      </c>
      <c r="O43" s="341">
        <f t="shared" si="28"/>
        <v>0</v>
      </c>
      <c r="P43" s="341">
        <f t="shared" si="28"/>
        <v>0</v>
      </c>
      <c r="Q43" s="341">
        <f t="shared" si="28"/>
        <v>0</v>
      </c>
      <c r="R43" s="341">
        <f t="shared" si="28"/>
        <v>0</v>
      </c>
      <c r="S43" s="341">
        <f t="shared" si="28"/>
        <v>0</v>
      </c>
      <c r="T43" s="341">
        <f t="shared" si="28"/>
        <v>0</v>
      </c>
      <c r="U43" s="341">
        <f t="shared" si="28"/>
        <v>0</v>
      </c>
      <c r="V43" s="341">
        <f t="shared" si="28"/>
        <v>0</v>
      </c>
      <c r="W43" s="341">
        <f t="shared" si="28"/>
        <v>0</v>
      </c>
      <c r="X43" s="341">
        <f t="shared" si="28"/>
        <v>0</v>
      </c>
      <c r="Y43" s="341">
        <f t="shared" si="28"/>
        <v>0</v>
      </c>
      <c r="Z43" s="341">
        <f t="shared" si="28"/>
        <v>0</v>
      </c>
      <c r="AA43" s="341">
        <f t="shared" si="28"/>
        <v>0</v>
      </c>
      <c r="AB43" s="341">
        <f t="shared" si="28"/>
        <v>0</v>
      </c>
      <c r="AC43" s="341">
        <f t="shared" si="28"/>
        <v>0</v>
      </c>
      <c r="AD43" s="341">
        <f t="shared" si="28"/>
        <v>0</v>
      </c>
      <c r="AE43" s="341">
        <f t="shared" si="28"/>
        <v>0</v>
      </c>
      <c r="AF43" s="341">
        <f t="shared" si="28"/>
        <v>0</v>
      </c>
      <c r="AG43" s="341">
        <f t="shared" si="28"/>
        <v>0</v>
      </c>
      <c r="AH43" s="341">
        <f t="shared" si="28"/>
        <v>0</v>
      </c>
      <c r="AI43" s="341">
        <f t="shared" si="28"/>
        <v>0</v>
      </c>
      <c r="AJ43" s="341">
        <f t="shared" si="28"/>
        <v>0</v>
      </c>
      <c r="AK43" s="341">
        <f t="shared" si="28"/>
        <v>0</v>
      </c>
      <c r="AL43" s="341">
        <f t="shared" si="28"/>
        <v>0</v>
      </c>
      <c r="AM43" s="341">
        <f t="shared" si="28"/>
        <v>0</v>
      </c>
      <c r="AN43" s="341">
        <f t="shared" si="28"/>
        <v>0</v>
      </c>
      <c r="AO43" s="341">
        <f t="shared" si="28"/>
        <v>0</v>
      </c>
      <c r="AP43" s="341">
        <f t="shared" si="28"/>
        <v>0</v>
      </c>
      <c r="AQ43" s="341">
        <f t="shared" si="28"/>
        <v>0</v>
      </c>
      <c r="AR43" s="341">
        <f t="shared" si="28"/>
        <v>0</v>
      </c>
      <c r="AS43" s="341">
        <f t="shared" si="28"/>
        <v>0</v>
      </c>
      <c r="AT43" s="341">
        <f t="shared" si="28"/>
        <v>0</v>
      </c>
      <c r="AU43" s="341">
        <f t="shared" si="28"/>
        <v>0</v>
      </c>
      <c r="AV43" s="341">
        <f t="shared" si="28"/>
        <v>0</v>
      </c>
      <c r="AW43" s="341">
        <f t="shared" si="28"/>
        <v>0</v>
      </c>
      <c r="AX43" s="341">
        <f t="shared" si="28"/>
        <v>0</v>
      </c>
      <c r="AY43" s="341">
        <f t="shared" si="28"/>
        <v>0</v>
      </c>
      <c r="AZ43" s="341">
        <f t="shared" si="28"/>
        <v>0</v>
      </c>
      <c r="BA43" s="341">
        <f t="shared" si="28"/>
        <v>0</v>
      </c>
      <c r="BB43" s="341">
        <f t="shared" si="28"/>
        <v>0</v>
      </c>
      <c r="BC43" s="341">
        <f t="shared" si="28"/>
        <v>0</v>
      </c>
      <c r="BD43" s="341">
        <f t="shared" si="28"/>
        <v>0</v>
      </c>
      <c r="BE43" s="341">
        <f t="shared" si="28"/>
        <v>0</v>
      </c>
      <c r="BF43" s="341">
        <f t="shared" si="28"/>
        <v>0</v>
      </c>
      <c r="BG43" s="341">
        <f t="shared" si="28"/>
        <v>0</v>
      </c>
      <c r="BH43" s="341">
        <f t="shared" si="28"/>
        <v>0</v>
      </c>
      <c r="BI43" s="341">
        <f t="shared" si="28"/>
        <v>0</v>
      </c>
      <c r="BJ43" s="341">
        <f t="shared" si="28"/>
        <v>0</v>
      </c>
      <c r="BK43" s="341">
        <f t="shared" si="28"/>
        <v>0</v>
      </c>
      <c r="BL43" s="341">
        <f t="shared" si="28"/>
        <v>0</v>
      </c>
      <c r="BM43" s="341">
        <f t="shared" si="28"/>
        <v>0</v>
      </c>
      <c r="BN43" s="341">
        <f t="shared" si="28"/>
        <v>0</v>
      </c>
      <c r="BO43" s="341">
        <f t="shared" si="28"/>
        <v>0</v>
      </c>
      <c r="BP43" s="341">
        <f t="shared" si="28"/>
        <v>0</v>
      </c>
      <c r="BQ43" s="341">
        <f t="shared" si="28"/>
        <v>0</v>
      </c>
      <c r="BR43" s="341">
        <f t="shared" si="28"/>
        <v>0</v>
      </c>
      <c r="BS43" s="341">
        <f t="shared" ref="BS43:ED43" si="29">BS38+BS30</f>
        <v>0</v>
      </c>
      <c r="BT43" s="341">
        <f t="shared" si="29"/>
        <v>0</v>
      </c>
      <c r="BU43" s="341">
        <f t="shared" si="29"/>
        <v>0</v>
      </c>
      <c r="BV43" s="341">
        <f t="shared" si="29"/>
        <v>0</v>
      </c>
      <c r="BW43" s="341">
        <f t="shared" si="29"/>
        <v>0</v>
      </c>
      <c r="BX43" s="341">
        <f t="shared" si="29"/>
        <v>0</v>
      </c>
      <c r="BY43" s="341">
        <f t="shared" si="29"/>
        <v>0</v>
      </c>
      <c r="BZ43" s="341">
        <f t="shared" si="29"/>
        <v>0</v>
      </c>
      <c r="CA43" s="341">
        <f t="shared" si="29"/>
        <v>0</v>
      </c>
      <c r="CB43" s="341">
        <f t="shared" si="29"/>
        <v>0</v>
      </c>
      <c r="CC43" s="341">
        <f t="shared" si="29"/>
        <v>0</v>
      </c>
      <c r="CD43" s="341">
        <f t="shared" si="29"/>
        <v>0</v>
      </c>
      <c r="CE43" s="341">
        <f t="shared" si="29"/>
        <v>0</v>
      </c>
      <c r="CF43" s="341">
        <f t="shared" si="29"/>
        <v>0</v>
      </c>
      <c r="CG43" s="341">
        <f t="shared" si="29"/>
        <v>0</v>
      </c>
      <c r="CH43" s="341">
        <f t="shared" si="29"/>
        <v>0</v>
      </c>
      <c r="CI43" s="341">
        <f t="shared" si="29"/>
        <v>0</v>
      </c>
      <c r="CJ43" s="341">
        <f t="shared" si="29"/>
        <v>0</v>
      </c>
      <c r="CK43" s="341">
        <f t="shared" si="29"/>
        <v>0</v>
      </c>
      <c r="CL43" s="341">
        <f t="shared" si="29"/>
        <v>0</v>
      </c>
      <c r="CM43" s="341">
        <f t="shared" si="29"/>
        <v>0</v>
      </c>
      <c r="CN43" s="341">
        <f t="shared" si="29"/>
        <v>0</v>
      </c>
      <c r="CO43" s="341">
        <f t="shared" si="29"/>
        <v>0</v>
      </c>
      <c r="CP43" s="341">
        <f t="shared" si="29"/>
        <v>0</v>
      </c>
      <c r="CQ43" s="341">
        <f t="shared" si="29"/>
        <v>0</v>
      </c>
      <c r="CR43" s="341">
        <f t="shared" si="29"/>
        <v>0</v>
      </c>
      <c r="CS43" s="341">
        <f t="shared" si="29"/>
        <v>0</v>
      </c>
      <c r="CT43" s="341">
        <f t="shared" si="29"/>
        <v>0</v>
      </c>
      <c r="CU43" s="341">
        <f t="shared" si="29"/>
        <v>0</v>
      </c>
      <c r="CV43" s="341">
        <f t="shared" si="29"/>
        <v>0</v>
      </c>
      <c r="CW43" s="341">
        <f t="shared" si="29"/>
        <v>0</v>
      </c>
      <c r="CX43" s="341">
        <f t="shared" si="29"/>
        <v>0</v>
      </c>
      <c r="CY43" s="341">
        <f t="shared" si="29"/>
        <v>0</v>
      </c>
      <c r="CZ43" s="341">
        <f t="shared" si="29"/>
        <v>0</v>
      </c>
      <c r="DA43" s="341">
        <f t="shared" si="29"/>
        <v>0</v>
      </c>
      <c r="DB43" s="341">
        <f t="shared" si="29"/>
        <v>0</v>
      </c>
      <c r="DC43" s="341">
        <f t="shared" si="29"/>
        <v>0</v>
      </c>
      <c r="DD43" s="341">
        <f t="shared" si="29"/>
        <v>0</v>
      </c>
      <c r="DE43" s="341">
        <f t="shared" si="29"/>
        <v>0</v>
      </c>
      <c r="DF43" s="341">
        <f t="shared" si="29"/>
        <v>0</v>
      </c>
      <c r="DG43" s="341">
        <f t="shared" si="29"/>
        <v>0</v>
      </c>
      <c r="DH43" s="341">
        <f t="shared" si="29"/>
        <v>0</v>
      </c>
      <c r="DI43" s="341">
        <f t="shared" si="29"/>
        <v>0</v>
      </c>
      <c r="DJ43" s="341">
        <f t="shared" si="29"/>
        <v>0</v>
      </c>
      <c r="DK43" s="341">
        <f t="shared" si="29"/>
        <v>0</v>
      </c>
      <c r="DL43" s="341">
        <f t="shared" si="29"/>
        <v>0</v>
      </c>
      <c r="DM43" s="341">
        <f t="shared" si="29"/>
        <v>0</v>
      </c>
      <c r="DN43" s="341">
        <f t="shared" si="29"/>
        <v>0</v>
      </c>
      <c r="DO43" s="341">
        <f t="shared" si="29"/>
        <v>0</v>
      </c>
      <c r="DP43" s="341">
        <f t="shared" si="29"/>
        <v>0</v>
      </c>
      <c r="DQ43" s="341">
        <f t="shared" si="29"/>
        <v>0</v>
      </c>
      <c r="DR43" s="341">
        <f t="shared" si="29"/>
        <v>0</v>
      </c>
      <c r="DS43" s="341">
        <f t="shared" si="29"/>
        <v>0</v>
      </c>
      <c r="DT43" s="341">
        <f t="shared" si="29"/>
        <v>0</v>
      </c>
      <c r="DU43" s="341">
        <f t="shared" si="29"/>
        <v>0</v>
      </c>
      <c r="DV43" s="341">
        <f t="shared" si="29"/>
        <v>0</v>
      </c>
      <c r="DW43" s="341">
        <f t="shared" si="29"/>
        <v>0</v>
      </c>
      <c r="DX43" s="341">
        <f t="shared" si="29"/>
        <v>0</v>
      </c>
      <c r="DY43" s="341">
        <f t="shared" si="29"/>
        <v>0</v>
      </c>
      <c r="DZ43" s="341">
        <f t="shared" si="29"/>
        <v>0</v>
      </c>
      <c r="EA43" s="341">
        <f t="shared" si="29"/>
        <v>0</v>
      </c>
      <c r="EB43" s="341">
        <f t="shared" si="29"/>
        <v>0</v>
      </c>
      <c r="EC43" s="341">
        <f t="shared" si="29"/>
        <v>0</v>
      </c>
      <c r="ED43" s="341">
        <f t="shared" si="29"/>
        <v>0</v>
      </c>
      <c r="EE43" s="341">
        <f t="shared" ref="EE43:GP43" si="30">EE38+EE30</f>
        <v>0</v>
      </c>
      <c r="EF43" s="341">
        <f t="shared" si="30"/>
        <v>0</v>
      </c>
      <c r="EG43" s="341">
        <f t="shared" si="30"/>
        <v>0</v>
      </c>
      <c r="EH43" s="341">
        <f t="shared" si="30"/>
        <v>0</v>
      </c>
      <c r="EI43" s="341">
        <f t="shared" si="30"/>
        <v>0</v>
      </c>
      <c r="EJ43" s="341">
        <f t="shared" si="30"/>
        <v>0</v>
      </c>
      <c r="EK43" s="341">
        <f t="shared" si="30"/>
        <v>0</v>
      </c>
      <c r="EL43" s="341">
        <f t="shared" si="30"/>
        <v>0</v>
      </c>
      <c r="EM43" s="341">
        <f t="shared" si="30"/>
        <v>0</v>
      </c>
      <c r="EN43" s="341">
        <f t="shared" si="30"/>
        <v>0</v>
      </c>
      <c r="EO43" s="341">
        <f t="shared" si="30"/>
        <v>0</v>
      </c>
      <c r="EP43" s="341">
        <f t="shared" si="30"/>
        <v>0</v>
      </c>
      <c r="EQ43" s="341">
        <f t="shared" si="30"/>
        <v>0</v>
      </c>
      <c r="ER43" s="341">
        <f t="shared" si="30"/>
        <v>0</v>
      </c>
      <c r="ES43" s="341">
        <f t="shared" si="30"/>
        <v>0</v>
      </c>
      <c r="ET43" s="341">
        <f t="shared" si="30"/>
        <v>0</v>
      </c>
      <c r="EU43" s="341">
        <f t="shared" si="30"/>
        <v>0</v>
      </c>
      <c r="EV43" s="341">
        <f t="shared" si="30"/>
        <v>0</v>
      </c>
      <c r="EW43" s="341">
        <f t="shared" si="30"/>
        <v>0</v>
      </c>
      <c r="EX43" s="341">
        <f t="shared" si="30"/>
        <v>0</v>
      </c>
      <c r="EY43" s="341">
        <f t="shared" si="30"/>
        <v>0</v>
      </c>
      <c r="EZ43" s="341">
        <f t="shared" si="30"/>
        <v>0</v>
      </c>
      <c r="FA43" s="341">
        <f t="shared" si="30"/>
        <v>0</v>
      </c>
      <c r="FB43" s="341">
        <f t="shared" si="30"/>
        <v>0</v>
      </c>
      <c r="FC43" s="341">
        <f t="shared" si="30"/>
        <v>0</v>
      </c>
      <c r="FD43" s="341">
        <f t="shared" si="30"/>
        <v>0</v>
      </c>
      <c r="FE43" s="341">
        <f t="shared" si="30"/>
        <v>0</v>
      </c>
      <c r="FF43" s="341">
        <f t="shared" si="30"/>
        <v>0</v>
      </c>
      <c r="FG43" s="341">
        <f t="shared" si="30"/>
        <v>0</v>
      </c>
      <c r="FH43" s="341">
        <f t="shared" si="30"/>
        <v>0</v>
      </c>
      <c r="FI43" s="341">
        <f t="shared" si="30"/>
        <v>0</v>
      </c>
      <c r="FJ43" s="341">
        <f t="shared" si="30"/>
        <v>0</v>
      </c>
      <c r="FK43" s="341">
        <f t="shared" si="30"/>
        <v>0</v>
      </c>
      <c r="FL43" s="341">
        <f t="shared" si="30"/>
        <v>0</v>
      </c>
      <c r="FM43" s="341">
        <f t="shared" si="30"/>
        <v>0</v>
      </c>
      <c r="FN43" s="341">
        <f t="shared" si="30"/>
        <v>0</v>
      </c>
      <c r="FO43" s="341">
        <f t="shared" si="30"/>
        <v>0</v>
      </c>
      <c r="FP43" s="341">
        <f t="shared" si="30"/>
        <v>0</v>
      </c>
      <c r="FQ43" s="341">
        <f t="shared" si="30"/>
        <v>0</v>
      </c>
      <c r="FR43" s="341">
        <f t="shared" si="30"/>
        <v>0</v>
      </c>
      <c r="FS43" s="341">
        <f t="shared" si="30"/>
        <v>0</v>
      </c>
      <c r="FT43" s="341">
        <f t="shared" si="30"/>
        <v>0</v>
      </c>
      <c r="FU43" s="341">
        <f t="shared" si="30"/>
        <v>0</v>
      </c>
      <c r="FV43" s="341">
        <f t="shared" si="30"/>
        <v>0</v>
      </c>
      <c r="FW43" s="341">
        <f t="shared" si="30"/>
        <v>0</v>
      </c>
      <c r="FX43" s="341">
        <f t="shared" si="30"/>
        <v>0</v>
      </c>
      <c r="FY43" s="341">
        <f t="shared" si="30"/>
        <v>0</v>
      </c>
      <c r="FZ43" s="341">
        <f t="shared" si="30"/>
        <v>0</v>
      </c>
      <c r="GA43" s="341">
        <f t="shared" si="30"/>
        <v>0</v>
      </c>
      <c r="GB43" s="341">
        <f t="shared" si="30"/>
        <v>0</v>
      </c>
      <c r="GC43" s="341">
        <f t="shared" si="30"/>
        <v>0</v>
      </c>
      <c r="GD43" s="341">
        <f t="shared" si="30"/>
        <v>0</v>
      </c>
      <c r="GE43" s="341">
        <f t="shared" si="30"/>
        <v>0</v>
      </c>
      <c r="GF43" s="341">
        <f t="shared" si="30"/>
        <v>0</v>
      </c>
      <c r="GG43" s="341">
        <f t="shared" si="30"/>
        <v>0</v>
      </c>
      <c r="GH43" s="341">
        <f t="shared" si="30"/>
        <v>0</v>
      </c>
      <c r="GI43" s="341">
        <f t="shared" si="30"/>
        <v>0</v>
      </c>
      <c r="GJ43" s="341">
        <f t="shared" si="30"/>
        <v>0</v>
      </c>
      <c r="GK43" s="341">
        <f t="shared" si="30"/>
        <v>0</v>
      </c>
      <c r="GL43" s="341">
        <f t="shared" si="30"/>
        <v>0</v>
      </c>
      <c r="GM43" s="341">
        <f t="shared" si="30"/>
        <v>0</v>
      </c>
      <c r="GN43" s="341">
        <f t="shared" si="30"/>
        <v>0</v>
      </c>
      <c r="GO43" s="341">
        <f t="shared" si="30"/>
        <v>0</v>
      </c>
      <c r="GP43" s="341">
        <f t="shared" si="30"/>
        <v>0</v>
      </c>
      <c r="GQ43" s="341">
        <f t="shared" ref="GQ43:IV43" si="31">GQ38+GQ30</f>
        <v>0</v>
      </c>
      <c r="GR43" s="341">
        <f t="shared" si="31"/>
        <v>0</v>
      </c>
      <c r="GS43" s="341">
        <f t="shared" si="31"/>
        <v>0</v>
      </c>
      <c r="GT43" s="341">
        <f t="shared" si="31"/>
        <v>0</v>
      </c>
      <c r="GU43" s="341">
        <f t="shared" si="31"/>
        <v>0</v>
      </c>
      <c r="GV43" s="341">
        <f t="shared" si="31"/>
        <v>0</v>
      </c>
      <c r="GW43" s="341">
        <f t="shared" si="31"/>
        <v>0</v>
      </c>
      <c r="GX43" s="341">
        <f t="shared" si="31"/>
        <v>0</v>
      </c>
      <c r="GY43" s="341">
        <f t="shared" si="31"/>
        <v>0</v>
      </c>
      <c r="GZ43" s="341">
        <f t="shared" si="31"/>
        <v>0</v>
      </c>
      <c r="HA43" s="341">
        <f t="shared" si="31"/>
        <v>0</v>
      </c>
      <c r="HB43" s="341">
        <f t="shared" si="31"/>
        <v>0</v>
      </c>
      <c r="HC43" s="341">
        <f t="shared" si="31"/>
        <v>0</v>
      </c>
      <c r="HD43" s="341">
        <f t="shared" si="31"/>
        <v>0</v>
      </c>
      <c r="HE43" s="341">
        <f t="shared" si="31"/>
        <v>0</v>
      </c>
      <c r="HF43" s="341">
        <f t="shared" si="31"/>
        <v>0</v>
      </c>
      <c r="HG43" s="341">
        <f t="shared" si="31"/>
        <v>0</v>
      </c>
      <c r="HH43" s="341">
        <f t="shared" si="31"/>
        <v>0</v>
      </c>
      <c r="HI43" s="341">
        <f t="shared" si="31"/>
        <v>0</v>
      </c>
      <c r="HJ43" s="341">
        <f t="shared" si="31"/>
        <v>0</v>
      </c>
      <c r="HK43" s="341">
        <f t="shared" si="31"/>
        <v>0</v>
      </c>
      <c r="HL43" s="341">
        <f t="shared" si="31"/>
        <v>0</v>
      </c>
      <c r="HM43" s="341">
        <f t="shared" si="31"/>
        <v>0</v>
      </c>
      <c r="HN43" s="341">
        <f t="shared" si="31"/>
        <v>0</v>
      </c>
      <c r="HO43" s="341">
        <f t="shared" si="31"/>
        <v>0</v>
      </c>
      <c r="HP43" s="341">
        <f t="shared" si="31"/>
        <v>0</v>
      </c>
      <c r="HQ43" s="341">
        <f t="shared" si="31"/>
        <v>0</v>
      </c>
      <c r="HR43" s="341">
        <f t="shared" si="31"/>
        <v>0</v>
      </c>
      <c r="HS43" s="341">
        <f t="shared" si="31"/>
        <v>0</v>
      </c>
      <c r="HT43" s="341">
        <f t="shared" si="31"/>
        <v>0</v>
      </c>
      <c r="HU43" s="341">
        <f t="shared" si="31"/>
        <v>0</v>
      </c>
      <c r="HV43" s="341">
        <f t="shared" si="31"/>
        <v>0</v>
      </c>
      <c r="HW43" s="341">
        <f t="shared" si="31"/>
        <v>0</v>
      </c>
      <c r="HX43" s="341">
        <f t="shared" si="31"/>
        <v>0</v>
      </c>
      <c r="HY43" s="341">
        <f t="shared" si="31"/>
        <v>0</v>
      </c>
      <c r="HZ43" s="341">
        <f t="shared" si="31"/>
        <v>0</v>
      </c>
      <c r="IA43" s="341">
        <f t="shared" si="31"/>
        <v>0</v>
      </c>
      <c r="IB43" s="341">
        <f t="shared" si="31"/>
        <v>0</v>
      </c>
      <c r="IC43" s="341">
        <f t="shared" si="31"/>
        <v>0</v>
      </c>
      <c r="ID43" s="341">
        <f t="shared" si="31"/>
        <v>0</v>
      </c>
      <c r="IE43" s="341">
        <f t="shared" si="31"/>
        <v>0</v>
      </c>
      <c r="IF43" s="341">
        <f t="shared" si="31"/>
        <v>0</v>
      </c>
      <c r="IG43" s="341">
        <f t="shared" si="31"/>
        <v>0</v>
      </c>
      <c r="IH43" s="341">
        <f t="shared" si="31"/>
        <v>0</v>
      </c>
      <c r="II43" s="341">
        <f t="shared" si="31"/>
        <v>0</v>
      </c>
      <c r="IJ43" s="341">
        <f t="shared" si="31"/>
        <v>0</v>
      </c>
      <c r="IK43" s="341">
        <f t="shared" si="31"/>
        <v>0</v>
      </c>
      <c r="IL43" s="341">
        <f t="shared" si="31"/>
        <v>0</v>
      </c>
      <c r="IM43" s="341">
        <f t="shared" si="31"/>
        <v>0</v>
      </c>
      <c r="IN43" s="341">
        <f t="shared" si="31"/>
        <v>0</v>
      </c>
      <c r="IO43" s="341">
        <f t="shared" si="31"/>
        <v>0</v>
      </c>
      <c r="IP43" s="341">
        <f t="shared" si="31"/>
        <v>0</v>
      </c>
      <c r="IQ43" s="341">
        <f t="shared" si="31"/>
        <v>0</v>
      </c>
      <c r="IR43" s="341">
        <f t="shared" si="31"/>
        <v>0</v>
      </c>
      <c r="IS43" s="341">
        <f t="shared" si="31"/>
        <v>0</v>
      </c>
      <c r="IT43" s="341">
        <f t="shared" si="31"/>
        <v>0</v>
      </c>
      <c r="IU43" s="341">
        <f t="shared" si="31"/>
        <v>0</v>
      </c>
      <c r="IV43" s="341">
        <f t="shared" si="31"/>
        <v>0</v>
      </c>
    </row>
    <row r="44" spans="1:256" s="299" customFormat="1" ht="13.5" customHeight="1" thickTop="1" x14ac:dyDescent="0.3">
      <c r="A44" s="298"/>
      <c r="B44" s="326"/>
      <c r="C44" s="315"/>
      <c r="D44" s="343" t="s">
        <v>548</v>
      </c>
      <c r="E44" s="318"/>
      <c r="F44" s="221"/>
      <c r="G44" s="221"/>
      <c r="H44" s="221"/>
      <c r="I44" s="221"/>
      <c r="J44" s="221"/>
      <c r="K44" s="221"/>
      <c r="L44" s="221"/>
      <c r="M44" s="221"/>
      <c r="N44" s="221"/>
      <c r="O44" s="221"/>
      <c r="P44" s="221"/>
      <c r="Q44" s="221"/>
      <c r="R44" s="221"/>
      <c r="S44" s="221"/>
      <c r="T44" s="221"/>
      <c r="U44" s="221"/>
      <c r="V44" s="221"/>
      <c r="W44" s="221"/>
      <c r="X44" s="221"/>
      <c r="Y44" s="221"/>
      <c r="Z44" s="221"/>
      <c r="AA44" s="221"/>
      <c r="AB44" s="221"/>
      <c r="AC44" s="221"/>
      <c r="AD44" s="221"/>
      <c r="AE44" s="221"/>
      <c r="AF44" s="221">
        <v>0</v>
      </c>
      <c r="AG44" s="221">
        <v>0</v>
      </c>
      <c r="AH44" s="221">
        <v>0</v>
      </c>
      <c r="AI44" s="221">
        <v>0</v>
      </c>
      <c r="AJ44" s="221">
        <v>0</v>
      </c>
      <c r="AK44" s="221">
        <v>0</v>
      </c>
      <c r="AL44" s="221">
        <v>0</v>
      </c>
      <c r="AM44" s="221"/>
      <c r="AN44" s="221"/>
      <c r="AO44" s="221"/>
      <c r="AP44" s="221"/>
      <c r="AQ44" s="221"/>
      <c r="AR44" s="221">
        <v>0</v>
      </c>
      <c r="AS44" s="221">
        <v>0</v>
      </c>
      <c r="AT44" s="221">
        <v>0</v>
      </c>
      <c r="AU44" s="221">
        <v>0</v>
      </c>
      <c r="AV44" s="221">
        <v>0</v>
      </c>
      <c r="AW44" s="221">
        <v>0</v>
      </c>
      <c r="AX44" s="221">
        <v>0</v>
      </c>
      <c r="AY44" s="221"/>
      <c r="AZ44" s="221"/>
      <c r="BA44" s="221"/>
      <c r="BB44" s="221"/>
      <c r="BC44" s="221"/>
      <c r="BD44" s="221"/>
      <c r="BE44" s="221"/>
      <c r="BF44" s="221"/>
      <c r="BG44" s="221"/>
      <c r="BH44" s="221"/>
      <c r="BI44" s="221"/>
      <c r="BJ44" s="221"/>
      <c r="BK44" s="221"/>
      <c r="BL44" s="221"/>
      <c r="BM44" s="221"/>
      <c r="BN44" s="221"/>
      <c r="BO44" s="221"/>
      <c r="BP44" s="221"/>
      <c r="BQ44" s="221"/>
      <c r="BR44" s="221"/>
      <c r="BS44" s="221"/>
      <c r="BT44" s="221"/>
      <c r="BU44" s="221"/>
      <c r="BV44" s="221"/>
      <c r="BW44" s="221"/>
      <c r="BX44" s="221"/>
      <c r="BY44" s="221"/>
      <c r="BZ44" s="221"/>
      <c r="CA44" s="221"/>
      <c r="CB44" s="221"/>
      <c r="CC44" s="221"/>
      <c r="CD44" s="221"/>
      <c r="CE44" s="221"/>
      <c r="CF44" s="221"/>
      <c r="CG44" s="221"/>
      <c r="CH44" s="221"/>
      <c r="CI44" s="221"/>
      <c r="CJ44" s="221"/>
      <c r="CK44" s="221"/>
      <c r="CL44" s="221"/>
      <c r="CM44" s="221"/>
      <c r="CN44" s="221"/>
      <c r="CO44" s="221"/>
      <c r="CP44" s="221"/>
      <c r="CQ44" s="221"/>
      <c r="CR44" s="221"/>
      <c r="CS44" s="221"/>
      <c r="CT44" s="221"/>
      <c r="CU44" s="221"/>
      <c r="CV44" s="221"/>
      <c r="CW44" s="221"/>
      <c r="CX44" s="221"/>
      <c r="CY44" s="221"/>
      <c r="CZ44" s="221"/>
      <c r="DA44" s="221"/>
      <c r="DB44" s="221"/>
      <c r="DC44" s="221"/>
      <c r="DD44" s="221"/>
      <c r="DE44" s="221"/>
      <c r="DF44" s="221"/>
      <c r="DG44" s="221"/>
      <c r="DH44" s="221"/>
      <c r="DI44" s="221"/>
      <c r="DJ44" s="221"/>
      <c r="DK44" s="221"/>
      <c r="DL44" s="221"/>
      <c r="DM44" s="221"/>
      <c r="DN44" s="221"/>
      <c r="DO44" s="221"/>
      <c r="DP44" s="221"/>
      <c r="DQ44" s="221"/>
      <c r="DR44" s="221"/>
      <c r="DS44" s="221"/>
      <c r="DT44" s="221"/>
      <c r="DU44" s="221"/>
      <c r="DV44" s="221"/>
      <c r="DW44" s="221"/>
      <c r="DX44" s="221"/>
      <c r="DY44" s="221"/>
      <c r="DZ44" s="221"/>
      <c r="EA44" s="221"/>
      <c r="EB44" s="221"/>
      <c r="EC44" s="221"/>
      <c r="ED44" s="221"/>
      <c r="EE44" s="221"/>
      <c r="EF44" s="221"/>
      <c r="EG44" s="221"/>
      <c r="EH44" s="221"/>
      <c r="EI44" s="221"/>
      <c r="EJ44" s="221"/>
      <c r="EK44" s="221"/>
      <c r="EL44" s="221"/>
      <c r="EM44" s="221"/>
      <c r="EN44" s="221"/>
      <c r="EO44" s="221"/>
      <c r="EP44" s="221"/>
      <c r="EQ44" s="221"/>
      <c r="ER44" s="221"/>
      <c r="ES44" s="221"/>
      <c r="ET44" s="221"/>
      <c r="EU44" s="221"/>
      <c r="EV44" s="221"/>
      <c r="EW44" s="221"/>
      <c r="EX44" s="221"/>
      <c r="EY44" s="221"/>
      <c r="EZ44" s="221"/>
      <c r="FA44" s="221"/>
      <c r="FB44" s="221"/>
      <c r="FC44" s="221"/>
      <c r="FD44" s="221"/>
      <c r="FE44" s="221"/>
      <c r="FF44" s="221"/>
      <c r="FG44" s="221"/>
      <c r="FH44" s="221"/>
      <c r="FI44" s="221"/>
      <c r="FJ44" s="221"/>
      <c r="FK44" s="221"/>
      <c r="FL44" s="221"/>
      <c r="FM44" s="221"/>
      <c r="FN44" s="221"/>
      <c r="FO44" s="221"/>
      <c r="FP44" s="221"/>
      <c r="FQ44" s="221"/>
      <c r="FR44" s="221"/>
      <c r="FS44" s="221"/>
      <c r="FT44" s="221"/>
      <c r="FU44" s="221"/>
      <c r="FV44" s="221"/>
      <c r="FW44" s="221"/>
      <c r="FX44" s="221"/>
      <c r="FY44" s="221"/>
      <c r="FZ44" s="221"/>
      <c r="GA44" s="221"/>
      <c r="GB44" s="221"/>
      <c r="GC44" s="221"/>
      <c r="GD44" s="221"/>
      <c r="GE44" s="221"/>
      <c r="GF44" s="221"/>
      <c r="GG44" s="221"/>
      <c r="GH44" s="221"/>
      <c r="GI44" s="221"/>
      <c r="GJ44" s="221"/>
      <c r="GK44" s="221"/>
      <c r="GL44" s="221"/>
      <c r="GM44" s="221"/>
      <c r="GN44" s="221"/>
      <c r="GO44" s="221"/>
      <c r="GP44" s="221"/>
      <c r="GQ44" s="221"/>
      <c r="GR44" s="221"/>
      <c r="GS44" s="221"/>
      <c r="GT44" s="221"/>
      <c r="GU44" s="221"/>
      <c r="GV44" s="221"/>
      <c r="GW44" s="221"/>
      <c r="GX44" s="221"/>
      <c r="GY44" s="221"/>
      <c r="GZ44" s="221"/>
      <c r="HA44" s="221"/>
      <c r="HB44" s="221"/>
      <c r="HC44" s="221"/>
      <c r="HD44" s="221"/>
      <c r="HE44" s="221"/>
      <c r="HF44" s="221"/>
      <c r="HG44" s="221"/>
      <c r="HH44" s="221"/>
      <c r="HI44" s="221"/>
      <c r="HJ44" s="221"/>
      <c r="HK44" s="221"/>
      <c r="HL44" s="221"/>
      <c r="HM44" s="221"/>
      <c r="HN44" s="221"/>
      <c r="HO44" s="221"/>
      <c r="HP44" s="221"/>
      <c r="HQ44" s="221"/>
      <c r="HR44" s="221"/>
      <c r="HS44" s="221"/>
      <c r="HT44" s="221"/>
      <c r="HU44" s="221"/>
      <c r="HV44" s="221"/>
      <c r="HW44" s="221"/>
      <c r="HX44" s="221"/>
      <c r="HY44" s="221"/>
      <c r="HZ44" s="221"/>
      <c r="IA44" s="221"/>
      <c r="IB44" s="221"/>
      <c r="IC44" s="221"/>
      <c r="ID44" s="221"/>
      <c r="IE44" s="221"/>
      <c r="IF44" s="221"/>
      <c r="IG44" s="221"/>
      <c r="IH44" s="221"/>
      <c r="II44" s="221"/>
      <c r="IJ44" s="221"/>
      <c r="IK44" s="221"/>
      <c r="IL44" s="221"/>
      <c r="IM44" s="221"/>
      <c r="IN44" s="221"/>
      <c r="IO44" s="221"/>
      <c r="IP44" s="221"/>
      <c r="IQ44" s="221"/>
      <c r="IR44" s="221"/>
      <c r="IS44" s="221"/>
      <c r="IT44" s="221"/>
      <c r="IU44" s="221"/>
      <c r="IV44" s="221"/>
    </row>
    <row r="45" spans="1:256" s="308" customFormat="1" ht="13.5" customHeight="1" x14ac:dyDescent="0.3">
      <c r="A45" s="305"/>
      <c r="B45" s="327"/>
      <c r="C45" s="311"/>
      <c r="D45" s="306" t="s">
        <v>549</v>
      </c>
      <c r="E45" s="307"/>
      <c r="F45" s="266"/>
      <c r="G45" s="266"/>
      <c r="H45" s="266"/>
      <c r="I45" s="266"/>
      <c r="J45" s="266"/>
      <c r="K45" s="266"/>
      <c r="L45" s="266"/>
      <c r="M45" s="266"/>
      <c r="N45" s="266"/>
      <c r="O45" s="266"/>
      <c r="P45" s="266"/>
      <c r="Q45" s="266"/>
      <c r="R45" s="266"/>
      <c r="S45" s="266"/>
      <c r="T45" s="266"/>
      <c r="U45" s="266"/>
      <c r="V45" s="266"/>
      <c r="W45" s="266"/>
      <c r="X45" s="266"/>
      <c r="Y45" s="266"/>
      <c r="Z45" s="266"/>
      <c r="AA45" s="266"/>
      <c r="AB45" s="266"/>
      <c r="AC45" s="266"/>
      <c r="AD45" s="266"/>
      <c r="AE45" s="266"/>
      <c r="AF45" s="266">
        <v>0</v>
      </c>
      <c r="AG45" s="266">
        <v>0</v>
      </c>
      <c r="AH45" s="266">
        <v>0</v>
      </c>
      <c r="AI45" s="266">
        <v>0</v>
      </c>
      <c r="AJ45" s="266">
        <v>0</v>
      </c>
      <c r="AK45" s="266">
        <v>0</v>
      </c>
      <c r="AL45" s="266">
        <v>0</v>
      </c>
      <c r="AM45" s="266"/>
      <c r="AN45" s="266"/>
      <c r="AO45" s="266"/>
      <c r="AP45" s="266"/>
      <c r="AQ45" s="266"/>
      <c r="AR45" s="266">
        <v>0</v>
      </c>
      <c r="AS45" s="266">
        <v>0</v>
      </c>
      <c r="AT45" s="266">
        <v>0</v>
      </c>
      <c r="AU45" s="266">
        <v>0</v>
      </c>
      <c r="AV45" s="266">
        <v>0</v>
      </c>
      <c r="AW45" s="266">
        <v>0</v>
      </c>
      <c r="AX45" s="266">
        <v>0</v>
      </c>
      <c r="AY45" s="266"/>
      <c r="AZ45" s="266"/>
      <c r="BA45" s="266"/>
      <c r="BB45" s="266"/>
      <c r="BC45" s="266"/>
      <c r="BD45" s="266"/>
      <c r="BE45" s="266"/>
      <c r="BF45" s="266"/>
      <c r="BG45" s="266"/>
      <c r="BH45" s="266"/>
      <c r="BI45" s="266"/>
      <c r="BJ45" s="266"/>
      <c r="BK45" s="266"/>
      <c r="BL45" s="266"/>
      <c r="BM45" s="266"/>
      <c r="BN45" s="266"/>
      <c r="BO45" s="266"/>
      <c r="BP45" s="266"/>
      <c r="BQ45" s="266"/>
      <c r="BR45" s="266"/>
      <c r="BS45" s="266"/>
      <c r="BT45" s="266"/>
      <c r="BU45" s="266"/>
      <c r="BV45" s="266"/>
      <c r="BW45" s="266"/>
      <c r="BX45" s="266"/>
      <c r="BY45" s="266"/>
      <c r="BZ45" s="266"/>
      <c r="CA45" s="266"/>
      <c r="CB45" s="266"/>
      <c r="CC45" s="266"/>
      <c r="CD45" s="266"/>
      <c r="CE45" s="266"/>
      <c r="CF45" s="266"/>
      <c r="CG45" s="266"/>
      <c r="CH45" s="266"/>
      <c r="CI45" s="266"/>
      <c r="CJ45" s="266"/>
      <c r="CK45" s="266"/>
      <c r="CL45" s="266"/>
      <c r="CM45" s="266"/>
      <c r="CN45" s="266"/>
      <c r="CO45" s="266"/>
      <c r="CP45" s="266"/>
      <c r="CQ45" s="266"/>
      <c r="CR45" s="266"/>
      <c r="CS45" s="266"/>
      <c r="CT45" s="266"/>
      <c r="CU45" s="266"/>
      <c r="CV45" s="266"/>
      <c r="CW45" s="266"/>
      <c r="CX45" s="266"/>
      <c r="CY45" s="266"/>
      <c r="CZ45" s="266"/>
      <c r="DA45" s="266"/>
      <c r="DB45" s="266"/>
      <c r="DC45" s="266"/>
      <c r="DD45" s="266"/>
      <c r="DE45" s="266"/>
      <c r="DF45" s="266"/>
      <c r="DG45" s="266"/>
      <c r="DH45" s="266"/>
      <c r="DI45" s="266"/>
      <c r="DJ45" s="266"/>
      <c r="DK45" s="266"/>
      <c r="DL45" s="266"/>
      <c r="DM45" s="266"/>
      <c r="DN45" s="266"/>
      <c r="DO45" s="266"/>
      <c r="DP45" s="266"/>
      <c r="DQ45" s="266"/>
      <c r="DR45" s="266"/>
      <c r="DS45" s="266"/>
      <c r="DT45" s="266"/>
      <c r="DU45" s="266"/>
      <c r="DV45" s="266"/>
      <c r="DW45" s="266"/>
      <c r="DX45" s="266"/>
      <c r="DY45" s="266"/>
      <c r="DZ45" s="266"/>
      <c r="EA45" s="266"/>
      <c r="EB45" s="266"/>
      <c r="EC45" s="266"/>
      <c r="ED45" s="266"/>
      <c r="EE45" s="266"/>
      <c r="EF45" s="266"/>
      <c r="EG45" s="266"/>
      <c r="EH45" s="266"/>
      <c r="EI45" s="266"/>
      <c r="EJ45" s="266"/>
      <c r="EK45" s="266"/>
      <c r="EL45" s="266"/>
      <c r="EM45" s="266"/>
      <c r="EN45" s="266"/>
      <c r="EO45" s="266"/>
      <c r="EP45" s="266"/>
      <c r="EQ45" s="266"/>
      <c r="ER45" s="266"/>
      <c r="ES45" s="266"/>
      <c r="ET45" s="266"/>
      <c r="EU45" s="266"/>
      <c r="EV45" s="266"/>
      <c r="EW45" s="266"/>
      <c r="EX45" s="266"/>
      <c r="EY45" s="266"/>
      <c r="EZ45" s="266"/>
      <c r="FA45" s="266"/>
      <c r="FB45" s="266"/>
      <c r="FC45" s="266"/>
      <c r="FD45" s="266"/>
      <c r="FE45" s="266"/>
      <c r="FF45" s="266"/>
      <c r="FG45" s="266"/>
      <c r="FH45" s="266"/>
      <c r="FI45" s="266"/>
      <c r="FJ45" s="266"/>
      <c r="FK45" s="266"/>
      <c r="FL45" s="266"/>
      <c r="FM45" s="266"/>
      <c r="FN45" s="266"/>
      <c r="FO45" s="266"/>
      <c r="FP45" s="266"/>
      <c r="FQ45" s="266"/>
      <c r="FR45" s="266"/>
      <c r="FS45" s="266"/>
      <c r="FT45" s="266"/>
      <c r="FU45" s="266"/>
      <c r="FV45" s="266"/>
      <c r="FW45" s="266"/>
      <c r="FX45" s="266"/>
      <c r="FY45" s="266"/>
      <c r="FZ45" s="266"/>
      <c r="GA45" s="266"/>
      <c r="GB45" s="266"/>
      <c r="GC45" s="266"/>
      <c r="GD45" s="266"/>
      <c r="GE45" s="266"/>
      <c r="GF45" s="266"/>
      <c r="GG45" s="266"/>
      <c r="GH45" s="266"/>
      <c r="GI45" s="266"/>
      <c r="GJ45" s="266"/>
      <c r="GK45" s="266"/>
      <c r="GL45" s="266"/>
      <c r="GM45" s="266"/>
      <c r="GN45" s="266"/>
      <c r="GO45" s="266"/>
      <c r="GP45" s="266"/>
      <c r="GQ45" s="266"/>
      <c r="GR45" s="266"/>
      <c r="GS45" s="266"/>
      <c r="GT45" s="266"/>
      <c r="GU45" s="266"/>
      <c r="GV45" s="266"/>
      <c r="GW45" s="266"/>
      <c r="GX45" s="266"/>
      <c r="GY45" s="266"/>
      <c r="GZ45" s="266"/>
      <c r="HA45" s="266"/>
      <c r="HB45" s="266"/>
      <c r="HC45" s="266"/>
      <c r="HD45" s="266"/>
      <c r="HE45" s="266"/>
      <c r="HF45" s="266"/>
      <c r="HG45" s="266"/>
      <c r="HH45" s="266"/>
      <c r="HI45" s="266"/>
      <c r="HJ45" s="266"/>
      <c r="HK45" s="266"/>
      <c r="HL45" s="266"/>
      <c r="HM45" s="266"/>
      <c r="HN45" s="266"/>
      <c r="HO45" s="266"/>
      <c r="HP45" s="266"/>
      <c r="HQ45" s="266"/>
      <c r="HR45" s="266"/>
      <c r="HS45" s="266"/>
      <c r="HT45" s="266"/>
      <c r="HU45" s="266"/>
      <c r="HV45" s="266"/>
      <c r="HW45" s="266"/>
      <c r="HX45" s="266"/>
      <c r="HY45" s="266"/>
      <c r="HZ45" s="266"/>
      <c r="IA45" s="266"/>
      <c r="IB45" s="266"/>
      <c r="IC45" s="266"/>
      <c r="ID45" s="266"/>
      <c r="IE45" s="266"/>
      <c r="IF45" s="266"/>
      <c r="IG45" s="266"/>
      <c r="IH45" s="266"/>
      <c r="II45" s="266"/>
      <c r="IJ45" s="266"/>
      <c r="IK45" s="266"/>
      <c r="IL45" s="266"/>
      <c r="IM45" s="266"/>
      <c r="IN45" s="266"/>
      <c r="IO45" s="266"/>
      <c r="IP45" s="266"/>
      <c r="IQ45" s="266"/>
      <c r="IR45" s="266"/>
      <c r="IS45" s="266"/>
      <c r="IT45" s="266"/>
      <c r="IU45" s="266"/>
      <c r="IV45" s="266"/>
    </row>
    <row r="46" spans="1:256" s="298" customFormat="1" ht="13.5" customHeight="1" x14ac:dyDescent="0.3">
      <c r="B46" s="326"/>
      <c r="C46" s="315"/>
      <c r="D46" s="343" t="s">
        <v>550</v>
      </c>
      <c r="E46" s="304"/>
      <c r="F46" s="221"/>
      <c r="G46" s="221"/>
      <c r="H46" s="221"/>
      <c r="I46" s="221"/>
      <c r="J46" s="221"/>
      <c r="K46" s="221"/>
      <c r="L46" s="221"/>
      <c r="M46" s="221"/>
      <c r="N46" s="221"/>
      <c r="O46" s="221"/>
      <c r="P46" s="221"/>
      <c r="Q46" s="221"/>
      <c r="R46" s="221"/>
      <c r="S46" s="221"/>
      <c r="T46" s="221"/>
      <c r="U46" s="221"/>
      <c r="V46" s="221"/>
      <c r="W46" s="221"/>
      <c r="X46" s="221"/>
      <c r="Y46" s="221"/>
      <c r="Z46" s="221"/>
      <c r="AA46" s="221"/>
      <c r="AB46" s="221"/>
      <c r="AC46" s="221"/>
      <c r="AD46" s="221"/>
      <c r="AE46" s="221"/>
      <c r="AF46" s="221">
        <v>0</v>
      </c>
      <c r="AG46" s="221">
        <v>0</v>
      </c>
      <c r="AH46" s="221">
        <v>0</v>
      </c>
      <c r="AI46" s="221">
        <v>0</v>
      </c>
      <c r="AJ46" s="221">
        <v>0</v>
      </c>
      <c r="AK46" s="221">
        <v>0</v>
      </c>
      <c r="AL46" s="221">
        <v>0</v>
      </c>
      <c r="AM46" s="221"/>
      <c r="AN46" s="221"/>
      <c r="AO46" s="221"/>
      <c r="AP46" s="221"/>
      <c r="AQ46" s="221"/>
      <c r="AR46" s="221">
        <v>0</v>
      </c>
      <c r="AS46" s="221">
        <v>0</v>
      </c>
      <c r="AT46" s="221">
        <v>0</v>
      </c>
      <c r="AU46" s="221">
        <v>0</v>
      </c>
      <c r="AV46" s="221">
        <v>0</v>
      </c>
      <c r="AW46" s="221">
        <v>0</v>
      </c>
      <c r="AX46" s="221">
        <v>0</v>
      </c>
      <c r="AY46" s="221"/>
      <c r="AZ46" s="221"/>
      <c r="BA46" s="221"/>
      <c r="BB46" s="221"/>
      <c r="BC46" s="221"/>
      <c r="BD46" s="221"/>
      <c r="BE46" s="221"/>
      <c r="BF46" s="221"/>
      <c r="BG46" s="221"/>
      <c r="BH46" s="221"/>
      <c r="BI46" s="221"/>
      <c r="BJ46" s="221"/>
      <c r="BK46" s="221"/>
      <c r="BL46" s="221"/>
      <c r="BM46" s="221"/>
      <c r="BN46" s="221"/>
      <c r="BO46" s="221"/>
      <c r="BP46" s="221"/>
      <c r="BQ46" s="221"/>
      <c r="BR46" s="221"/>
      <c r="BS46" s="221"/>
      <c r="BT46" s="221"/>
      <c r="BU46" s="221"/>
      <c r="BV46" s="221"/>
      <c r="BW46" s="221"/>
      <c r="BX46" s="221"/>
      <c r="BY46" s="221"/>
      <c r="BZ46" s="221"/>
      <c r="CA46" s="221"/>
      <c r="CB46" s="221"/>
      <c r="CC46" s="221"/>
      <c r="CD46" s="221"/>
      <c r="CE46" s="221"/>
      <c r="CF46" s="221"/>
      <c r="CG46" s="221"/>
      <c r="CH46" s="221"/>
      <c r="CI46" s="221"/>
      <c r="CJ46" s="221"/>
      <c r="CK46" s="221"/>
      <c r="CL46" s="221"/>
      <c r="CM46" s="221"/>
      <c r="CN46" s="221"/>
      <c r="CO46" s="221"/>
      <c r="CP46" s="221"/>
      <c r="CQ46" s="221"/>
      <c r="CR46" s="221"/>
      <c r="CS46" s="221"/>
      <c r="CT46" s="221"/>
      <c r="CU46" s="221"/>
      <c r="CV46" s="221"/>
      <c r="CW46" s="221"/>
      <c r="CX46" s="221"/>
      <c r="CY46" s="221"/>
      <c r="CZ46" s="221"/>
      <c r="DA46" s="221"/>
      <c r="DB46" s="221"/>
      <c r="DC46" s="221"/>
      <c r="DD46" s="221"/>
      <c r="DE46" s="221"/>
      <c r="DF46" s="221"/>
      <c r="DG46" s="221"/>
      <c r="DH46" s="221"/>
      <c r="DI46" s="221"/>
      <c r="DJ46" s="221"/>
      <c r="DK46" s="221"/>
      <c r="DL46" s="221"/>
      <c r="DM46" s="221"/>
      <c r="DN46" s="221"/>
      <c r="DO46" s="221"/>
      <c r="DP46" s="221"/>
      <c r="DQ46" s="221"/>
      <c r="DR46" s="221"/>
      <c r="DS46" s="221"/>
      <c r="DT46" s="221"/>
      <c r="DU46" s="221"/>
      <c r="DV46" s="221"/>
      <c r="DW46" s="221"/>
      <c r="DX46" s="221"/>
      <c r="DY46" s="221"/>
      <c r="DZ46" s="221"/>
      <c r="EA46" s="221"/>
      <c r="EB46" s="221"/>
      <c r="EC46" s="221"/>
      <c r="ED46" s="221"/>
      <c r="EE46" s="221"/>
      <c r="EF46" s="221"/>
      <c r="EG46" s="221"/>
      <c r="EH46" s="221"/>
      <c r="EI46" s="221"/>
      <c r="EJ46" s="221"/>
      <c r="EK46" s="221"/>
      <c r="EL46" s="221"/>
      <c r="EM46" s="221"/>
      <c r="EN46" s="221"/>
      <c r="EO46" s="221"/>
      <c r="EP46" s="221"/>
      <c r="EQ46" s="221"/>
      <c r="ER46" s="221"/>
      <c r="ES46" s="221"/>
      <c r="ET46" s="221"/>
      <c r="EU46" s="221"/>
      <c r="EV46" s="221"/>
      <c r="EW46" s="221"/>
      <c r="EX46" s="221"/>
      <c r="EY46" s="221"/>
      <c r="EZ46" s="221"/>
      <c r="FA46" s="221"/>
      <c r="FB46" s="221"/>
      <c r="FC46" s="221"/>
      <c r="FD46" s="221"/>
      <c r="FE46" s="221"/>
      <c r="FF46" s="221"/>
      <c r="FG46" s="221"/>
      <c r="FH46" s="221"/>
      <c r="FI46" s="221"/>
      <c r="FJ46" s="221"/>
      <c r="FK46" s="221"/>
      <c r="FL46" s="221"/>
      <c r="FM46" s="221"/>
      <c r="FN46" s="221"/>
      <c r="FO46" s="221"/>
      <c r="FP46" s="221"/>
      <c r="FQ46" s="221"/>
      <c r="FR46" s="221"/>
      <c r="FS46" s="221"/>
      <c r="FT46" s="221"/>
      <c r="FU46" s="221"/>
      <c r="FV46" s="221"/>
      <c r="FW46" s="221"/>
      <c r="FX46" s="221"/>
      <c r="FY46" s="221"/>
      <c r="FZ46" s="221"/>
      <c r="GA46" s="221"/>
      <c r="GB46" s="221"/>
      <c r="GC46" s="221"/>
      <c r="GD46" s="221"/>
      <c r="GE46" s="221"/>
      <c r="GF46" s="221"/>
      <c r="GG46" s="221"/>
      <c r="GH46" s="221"/>
      <c r="GI46" s="221"/>
      <c r="GJ46" s="221"/>
      <c r="GK46" s="221"/>
      <c r="GL46" s="221"/>
      <c r="GM46" s="221"/>
      <c r="GN46" s="221"/>
      <c r="GO46" s="221"/>
      <c r="GP46" s="221"/>
      <c r="GQ46" s="221"/>
      <c r="GR46" s="221"/>
      <c r="GS46" s="221"/>
      <c r="GT46" s="221"/>
      <c r="GU46" s="221"/>
      <c r="GV46" s="221"/>
      <c r="GW46" s="221"/>
      <c r="GX46" s="221"/>
      <c r="GY46" s="221"/>
      <c r="GZ46" s="221"/>
      <c r="HA46" s="221"/>
      <c r="HB46" s="221"/>
      <c r="HC46" s="221"/>
      <c r="HD46" s="221"/>
      <c r="HE46" s="221"/>
      <c r="HF46" s="221"/>
      <c r="HG46" s="221"/>
      <c r="HH46" s="221"/>
      <c r="HI46" s="221"/>
      <c r="HJ46" s="221"/>
      <c r="HK46" s="221"/>
      <c r="HL46" s="221"/>
      <c r="HM46" s="221"/>
      <c r="HN46" s="221"/>
      <c r="HO46" s="221"/>
      <c r="HP46" s="221"/>
      <c r="HQ46" s="221"/>
      <c r="HR46" s="221"/>
      <c r="HS46" s="221"/>
      <c r="HT46" s="221"/>
      <c r="HU46" s="221"/>
      <c r="HV46" s="221"/>
      <c r="HW46" s="221"/>
      <c r="HX46" s="221"/>
      <c r="HY46" s="221"/>
      <c r="HZ46" s="221"/>
      <c r="IA46" s="221"/>
      <c r="IB46" s="221"/>
      <c r="IC46" s="221"/>
      <c r="ID46" s="221"/>
      <c r="IE46" s="221"/>
      <c r="IF46" s="221"/>
      <c r="IG46" s="221"/>
      <c r="IH46" s="221"/>
      <c r="II46" s="221"/>
      <c r="IJ46" s="221"/>
      <c r="IK46" s="221"/>
      <c r="IL46" s="221"/>
      <c r="IM46" s="221"/>
      <c r="IN46" s="221"/>
      <c r="IO46" s="221"/>
      <c r="IP46" s="221"/>
      <c r="IQ46" s="221"/>
      <c r="IR46" s="221"/>
      <c r="IS46" s="221"/>
      <c r="IT46" s="221"/>
      <c r="IU46" s="221"/>
      <c r="IV46" s="221"/>
    </row>
    <row r="47" spans="1:256" s="308" customFormat="1" ht="13.5" customHeight="1" x14ac:dyDescent="0.3">
      <c r="A47" s="305"/>
      <c r="B47" s="327"/>
      <c r="C47" s="317" t="s">
        <v>513</v>
      </c>
      <c r="D47" s="306" t="s">
        <v>551</v>
      </c>
      <c r="E47" s="309"/>
      <c r="F47" s="266"/>
      <c r="G47" s="266"/>
      <c r="H47" s="266"/>
      <c r="I47" s="266"/>
      <c r="J47" s="266"/>
      <c r="K47" s="266"/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6"/>
      <c r="W47" s="266"/>
      <c r="X47" s="266"/>
      <c r="Y47" s="266"/>
      <c r="Z47" s="266"/>
      <c r="AA47" s="266"/>
      <c r="AB47" s="266"/>
      <c r="AC47" s="266"/>
      <c r="AD47" s="266"/>
      <c r="AE47" s="266"/>
      <c r="AF47" s="266">
        <v>0</v>
      </c>
      <c r="AG47" s="266">
        <v>0</v>
      </c>
      <c r="AH47" s="266">
        <v>0</v>
      </c>
      <c r="AI47" s="266">
        <v>0</v>
      </c>
      <c r="AJ47" s="266">
        <v>0</v>
      </c>
      <c r="AK47" s="266">
        <v>0</v>
      </c>
      <c r="AL47" s="266">
        <v>0</v>
      </c>
      <c r="AM47" s="266"/>
      <c r="AN47" s="266"/>
      <c r="AO47" s="266"/>
      <c r="AP47" s="266"/>
      <c r="AQ47" s="266"/>
      <c r="AR47" s="266">
        <v>0</v>
      </c>
      <c r="AS47" s="266">
        <v>0</v>
      </c>
      <c r="AT47" s="266">
        <v>0</v>
      </c>
      <c r="AU47" s="266">
        <v>0</v>
      </c>
      <c r="AV47" s="266">
        <v>0</v>
      </c>
      <c r="AW47" s="266">
        <v>0</v>
      </c>
      <c r="AX47" s="266">
        <v>0</v>
      </c>
      <c r="AY47" s="266"/>
      <c r="AZ47" s="266"/>
      <c r="BA47" s="266"/>
      <c r="BB47" s="266"/>
      <c r="BC47" s="266"/>
      <c r="BD47" s="266"/>
      <c r="BE47" s="266"/>
      <c r="BF47" s="266"/>
      <c r="BG47" s="266"/>
      <c r="BH47" s="266"/>
      <c r="BI47" s="266"/>
      <c r="BJ47" s="266"/>
      <c r="BK47" s="266"/>
      <c r="BL47" s="266"/>
      <c r="BM47" s="266"/>
      <c r="BN47" s="266"/>
      <c r="BO47" s="266"/>
      <c r="BP47" s="266"/>
      <c r="BQ47" s="266"/>
      <c r="BR47" s="266"/>
      <c r="BS47" s="266"/>
      <c r="BT47" s="266"/>
      <c r="BU47" s="266"/>
      <c r="BV47" s="266"/>
      <c r="BW47" s="266"/>
      <c r="BX47" s="266"/>
      <c r="BY47" s="266"/>
      <c r="BZ47" s="266"/>
      <c r="CA47" s="266"/>
      <c r="CB47" s="266"/>
      <c r="CC47" s="266"/>
      <c r="CD47" s="266"/>
      <c r="CE47" s="266"/>
      <c r="CF47" s="266"/>
      <c r="CG47" s="266"/>
      <c r="CH47" s="266"/>
      <c r="CI47" s="266"/>
      <c r="CJ47" s="266"/>
      <c r="CK47" s="266"/>
      <c r="CL47" s="266"/>
      <c r="CM47" s="266"/>
      <c r="CN47" s="266"/>
      <c r="CO47" s="266"/>
      <c r="CP47" s="266"/>
      <c r="CQ47" s="266"/>
      <c r="CR47" s="266"/>
      <c r="CS47" s="266"/>
      <c r="CT47" s="266"/>
      <c r="CU47" s="266"/>
      <c r="CV47" s="266"/>
      <c r="CW47" s="266"/>
      <c r="CX47" s="266"/>
      <c r="CY47" s="266"/>
      <c r="CZ47" s="266"/>
      <c r="DA47" s="266"/>
      <c r="DB47" s="266"/>
      <c r="DC47" s="266"/>
      <c r="DD47" s="266"/>
      <c r="DE47" s="266"/>
      <c r="DF47" s="266"/>
      <c r="DG47" s="266"/>
      <c r="DH47" s="266"/>
      <c r="DI47" s="266"/>
      <c r="DJ47" s="266"/>
      <c r="DK47" s="266"/>
      <c r="DL47" s="266"/>
      <c r="DM47" s="266"/>
      <c r="DN47" s="266"/>
      <c r="DO47" s="266"/>
      <c r="DP47" s="266"/>
      <c r="DQ47" s="266"/>
      <c r="DR47" s="266"/>
      <c r="DS47" s="266"/>
      <c r="DT47" s="266"/>
      <c r="DU47" s="266"/>
      <c r="DV47" s="266"/>
      <c r="DW47" s="266"/>
      <c r="DX47" s="266"/>
      <c r="DY47" s="266"/>
      <c r="DZ47" s="266"/>
      <c r="EA47" s="266"/>
      <c r="EB47" s="266"/>
      <c r="EC47" s="266"/>
      <c r="ED47" s="266"/>
      <c r="EE47" s="266"/>
      <c r="EF47" s="266"/>
      <c r="EG47" s="266"/>
      <c r="EH47" s="266"/>
      <c r="EI47" s="266"/>
      <c r="EJ47" s="266"/>
      <c r="EK47" s="266"/>
      <c r="EL47" s="266"/>
      <c r="EM47" s="266"/>
      <c r="EN47" s="266"/>
      <c r="EO47" s="266"/>
      <c r="EP47" s="266"/>
      <c r="EQ47" s="266"/>
      <c r="ER47" s="266"/>
      <c r="ES47" s="266"/>
      <c r="ET47" s="266"/>
      <c r="EU47" s="266"/>
      <c r="EV47" s="266"/>
      <c r="EW47" s="266"/>
      <c r="EX47" s="266"/>
      <c r="EY47" s="266"/>
      <c r="EZ47" s="266"/>
      <c r="FA47" s="266"/>
      <c r="FB47" s="266"/>
      <c r="FC47" s="266"/>
      <c r="FD47" s="266"/>
      <c r="FE47" s="266"/>
      <c r="FF47" s="266"/>
      <c r="FG47" s="266"/>
      <c r="FH47" s="266"/>
      <c r="FI47" s="266"/>
      <c r="FJ47" s="266"/>
      <c r="FK47" s="266"/>
      <c r="FL47" s="266"/>
      <c r="FM47" s="266"/>
      <c r="FN47" s="266"/>
      <c r="FO47" s="266"/>
      <c r="FP47" s="266"/>
      <c r="FQ47" s="266"/>
      <c r="FR47" s="266"/>
      <c r="FS47" s="266"/>
      <c r="FT47" s="266"/>
      <c r="FU47" s="266"/>
      <c r="FV47" s="266"/>
      <c r="FW47" s="266"/>
      <c r="FX47" s="266"/>
      <c r="FY47" s="266"/>
      <c r="FZ47" s="266"/>
      <c r="GA47" s="266"/>
      <c r="GB47" s="266"/>
      <c r="GC47" s="266"/>
      <c r="GD47" s="266"/>
      <c r="GE47" s="266"/>
      <c r="GF47" s="266"/>
      <c r="GG47" s="266"/>
      <c r="GH47" s="266"/>
      <c r="GI47" s="266"/>
      <c r="GJ47" s="266"/>
      <c r="GK47" s="266"/>
      <c r="GL47" s="266"/>
      <c r="GM47" s="266"/>
      <c r="GN47" s="266"/>
      <c r="GO47" s="266"/>
      <c r="GP47" s="266"/>
      <c r="GQ47" s="266"/>
      <c r="GR47" s="266"/>
      <c r="GS47" s="266"/>
      <c r="GT47" s="266"/>
      <c r="GU47" s="266"/>
      <c r="GV47" s="266"/>
      <c r="GW47" s="266"/>
      <c r="GX47" s="266"/>
      <c r="GY47" s="266"/>
      <c r="GZ47" s="266"/>
      <c r="HA47" s="266"/>
      <c r="HB47" s="266"/>
      <c r="HC47" s="266"/>
      <c r="HD47" s="266"/>
      <c r="HE47" s="266"/>
      <c r="HF47" s="266"/>
      <c r="HG47" s="266"/>
      <c r="HH47" s="266"/>
      <c r="HI47" s="266"/>
      <c r="HJ47" s="266"/>
      <c r="HK47" s="266"/>
      <c r="HL47" s="266"/>
      <c r="HM47" s="266"/>
      <c r="HN47" s="266"/>
      <c r="HO47" s="266"/>
      <c r="HP47" s="266"/>
      <c r="HQ47" s="266"/>
      <c r="HR47" s="266"/>
      <c r="HS47" s="266"/>
      <c r="HT47" s="266"/>
      <c r="HU47" s="266"/>
      <c r="HV47" s="266"/>
      <c r="HW47" s="266"/>
      <c r="HX47" s="266"/>
      <c r="HY47" s="266"/>
      <c r="HZ47" s="266"/>
      <c r="IA47" s="266"/>
      <c r="IB47" s="266"/>
      <c r="IC47" s="266"/>
      <c r="ID47" s="266"/>
      <c r="IE47" s="266"/>
      <c r="IF47" s="266"/>
      <c r="IG47" s="266"/>
      <c r="IH47" s="266"/>
      <c r="II47" s="266"/>
      <c r="IJ47" s="266"/>
      <c r="IK47" s="266"/>
      <c r="IL47" s="266"/>
      <c r="IM47" s="266"/>
      <c r="IN47" s="266"/>
      <c r="IO47" s="266"/>
      <c r="IP47" s="266"/>
      <c r="IQ47" s="266"/>
      <c r="IR47" s="266"/>
      <c r="IS47" s="266"/>
      <c r="IT47" s="266"/>
      <c r="IU47" s="266"/>
      <c r="IV47" s="266"/>
    </row>
    <row r="48" spans="1:256" s="298" customFormat="1" ht="13.5" customHeight="1" x14ac:dyDescent="0.3">
      <c r="B48" s="326"/>
      <c r="C48" s="315"/>
      <c r="D48" s="343" t="s">
        <v>552</v>
      </c>
      <c r="E48" s="304"/>
      <c r="F48" s="221"/>
      <c r="G48" s="221"/>
      <c r="H48" s="221"/>
      <c r="I48" s="221"/>
      <c r="J48" s="221"/>
      <c r="K48" s="221"/>
      <c r="L48" s="221"/>
      <c r="M48" s="221"/>
      <c r="N48" s="221"/>
      <c r="O48" s="221"/>
      <c r="P48" s="221"/>
      <c r="Q48" s="221"/>
      <c r="R48" s="221"/>
      <c r="S48" s="221"/>
      <c r="T48" s="221"/>
      <c r="U48" s="221"/>
      <c r="V48" s="221"/>
      <c r="W48" s="221"/>
      <c r="X48" s="221"/>
      <c r="Y48" s="221"/>
      <c r="Z48" s="221"/>
      <c r="AA48" s="221"/>
      <c r="AB48" s="221"/>
      <c r="AC48" s="221"/>
      <c r="AD48" s="221"/>
      <c r="AE48" s="221"/>
      <c r="AF48" s="221">
        <v>0</v>
      </c>
      <c r="AG48" s="221">
        <v>0</v>
      </c>
      <c r="AH48" s="221">
        <v>0</v>
      </c>
      <c r="AI48" s="221">
        <v>0</v>
      </c>
      <c r="AJ48" s="221">
        <v>0</v>
      </c>
      <c r="AK48" s="221">
        <v>0</v>
      </c>
      <c r="AL48" s="221">
        <v>0</v>
      </c>
      <c r="AM48" s="221"/>
      <c r="AN48" s="221"/>
      <c r="AO48" s="221"/>
      <c r="AP48" s="221"/>
      <c r="AQ48" s="221"/>
      <c r="AR48" s="221">
        <v>0</v>
      </c>
      <c r="AS48" s="221">
        <v>0</v>
      </c>
      <c r="AT48" s="221">
        <v>0</v>
      </c>
      <c r="AU48" s="221">
        <v>0</v>
      </c>
      <c r="AV48" s="221">
        <v>0</v>
      </c>
      <c r="AW48" s="221">
        <v>0</v>
      </c>
      <c r="AX48" s="221">
        <v>0</v>
      </c>
      <c r="AY48" s="221"/>
      <c r="AZ48" s="221"/>
      <c r="BA48" s="221"/>
      <c r="BB48" s="221"/>
      <c r="BC48" s="221"/>
      <c r="BD48" s="221"/>
      <c r="BE48" s="221"/>
      <c r="BF48" s="221"/>
      <c r="BG48" s="221"/>
      <c r="BH48" s="221"/>
      <c r="BI48" s="221"/>
      <c r="BJ48" s="221"/>
      <c r="BK48" s="221"/>
      <c r="BL48" s="221"/>
      <c r="BM48" s="221"/>
      <c r="BN48" s="221"/>
      <c r="BO48" s="221"/>
      <c r="BP48" s="221"/>
      <c r="BQ48" s="221"/>
      <c r="BR48" s="221"/>
      <c r="BS48" s="221"/>
      <c r="BT48" s="221"/>
      <c r="BU48" s="221"/>
      <c r="BV48" s="221"/>
      <c r="BW48" s="221"/>
      <c r="BX48" s="221"/>
      <c r="BY48" s="221"/>
      <c r="BZ48" s="221"/>
      <c r="CA48" s="221"/>
      <c r="CB48" s="221"/>
      <c r="CC48" s="221"/>
      <c r="CD48" s="221"/>
      <c r="CE48" s="221"/>
      <c r="CF48" s="221"/>
      <c r="CG48" s="221"/>
      <c r="CH48" s="221"/>
      <c r="CI48" s="221"/>
      <c r="CJ48" s="221"/>
      <c r="CK48" s="221"/>
      <c r="CL48" s="221"/>
      <c r="CM48" s="221"/>
      <c r="CN48" s="221"/>
      <c r="CO48" s="221"/>
      <c r="CP48" s="221"/>
      <c r="CQ48" s="221"/>
      <c r="CR48" s="221"/>
      <c r="CS48" s="221"/>
      <c r="CT48" s="221"/>
      <c r="CU48" s="221"/>
      <c r="CV48" s="221"/>
      <c r="CW48" s="221"/>
      <c r="CX48" s="221"/>
      <c r="CY48" s="221"/>
      <c r="CZ48" s="221"/>
      <c r="DA48" s="221"/>
      <c r="DB48" s="221"/>
      <c r="DC48" s="221"/>
      <c r="DD48" s="221"/>
      <c r="DE48" s="221"/>
      <c r="DF48" s="221"/>
      <c r="DG48" s="221"/>
      <c r="DH48" s="221"/>
      <c r="DI48" s="221"/>
      <c r="DJ48" s="221"/>
      <c r="DK48" s="221"/>
      <c r="DL48" s="221"/>
      <c r="DM48" s="221"/>
      <c r="DN48" s="221"/>
      <c r="DO48" s="221"/>
      <c r="DP48" s="221"/>
      <c r="DQ48" s="221"/>
      <c r="DR48" s="221"/>
      <c r="DS48" s="221"/>
      <c r="DT48" s="221"/>
      <c r="DU48" s="221"/>
      <c r="DV48" s="221"/>
      <c r="DW48" s="221"/>
      <c r="DX48" s="221"/>
      <c r="DY48" s="221"/>
      <c r="DZ48" s="221"/>
      <c r="EA48" s="221"/>
      <c r="EB48" s="221"/>
      <c r="EC48" s="221"/>
      <c r="ED48" s="221"/>
      <c r="EE48" s="221"/>
      <c r="EF48" s="221"/>
      <c r="EG48" s="221"/>
      <c r="EH48" s="221"/>
      <c r="EI48" s="221"/>
      <c r="EJ48" s="221"/>
      <c r="EK48" s="221"/>
      <c r="EL48" s="221"/>
      <c r="EM48" s="221"/>
      <c r="EN48" s="221"/>
      <c r="EO48" s="221"/>
      <c r="EP48" s="221"/>
      <c r="EQ48" s="221"/>
      <c r="ER48" s="221"/>
      <c r="ES48" s="221"/>
      <c r="ET48" s="221"/>
      <c r="EU48" s="221"/>
      <c r="EV48" s="221"/>
      <c r="EW48" s="221"/>
      <c r="EX48" s="221"/>
      <c r="EY48" s="221"/>
      <c r="EZ48" s="221"/>
      <c r="FA48" s="221"/>
      <c r="FB48" s="221"/>
      <c r="FC48" s="221"/>
      <c r="FD48" s="221"/>
      <c r="FE48" s="221"/>
      <c r="FF48" s="221"/>
      <c r="FG48" s="221"/>
      <c r="FH48" s="221"/>
      <c r="FI48" s="221"/>
      <c r="FJ48" s="221"/>
      <c r="FK48" s="221"/>
      <c r="FL48" s="221"/>
      <c r="FM48" s="221"/>
      <c r="FN48" s="221"/>
      <c r="FO48" s="221"/>
      <c r="FP48" s="221"/>
      <c r="FQ48" s="221"/>
      <c r="FR48" s="221"/>
      <c r="FS48" s="221"/>
      <c r="FT48" s="221"/>
      <c r="FU48" s="221"/>
      <c r="FV48" s="221"/>
      <c r="FW48" s="221"/>
      <c r="FX48" s="221"/>
      <c r="FY48" s="221"/>
      <c r="FZ48" s="221"/>
      <c r="GA48" s="221"/>
      <c r="GB48" s="221"/>
      <c r="GC48" s="221"/>
      <c r="GD48" s="221"/>
      <c r="GE48" s="221"/>
      <c r="GF48" s="221"/>
      <c r="GG48" s="221"/>
      <c r="GH48" s="221"/>
      <c r="GI48" s="221"/>
      <c r="GJ48" s="221"/>
      <c r="GK48" s="221"/>
      <c r="GL48" s="221"/>
      <c r="GM48" s="221"/>
      <c r="GN48" s="221"/>
      <c r="GO48" s="221"/>
      <c r="GP48" s="221"/>
      <c r="GQ48" s="221"/>
      <c r="GR48" s="221"/>
      <c r="GS48" s="221"/>
      <c r="GT48" s="221"/>
      <c r="GU48" s="221"/>
      <c r="GV48" s="221"/>
      <c r="GW48" s="221"/>
      <c r="GX48" s="221"/>
      <c r="GY48" s="221"/>
      <c r="GZ48" s="221"/>
      <c r="HA48" s="221"/>
      <c r="HB48" s="221"/>
      <c r="HC48" s="221"/>
      <c r="HD48" s="221"/>
      <c r="HE48" s="221"/>
      <c r="HF48" s="221"/>
      <c r="HG48" s="221"/>
      <c r="HH48" s="221"/>
      <c r="HI48" s="221"/>
      <c r="HJ48" s="221"/>
      <c r="HK48" s="221"/>
      <c r="HL48" s="221"/>
      <c r="HM48" s="221"/>
      <c r="HN48" s="221"/>
      <c r="HO48" s="221"/>
      <c r="HP48" s="221"/>
      <c r="HQ48" s="221"/>
      <c r="HR48" s="221"/>
      <c r="HS48" s="221"/>
      <c r="HT48" s="221"/>
      <c r="HU48" s="221"/>
      <c r="HV48" s="221"/>
      <c r="HW48" s="221"/>
      <c r="HX48" s="221"/>
      <c r="HY48" s="221"/>
      <c r="HZ48" s="221"/>
      <c r="IA48" s="221"/>
      <c r="IB48" s="221"/>
      <c r="IC48" s="221"/>
      <c r="ID48" s="221"/>
      <c r="IE48" s="221"/>
      <c r="IF48" s="221"/>
      <c r="IG48" s="221"/>
      <c r="IH48" s="221"/>
      <c r="II48" s="221"/>
      <c r="IJ48" s="221"/>
      <c r="IK48" s="221"/>
      <c r="IL48" s="221"/>
      <c r="IM48" s="221"/>
      <c r="IN48" s="221"/>
      <c r="IO48" s="221"/>
      <c r="IP48" s="221"/>
      <c r="IQ48" s="221"/>
      <c r="IR48" s="221"/>
      <c r="IS48" s="221"/>
      <c r="IT48" s="221"/>
      <c r="IU48" s="221"/>
      <c r="IV48" s="221"/>
    </row>
    <row r="49" spans="1:256" s="308" customFormat="1" ht="13.5" customHeight="1" x14ac:dyDescent="0.3">
      <c r="A49" s="305"/>
      <c r="B49" s="327"/>
      <c r="C49" s="311"/>
      <c r="D49" s="306" t="s">
        <v>553</v>
      </c>
      <c r="E49" s="309"/>
      <c r="F49" s="266"/>
      <c r="G49" s="266"/>
      <c r="H49" s="266"/>
      <c r="I49" s="266"/>
      <c r="J49" s="266"/>
      <c r="K49" s="266"/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66"/>
      <c r="W49" s="266"/>
      <c r="X49" s="266"/>
      <c r="Y49" s="266"/>
      <c r="Z49" s="266"/>
      <c r="AA49" s="266"/>
      <c r="AB49" s="266"/>
      <c r="AC49" s="266"/>
      <c r="AD49" s="266"/>
      <c r="AE49" s="266"/>
      <c r="AF49" s="266">
        <v>0</v>
      </c>
      <c r="AG49" s="266">
        <v>0</v>
      </c>
      <c r="AH49" s="266">
        <v>0</v>
      </c>
      <c r="AI49" s="266">
        <v>0</v>
      </c>
      <c r="AJ49" s="266">
        <v>0</v>
      </c>
      <c r="AK49" s="266">
        <v>0</v>
      </c>
      <c r="AL49" s="266">
        <v>0</v>
      </c>
      <c r="AM49" s="266"/>
      <c r="AN49" s="266"/>
      <c r="AO49" s="266"/>
      <c r="AP49" s="266"/>
      <c r="AQ49" s="266"/>
      <c r="AR49" s="266">
        <v>0</v>
      </c>
      <c r="AS49" s="266">
        <v>0</v>
      </c>
      <c r="AT49" s="266">
        <v>0</v>
      </c>
      <c r="AU49" s="266">
        <v>0</v>
      </c>
      <c r="AV49" s="266">
        <v>0</v>
      </c>
      <c r="AW49" s="266">
        <v>0</v>
      </c>
      <c r="AX49" s="266">
        <v>0</v>
      </c>
      <c r="AY49" s="266"/>
      <c r="AZ49" s="266"/>
      <c r="BA49" s="266"/>
      <c r="BB49" s="266"/>
      <c r="BC49" s="266"/>
      <c r="BD49" s="266"/>
      <c r="BE49" s="266"/>
      <c r="BF49" s="266"/>
      <c r="BG49" s="266"/>
      <c r="BH49" s="266"/>
      <c r="BI49" s="266"/>
      <c r="BJ49" s="266"/>
      <c r="BK49" s="266"/>
      <c r="BL49" s="266"/>
      <c r="BM49" s="266"/>
      <c r="BN49" s="266"/>
      <c r="BO49" s="266"/>
      <c r="BP49" s="266"/>
      <c r="BQ49" s="266"/>
      <c r="BR49" s="266"/>
      <c r="BS49" s="266"/>
      <c r="BT49" s="266"/>
      <c r="BU49" s="266"/>
      <c r="BV49" s="266"/>
      <c r="BW49" s="266"/>
      <c r="BX49" s="266"/>
      <c r="BY49" s="266"/>
      <c r="BZ49" s="266"/>
      <c r="CA49" s="266"/>
      <c r="CB49" s="266"/>
      <c r="CC49" s="266"/>
      <c r="CD49" s="266"/>
      <c r="CE49" s="266"/>
      <c r="CF49" s="266"/>
      <c r="CG49" s="266"/>
      <c r="CH49" s="266"/>
      <c r="CI49" s="266"/>
      <c r="CJ49" s="266"/>
      <c r="CK49" s="266"/>
      <c r="CL49" s="266"/>
      <c r="CM49" s="266"/>
      <c r="CN49" s="266"/>
      <c r="CO49" s="266"/>
      <c r="CP49" s="266"/>
      <c r="CQ49" s="266"/>
      <c r="CR49" s="266"/>
      <c r="CS49" s="266"/>
      <c r="CT49" s="266"/>
      <c r="CU49" s="266"/>
      <c r="CV49" s="266"/>
      <c r="CW49" s="266"/>
      <c r="CX49" s="266"/>
      <c r="CY49" s="266"/>
      <c r="CZ49" s="266"/>
      <c r="DA49" s="266"/>
      <c r="DB49" s="266"/>
      <c r="DC49" s="266"/>
      <c r="DD49" s="266"/>
      <c r="DE49" s="266"/>
      <c r="DF49" s="266"/>
      <c r="DG49" s="266"/>
      <c r="DH49" s="266"/>
      <c r="DI49" s="266"/>
      <c r="DJ49" s="266"/>
      <c r="DK49" s="266"/>
      <c r="DL49" s="266"/>
      <c r="DM49" s="266"/>
      <c r="DN49" s="266"/>
      <c r="DO49" s="266"/>
      <c r="DP49" s="266"/>
      <c r="DQ49" s="266"/>
      <c r="DR49" s="266"/>
      <c r="DS49" s="266"/>
      <c r="DT49" s="266"/>
      <c r="DU49" s="266"/>
      <c r="DV49" s="266"/>
      <c r="DW49" s="266"/>
      <c r="DX49" s="266"/>
      <c r="DY49" s="266"/>
      <c r="DZ49" s="266"/>
      <c r="EA49" s="266"/>
      <c r="EB49" s="266"/>
      <c r="EC49" s="266"/>
      <c r="ED49" s="266"/>
      <c r="EE49" s="266"/>
      <c r="EF49" s="266"/>
      <c r="EG49" s="266"/>
      <c r="EH49" s="266"/>
      <c r="EI49" s="266"/>
      <c r="EJ49" s="266"/>
      <c r="EK49" s="266"/>
      <c r="EL49" s="266"/>
      <c r="EM49" s="266"/>
      <c r="EN49" s="266"/>
      <c r="EO49" s="266"/>
      <c r="EP49" s="266"/>
      <c r="EQ49" s="266"/>
      <c r="ER49" s="266"/>
      <c r="ES49" s="266"/>
      <c r="ET49" s="266"/>
      <c r="EU49" s="266"/>
      <c r="EV49" s="266"/>
      <c r="EW49" s="266"/>
      <c r="EX49" s="266"/>
      <c r="EY49" s="266"/>
      <c r="EZ49" s="266"/>
      <c r="FA49" s="266"/>
      <c r="FB49" s="266"/>
      <c r="FC49" s="266"/>
      <c r="FD49" s="266"/>
      <c r="FE49" s="266"/>
      <c r="FF49" s="266"/>
      <c r="FG49" s="266"/>
      <c r="FH49" s="266"/>
      <c r="FI49" s="266"/>
      <c r="FJ49" s="266"/>
      <c r="FK49" s="266"/>
      <c r="FL49" s="266"/>
      <c r="FM49" s="266"/>
      <c r="FN49" s="266"/>
      <c r="FO49" s="266"/>
      <c r="FP49" s="266"/>
      <c r="FQ49" s="266"/>
      <c r="FR49" s="266"/>
      <c r="FS49" s="266"/>
      <c r="FT49" s="266"/>
      <c r="FU49" s="266"/>
      <c r="FV49" s="266"/>
      <c r="FW49" s="266"/>
      <c r="FX49" s="266"/>
      <c r="FY49" s="266"/>
      <c r="FZ49" s="266"/>
      <c r="GA49" s="266"/>
      <c r="GB49" s="266"/>
      <c r="GC49" s="266"/>
      <c r="GD49" s="266"/>
      <c r="GE49" s="266"/>
      <c r="GF49" s="266"/>
      <c r="GG49" s="266"/>
      <c r="GH49" s="266"/>
      <c r="GI49" s="266"/>
      <c r="GJ49" s="266"/>
      <c r="GK49" s="266"/>
      <c r="GL49" s="266"/>
      <c r="GM49" s="266"/>
      <c r="GN49" s="266"/>
      <c r="GO49" s="266"/>
      <c r="GP49" s="266"/>
      <c r="GQ49" s="266"/>
      <c r="GR49" s="266"/>
      <c r="GS49" s="266"/>
      <c r="GT49" s="266"/>
      <c r="GU49" s="266"/>
      <c r="GV49" s="266"/>
      <c r="GW49" s="266"/>
      <c r="GX49" s="266"/>
      <c r="GY49" s="266"/>
      <c r="GZ49" s="266"/>
      <c r="HA49" s="266"/>
      <c r="HB49" s="266"/>
      <c r="HC49" s="266"/>
      <c r="HD49" s="266"/>
      <c r="HE49" s="266"/>
      <c r="HF49" s="266"/>
      <c r="HG49" s="266"/>
      <c r="HH49" s="266"/>
      <c r="HI49" s="266"/>
      <c r="HJ49" s="266"/>
      <c r="HK49" s="266"/>
      <c r="HL49" s="266"/>
      <c r="HM49" s="266"/>
      <c r="HN49" s="266"/>
      <c r="HO49" s="266"/>
      <c r="HP49" s="266"/>
      <c r="HQ49" s="266"/>
      <c r="HR49" s="266"/>
      <c r="HS49" s="266"/>
      <c r="HT49" s="266"/>
      <c r="HU49" s="266"/>
      <c r="HV49" s="266"/>
      <c r="HW49" s="266"/>
      <c r="HX49" s="266"/>
      <c r="HY49" s="266"/>
      <c r="HZ49" s="266"/>
      <c r="IA49" s="266"/>
      <c r="IB49" s="266"/>
      <c r="IC49" s="266"/>
      <c r="ID49" s="266"/>
      <c r="IE49" s="266"/>
      <c r="IF49" s="266"/>
      <c r="IG49" s="266"/>
      <c r="IH49" s="266"/>
      <c r="II49" s="266"/>
      <c r="IJ49" s="266"/>
      <c r="IK49" s="266"/>
      <c r="IL49" s="266"/>
      <c r="IM49" s="266"/>
      <c r="IN49" s="266"/>
      <c r="IO49" s="266"/>
      <c r="IP49" s="266"/>
      <c r="IQ49" s="266"/>
      <c r="IR49" s="266"/>
      <c r="IS49" s="266"/>
      <c r="IT49" s="266"/>
      <c r="IU49" s="266"/>
      <c r="IV49" s="266"/>
    </row>
    <row r="50" spans="1:256" s="298" customFormat="1" ht="13.5" customHeight="1" x14ac:dyDescent="0.3">
      <c r="B50" s="326"/>
      <c r="C50" s="315"/>
      <c r="D50" s="343" t="s">
        <v>554</v>
      </c>
      <c r="E50" s="304"/>
      <c r="F50" s="221"/>
      <c r="G50" s="221"/>
      <c r="H50" s="221"/>
      <c r="I50" s="221"/>
      <c r="J50" s="221"/>
      <c r="K50" s="221"/>
      <c r="L50" s="221"/>
      <c r="M50" s="221"/>
      <c r="N50" s="221"/>
      <c r="O50" s="221"/>
      <c r="P50" s="221"/>
      <c r="Q50" s="221"/>
      <c r="R50" s="221"/>
      <c r="S50" s="221"/>
      <c r="T50" s="221"/>
      <c r="U50" s="221"/>
      <c r="V50" s="221"/>
      <c r="W50" s="221"/>
      <c r="X50" s="221"/>
      <c r="Y50" s="221"/>
      <c r="Z50" s="221"/>
      <c r="AA50" s="221"/>
      <c r="AB50" s="221"/>
      <c r="AC50" s="221"/>
      <c r="AD50" s="221"/>
      <c r="AE50" s="221"/>
      <c r="AF50" s="221">
        <v>0</v>
      </c>
      <c r="AG50" s="221">
        <v>0</v>
      </c>
      <c r="AH50" s="221">
        <v>0</v>
      </c>
      <c r="AI50" s="221">
        <v>0</v>
      </c>
      <c r="AJ50" s="221">
        <v>0</v>
      </c>
      <c r="AK50" s="221">
        <v>0</v>
      </c>
      <c r="AL50" s="221">
        <v>0</v>
      </c>
      <c r="AM50" s="221"/>
      <c r="AN50" s="221"/>
      <c r="AO50" s="221"/>
      <c r="AP50" s="221"/>
      <c r="AQ50" s="221"/>
      <c r="AR50" s="221">
        <v>0</v>
      </c>
      <c r="AS50" s="221">
        <v>0</v>
      </c>
      <c r="AT50" s="221">
        <v>0</v>
      </c>
      <c r="AU50" s="221">
        <v>0</v>
      </c>
      <c r="AV50" s="221">
        <v>0</v>
      </c>
      <c r="AW50" s="221">
        <v>0</v>
      </c>
      <c r="AX50" s="221">
        <v>0</v>
      </c>
      <c r="AY50" s="221"/>
      <c r="AZ50" s="221"/>
      <c r="BA50" s="221"/>
      <c r="BB50" s="221"/>
      <c r="BC50" s="221"/>
      <c r="BD50" s="221"/>
      <c r="BE50" s="221"/>
      <c r="BF50" s="221"/>
      <c r="BG50" s="221"/>
      <c r="BH50" s="221"/>
      <c r="BI50" s="221"/>
      <c r="BJ50" s="221"/>
      <c r="BK50" s="221"/>
      <c r="BL50" s="221"/>
      <c r="BM50" s="221"/>
      <c r="BN50" s="221"/>
      <c r="BO50" s="221"/>
      <c r="BP50" s="221"/>
      <c r="BQ50" s="221"/>
      <c r="BR50" s="221"/>
      <c r="BS50" s="221"/>
      <c r="BT50" s="221"/>
      <c r="BU50" s="221"/>
      <c r="BV50" s="221"/>
      <c r="BW50" s="221"/>
      <c r="BX50" s="221"/>
      <c r="BY50" s="221"/>
      <c r="BZ50" s="221"/>
      <c r="CA50" s="221"/>
      <c r="CB50" s="221"/>
      <c r="CC50" s="221"/>
      <c r="CD50" s="221"/>
      <c r="CE50" s="221"/>
      <c r="CF50" s="221"/>
      <c r="CG50" s="221"/>
      <c r="CH50" s="221"/>
      <c r="CI50" s="221"/>
      <c r="CJ50" s="221"/>
      <c r="CK50" s="221"/>
      <c r="CL50" s="221"/>
      <c r="CM50" s="221"/>
      <c r="CN50" s="221"/>
      <c r="CO50" s="221"/>
      <c r="CP50" s="221"/>
      <c r="CQ50" s="221"/>
      <c r="CR50" s="221"/>
      <c r="CS50" s="221"/>
      <c r="CT50" s="221"/>
      <c r="CU50" s="221"/>
      <c r="CV50" s="221"/>
      <c r="CW50" s="221"/>
      <c r="CX50" s="221"/>
      <c r="CY50" s="221"/>
      <c r="CZ50" s="221"/>
      <c r="DA50" s="221"/>
      <c r="DB50" s="221"/>
      <c r="DC50" s="221"/>
      <c r="DD50" s="221"/>
      <c r="DE50" s="221"/>
      <c r="DF50" s="221"/>
      <c r="DG50" s="221"/>
      <c r="DH50" s="221"/>
      <c r="DI50" s="221"/>
      <c r="DJ50" s="221"/>
      <c r="DK50" s="221"/>
      <c r="DL50" s="221"/>
      <c r="DM50" s="221"/>
      <c r="DN50" s="221"/>
      <c r="DO50" s="221"/>
      <c r="DP50" s="221"/>
      <c r="DQ50" s="221"/>
      <c r="DR50" s="221"/>
      <c r="DS50" s="221"/>
      <c r="DT50" s="221"/>
      <c r="DU50" s="221"/>
      <c r="DV50" s="221"/>
      <c r="DW50" s="221"/>
      <c r="DX50" s="221"/>
      <c r="DY50" s="221"/>
      <c r="DZ50" s="221"/>
      <c r="EA50" s="221"/>
      <c r="EB50" s="221"/>
      <c r="EC50" s="221"/>
      <c r="ED50" s="221"/>
      <c r="EE50" s="221"/>
      <c r="EF50" s="221"/>
      <c r="EG50" s="221"/>
      <c r="EH50" s="221"/>
      <c r="EI50" s="221"/>
      <c r="EJ50" s="221"/>
      <c r="EK50" s="221"/>
      <c r="EL50" s="221"/>
      <c r="EM50" s="221"/>
      <c r="EN50" s="221"/>
      <c r="EO50" s="221"/>
      <c r="EP50" s="221"/>
      <c r="EQ50" s="221"/>
      <c r="ER50" s="221"/>
      <c r="ES50" s="221"/>
      <c r="ET50" s="221"/>
      <c r="EU50" s="221"/>
      <c r="EV50" s="221"/>
      <c r="EW50" s="221"/>
      <c r="EX50" s="221"/>
      <c r="EY50" s="221"/>
      <c r="EZ50" s="221"/>
      <c r="FA50" s="221"/>
      <c r="FB50" s="221"/>
      <c r="FC50" s="221"/>
      <c r="FD50" s="221"/>
      <c r="FE50" s="221"/>
      <c r="FF50" s="221"/>
      <c r="FG50" s="221"/>
      <c r="FH50" s="221"/>
      <c r="FI50" s="221"/>
      <c r="FJ50" s="221"/>
      <c r="FK50" s="221"/>
      <c r="FL50" s="221"/>
      <c r="FM50" s="221"/>
      <c r="FN50" s="221"/>
      <c r="FO50" s="221"/>
      <c r="FP50" s="221"/>
      <c r="FQ50" s="221"/>
      <c r="FR50" s="221"/>
      <c r="FS50" s="221"/>
      <c r="FT50" s="221"/>
      <c r="FU50" s="221"/>
      <c r="FV50" s="221"/>
      <c r="FW50" s="221"/>
      <c r="FX50" s="221"/>
      <c r="FY50" s="221"/>
      <c r="FZ50" s="221"/>
      <c r="GA50" s="221"/>
      <c r="GB50" s="221"/>
      <c r="GC50" s="221"/>
      <c r="GD50" s="221"/>
      <c r="GE50" s="221"/>
      <c r="GF50" s="221"/>
      <c r="GG50" s="221"/>
      <c r="GH50" s="221"/>
      <c r="GI50" s="221"/>
      <c r="GJ50" s="221"/>
      <c r="GK50" s="221"/>
      <c r="GL50" s="221"/>
      <c r="GM50" s="221"/>
      <c r="GN50" s="221"/>
      <c r="GO50" s="221"/>
      <c r="GP50" s="221"/>
      <c r="GQ50" s="221"/>
      <c r="GR50" s="221"/>
      <c r="GS50" s="221"/>
      <c r="GT50" s="221"/>
      <c r="GU50" s="221"/>
      <c r="GV50" s="221"/>
      <c r="GW50" s="221"/>
      <c r="GX50" s="221"/>
      <c r="GY50" s="221"/>
      <c r="GZ50" s="221"/>
      <c r="HA50" s="221"/>
      <c r="HB50" s="221"/>
      <c r="HC50" s="221"/>
      <c r="HD50" s="221"/>
      <c r="HE50" s="221"/>
      <c r="HF50" s="221"/>
      <c r="HG50" s="221"/>
      <c r="HH50" s="221"/>
      <c r="HI50" s="221"/>
      <c r="HJ50" s="221"/>
      <c r="HK50" s="221"/>
      <c r="HL50" s="221"/>
      <c r="HM50" s="221"/>
      <c r="HN50" s="221"/>
      <c r="HO50" s="221"/>
      <c r="HP50" s="221"/>
      <c r="HQ50" s="221"/>
      <c r="HR50" s="221"/>
      <c r="HS50" s="221"/>
      <c r="HT50" s="221"/>
      <c r="HU50" s="221"/>
      <c r="HV50" s="221"/>
      <c r="HW50" s="221"/>
      <c r="HX50" s="221"/>
      <c r="HY50" s="221"/>
      <c r="HZ50" s="221"/>
      <c r="IA50" s="221"/>
      <c r="IB50" s="221"/>
      <c r="IC50" s="221"/>
      <c r="ID50" s="221"/>
      <c r="IE50" s="221"/>
      <c r="IF50" s="221"/>
      <c r="IG50" s="221"/>
      <c r="IH50" s="221"/>
      <c r="II50" s="221"/>
      <c r="IJ50" s="221"/>
      <c r="IK50" s="221"/>
      <c r="IL50" s="221"/>
      <c r="IM50" s="221"/>
      <c r="IN50" s="221"/>
      <c r="IO50" s="221"/>
      <c r="IP50" s="221"/>
      <c r="IQ50" s="221"/>
      <c r="IR50" s="221"/>
      <c r="IS50" s="221"/>
      <c r="IT50" s="221"/>
      <c r="IU50" s="221"/>
      <c r="IV50" s="221"/>
    </row>
    <row r="51" spans="1:256" s="314" customFormat="1" ht="13.5" customHeight="1" thickBot="1" x14ac:dyDescent="0.35">
      <c r="A51" s="305"/>
      <c r="B51" s="327"/>
      <c r="C51" s="316"/>
      <c r="D51" s="310" t="s">
        <v>555</v>
      </c>
      <c r="E51" s="312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13"/>
      <c r="Y51" s="313"/>
      <c r="Z51" s="313"/>
      <c r="AA51" s="313"/>
      <c r="AB51" s="313"/>
      <c r="AC51" s="313"/>
      <c r="AD51" s="313"/>
      <c r="AE51" s="313"/>
      <c r="AF51" s="313">
        <v>0</v>
      </c>
      <c r="AG51" s="313">
        <v>0</v>
      </c>
      <c r="AH51" s="313">
        <v>0</v>
      </c>
      <c r="AI51" s="313">
        <v>0</v>
      </c>
      <c r="AJ51" s="313">
        <v>0</v>
      </c>
      <c r="AK51" s="313">
        <v>0</v>
      </c>
      <c r="AL51" s="313">
        <v>0</v>
      </c>
      <c r="AM51" s="313"/>
      <c r="AN51" s="313"/>
      <c r="AO51" s="313"/>
      <c r="AP51" s="313"/>
      <c r="AQ51" s="313"/>
      <c r="AR51" s="313">
        <v>0</v>
      </c>
      <c r="AS51" s="313">
        <v>0</v>
      </c>
      <c r="AT51" s="313">
        <v>0</v>
      </c>
      <c r="AU51" s="313">
        <v>0</v>
      </c>
      <c r="AV51" s="313">
        <v>0</v>
      </c>
      <c r="AW51" s="313">
        <v>0</v>
      </c>
      <c r="AX51" s="313">
        <v>0</v>
      </c>
      <c r="AY51" s="313"/>
      <c r="AZ51" s="313"/>
      <c r="BA51" s="313"/>
      <c r="BB51" s="313"/>
      <c r="BC51" s="313"/>
      <c r="BD51" s="313"/>
      <c r="BE51" s="313"/>
      <c r="BF51" s="313"/>
      <c r="BG51" s="313"/>
      <c r="BH51" s="313"/>
      <c r="BI51" s="313"/>
      <c r="BJ51" s="313"/>
      <c r="BK51" s="313"/>
      <c r="BL51" s="313"/>
      <c r="BM51" s="313"/>
      <c r="BN51" s="313"/>
      <c r="BO51" s="313"/>
      <c r="BP51" s="313"/>
      <c r="BQ51" s="313"/>
      <c r="BR51" s="313"/>
      <c r="BS51" s="313"/>
      <c r="BT51" s="313"/>
      <c r="BU51" s="313"/>
      <c r="BV51" s="313"/>
      <c r="BW51" s="313"/>
      <c r="BX51" s="313"/>
      <c r="BY51" s="313"/>
      <c r="BZ51" s="313"/>
      <c r="CA51" s="313"/>
      <c r="CB51" s="313"/>
      <c r="CC51" s="313"/>
      <c r="CD51" s="313"/>
      <c r="CE51" s="313"/>
      <c r="CF51" s="313"/>
      <c r="CG51" s="313"/>
      <c r="CH51" s="313"/>
      <c r="CI51" s="313"/>
      <c r="CJ51" s="313"/>
      <c r="CK51" s="313"/>
      <c r="CL51" s="313"/>
      <c r="CM51" s="313"/>
      <c r="CN51" s="313"/>
      <c r="CO51" s="313"/>
      <c r="CP51" s="313"/>
      <c r="CQ51" s="313"/>
      <c r="CR51" s="313"/>
      <c r="CS51" s="313"/>
      <c r="CT51" s="313"/>
      <c r="CU51" s="313"/>
      <c r="CV51" s="313"/>
      <c r="CW51" s="313"/>
      <c r="CX51" s="313"/>
      <c r="CY51" s="313"/>
      <c r="CZ51" s="313"/>
      <c r="DA51" s="313"/>
      <c r="DB51" s="313"/>
      <c r="DC51" s="313"/>
      <c r="DD51" s="313"/>
      <c r="DE51" s="313"/>
      <c r="DF51" s="313"/>
      <c r="DG51" s="313"/>
      <c r="DH51" s="313"/>
      <c r="DI51" s="313"/>
      <c r="DJ51" s="313"/>
      <c r="DK51" s="313"/>
      <c r="DL51" s="313"/>
      <c r="DM51" s="313"/>
      <c r="DN51" s="313"/>
      <c r="DO51" s="313"/>
      <c r="DP51" s="313"/>
      <c r="DQ51" s="313"/>
      <c r="DR51" s="313"/>
      <c r="DS51" s="313"/>
      <c r="DT51" s="313"/>
      <c r="DU51" s="313"/>
      <c r="DV51" s="313"/>
      <c r="DW51" s="313"/>
      <c r="DX51" s="313"/>
      <c r="DY51" s="313"/>
      <c r="DZ51" s="313"/>
      <c r="EA51" s="313"/>
      <c r="EB51" s="313"/>
      <c r="EC51" s="313"/>
      <c r="ED51" s="313"/>
      <c r="EE51" s="313"/>
      <c r="EF51" s="313"/>
      <c r="EG51" s="313"/>
      <c r="EH51" s="313"/>
      <c r="EI51" s="313"/>
      <c r="EJ51" s="313"/>
      <c r="EK51" s="313"/>
      <c r="EL51" s="313"/>
      <c r="EM51" s="313"/>
      <c r="EN51" s="313"/>
      <c r="EO51" s="313"/>
      <c r="EP51" s="313"/>
      <c r="EQ51" s="313"/>
      <c r="ER51" s="313"/>
      <c r="ES51" s="313"/>
      <c r="ET51" s="313"/>
      <c r="EU51" s="313"/>
      <c r="EV51" s="313"/>
      <c r="EW51" s="313"/>
      <c r="EX51" s="313"/>
      <c r="EY51" s="313"/>
      <c r="EZ51" s="313"/>
      <c r="FA51" s="313"/>
      <c r="FB51" s="313"/>
      <c r="FC51" s="313"/>
      <c r="FD51" s="313"/>
      <c r="FE51" s="313"/>
      <c r="FF51" s="313"/>
      <c r="FG51" s="313"/>
      <c r="FH51" s="313"/>
      <c r="FI51" s="313"/>
      <c r="FJ51" s="313"/>
      <c r="FK51" s="313"/>
      <c r="FL51" s="313"/>
      <c r="FM51" s="313"/>
      <c r="FN51" s="313"/>
      <c r="FO51" s="313"/>
      <c r="FP51" s="313"/>
      <c r="FQ51" s="313"/>
      <c r="FR51" s="313"/>
      <c r="FS51" s="313"/>
      <c r="FT51" s="313"/>
      <c r="FU51" s="313"/>
      <c r="FV51" s="313"/>
      <c r="FW51" s="313"/>
      <c r="FX51" s="313"/>
      <c r="FY51" s="313"/>
      <c r="FZ51" s="313"/>
      <c r="GA51" s="313"/>
      <c r="GB51" s="313"/>
      <c r="GC51" s="313"/>
      <c r="GD51" s="313"/>
      <c r="GE51" s="313"/>
      <c r="GF51" s="313"/>
      <c r="GG51" s="313"/>
      <c r="GH51" s="313"/>
      <c r="GI51" s="313"/>
      <c r="GJ51" s="313"/>
      <c r="GK51" s="313"/>
      <c r="GL51" s="313"/>
      <c r="GM51" s="313"/>
      <c r="GN51" s="313"/>
      <c r="GO51" s="313"/>
      <c r="GP51" s="313"/>
      <c r="GQ51" s="313"/>
      <c r="GR51" s="313"/>
      <c r="GS51" s="313"/>
      <c r="GT51" s="313"/>
      <c r="GU51" s="313"/>
      <c r="GV51" s="313"/>
      <c r="GW51" s="313"/>
      <c r="GX51" s="313"/>
      <c r="GY51" s="313"/>
      <c r="GZ51" s="313"/>
      <c r="HA51" s="313"/>
      <c r="HB51" s="313"/>
      <c r="HC51" s="313"/>
      <c r="HD51" s="313"/>
      <c r="HE51" s="313"/>
      <c r="HF51" s="313"/>
      <c r="HG51" s="313"/>
      <c r="HH51" s="313"/>
      <c r="HI51" s="313"/>
      <c r="HJ51" s="313"/>
      <c r="HK51" s="313"/>
      <c r="HL51" s="313"/>
      <c r="HM51" s="313"/>
      <c r="HN51" s="313"/>
      <c r="HO51" s="313"/>
      <c r="HP51" s="313"/>
      <c r="HQ51" s="313"/>
      <c r="HR51" s="313"/>
      <c r="HS51" s="313"/>
      <c r="HT51" s="313"/>
      <c r="HU51" s="313"/>
      <c r="HV51" s="313"/>
      <c r="HW51" s="313"/>
      <c r="HX51" s="313"/>
      <c r="HY51" s="313"/>
      <c r="HZ51" s="313"/>
      <c r="IA51" s="313"/>
      <c r="IB51" s="313"/>
      <c r="IC51" s="313"/>
      <c r="ID51" s="313"/>
      <c r="IE51" s="313"/>
      <c r="IF51" s="313"/>
      <c r="IG51" s="313"/>
      <c r="IH51" s="313"/>
      <c r="II51" s="313"/>
      <c r="IJ51" s="313"/>
      <c r="IK51" s="313"/>
      <c r="IL51" s="313"/>
      <c r="IM51" s="313"/>
      <c r="IN51" s="313"/>
      <c r="IO51" s="313"/>
      <c r="IP51" s="313"/>
      <c r="IQ51" s="313"/>
      <c r="IR51" s="313"/>
      <c r="IS51" s="313"/>
      <c r="IT51" s="313"/>
      <c r="IU51" s="313"/>
      <c r="IV51" s="313"/>
    </row>
    <row r="52" spans="1:256" s="305" customFormat="1" ht="13.5" customHeight="1" x14ac:dyDescent="0.3">
      <c r="A52" s="298"/>
      <c r="B52" s="327"/>
      <c r="C52" s="311"/>
      <c r="D52" s="332" t="s">
        <v>548</v>
      </c>
      <c r="E52" s="304"/>
      <c r="F52" s="221"/>
      <c r="G52" s="221"/>
      <c r="H52" s="221"/>
      <c r="I52" s="221"/>
      <c r="J52" s="221"/>
      <c r="K52" s="221"/>
      <c r="L52" s="221"/>
      <c r="M52" s="221"/>
      <c r="N52" s="221"/>
      <c r="O52" s="221"/>
      <c r="P52" s="221"/>
      <c r="Q52" s="221"/>
      <c r="R52" s="221"/>
      <c r="S52" s="221"/>
      <c r="T52" s="221"/>
      <c r="U52" s="221"/>
      <c r="V52" s="221"/>
      <c r="W52" s="221"/>
      <c r="X52" s="221"/>
      <c r="Y52" s="221"/>
      <c r="Z52" s="221"/>
      <c r="AA52" s="221"/>
      <c r="AB52" s="221"/>
      <c r="AC52" s="221"/>
      <c r="AD52" s="221"/>
      <c r="AE52" s="221"/>
      <c r="AF52" s="221"/>
      <c r="AG52" s="221"/>
      <c r="AH52" s="221"/>
      <c r="AI52" s="221"/>
      <c r="AJ52" s="221"/>
      <c r="AK52" s="221"/>
      <c r="AL52" s="221"/>
      <c r="AM52" s="221"/>
      <c r="AN52" s="221"/>
      <c r="AO52" s="221"/>
      <c r="AP52" s="221"/>
      <c r="AQ52" s="221"/>
      <c r="AR52" s="221"/>
      <c r="AS52" s="221"/>
      <c r="AT52" s="221"/>
      <c r="AU52" s="221"/>
      <c r="AV52" s="221"/>
      <c r="AW52" s="221"/>
      <c r="AX52" s="221"/>
      <c r="AY52" s="221"/>
      <c r="AZ52" s="221"/>
      <c r="BA52" s="221"/>
      <c r="BB52" s="221"/>
      <c r="BC52" s="221"/>
      <c r="BD52" s="221"/>
      <c r="BE52" s="221"/>
      <c r="BF52" s="221"/>
      <c r="BG52" s="221"/>
      <c r="BH52" s="221"/>
      <c r="BI52" s="221"/>
      <c r="BJ52" s="221"/>
      <c r="BK52" s="221"/>
      <c r="BL52" s="221"/>
      <c r="BM52" s="221"/>
      <c r="BN52" s="221"/>
      <c r="BO52" s="221"/>
      <c r="BP52" s="221"/>
      <c r="BQ52" s="221"/>
      <c r="BR52" s="221"/>
      <c r="BS52" s="221"/>
      <c r="BT52" s="221"/>
      <c r="BU52" s="221"/>
      <c r="BV52" s="221"/>
      <c r="BW52" s="221"/>
      <c r="BX52" s="221"/>
      <c r="BY52" s="221"/>
      <c r="BZ52" s="221"/>
      <c r="CA52" s="221"/>
      <c r="CB52" s="221"/>
      <c r="CC52" s="221"/>
      <c r="CD52" s="221"/>
      <c r="CE52" s="221"/>
      <c r="CF52" s="221"/>
      <c r="CG52" s="221"/>
      <c r="CH52" s="221"/>
      <c r="CI52" s="221"/>
      <c r="CJ52" s="221"/>
      <c r="CK52" s="221"/>
      <c r="CL52" s="221"/>
      <c r="CM52" s="221"/>
      <c r="CN52" s="221"/>
      <c r="CO52" s="221"/>
      <c r="CP52" s="221"/>
      <c r="CQ52" s="221"/>
      <c r="CR52" s="221"/>
      <c r="CS52" s="221"/>
      <c r="CT52" s="221"/>
      <c r="CU52" s="221"/>
      <c r="CV52" s="221"/>
      <c r="CW52" s="221"/>
      <c r="CX52" s="221"/>
      <c r="CY52" s="221"/>
      <c r="CZ52" s="221"/>
      <c r="DA52" s="221"/>
      <c r="DB52" s="221"/>
      <c r="DC52" s="221"/>
      <c r="DD52" s="221"/>
      <c r="DE52" s="221"/>
      <c r="DF52" s="221"/>
      <c r="DG52" s="221"/>
      <c r="DH52" s="221"/>
      <c r="DI52" s="221"/>
      <c r="DJ52" s="221"/>
      <c r="DK52" s="221"/>
      <c r="DL52" s="221"/>
      <c r="DM52" s="221"/>
      <c r="DN52" s="221"/>
      <c r="DO52" s="221"/>
      <c r="DP52" s="221"/>
      <c r="DQ52" s="221"/>
      <c r="DR52" s="221"/>
      <c r="DS52" s="221"/>
      <c r="DT52" s="221"/>
      <c r="DU52" s="221"/>
      <c r="DV52" s="221"/>
      <c r="DW52" s="221"/>
      <c r="DX52" s="221"/>
      <c r="DY52" s="221"/>
      <c r="DZ52" s="221"/>
      <c r="EA52" s="221"/>
      <c r="EB52" s="221"/>
      <c r="EC52" s="221"/>
      <c r="ED52" s="221"/>
      <c r="EE52" s="221"/>
      <c r="EF52" s="221"/>
      <c r="EG52" s="221"/>
      <c r="EH52" s="221"/>
      <c r="EI52" s="221"/>
      <c r="EJ52" s="221"/>
      <c r="EK52" s="221"/>
      <c r="EL52" s="221"/>
      <c r="EM52" s="221"/>
      <c r="EN52" s="221"/>
      <c r="EO52" s="221"/>
      <c r="EP52" s="221"/>
      <c r="EQ52" s="221"/>
      <c r="ER52" s="221"/>
      <c r="ES52" s="221"/>
      <c r="ET52" s="221"/>
      <c r="EU52" s="221"/>
      <c r="EV52" s="221"/>
      <c r="EW52" s="221"/>
      <c r="EX52" s="221"/>
      <c r="EY52" s="221"/>
      <c r="EZ52" s="221"/>
      <c r="FA52" s="221"/>
      <c r="FB52" s="221"/>
      <c r="FC52" s="221"/>
      <c r="FD52" s="221"/>
      <c r="FE52" s="221"/>
      <c r="FF52" s="221"/>
      <c r="FG52" s="221"/>
      <c r="FH52" s="221"/>
      <c r="FI52" s="221"/>
      <c r="FJ52" s="221"/>
      <c r="FK52" s="221"/>
      <c r="FL52" s="221"/>
      <c r="FM52" s="221"/>
      <c r="FN52" s="221"/>
      <c r="FO52" s="221"/>
      <c r="FP52" s="221"/>
      <c r="FQ52" s="221"/>
      <c r="FR52" s="221"/>
      <c r="FS52" s="221"/>
      <c r="FT52" s="221"/>
      <c r="FU52" s="221"/>
      <c r="FV52" s="221"/>
      <c r="FW52" s="221"/>
      <c r="FX52" s="221"/>
      <c r="FY52" s="221"/>
      <c r="FZ52" s="221"/>
      <c r="GA52" s="221"/>
      <c r="GB52" s="221"/>
      <c r="GC52" s="221"/>
      <c r="GD52" s="221"/>
      <c r="GE52" s="221"/>
      <c r="GF52" s="221"/>
      <c r="GG52" s="221"/>
      <c r="GH52" s="221"/>
      <c r="GI52" s="221"/>
      <c r="GJ52" s="221"/>
      <c r="GK52" s="221"/>
      <c r="GL52" s="221"/>
      <c r="GM52" s="221"/>
      <c r="GN52" s="221"/>
      <c r="GO52" s="221"/>
      <c r="GP52" s="221"/>
      <c r="GQ52" s="221"/>
      <c r="GR52" s="221"/>
      <c r="GS52" s="221"/>
      <c r="GT52" s="221"/>
      <c r="GU52" s="221"/>
      <c r="GV52" s="221"/>
      <c r="GW52" s="221"/>
      <c r="GX52" s="221"/>
      <c r="GY52" s="221"/>
      <c r="GZ52" s="221"/>
      <c r="HA52" s="221"/>
      <c r="HB52" s="221"/>
      <c r="HC52" s="221"/>
      <c r="HD52" s="221"/>
      <c r="HE52" s="221"/>
      <c r="HF52" s="221"/>
      <c r="HG52" s="221"/>
      <c r="HH52" s="221"/>
      <c r="HI52" s="221"/>
      <c r="HJ52" s="221"/>
      <c r="HK52" s="221"/>
      <c r="HL52" s="221"/>
      <c r="HM52" s="221"/>
      <c r="HN52" s="221"/>
      <c r="HO52" s="221"/>
      <c r="HP52" s="221"/>
      <c r="HQ52" s="221"/>
      <c r="HR52" s="221"/>
      <c r="HS52" s="221"/>
      <c r="HT52" s="221"/>
      <c r="HU52" s="221"/>
      <c r="HV52" s="221"/>
      <c r="HW52" s="221"/>
      <c r="HX52" s="221"/>
      <c r="HY52" s="221"/>
      <c r="HZ52" s="221"/>
      <c r="IA52" s="221"/>
      <c r="IB52" s="221"/>
      <c r="IC52" s="221"/>
      <c r="ID52" s="221"/>
      <c r="IE52" s="221"/>
      <c r="IF52" s="221"/>
      <c r="IG52" s="221"/>
      <c r="IH52" s="221"/>
      <c r="II52" s="221"/>
      <c r="IJ52" s="221"/>
      <c r="IK52" s="221"/>
      <c r="IL52" s="221"/>
      <c r="IM52" s="221"/>
      <c r="IN52" s="221"/>
      <c r="IO52" s="221"/>
      <c r="IP52" s="221"/>
      <c r="IQ52" s="221"/>
      <c r="IR52" s="221"/>
      <c r="IS52" s="221"/>
      <c r="IT52" s="221"/>
      <c r="IU52" s="221"/>
      <c r="IV52" s="221"/>
    </row>
    <row r="53" spans="1:256" s="305" customFormat="1" ht="13.5" customHeight="1" x14ac:dyDescent="0.3">
      <c r="B53" s="328" t="s">
        <v>499</v>
      </c>
      <c r="C53" s="311"/>
      <c r="D53" s="306" t="s">
        <v>549</v>
      </c>
      <c r="E53" s="309"/>
      <c r="F53" s="266"/>
      <c r="G53" s="266"/>
      <c r="H53" s="266"/>
      <c r="I53" s="266"/>
      <c r="J53" s="266"/>
      <c r="K53" s="266"/>
      <c r="L53" s="266"/>
      <c r="M53" s="266"/>
      <c r="N53" s="266"/>
      <c r="O53" s="266"/>
      <c r="P53" s="266"/>
      <c r="Q53" s="266"/>
      <c r="R53" s="266"/>
      <c r="S53" s="266"/>
      <c r="T53" s="266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6"/>
      <c r="AJ53" s="266"/>
      <c r="AK53" s="266"/>
      <c r="AL53" s="266"/>
      <c r="AM53" s="266"/>
      <c r="AN53" s="266"/>
      <c r="AO53" s="266"/>
      <c r="AP53" s="266"/>
      <c r="AQ53" s="266"/>
      <c r="AR53" s="266"/>
      <c r="AS53" s="266"/>
      <c r="AT53" s="266"/>
      <c r="AU53" s="266"/>
      <c r="AV53" s="266"/>
      <c r="AW53" s="266"/>
      <c r="AX53" s="266"/>
      <c r="AY53" s="266"/>
      <c r="AZ53" s="266"/>
      <c r="BA53" s="266"/>
      <c r="BB53" s="266"/>
      <c r="BC53" s="266"/>
      <c r="BD53" s="266"/>
      <c r="BE53" s="266"/>
      <c r="BF53" s="266"/>
      <c r="BG53" s="266"/>
      <c r="BH53" s="266"/>
      <c r="BI53" s="266"/>
      <c r="BJ53" s="266"/>
      <c r="BK53" s="266"/>
      <c r="BL53" s="266"/>
      <c r="BM53" s="266"/>
      <c r="BN53" s="266"/>
      <c r="BO53" s="266"/>
      <c r="BP53" s="266"/>
      <c r="BQ53" s="266"/>
      <c r="BR53" s="266"/>
      <c r="BS53" s="266"/>
      <c r="BT53" s="266"/>
      <c r="BU53" s="266"/>
      <c r="BV53" s="266"/>
      <c r="BW53" s="266"/>
      <c r="BX53" s="266"/>
      <c r="BY53" s="266"/>
      <c r="BZ53" s="266"/>
      <c r="CA53" s="266"/>
      <c r="CB53" s="266"/>
      <c r="CC53" s="266"/>
      <c r="CD53" s="266"/>
      <c r="CE53" s="266"/>
      <c r="CF53" s="266"/>
      <c r="CG53" s="266"/>
      <c r="CH53" s="266"/>
      <c r="CI53" s="266"/>
      <c r="CJ53" s="266"/>
      <c r="CK53" s="266"/>
      <c r="CL53" s="266"/>
      <c r="CM53" s="266"/>
      <c r="CN53" s="266"/>
      <c r="CO53" s="266"/>
      <c r="CP53" s="266"/>
      <c r="CQ53" s="266"/>
      <c r="CR53" s="266"/>
      <c r="CS53" s="266"/>
      <c r="CT53" s="266"/>
      <c r="CU53" s="266"/>
      <c r="CV53" s="266"/>
      <c r="CW53" s="266"/>
      <c r="CX53" s="266"/>
      <c r="CY53" s="266"/>
      <c r="CZ53" s="266"/>
      <c r="DA53" s="266"/>
      <c r="DB53" s="266"/>
      <c r="DC53" s="266"/>
      <c r="DD53" s="266"/>
      <c r="DE53" s="266"/>
      <c r="DF53" s="266"/>
      <c r="DG53" s="266"/>
      <c r="DH53" s="266"/>
      <c r="DI53" s="266"/>
      <c r="DJ53" s="266"/>
      <c r="DK53" s="266"/>
      <c r="DL53" s="266"/>
      <c r="DM53" s="266"/>
      <c r="DN53" s="266"/>
      <c r="DO53" s="266"/>
      <c r="DP53" s="266"/>
      <c r="DQ53" s="266"/>
      <c r="DR53" s="266"/>
      <c r="DS53" s="266"/>
      <c r="DT53" s="266"/>
      <c r="DU53" s="266"/>
      <c r="DV53" s="266"/>
      <c r="DW53" s="266"/>
      <c r="DX53" s="266"/>
      <c r="DY53" s="266"/>
      <c r="DZ53" s="266"/>
      <c r="EA53" s="266"/>
      <c r="EB53" s="266"/>
      <c r="EC53" s="266"/>
      <c r="ED53" s="266"/>
      <c r="EE53" s="266"/>
      <c r="EF53" s="266"/>
      <c r="EG53" s="266"/>
      <c r="EH53" s="266"/>
      <c r="EI53" s="266"/>
      <c r="EJ53" s="266"/>
      <c r="EK53" s="266"/>
      <c r="EL53" s="266"/>
      <c r="EM53" s="266"/>
      <c r="EN53" s="266"/>
      <c r="EO53" s="266"/>
      <c r="EP53" s="266"/>
      <c r="EQ53" s="266"/>
      <c r="ER53" s="266"/>
      <c r="ES53" s="266"/>
      <c r="ET53" s="266"/>
      <c r="EU53" s="266"/>
      <c r="EV53" s="266"/>
      <c r="EW53" s="266"/>
      <c r="EX53" s="266"/>
      <c r="EY53" s="266"/>
      <c r="EZ53" s="266"/>
      <c r="FA53" s="266"/>
      <c r="FB53" s="266"/>
      <c r="FC53" s="266"/>
      <c r="FD53" s="266"/>
      <c r="FE53" s="266"/>
      <c r="FF53" s="266"/>
      <c r="FG53" s="266"/>
      <c r="FH53" s="266"/>
      <c r="FI53" s="266"/>
      <c r="FJ53" s="266"/>
      <c r="FK53" s="266"/>
      <c r="FL53" s="266"/>
      <c r="FM53" s="266"/>
      <c r="FN53" s="266"/>
      <c r="FO53" s="266"/>
      <c r="FP53" s="266"/>
      <c r="FQ53" s="266"/>
      <c r="FR53" s="266"/>
      <c r="FS53" s="266"/>
      <c r="FT53" s="266"/>
      <c r="FU53" s="266"/>
      <c r="FV53" s="266"/>
      <c r="FW53" s="266"/>
      <c r="FX53" s="266"/>
      <c r="FY53" s="266"/>
      <c r="FZ53" s="266"/>
      <c r="GA53" s="266"/>
      <c r="GB53" s="266"/>
      <c r="GC53" s="266"/>
      <c r="GD53" s="266"/>
      <c r="GE53" s="266"/>
      <c r="GF53" s="266"/>
      <c r="GG53" s="266"/>
      <c r="GH53" s="266"/>
      <c r="GI53" s="266"/>
      <c r="GJ53" s="266"/>
      <c r="GK53" s="266"/>
      <c r="GL53" s="266"/>
      <c r="GM53" s="266"/>
      <c r="GN53" s="266"/>
      <c r="GO53" s="266"/>
      <c r="GP53" s="266"/>
      <c r="GQ53" s="266"/>
      <c r="GR53" s="266"/>
      <c r="GS53" s="266"/>
      <c r="GT53" s="266"/>
      <c r="GU53" s="266"/>
      <c r="GV53" s="266"/>
      <c r="GW53" s="266"/>
      <c r="GX53" s="266"/>
      <c r="GY53" s="266"/>
      <c r="GZ53" s="266"/>
      <c r="HA53" s="266"/>
      <c r="HB53" s="266"/>
      <c r="HC53" s="266"/>
      <c r="HD53" s="266"/>
      <c r="HE53" s="266"/>
      <c r="HF53" s="266"/>
      <c r="HG53" s="266"/>
      <c r="HH53" s="266"/>
      <c r="HI53" s="266"/>
      <c r="HJ53" s="266"/>
      <c r="HK53" s="266"/>
      <c r="HL53" s="266"/>
      <c r="HM53" s="266"/>
      <c r="HN53" s="266"/>
      <c r="HO53" s="266"/>
      <c r="HP53" s="266"/>
      <c r="HQ53" s="266"/>
      <c r="HR53" s="266"/>
      <c r="HS53" s="266"/>
      <c r="HT53" s="266"/>
      <c r="HU53" s="266"/>
      <c r="HV53" s="266"/>
      <c r="HW53" s="266"/>
      <c r="HX53" s="266"/>
      <c r="HY53" s="266"/>
      <c r="HZ53" s="266"/>
      <c r="IA53" s="266"/>
      <c r="IB53" s="266"/>
      <c r="IC53" s="266"/>
      <c r="ID53" s="266"/>
      <c r="IE53" s="266"/>
      <c r="IF53" s="266"/>
      <c r="IG53" s="266"/>
      <c r="IH53" s="266"/>
      <c r="II53" s="266"/>
      <c r="IJ53" s="266"/>
      <c r="IK53" s="266"/>
      <c r="IL53" s="266"/>
      <c r="IM53" s="266"/>
      <c r="IN53" s="266"/>
      <c r="IO53" s="266"/>
      <c r="IP53" s="266"/>
      <c r="IQ53" s="266"/>
      <c r="IR53" s="266"/>
      <c r="IS53" s="266"/>
      <c r="IT53" s="266"/>
      <c r="IU53" s="266"/>
      <c r="IV53" s="266"/>
    </row>
    <row r="54" spans="1:256" s="305" customFormat="1" ht="13.5" customHeight="1" x14ac:dyDescent="0.3">
      <c r="A54" s="298"/>
      <c r="B54" s="327"/>
      <c r="C54" s="311"/>
      <c r="D54" s="343" t="s">
        <v>550</v>
      </c>
      <c r="E54" s="304"/>
      <c r="F54" s="221"/>
      <c r="G54" s="221"/>
      <c r="H54" s="221"/>
      <c r="I54" s="221"/>
      <c r="J54" s="221"/>
      <c r="K54" s="221"/>
      <c r="L54" s="221"/>
      <c r="M54" s="221"/>
      <c r="N54" s="221"/>
      <c r="O54" s="221"/>
      <c r="P54" s="221"/>
      <c r="Q54" s="221"/>
      <c r="R54" s="221"/>
      <c r="S54" s="221"/>
      <c r="T54" s="221"/>
      <c r="U54" s="221"/>
      <c r="V54" s="221"/>
      <c r="W54" s="221"/>
      <c r="X54" s="221"/>
      <c r="Y54" s="221"/>
      <c r="Z54" s="221"/>
      <c r="AA54" s="221"/>
      <c r="AB54" s="221"/>
      <c r="AC54" s="221"/>
      <c r="AD54" s="221"/>
      <c r="AE54" s="221"/>
      <c r="AF54" s="221"/>
      <c r="AG54" s="221"/>
      <c r="AH54" s="221"/>
      <c r="AI54" s="221"/>
      <c r="AJ54" s="221"/>
      <c r="AK54" s="221"/>
      <c r="AL54" s="221"/>
      <c r="AM54" s="221"/>
      <c r="AN54" s="221"/>
      <c r="AO54" s="221"/>
      <c r="AP54" s="221"/>
      <c r="AQ54" s="221"/>
      <c r="AR54" s="221"/>
      <c r="AS54" s="221"/>
      <c r="AT54" s="221"/>
      <c r="AU54" s="221"/>
      <c r="AV54" s="221"/>
      <c r="AW54" s="221"/>
      <c r="AX54" s="221"/>
      <c r="AY54" s="221"/>
      <c r="AZ54" s="221"/>
      <c r="BA54" s="221"/>
      <c r="BB54" s="221"/>
      <c r="BC54" s="221"/>
      <c r="BD54" s="221"/>
      <c r="BE54" s="221"/>
      <c r="BF54" s="221"/>
      <c r="BG54" s="221"/>
      <c r="BH54" s="221"/>
      <c r="BI54" s="221"/>
      <c r="BJ54" s="221"/>
      <c r="BK54" s="221"/>
      <c r="BL54" s="221"/>
      <c r="BM54" s="221"/>
      <c r="BN54" s="221"/>
      <c r="BO54" s="221"/>
      <c r="BP54" s="221"/>
      <c r="BQ54" s="221"/>
      <c r="BR54" s="221"/>
      <c r="BS54" s="221"/>
      <c r="BT54" s="221"/>
      <c r="BU54" s="221"/>
      <c r="BV54" s="221"/>
      <c r="BW54" s="221"/>
      <c r="BX54" s="221"/>
      <c r="BY54" s="221"/>
      <c r="BZ54" s="221"/>
      <c r="CA54" s="221"/>
      <c r="CB54" s="221"/>
      <c r="CC54" s="221"/>
      <c r="CD54" s="221"/>
      <c r="CE54" s="221"/>
      <c r="CF54" s="221"/>
      <c r="CG54" s="221"/>
      <c r="CH54" s="221"/>
      <c r="CI54" s="221"/>
      <c r="CJ54" s="221"/>
      <c r="CK54" s="221"/>
      <c r="CL54" s="221"/>
      <c r="CM54" s="221"/>
      <c r="CN54" s="221"/>
      <c r="CO54" s="221"/>
      <c r="CP54" s="221"/>
      <c r="CQ54" s="221"/>
      <c r="CR54" s="221"/>
      <c r="CS54" s="221"/>
      <c r="CT54" s="221"/>
      <c r="CU54" s="221"/>
      <c r="CV54" s="221"/>
      <c r="CW54" s="221"/>
      <c r="CX54" s="221"/>
      <c r="CY54" s="221"/>
      <c r="CZ54" s="221"/>
      <c r="DA54" s="221"/>
      <c r="DB54" s="221"/>
      <c r="DC54" s="221"/>
      <c r="DD54" s="221"/>
      <c r="DE54" s="221"/>
      <c r="DF54" s="221"/>
      <c r="DG54" s="221"/>
      <c r="DH54" s="221"/>
      <c r="DI54" s="221"/>
      <c r="DJ54" s="221"/>
      <c r="DK54" s="221"/>
      <c r="DL54" s="221"/>
      <c r="DM54" s="221"/>
      <c r="DN54" s="221"/>
      <c r="DO54" s="221"/>
      <c r="DP54" s="221"/>
      <c r="DQ54" s="221"/>
      <c r="DR54" s="221"/>
      <c r="DS54" s="221"/>
      <c r="DT54" s="221"/>
      <c r="DU54" s="221"/>
      <c r="DV54" s="221"/>
      <c r="DW54" s="221"/>
      <c r="DX54" s="221"/>
      <c r="DY54" s="221"/>
      <c r="DZ54" s="221"/>
      <c r="EA54" s="221"/>
      <c r="EB54" s="221"/>
      <c r="EC54" s="221"/>
      <c r="ED54" s="221"/>
      <c r="EE54" s="221"/>
      <c r="EF54" s="221"/>
      <c r="EG54" s="221"/>
      <c r="EH54" s="221"/>
      <c r="EI54" s="221"/>
      <c r="EJ54" s="221"/>
      <c r="EK54" s="221"/>
      <c r="EL54" s="221"/>
      <c r="EM54" s="221"/>
      <c r="EN54" s="221"/>
      <c r="EO54" s="221"/>
      <c r="EP54" s="221"/>
      <c r="EQ54" s="221"/>
      <c r="ER54" s="221"/>
      <c r="ES54" s="221"/>
      <c r="ET54" s="221"/>
      <c r="EU54" s="221"/>
      <c r="EV54" s="221"/>
      <c r="EW54" s="221"/>
      <c r="EX54" s="221"/>
      <c r="EY54" s="221"/>
      <c r="EZ54" s="221"/>
      <c r="FA54" s="221"/>
      <c r="FB54" s="221"/>
      <c r="FC54" s="221"/>
      <c r="FD54" s="221"/>
      <c r="FE54" s="221"/>
      <c r="FF54" s="221"/>
      <c r="FG54" s="221"/>
      <c r="FH54" s="221"/>
      <c r="FI54" s="221"/>
      <c r="FJ54" s="221"/>
      <c r="FK54" s="221"/>
      <c r="FL54" s="221"/>
      <c r="FM54" s="221"/>
      <c r="FN54" s="221"/>
      <c r="FO54" s="221"/>
      <c r="FP54" s="221"/>
      <c r="FQ54" s="221"/>
      <c r="FR54" s="221"/>
      <c r="FS54" s="221"/>
      <c r="FT54" s="221"/>
      <c r="FU54" s="221"/>
      <c r="FV54" s="221"/>
      <c r="FW54" s="221"/>
      <c r="FX54" s="221"/>
      <c r="FY54" s="221"/>
      <c r="FZ54" s="221"/>
      <c r="GA54" s="221"/>
      <c r="GB54" s="221"/>
      <c r="GC54" s="221"/>
      <c r="GD54" s="221"/>
      <c r="GE54" s="221"/>
      <c r="GF54" s="221"/>
      <c r="GG54" s="221"/>
      <c r="GH54" s="221"/>
      <c r="GI54" s="221"/>
      <c r="GJ54" s="221"/>
      <c r="GK54" s="221"/>
      <c r="GL54" s="221"/>
      <c r="GM54" s="221"/>
      <c r="GN54" s="221"/>
      <c r="GO54" s="221"/>
      <c r="GP54" s="221"/>
      <c r="GQ54" s="221"/>
      <c r="GR54" s="221"/>
      <c r="GS54" s="221"/>
      <c r="GT54" s="221"/>
      <c r="GU54" s="221"/>
      <c r="GV54" s="221"/>
      <c r="GW54" s="221"/>
      <c r="GX54" s="221"/>
      <c r="GY54" s="221"/>
      <c r="GZ54" s="221"/>
      <c r="HA54" s="221"/>
      <c r="HB54" s="221"/>
      <c r="HC54" s="221"/>
      <c r="HD54" s="221"/>
      <c r="HE54" s="221"/>
      <c r="HF54" s="221"/>
      <c r="HG54" s="221"/>
      <c r="HH54" s="221"/>
      <c r="HI54" s="221"/>
      <c r="HJ54" s="221"/>
      <c r="HK54" s="221"/>
      <c r="HL54" s="221"/>
      <c r="HM54" s="221"/>
      <c r="HN54" s="221"/>
      <c r="HO54" s="221"/>
      <c r="HP54" s="221"/>
      <c r="HQ54" s="221"/>
      <c r="HR54" s="221"/>
      <c r="HS54" s="221"/>
      <c r="HT54" s="221"/>
      <c r="HU54" s="221"/>
      <c r="HV54" s="221"/>
      <c r="HW54" s="221"/>
      <c r="HX54" s="221"/>
      <c r="HY54" s="221"/>
      <c r="HZ54" s="221"/>
      <c r="IA54" s="221"/>
      <c r="IB54" s="221"/>
      <c r="IC54" s="221"/>
      <c r="ID54" s="221"/>
      <c r="IE54" s="221"/>
      <c r="IF54" s="221"/>
      <c r="IG54" s="221"/>
      <c r="IH54" s="221"/>
      <c r="II54" s="221"/>
      <c r="IJ54" s="221"/>
      <c r="IK54" s="221"/>
      <c r="IL54" s="221"/>
      <c r="IM54" s="221"/>
      <c r="IN54" s="221"/>
      <c r="IO54" s="221"/>
      <c r="IP54" s="221"/>
      <c r="IQ54" s="221"/>
      <c r="IR54" s="221"/>
      <c r="IS54" s="221"/>
      <c r="IT54" s="221"/>
      <c r="IU54" s="221"/>
      <c r="IV54" s="221"/>
    </row>
    <row r="55" spans="1:256" s="305" customFormat="1" ht="13.5" customHeight="1" x14ac:dyDescent="0.3">
      <c r="B55" s="327"/>
      <c r="C55" s="317" t="s">
        <v>514</v>
      </c>
      <c r="D55" s="306" t="s">
        <v>551</v>
      </c>
      <c r="E55" s="309"/>
      <c r="F55" s="266"/>
      <c r="G55" s="266"/>
      <c r="H55" s="266"/>
      <c r="I55" s="266"/>
      <c r="J55" s="266"/>
      <c r="K55" s="266"/>
      <c r="L55" s="266"/>
      <c r="M55" s="266"/>
      <c r="N55" s="266"/>
      <c r="O55" s="266"/>
      <c r="P55" s="266"/>
      <c r="Q55" s="266"/>
      <c r="R55" s="266"/>
      <c r="S55" s="266"/>
      <c r="T55" s="266"/>
      <c r="U55" s="266"/>
      <c r="V55" s="266"/>
      <c r="W55" s="266"/>
      <c r="X55" s="266"/>
      <c r="Y55" s="266"/>
      <c r="Z55" s="266"/>
      <c r="AA55" s="266"/>
      <c r="AB55" s="266"/>
      <c r="AC55" s="266"/>
      <c r="AD55" s="266"/>
      <c r="AE55" s="266"/>
      <c r="AF55" s="266"/>
      <c r="AG55" s="266"/>
      <c r="AH55" s="266"/>
      <c r="AI55" s="266"/>
      <c r="AJ55" s="266"/>
      <c r="AK55" s="266"/>
      <c r="AL55" s="266"/>
      <c r="AM55" s="266"/>
      <c r="AN55" s="266"/>
      <c r="AO55" s="266"/>
      <c r="AP55" s="266"/>
      <c r="AQ55" s="266"/>
      <c r="AR55" s="266"/>
      <c r="AS55" s="266"/>
      <c r="AT55" s="266"/>
      <c r="AU55" s="266"/>
      <c r="AV55" s="266"/>
      <c r="AW55" s="266"/>
      <c r="AX55" s="266"/>
      <c r="AY55" s="266"/>
      <c r="AZ55" s="266"/>
      <c r="BA55" s="266"/>
      <c r="BB55" s="266"/>
      <c r="BC55" s="266"/>
      <c r="BD55" s="266"/>
      <c r="BE55" s="266"/>
      <c r="BF55" s="266"/>
      <c r="BG55" s="266"/>
      <c r="BH55" s="266"/>
      <c r="BI55" s="266"/>
      <c r="BJ55" s="266"/>
      <c r="BK55" s="266"/>
      <c r="BL55" s="266"/>
      <c r="BM55" s="266"/>
      <c r="BN55" s="266"/>
      <c r="BO55" s="266"/>
      <c r="BP55" s="266"/>
      <c r="BQ55" s="266"/>
      <c r="BR55" s="266"/>
      <c r="BS55" s="266"/>
      <c r="BT55" s="266"/>
      <c r="BU55" s="266"/>
      <c r="BV55" s="266"/>
      <c r="BW55" s="266"/>
      <c r="BX55" s="266"/>
      <c r="BY55" s="266"/>
      <c r="BZ55" s="266"/>
      <c r="CA55" s="266"/>
      <c r="CB55" s="266"/>
      <c r="CC55" s="266"/>
      <c r="CD55" s="266"/>
      <c r="CE55" s="266"/>
      <c r="CF55" s="266"/>
      <c r="CG55" s="266"/>
      <c r="CH55" s="266"/>
      <c r="CI55" s="266"/>
      <c r="CJ55" s="266"/>
      <c r="CK55" s="266"/>
      <c r="CL55" s="266"/>
      <c r="CM55" s="266"/>
      <c r="CN55" s="266"/>
      <c r="CO55" s="266"/>
      <c r="CP55" s="266"/>
      <c r="CQ55" s="266"/>
      <c r="CR55" s="266"/>
      <c r="CS55" s="266"/>
      <c r="CT55" s="266"/>
      <c r="CU55" s="266"/>
      <c r="CV55" s="266"/>
      <c r="CW55" s="266"/>
      <c r="CX55" s="266"/>
      <c r="CY55" s="266"/>
      <c r="CZ55" s="266"/>
      <c r="DA55" s="266"/>
      <c r="DB55" s="266"/>
      <c r="DC55" s="266"/>
      <c r="DD55" s="266"/>
      <c r="DE55" s="266"/>
      <c r="DF55" s="266"/>
      <c r="DG55" s="266"/>
      <c r="DH55" s="266"/>
      <c r="DI55" s="266"/>
      <c r="DJ55" s="266"/>
      <c r="DK55" s="266"/>
      <c r="DL55" s="266"/>
      <c r="DM55" s="266"/>
      <c r="DN55" s="266"/>
      <c r="DO55" s="266"/>
      <c r="DP55" s="266"/>
      <c r="DQ55" s="266"/>
      <c r="DR55" s="266"/>
      <c r="DS55" s="266"/>
      <c r="DT55" s="266"/>
      <c r="DU55" s="266"/>
      <c r="DV55" s="266"/>
      <c r="DW55" s="266"/>
      <c r="DX55" s="266"/>
      <c r="DY55" s="266"/>
      <c r="DZ55" s="266"/>
      <c r="EA55" s="266"/>
      <c r="EB55" s="266"/>
      <c r="EC55" s="266"/>
      <c r="ED55" s="266"/>
      <c r="EE55" s="266"/>
      <c r="EF55" s="266"/>
      <c r="EG55" s="266"/>
      <c r="EH55" s="266"/>
      <c r="EI55" s="266"/>
      <c r="EJ55" s="266"/>
      <c r="EK55" s="266"/>
      <c r="EL55" s="266"/>
      <c r="EM55" s="266"/>
      <c r="EN55" s="266"/>
      <c r="EO55" s="266"/>
      <c r="EP55" s="266"/>
      <c r="EQ55" s="266"/>
      <c r="ER55" s="266"/>
      <c r="ES55" s="266"/>
      <c r="ET55" s="266"/>
      <c r="EU55" s="266"/>
      <c r="EV55" s="266"/>
      <c r="EW55" s="266"/>
      <c r="EX55" s="266"/>
      <c r="EY55" s="266"/>
      <c r="EZ55" s="266"/>
      <c r="FA55" s="266"/>
      <c r="FB55" s="266"/>
      <c r="FC55" s="266"/>
      <c r="FD55" s="266"/>
      <c r="FE55" s="266"/>
      <c r="FF55" s="266"/>
      <c r="FG55" s="266"/>
      <c r="FH55" s="266"/>
      <c r="FI55" s="266"/>
      <c r="FJ55" s="266"/>
      <c r="FK55" s="266"/>
      <c r="FL55" s="266"/>
      <c r="FM55" s="266"/>
      <c r="FN55" s="266"/>
      <c r="FO55" s="266"/>
      <c r="FP55" s="266"/>
      <c r="FQ55" s="266"/>
      <c r="FR55" s="266"/>
      <c r="FS55" s="266"/>
      <c r="FT55" s="266"/>
      <c r="FU55" s="266"/>
      <c r="FV55" s="266"/>
      <c r="FW55" s="266"/>
      <c r="FX55" s="266"/>
      <c r="FY55" s="266"/>
      <c r="FZ55" s="266"/>
      <c r="GA55" s="266"/>
      <c r="GB55" s="266"/>
      <c r="GC55" s="266"/>
      <c r="GD55" s="266"/>
      <c r="GE55" s="266"/>
      <c r="GF55" s="266"/>
      <c r="GG55" s="266"/>
      <c r="GH55" s="266"/>
      <c r="GI55" s="266"/>
      <c r="GJ55" s="266"/>
      <c r="GK55" s="266"/>
      <c r="GL55" s="266"/>
      <c r="GM55" s="266"/>
      <c r="GN55" s="266"/>
      <c r="GO55" s="266"/>
      <c r="GP55" s="266"/>
      <c r="GQ55" s="266"/>
      <c r="GR55" s="266"/>
      <c r="GS55" s="266"/>
      <c r="GT55" s="266"/>
      <c r="GU55" s="266"/>
      <c r="GV55" s="266"/>
      <c r="GW55" s="266"/>
      <c r="GX55" s="266"/>
      <c r="GY55" s="266"/>
      <c r="GZ55" s="266"/>
      <c r="HA55" s="266"/>
      <c r="HB55" s="266"/>
      <c r="HC55" s="266"/>
      <c r="HD55" s="266"/>
      <c r="HE55" s="266"/>
      <c r="HF55" s="266"/>
      <c r="HG55" s="266"/>
      <c r="HH55" s="266"/>
      <c r="HI55" s="266"/>
      <c r="HJ55" s="266"/>
      <c r="HK55" s="266"/>
      <c r="HL55" s="266"/>
      <c r="HM55" s="266"/>
      <c r="HN55" s="266"/>
      <c r="HO55" s="266"/>
      <c r="HP55" s="266"/>
      <c r="HQ55" s="266"/>
      <c r="HR55" s="266"/>
      <c r="HS55" s="266"/>
      <c r="HT55" s="266"/>
      <c r="HU55" s="266"/>
      <c r="HV55" s="266"/>
      <c r="HW55" s="266"/>
      <c r="HX55" s="266"/>
      <c r="HY55" s="266"/>
      <c r="HZ55" s="266"/>
      <c r="IA55" s="266"/>
      <c r="IB55" s="266"/>
      <c r="IC55" s="266"/>
      <c r="ID55" s="266"/>
      <c r="IE55" s="266"/>
      <c r="IF55" s="266"/>
      <c r="IG55" s="266"/>
      <c r="IH55" s="266"/>
      <c r="II55" s="266"/>
      <c r="IJ55" s="266"/>
      <c r="IK55" s="266"/>
      <c r="IL55" s="266"/>
      <c r="IM55" s="266"/>
      <c r="IN55" s="266"/>
      <c r="IO55" s="266"/>
      <c r="IP55" s="266"/>
      <c r="IQ55" s="266"/>
      <c r="IR55" s="266"/>
      <c r="IS55" s="266"/>
      <c r="IT55" s="266"/>
      <c r="IU55" s="266"/>
      <c r="IV55" s="266"/>
    </row>
    <row r="56" spans="1:256" s="305" customFormat="1" ht="13.5" customHeight="1" x14ac:dyDescent="0.3">
      <c r="A56" s="298"/>
      <c r="B56" s="327"/>
      <c r="C56" s="311"/>
      <c r="D56" s="343" t="s">
        <v>552</v>
      </c>
      <c r="E56" s="304"/>
      <c r="F56" s="221"/>
      <c r="G56" s="221"/>
      <c r="H56" s="221"/>
      <c r="I56" s="221"/>
      <c r="J56" s="221"/>
      <c r="K56" s="221"/>
      <c r="L56" s="221"/>
      <c r="M56" s="221"/>
      <c r="N56" s="221"/>
      <c r="O56" s="221"/>
      <c r="P56" s="221"/>
      <c r="Q56" s="221"/>
      <c r="R56" s="221"/>
      <c r="S56" s="221"/>
      <c r="T56" s="221"/>
      <c r="U56" s="221"/>
      <c r="V56" s="221"/>
      <c r="W56" s="221"/>
      <c r="X56" s="221"/>
      <c r="Y56" s="221"/>
      <c r="Z56" s="221"/>
      <c r="AA56" s="221"/>
      <c r="AB56" s="221"/>
      <c r="AC56" s="221"/>
      <c r="AD56" s="221"/>
      <c r="AE56" s="221"/>
      <c r="AF56" s="221"/>
      <c r="AG56" s="221"/>
      <c r="AH56" s="221"/>
      <c r="AI56" s="221"/>
      <c r="AJ56" s="221"/>
      <c r="AK56" s="221"/>
      <c r="AL56" s="221"/>
      <c r="AM56" s="221"/>
      <c r="AN56" s="221"/>
      <c r="AO56" s="221"/>
      <c r="AP56" s="221"/>
      <c r="AQ56" s="221"/>
      <c r="AR56" s="221"/>
      <c r="AS56" s="221"/>
      <c r="AT56" s="221"/>
      <c r="AU56" s="221"/>
      <c r="AV56" s="221"/>
      <c r="AW56" s="221"/>
      <c r="AX56" s="221"/>
      <c r="AY56" s="221"/>
      <c r="AZ56" s="221"/>
      <c r="BA56" s="221"/>
      <c r="BB56" s="221"/>
      <c r="BC56" s="221"/>
      <c r="BD56" s="221"/>
      <c r="BE56" s="221"/>
      <c r="BF56" s="221"/>
      <c r="BG56" s="221"/>
      <c r="BH56" s="221"/>
      <c r="BI56" s="221"/>
      <c r="BJ56" s="221"/>
      <c r="BK56" s="221"/>
      <c r="BL56" s="221"/>
      <c r="BM56" s="221"/>
      <c r="BN56" s="221"/>
      <c r="BO56" s="221"/>
      <c r="BP56" s="221"/>
      <c r="BQ56" s="221"/>
      <c r="BR56" s="221"/>
      <c r="BS56" s="221"/>
      <c r="BT56" s="221"/>
      <c r="BU56" s="221"/>
      <c r="BV56" s="221"/>
      <c r="BW56" s="221"/>
      <c r="BX56" s="221"/>
      <c r="BY56" s="221"/>
      <c r="BZ56" s="221"/>
      <c r="CA56" s="221"/>
      <c r="CB56" s="221"/>
      <c r="CC56" s="221"/>
      <c r="CD56" s="221"/>
      <c r="CE56" s="221"/>
      <c r="CF56" s="221"/>
      <c r="CG56" s="221"/>
      <c r="CH56" s="221"/>
      <c r="CI56" s="221"/>
      <c r="CJ56" s="221"/>
      <c r="CK56" s="221"/>
      <c r="CL56" s="221"/>
      <c r="CM56" s="221"/>
      <c r="CN56" s="221"/>
      <c r="CO56" s="221"/>
      <c r="CP56" s="221"/>
      <c r="CQ56" s="221"/>
      <c r="CR56" s="221"/>
      <c r="CS56" s="221"/>
      <c r="CT56" s="221"/>
      <c r="CU56" s="221"/>
      <c r="CV56" s="221"/>
      <c r="CW56" s="221"/>
      <c r="CX56" s="221"/>
      <c r="CY56" s="221"/>
      <c r="CZ56" s="221"/>
      <c r="DA56" s="221"/>
      <c r="DB56" s="221"/>
      <c r="DC56" s="221"/>
      <c r="DD56" s="221"/>
      <c r="DE56" s="221"/>
      <c r="DF56" s="221"/>
      <c r="DG56" s="221"/>
      <c r="DH56" s="221"/>
      <c r="DI56" s="221"/>
      <c r="DJ56" s="221"/>
      <c r="DK56" s="221"/>
      <c r="DL56" s="221"/>
      <c r="DM56" s="221"/>
      <c r="DN56" s="221"/>
      <c r="DO56" s="221"/>
      <c r="DP56" s="221"/>
      <c r="DQ56" s="221"/>
      <c r="DR56" s="221"/>
      <c r="DS56" s="221"/>
      <c r="DT56" s="221"/>
      <c r="DU56" s="221"/>
      <c r="DV56" s="221"/>
      <c r="DW56" s="221"/>
      <c r="DX56" s="221"/>
      <c r="DY56" s="221"/>
      <c r="DZ56" s="221"/>
      <c r="EA56" s="221"/>
      <c r="EB56" s="221"/>
      <c r="EC56" s="221"/>
      <c r="ED56" s="221"/>
      <c r="EE56" s="221"/>
      <c r="EF56" s="221"/>
      <c r="EG56" s="221"/>
      <c r="EH56" s="221"/>
      <c r="EI56" s="221"/>
      <c r="EJ56" s="221"/>
      <c r="EK56" s="221"/>
      <c r="EL56" s="221"/>
      <c r="EM56" s="221"/>
      <c r="EN56" s="221"/>
      <c r="EO56" s="221"/>
      <c r="EP56" s="221"/>
      <c r="EQ56" s="221"/>
      <c r="ER56" s="221"/>
      <c r="ES56" s="221"/>
      <c r="ET56" s="221"/>
      <c r="EU56" s="221"/>
      <c r="EV56" s="221"/>
      <c r="EW56" s="221"/>
      <c r="EX56" s="221"/>
      <c r="EY56" s="221"/>
      <c r="EZ56" s="221"/>
      <c r="FA56" s="221"/>
      <c r="FB56" s="221"/>
      <c r="FC56" s="221"/>
      <c r="FD56" s="221"/>
      <c r="FE56" s="221"/>
      <c r="FF56" s="221"/>
      <c r="FG56" s="221"/>
      <c r="FH56" s="221"/>
      <c r="FI56" s="221"/>
      <c r="FJ56" s="221"/>
      <c r="FK56" s="221"/>
      <c r="FL56" s="221"/>
      <c r="FM56" s="221"/>
      <c r="FN56" s="221"/>
      <c r="FO56" s="221"/>
      <c r="FP56" s="221"/>
      <c r="FQ56" s="221"/>
      <c r="FR56" s="221"/>
      <c r="FS56" s="221"/>
      <c r="FT56" s="221"/>
      <c r="FU56" s="221"/>
      <c r="FV56" s="221"/>
      <c r="FW56" s="221"/>
      <c r="FX56" s="221"/>
      <c r="FY56" s="221"/>
      <c r="FZ56" s="221"/>
      <c r="GA56" s="221"/>
      <c r="GB56" s="221"/>
      <c r="GC56" s="221"/>
      <c r="GD56" s="221"/>
      <c r="GE56" s="221"/>
      <c r="GF56" s="221"/>
      <c r="GG56" s="221"/>
      <c r="GH56" s="221"/>
      <c r="GI56" s="221"/>
      <c r="GJ56" s="221"/>
      <c r="GK56" s="221"/>
      <c r="GL56" s="221"/>
      <c r="GM56" s="221"/>
      <c r="GN56" s="221"/>
      <c r="GO56" s="221"/>
      <c r="GP56" s="221"/>
      <c r="GQ56" s="221"/>
      <c r="GR56" s="221"/>
      <c r="GS56" s="221"/>
      <c r="GT56" s="221"/>
      <c r="GU56" s="221"/>
      <c r="GV56" s="221"/>
      <c r="GW56" s="221"/>
      <c r="GX56" s="221"/>
      <c r="GY56" s="221"/>
      <c r="GZ56" s="221"/>
      <c r="HA56" s="221"/>
      <c r="HB56" s="221"/>
      <c r="HC56" s="221"/>
      <c r="HD56" s="221"/>
      <c r="HE56" s="221"/>
      <c r="HF56" s="221"/>
      <c r="HG56" s="221"/>
      <c r="HH56" s="221"/>
      <c r="HI56" s="221"/>
      <c r="HJ56" s="221"/>
      <c r="HK56" s="221"/>
      <c r="HL56" s="221"/>
      <c r="HM56" s="221"/>
      <c r="HN56" s="221"/>
      <c r="HO56" s="221"/>
      <c r="HP56" s="221"/>
      <c r="HQ56" s="221"/>
      <c r="HR56" s="221"/>
      <c r="HS56" s="221"/>
      <c r="HT56" s="221"/>
      <c r="HU56" s="221"/>
      <c r="HV56" s="221"/>
      <c r="HW56" s="221"/>
      <c r="HX56" s="221"/>
      <c r="HY56" s="221"/>
      <c r="HZ56" s="221"/>
      <c r="IA56" s="221"/>
      <c r="IB56" s="221"/>
      <c r="IC56" s="221"/>
      <c r="ID56" s="221"/>
      <c r="IE56" s="221"/>
      <c r="IF56" s="221"/>
      <c r="IG56" s="221"/>
      <c r="IH56" s="221"/>
      <c r="II56" s="221"/>
      <c r="IJ56" s="221"/>
      <c r="IK56" s="221"/>
      <c r="IL56" s="221"/>
      <c r="IM56" s="221"/>
      <c r="IN56" s="221"/>
      <c r="IO56" s="221"/>
      <c r="IP56" s="221"/>
      <c r="IQ56" s="221"/>
      <c r="IR56" s="221"/>
      <c r="IS56" s="221"/>
      <c r="IT56" s="221"/>
      <c r="IU56" s="221"/>
      <c r="IV56" s="221"/>
    </row>
    <row r="57" spans="1:256" s="305" customFormat="1" ht="13.5" customHeight="1" x14ac:dyDescent="0.3">
      <c r="B57" s="327"/>
      <c r="C57" s="311"/>
      <c r="D57" s="306" t="s">
        <v>553</v>
      </c>
      <c r="E57" s="309"/>
      <c r="F57" s="266"/>
      <c r="G57" s="266"/>
      <c r="H57" s="266"/>
      <c r="I57" s="266"/>
      <c r="J57" s="266"/>
      <c r="K57" s="266"/>
      <c r="L57" s="266"/>
      <c r="M57" s="266"/>
      <c r="N57" s="266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266"/>
      <c r="Z57" s="266"/>
      <c r="AA57" s="266"/>
      <c r="AB57" s="266"/>
      <c r="AC57" s="266"/>
      <c r="AD57" s="266"/>
      <c r="AE57" s="266"/>
      <c r="AF57" s="266"/>
      <c r="AG57" s="266"/>
      <c r="AH57" s="266"/>
      <c r="AI57" s="266"/>
      <c r="AJ57" s="266"/>
      <c r="AK57" s="266"/>
      <c r="AL57" s="266"/>
      <c r="AM57" s="266"/>
      <c r="AN57" s="266"/>
      <c r="AO57" s="266"/>
      <c r="AP57" s="266"/>
      <c r="AQ57" s="266"/>
      <c r="AR57" s="266"/>
      <c r="AS57" s="266"/>
      <c r="AT57" s="266"/>
      <c r="AU57" s="266"/>
      <c r="AV57" s="266"/>
      <c r="AW57" s="266"/>
      <c r="AX57" s="266"/>
      <c r="AY57" s="266"/>
      <c r="AZ57" s="266"/>
      <c r="BA57" s="266"/>
      <c r="BB57" s="266"/>
      <c r="BC57" s="266"/>
      <c r="BD57" s="266"/>
      <c r="BE57" s="266"/>
      <c r="BF57" s="266"/>
      <c r="BG57" s="266"/>
      <c r="BH57" s="266"/>
      <c r="BI57" s="266"/>
      <c r="BJ57" s="266"/>
      <c r="BK57" s="266"/>
      <c r="BL57" s="266"/>
      <c r="BM57" s="266"/>
      <c r="BN57" s="266"/>
      <c r="BO57" s="266"/>
      <c r="BP57" s="266"/>
      <c r="BQ57" s="266"/>
      <c r="BR57" s="266"/>
      <c r="BS57" s="266"/>
      <c r="BT57" s="266"/>
      <c r="BU57" s="266"/>
      <c r="BV57" s="266"/>
      <c r="BW57" s="266"/>
      <c r="BX57" s="266"/>
      <c r="BY57" s="266"/>
      <c r="BZ57" s="266"/>
      <c r="CA57" s="266"/>
      <c r="CB57" s="266"/>
      <c r="CC57" s="266"/>
      <c r="CD57" s="266"/>
      <c r="CE57" s="266"/>
      <c r="CF57" s="266"/>
      <c r="CG57" s="266"/>
      <c r="CH57" s="266"/>
      <c r="CI57" s="266"/>
      <c r="CJ57" s="266"/>
      <c r="CK57" s="266"/>
      <c r="CL57" s="266"/>
      <c r="CM57" s="266"/>
      <c r="CN57" s="266"/>
      <c r="CO57" s="266"/>
      <c r="CP57" s="266"/>
      <c r="CQ57" s="266"/>
      <c r="CR57" s="266"/>
      <c r="CS57" s="266"/>
      <c r="CT57" s="266"/>
      <c r="CU57" s="266"/>
      <c r="CV57" s="266"/>
      <c r="CW57" s="266"/>
      <c r="CX57" s="266"/>
      <c r="CY57" s="266"/>
      <c r="CZ57" s="266"/>
      <c r="DA57" s="266"/>
      <c r="DB57" s="266"/>
      <c r="DC57" s="266"/>
      <c r="DD57" s="266"/>
      <c r="DE57" s="266"/>
      <c r="DF57" s="266"/>
      <c r="DG57" s="266"/>
      <c r="DH57" s="266"/>
      <c r="DI57" s="266"/>
      <c r="DJ57" s="266"/>
      <c r="DK57" s="266"/>
      <c r="DL57" s="266"/>
      <c r="DM57" s="266"/>
      <c r="DN57" s="266"/>
      <c r="DO57" s="266"/>
      <c r="DP57" s="266"/>
      <c r="DQ57" s="266"/>
      <c r="DR57" s="266"/>
      <c r="DS57" s="266"/>
      <c r="DT57" s="266"/>
      <c r="DU57" s="266"/>
      <c r="DV57" s="266"/>
      <c r="DW57" s="266"/>
      <c r="DX57" s="266"/>
      <c r="DY57" s="266"/>
      <c r="DZ57" s="266"/>
      <c r="EA57" s="266"/>
      <c r="EB57" s="266"/>
      <c r="EC57" s="266"/>
      <c r="ED57" s="266"/>
      <c r="EE57" s="266"/>
      <c r="EF57" s="266"/>
      <c r="EG57" s="266"/>
      <c r="EH57" s="266"/>
      <c r="EI57" s="266"/>
      <c r="EJ57" s="266"/>
      <c r="EK57" s="266"/>
      <c r="EL57" s="266"/>
      <c r="EM57" s="266"/>
      <c r="EN57" s="266"/>
      <c r="EO57" s="266"/>
      <c r="EP57" s="266"/>
      <c r="EQ57" s="266"/>
      <c r="ER57" s="266"/>
      <c r="ES57" s="266"/>
      <c r="ET57" s="266"/>
      <c r="EU57" s="266"/>
      <c r="EV57" s="266"/>
      <c r="EW57" s="266"/>
      <c r="EX57" s="266"/>
      <c r="EY57" s="266"/>
      <c r="EZ57" s="266"/>
      <c r="FA57" s="266"/>
      <c r="FB57" s="266"/>
      <c r="FC57" s="266"/>
      <c r="FD57" s="266"/>
      <c r="FE57" s="266"/>
      <c r="FF57" s="266"/>
      <c r="FG57" s="266"/>
      <c r="FH57" s="266"/>
      <c r="FI57" s="266"/>
      <c r="FJ57" s="266"/>
      <c r="FK57" s="266"/>
      <c r="FL57" s="266"/>
      <c r="FM57" s="266"/>
      <c r="FN57" s="266"/>
      <c r="FO57" s="266"/>
      <c r="FP57" s="266"/>
      <c r="FQ57" s="266"/>
      <c r="FR57" s="266"/>
      <c r="FS57" s="266"/>
      <c r="FT57" s="266"/>
      <c r="FU57" s="266"/>
      <c r="FV57" s="266"/>
      <c r="FW57" s="266"/>
      <c r="FX57" s="266"/>
      <c r="FY57" s="266"/>
      <c r="FZ57" s="266"/>
      <c r="GA57" s="266"/>
      <c r="GB57" s="266"/>
      <c r="GC57" s="266"/>
      <c r="GD57" s="266"/>
      <c r="GE57" s="266"/>
      <c r="GF57" s="266"/>
      <c r="GG57" s="266"/>
      <c r="GH57" s="266"/>
      <c r="GI57" s="266"/>
      <c r="GJ57" s="266"/>
      <c r="GK57" s="266"/>
      <c r="GL57" s="266"/>
      <c r="GM57" s="266"/>
      <c r="GN57" s="266"/>
      <c r="GO57" s="266"/>
      <c r="GP57" s="266"/>
      <c r="GQ57" s="266"/>
      <c r="GR57" s="266"/>
      <c r="GS57" s="266"/>
      <c r="GT57" s="266"/>
      <c r="GU57" s="266"/>
      <c r="GV57" s="266"/>
      <c r="GW57" s="266"/>
      <c r="GX57" s="266"/>
      <c r="GY57" s="266"/>
      <c r="GZ57" s="266"/>
      <c r="HA57" s="266"/>
      <c r="HB57" s="266"/>
      <c r="HC57" s="266"/>
      <c r="HD57" s="266"/>
      <c r="HE57" s="266"/>
      <c r="HF57" s="266"/>
      <c r="HG57" s="266"/>
      <c r="HH57" s="266"/>
      <c r="HI57" s="266"/>
      <c r="HJ57" s="266"/>
      <c r="HK57" s="266"/>
      <c r="HL57" s="266"/>
      <c r="HM57" s="266"/>
      <c r="HN57" s="266"/>
      <c r="HO57" s="266"/>
      <c r="HP57" s="266"/>
      <c r="HQ57" s="266"/>
      <c r="HR57" s="266"/>
      <c r="HS57" s="266"/>
      <c r="HT57" s="266"/>
      <c r="HU57" s="266"/>
      <c r="HV57" s="266"/>
      <c r="HW57" s="266"/>
      <c r="HX57" s="266"/>
      <c r="HY57" s="266"/>
      <c r="HZ57" s="266"/>
      <c r="IA57" s="266"/>
      <c r="IB57" s="266"/>
      <c r="IC57" s="266"/>
      <c r="ID57" s="266"/>
      <c r="IE57" s="266"/>
      <c r="IF57" s="266"/>
      <c r="IG57" s="266"/>
      <c r="IH57" s="266"/>
      <c r="II57" s="266"/>
      <c r="IJ57" s="266"/>
      <c r="IK57" s="266"/>
      <c r="IL57" s="266"/>
      <c r="IM57" s="266"/>
      <c r="IN57" s="266"/>
      <c r="IO57" s="266"/>
      <c r="IP57" s="266"/>
      <c r="IQ57" s="266"/>
      <c r="IR57" s="266"/>
      <c r="IS57" s="266"/>
      <c r="IT57" s="266"/>
      <c r="IU57" s="266"/>
      <c r="IV57" s="266"/>
    </row>
    <row r="58" spans="1:256" s="305" customFormat="1" ht="13.5" customHeight="1" x14ac:dyDescent="0.3">
      <c r="A58" s="298"/>
      <c r="B58" s="327"/>
      <c r="C58" s="311"/>
      <c r="D58" s="343" t="s">
        <v>554</v>
      </c>
      <c r="E58" s="304"/>
      <c r="F58" s="221"/>
      <c r="G58" s="221"/>
      <c r="H58" s="221"/>
      <c r="I58" s="221"/>
      <c r="J58" s="221"/>
      <c r="K58" s="221"/>
      <c r="L58" s="221"/>
      <c r="M58" s="221"/>
      <c r="N58" s="221"/>
      <c r="O58" s="221"/>
      <c r="P58" s="221"/>
      <c r="Q58" s="221"/>
      <c r="R58" s="221"/>
      <c r="S58" s="221"/>
      <c r="T58" s="221"/>
      <c r="U58" s="221"/>
      <c r="V58" s="221"/>
      <c r="W58" s="221"/>
      <c r="X58" s="221"/>
      <c r="Y58" s="221"/>
      <c r="Z58" s="221"/>
      <c r="AA58" s="221"/>
      <c r="AB58" s="221"/>
      <c r="AC58" s="221"/>
      <c r="AD58" s="221"/>
      <c r="AE58" s="221"/>
      <c r="AF58" s="221"/>
      <c r="AG58" s="221"/>
      <c r="AH58" s="221"/>
      <c r="AI58" s="221"/>
      <c r="AJ58" s="221"/>
      <c r="AK58" s="221"/>
      <c r="AL58" s="221"/>
      <c r="AM58" s="221"/>
      <c r="AN58" s="221"/>
      <c r="AO58" s="221"/>
      <c r="AP58" s="221"/>
      <c r="AQ58" s="221"/>
      <c r="AR58" s="221"/>
      <c r="AS58" s="221"/>
      <c r="AT58" s="221"/>
      <c r="AU58" s="221"/>
      <c r="AV58" s="221"/>
      <c r="AW58" s="221"/>
      <c r="AX58" s="221"/>
      <c r="AY58" s="221"/>
      <c r="AZ58" s="221"/>
      <c r="BA58" s="221"/>
      <c r="BB58" s="221"/>
      <c r="BC58" s="221"/>
      <c r="BD58" s="221"/>
      <c r="BE58" s="221"/>
      <c r="BF58" s="221"/>
      <c r="BG58" s="221"/>
      <c r="BH58" s="221"/>
      <c r="BI58" s="221"/>
      <c r="BJ58" s="221"/>
      <c r="BK58" s="221"/>
      <c r="BL58" s="221"/>
      <c r="BM58" s="221"/>
      <c r="BN58" s="221"/>
      <c r="BO58" s="221"/>
      <c r="BP58" s="221"/>
      <c r="BQ58" s="221"/>
      <c r="BR58" s="221"/>
      <c r="BS58" s="221"/>
      <c r="BT58" s="221"/>
      <c r="BU58" s="221"/>
      <c r="BV58" s="221"/>
      <c r="BW58" s="221"/>
      <c r="BX58" s="221"/>
      <c r="BY58" s="221"/>
      <c r="BZ58" s="221"/>
      <c r="CA58" s="221"/>
      <c r="CB58" s="221"/>
      <c r="CC58" s="221"/>
      <c r="CD58" s="221"/>
      <c r="CE58" s="221"/>
      <c r="CF58" s="221"/>
      <c r="CG58" s="221"/>
      <c r="CH58" s="221"/>
      <c r="CI58" s="221"/>
      <c r="CJ58" s="221"/>
      <c r="CK58" s="221"/>
      <c r="CL58" s="221"/>
      <c r="CM58" s="221"/>
      <c r="CN58" s="221"/>
      <c r="CO58" s="221"/>
      <c r="CP58" s="221"/>
      <c r="CQ58" s="221"/>
      <c r="CR58" s="221"/>
      <c r="CS58" s="221"/>
      <c r="CT58" s="221"/>
      <c r="CU58" s="221"/>
      <c r="CV58" s="221"/>
      <c r="CW58" s="221"/>
      <c r="CX58" s="221"/>
      <c r="CY58" s="221"/>
      <c r="CZ58" s="221"/>
      <c r="DA58" s="221"/>
      <c r="DB58" s="221"/>
      <c r="DC58" s="221"/>
      <c r="DD58" s="221"/>
      <c r="DE58" s="221"/>
      <c r="DF58" s="221"/>
      <c r="DG58" s="221"/>
      <c r="DH58" s="221"/>
      <c r="DI58" s="221"/>
      <c r="DJ58" s="221"/>
      <c r="DK58" s="221"/>
      <c r="DL58" s="221"/>
      <c r="DM58" s="221"/>
      <c r="DN58" s="221"/>
      <c r="DO58" s="221"/>
      <c r="DP58" s="221"/>
      <c r="DQ58" s="221"/>
      <c r="DR58" s="221"/>
      <c r="DS58" s="221"/>
      <c r="DT58" s="221"/>
      <c r="DU58" s="221"/>
      <c r="DV58" s="221"/>
      <c r="DW58" s="221"/>
      <c r="DX58" s="221"/>
      <c r="DY58" s="221"/>
      <c r="DZ58" s="221"/>
      <c r="EA58" s="221"/>
      <c r="EB58" s="221"/>
      <c r="EC58" s="221"/>
      <c r="ED58" s="221"/>
      <c r="EE58" s="221"/>
      <c r="EF58" s="221"/>
      <c r="EG58" s="221"/>
      <c r="EH58" s="221"/>
      <c r="EI58" s="221"/>
      <c r="EJ58" s="221"/>
      <c r="EK58" s="221"/>
      <c r="EL58" s="221"/>
      <c r="EM58" s="221"/>
      <c r="EN58" s="221"/>
      <c r="EO58" s="221"/>
      <c r="EP58" s="221"/>
      <c r="EQ58" s="221"/>
      <c r="ER58" s="221"/>
      <c r="ES58" s="221"/>
      <c r="ET58" s="221"/>
      <c r="EU58" s="221"/>
      <c r="EV58" s="221"/>
      <c r="EW58" s="221"/>
      <c r="EX58" s="221"/>
      <c r="EY58" s="221"/>
      <c r="EZ58" s="221"/>
      <c r="FA58" s="221"/>
      <c r="FB58" s="221"/>
      <c r="FC58" s="221"/>
      <c r="FD58" s="221"/>
      <c r="FE58" s="221"/>
      <c r="FF58" s="221"/>
      <c r="FG58" s="221"/>
      <c r="FH58" s="221"/>
      <c r="FI58" s="221"/>
      <c r="FJ58" s="221"/>
      <c r="FK58" s="221"/>
      <c r="FL58" s="221"/>
      <c r="FM58" s="221"/>
      <c r="FN58" s="221"/>
      <c r="FO58" s="221"/>
      <c r="FP58" s="221"/>
      <c r="FQ58" s="221"/>
      <c r="FR58" s="221"/>
      <c r="FS58" s="221"/>
      <c r="FT58" s="221"/>
      <c r="FU58" s="221"/>
      <c r="FV58" s="221"/>
      <c r="FW58" s="221"/>
      <c r="FX58" s="221"/>
      <c r="FY58" s="221"/>
      <c r="FZ58" s="221"/>
      <c r="GA58" s="221"/>
      <c r="GB58" s="221"/>
      <c r="GC58" s="221"/>
      <c r="GD58" s="221"/>
      <c r="GE58" s="221"/>
      <c r="GF58" s="221"/>
      <c r="GG58" s="221"/>
      <c r="GH58" s="221"/>
      <c r="GI58" s="221"/>
      <c r="GJ58" s="221"/>
      <c r="GK58" s="221"/>
      <c r="GL58" s="221"/>
      <c r="GM58" s="221"/>
      <c r="GN58" s="221"/>
      <c r="GO58" s="221"/>
      <c r="GP58" s="221"/>
      <c r="GQ58" s="221"/>
      <c r="GR58" s="221"/>
      <c r="GS58" s="221"/>
      <c r="GT58" s="221"/>
      <c r="GU58" s="221"/>
      <c r="GV58" s="221"/>
      <c r="GW58" s="221"/>
      <c r="GX58" s="221"/>
      <c r="GY58" s="221"/>
      <c r="GZ58" s="221"/>
      <c r="HA58" s="221"/>
      <c r="HB58" s="221"/>
      <c r="HC58" s="221"/>
      <c r="HD58" s="221"/>
      <c r="HE58" s="221"/>
      <c r="HF58" s="221"/>
      <c r="HG58" s="221"/>
      <c r="HH58" s="221"/>
      <c r="HI58" s="221"/>
      <c r="HJ58" s="221"/>
      <c r="HK58" s="221"/>
      <c r="HL58" s="221"/>
      <c r="HM58" s="221"/>
      <c r="HN58" s="221"/>
      <c r="HO58" s="221"/>
      <c r="HP58" s="221"/>
      <c r="HQ58" s="221"/>
      <c r="HR58" s="221"/>
      <c r="HS58" s="221"/>
      <c r="HT58" s="221"/>
      <c r="HU58" s="221"/>
      <c r="HV58" s="221"/>
      <c r="HW58" s="221"/>
      <c r="HX58" s="221"/>
      <c r="HY58" s="221"/>
      <c r="HZ58" s="221"/>
      <c r="IA58" s="221"/>
      <c r="IB58" s="221"/>
      <c r="IC58" s="221"/>
      <c r="ID58" s="221"/>
      <c r="IE58" s="221"/>
      <c r="IF58" s="221"/>
      <c r="IG58" s="221"/>
      <c r="IH58" s="221"/>
      <c r="II58" s="221"/>
      <c r="IJ58" s="221"/>
      <c r="IK58" s="221"/>
      <c r="IL58" s="221"/>
      <c r="IM58" s="221"/>
      <c r="IN58" s="221"/>
      <c r="IO58" s="221"/>
      <c r="IP58" s="221"/>
      <c r="IQ58" s="221"/>
      <c r="IR58" s="221"/>
      <c r="IS58" s="221"/>
      <c r="IT58" s="221"/>
      <c r="IU58" s="221"/>
      <c r="IV58" s="221"/>
    </row>
    <row r="59" spans="1:256" s="314" customFormat="1" ht="13.5" customHeight="1" thickBot="1" x14ac:dyDescent="0.35">
      <c r="A59" s="305"/>
      <c r="B59" s="327"/>
      <c r="C59" s="316"/>
      <c r="D59" s="310" t="s">
        <v>555</v>
      </c>
      <c r="E59" s="312"/>
      <c r="F59" s="313"/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  <c r="T59" s="313"/>
      <c r="U59" s="313"/>
      <c r="V59" s="313"/>
      <c r="W59" s="313"/>
      <c r="X59" s="313"/>
      <c r="Y59" s="313"/>
      <c r="Z59" s="313"/>
      <c r="AA59" s="313"/>
      <c r="AB59" s="313"/>
      <c r="AC59" s="313"/>
      <c r="AD59" s="313"/>
      <c r="AE59" s="313"/>
      <c r="AF59" s="313"/>
      <c r="AG59" s="313"/>
      <c r="AH59" s="313"/>
      <c r="AI59" s="313"/>
      <c r="AJ59" s="313"/>
      <c r="AK59" s="313"/>
      <c r="AL59" s="313"/>
      <c r="AM59" s="313"/>
      <c r="AN59" s="313"/>
      <c r="AO59" s="313"/>
      <c r="AP59" s="313"/>
      <c r="AQ59" s="313"/>
      <c r="AR59" s="313"/>
      <c r="AS59" s="313"/>
      <c r="AT59" s="313"/>
      <c r="AU59" s="313"/>
      <c r="AV59" s="313"/>
      <c r="AW59" s="313"/>
      <c r="AX59" s="313"/>
      <c r="AY59" s="313"/>
      <c r="AZ59" s="313"/>
      <c r="BA59" s="313"/>
      <c r="BB59" s="313"/>
      <c r="BC59" s="313"/>
      <c r="BD59" s="313"/>
      <c r="BE59" s="313"/>
      <c r="BF59" s="313"/>
      <c r="BG59" s="313"/>
      <c r="BH59" s="313"/>
      <c r="BI59" s="313"/>
      <c r="BJ59" s="313"/>
      <c r="BK59" s="313"/>
      <c r="BL59" s="313"/>
      <c r="BM59" s="313"/>
      <c r="BN59" s="313"/>
      <c r="BO59" s="313"/>
      <c r="BP59" s="313"/>
      <c r="BQ59" s="313"/>
      <c r="BR59" s="313"/>
      <c r="BS59" s="313"/>
      <c r="BT59" s="313"/>
      <c r="BU59" s="313"/>
      <c r="BV59" s="313"/>
      <c r="BW59" s="313"/>
      <c r="BX59" s="313"/>
      <c r="BY59" s="313"/>
      <c r="BZ59" s="313"/>
      <c r="CA59" s="313"/>
      <c r="CB59" s="313"/>
      <c r="CC59" s="313"/>
      <c r="CD59" s="313"/>
      <c r="CE59" s="313"/>
      <c r="CF59" s="313"/>
      <c r="CG59" s="313"/>
      <c r="CH59" s="313"/>
      <c r="CI59" s="313"/>
      <c r="CJ59" s="313"/>
      <c r="CK59" s="313"/>
      <c r="CL59" s="313"/>
      <c r="CM59" s="313"/>
      <c r="CN59" s="313"/>
      <c r="CO59" s="313"/>
      <c r="CP59" s="313"/>
      <c r="CQ59" s="313"/>
      <c r="CR59" s="313"/>
      <c r="CS59" s="313"/>
      <c r="CT59" s="313"/>
      <c r="CU59" s="313"/>
      <c r="CV59" s="313"/>
      <c r="CW59" s="313"/>
      <c r="CX59" s="313"/>
      <c r="CY59" s="313"/>
      <c r="CZ59" s="313"/>
      <c r="DA59" s="313"/>
      <c r="DB59" s="313"/>
      <c r="DC59" s="313"/>
      <c r="DD59" s="313"/>
      <c r="DE59" s="313"/>
      <c r="DF59" s="313"/>
      <c r="DG59" s="313"/>
      <c r="DH59" s="313"/>
      <c r="DI59" s="313"/>
      <c r="DJ59" s="313"/>
      <c r="DK59" s="313"/>
      <c r="DL59" s="313"/>
      <c r="DM59" s="313"/>
      <c r="DN59" s="313"/>
      <c r="DO59" s="313"/>
      <c r="DP59" s="313"/>
      <c r="DQ59" s="313"/>
      <c r="DR59" s="313"/>
      <c r="DS59" s="313"/>
      <c r="DT59" s="313"/>
      <c r="DU59" s="313"/>
      <c r="DV59" s="313"/>
      <c r="DW59" s="313"/>
      <c r="DX59" s="313"/>
      <c r="DY59" s="313"/>
      <c r="DZ59" s="313"/>
      <c r="EA59" s="313"/>
      <c r="EB59" s="313"/>
      <c r="EC59" s="313"/>
      <c r="ED59" s="313"/>
      <c r="EE59" s="313"/>
      <c r="EF59" s="313"/>
      <c r="EG59" s="313"/>
      <c r="EH59" s="313"/>
      <c r="EI59" s="313"/>
      <c r="EJ59" s="313"/>
      <c r="EK59" s="313"/>
      <c r="EL59" s="313"/>
      <c r="EM59" s="313"/>
      <c r="EN59" s="313"/>
      <c r="EO59" s="313"/>
      <c r="EP59" s="313"/>
      <c r="EQ59" s="313"/>
      <c r="ER59" s="313"/>
      <c r="ES59" s="313"/>
      <c r="ET59" s="313"/>
      <c r="EU59" s="313"/>
      <c r="EV59" s="313"/>
      <c r="EW59" s="313"/>
      <c r="EX59" s="313"/>
      <c r="EY59" s="313"/>
      <c r="EZ59" s="313"/>
      <c r="FA59" s="313"/>
      <c r="FB59" s="313"/>
      <c r="FC59" s="313"/>
      <c r="FD59" s="313"/>
      <c r="FE59" s="313"/>
      <c r="FF59" s="313"/>
      <c r="FG59" s="313"/>
      <c r="FH59" s="313"/>
      <c r="FI59" s="313"/>
      <c r="FJ59" s="313"/>
      <c r="FK59" s="313"/>
      <c r="FL59" s="313"/>
      <c r="FM59" s="313"/>
      <c r="FN59" s="313"/>
      <c r="FO59" s="313"/>
      <c r="FP59" s="313"/>
      <c r="FQ59" s="313"/>
      <c r="FR59" s="313"/>
      <c r="FS59" s="313"/>
      <c r="FT59" s="313"/>
      <c r="FU59" s="313"/>
      <c r="FV59" s="313"/>
      <c r="FW59" s="313"/>
      <c r="FX59" s="313"/>
      <c r="FY59" s="313"/>
      <c r="FZ59" s="313"/>
      <c r="GA59" s="313"/>
      <c r="GB59" s="313"/>
      <c r="GC59" s="313"/>
      <c r="GD59" s="313"/>
      <c r="GE59" s="313"/>
      <c r="GF59" s="313"/>
      <c r="GG59" s="313"/>
      <c r="GH59" s="313"/>
      <c r="GI59" s="313"/>
      <c r="GJ59" s="313"/>
      <c r="GK59" s="313"/>
      <c r="GL59" s="313"/>
      <c r="GM59" s="313"/>
      <c r="GN59" s="313"/>
      <c r="GO59" s="313"/>
      <c r="GP59" s="313"/>
      <c r="GQ59" s="313"/>
      <c r="GR59" s="313"/>
      <c r="GS59" s="313"/>
      <c r="GT59" s="313"/>
      <c r="GU59" s="313"/>
      <c r="GV59" s="313"/>
      <c r="GW59" s="313"/>
      <c r="GX59" s="313"/>
      <c r="GY59" s="313"/>
      <c r="GZ59" s="313"/>
      <c r="HA59" s="313"/>
      <c r="HB59" s="313"/>
      <c r="HC59" s="313"/>
      <c r="HD59" s="313"/>
      <c r="HE59" s="313"/>
      <c r="HF59" s="313"/>
      <c r="HG59" s="313"/>
      <c r="HH59" s="313"/>
      <c r="HI59" s="313"/>
      <c r="HJ59" s="313"/>
      <c r="HK59" s="313"/>
      <c r="HL59" s="313"/>
      <c r="HM59" s="313"/>
      <c r="HN59" s="313"/>
      <c r="HO59" s="313"/>
      <c r="HP59" s="313"/>
      <c r="HQ59" s="313"/>
      <c r="HR59" s="313"/>
      <c r="HS59" s="313"/>
      <c r="HT59" s="313"/>
      <c r="HU59" s="313"/>
      <c r="HV59" s="313"/>
      <c r="HW59" s="313"/>
      <c r="HX59" s="313"/>
      <c r="HY59" s="313"/>
      <c r="HZ59" s="313"/>
      <c r="IA59" s="313"/>
      <c r="IB59" s="313"/>
      <c r="IC59" s="313"/>
      <c r="ID59" s="313"/>
      <c r="IE59" s="313"/>
      <c r="IF59" s="313"/>
      <c r="IG59" s="313"/>
      <c r="IH59" s="313"/>
      <c r="II59" s="313"/>
      <c r="IJ59" s="313"/>
      <c r="IK59" s="313"/>
      <c r="IL59" s="313"/>
      <c r="IM59" s="313"/>
      <c r="IN59" s="313"/>
      <c r="IO59" s="313"/>
      <c r="IP59" s="313"/>
      <c r="IQ59" s="313"/>
      <c r="IR59" s="313"/>
      <c r="IS59" s="313"/>
      <c r="IT59" s="313"/>
      <c r="IU59" s="313"/>
      <c r="IV59" s="313"/>
    </row>
    <row r="60" spans="1:256" s="298" customFormat="1" ht="13.5" customHeight="1" x14ac:dyDescent="0.3">
      <c r="B60" s="330"/>
      <c r="C60" s="331"/>
      <c r="D60" s="332" t="s">
        <v>548</v>
      </c>
      <c r="E60" s="220">
        <f>E52+E44</f>
        <v>0</v>
      </c>
      <c r="F60" s="333">
        <f>F52+F44</f>
        <v>0</v>
      </c>
      <c r="G60" s="333">
        <f t="shared" ref="G60:BR60" si="32">G52+G44</f>
        <v>0</v>
      </c>
      <c r="H60" s="333">
        <f t="shared" si="32"/>
        <v>0</v>
      </c>
      <c r="I60" s="333">
        <f t="shared" si="32"/>
        <v>0</v>
      </c>
      <c r="J60" s="333">
        <f t="shared" si="32"/>
        <v>0</v>
      </c>
      <c r="K60" s="333">
        <f t="shared" si="32"/>
        <v>0</v>
      </c>
      <c r="L60" s="333">
        <f t="shared" si="32"/>
        <v>0</v>
      </c>
      <c r="M60" s="333">
        <f t="shared" si="32"/>
        <v>0</v>
      </c>
      <c r="N60" s="333">
        <f t="shared" si="32"/>
        <v>0</v>
      </c>
      <c r="O60" s="333">
        <f t="shared" si="32"/>
        <v>0</v>
      </c>
      <c r="P60" s="333">
        <f t="shared" si="32"/>
        <v>0</v>
      </c>
      <c r="Q60" s="333">
        <f t="shared" si="32"/>
        <v>0</v>
      </c>
      <c r="R60" s="333">
        <f t="shared" si="32"/>
        <v>0</v>
      </c>
      <c r="S60" s="333">
        <f t="shared" si="32"/>
        <v>0</v>
      </c>
      <c r="T60" s="333">
        <f t="shared" si="32"/>
        <v>0</v>
      </c>
      <c r="U60" s="333">
        <f t="shared" si="32"/>
        <v>0</v>
      </c>
      <c r="V60" s="333">
        <f t="shared" si="32"/>
        <v>0</v>
      </c>
      <c r="W60" s="333">
        <f t="shared" si="32"/>
        <v>0</v>
      </c>
      <c r="X60" s="333">
        <f t="shared" si="32"/>
        <v>0</v>
      </c>
      <c r="Y60" s="333">
        <f t="shared" si="32"/>
        <v>0</v>
      </c>
      <c r="Z60" s="333">
        <f t="shared" si="32"/>
        <v>0</v>
      </c>
      <c r="AA60" s="333">
        <f t="shared" si="32"/>
        <v>0</v>
      </c>
      <c r="AB60" s="333">
        <f t="shared" si="32"/>
        <v>0</v>
      </c>
      <c r="AC60" s="333">
        <f t="shared" si="32"/>
        <v>0</v>
      </c>
      <c r="AD60" s="333">
        <f t="shared" si="32"/>
        <v>0</v>
      </c>
      <c r="AE60" s="333">
        <f t="shared" si="32"/>
        <v>0</v>
      </c>
      <c r="AF60" s="333">
        <f t="shared" si="32"/>
        <v>0</v>
      </c>
      <c r="AG60" s="333">
        <f t="shared" si="32"/>
        <v>0</v>
      </c>
      <c r="AH60" s="333">
        <f t="shared" si="32"/>
        <v>0</v>
      </c>
      <c r="AI60" s="333">
        <f t="shared" si="32"/>
        <v>0</v>
      </c>
      <c r="AJ60" s="333">
        <f t="shared" si="32"/>
        <v>0</v>
      </c>
      <c r="AK60" s="333">
        <f t="shared" si="32"/>
        <v>0</v>
      </c>
      <c r="AL60" s="333">
        <f t="shared" si="32"/>
        <v>0</v>
      </c>
      <c r="AM60" s="333">
        <f t="shared" si="32"/>
        <v>0</v>
      </c>
      <c r="AN60" s="333">
        <f t="shared" si="32"/>
        <v>0</v>
      </c>
      <c r="AO60" s="333">
        <f t="shared" si="32"/>
        <v>0</v>
      </c>
      <c r="AP60" s="333">
        <f t="shared" si="32"/>
        <v>0</v>
      </c>
      <c r="AQ60" s="333">
        <f t="shared" si="32"/>
        <v>0</v>
      </c>
      <c r="AR60" s="333">
        <f t="shared" si="32"/>
        <v>0</v>
      </c>
      <c r="AS60" s="333">
        <f t="shared" si="32"/>
        <v>0</v>
      </c>
      <c r="AT60" s="333">
        <f t="shared" si="32"/>
        <v>0</v>
      </c>
      <c r="AU60" s="333">
        <f t="shared" si="32"/>
        <v>0</v>
      </c>
      <c r="AV60" s="333">
        <f t="shared" si="32"/>
        <v>0</v>
      </c>
      <c r="AW60" s="333">
        <f t="shared" si="32"/>
        <v>0</v>
      </c>
      <c r="AX60" s="333">
        <f t="shared" si="32"/>
        <v>0</v>
      </c>
      <c r="AY60" s="333">
        <f t="shared" si="32"/>
        <v>0</v>
      </c>
      <c r="AZ60" s="333">
        <f t="shared" si="32"/>
        <v>0</v>
      </c>
      <c r="BA60" s="333">
        <f t="shared" si="32"/>
        <v>0</v>
      </c>
      <c r="BB60" s="333">
        <f t="shared" si="32"/>
        <v>0</v>
      </c>
      <c r="BC60" s="333">
        <f t="shared" si="32"/>
        <v>0</v>
      </c>
      <c r="BD60" s="333">
        <f t="shared" si="32"/>
        <v>0</v>
      </c>
      <c r="BE60" s="333">
        <f t="shared" si="32"/>
        <v>0</v>
      </c>
      <c r="BF60" s="333">
        <f t="shared" si="32"/>
        <v>0</v>
      </c>
      <c r="BG60" s="333">
        <f t="shared" si="32"/>
        <v>0</v>
      </c>
      <c r="BH60" s="333">
        <f t="shared" si="32"/>
        <v>0</v>
      </c>
      <c r="BI60" s="333">
        <f t="shared" si="32"/>
        <v>0</v>
      </c>
      <c r="BJ60" s="333">
        <f t="shared" si="32"/>
        <v>0</v>
      </c>
      <c r="BK60" s="333">
        <f t="shared" si="32"/>
        <v>0</v>
      </c>
      <c r="BL60" s="333">
        <f t="shared" si="32"/>
        <v>0</v>
      </c>
      <c r="BM60" s="333">
        <f t="shared" si="32"/>
        <v>0</v>
      </c>
      <c r="BN60" s="333">
        <f t="shared" si="32"/>
        <v>0</v>
      </c>
      <c r="BO60" s="333">
        <f t="shared" si="32"/>
        <v>0</v>
      </c>
      <c r="BP60" s="333">
        <f t="shared" si="32"/>
        <v>0</v>
      </c>
      <c r="BQ60" s="333">
        <f t="shared" si="32"/>
        <v>0</v>
      </c>
      <c r="BR60" s="333">
        <f t="shared" si="32"/>
        <v>0</v>
      </c>
      <c r="BS60" s="333">
        <f t="shared" ref="BS60:ED60" si="33">BS52+BS44</f>
        <v>0</v>
      </c>
      <c r="BT60" s="333">
        <f t="shared" si="33"/>
        <v>0</v>
      </c>
      <c r="BU60" s="333">
        <f t="shared" si="33"/>
        <v>0</v>
      </c>
      <c r="BV60" s="333">
        <f t="shared" si="33"/>
        <v>0</v>
      </c>
      <c r="BW60" s="333">
        <f t="shared" si="33"/>
        <v>0</v>
      </c>
      <c r="BX60" s="333">
        <f t="shared" si="33"/>
        <v>0</v>
      </c>
      <c r="BY60" s="333">
        <f t="shared" si="33"/>
        <v>0</v>
      </c>
      <c r="BZ60" s="333">
        <f t="shared" si="33"/>
        <v>0</v>
      </c>
      <c r="CA60" s="333">
        <f t="shared" si="33"/>
        <v>0</v>
      </c>
      <c r="CB60" s="333">
        <f t="shared" si="33"/>
        <v>0</v>
      </c>
      <c r="CC60" s="333">
        <f t="shared" si="33"/>
        <v>0</v>
      </c>
      <c r="CD60" s="333">
        <f t="shared" si="33"/>
        <v>0</v>
      </c>
      <c r="CE60" s="333">
        <f t="shared" si="33"/>
        <v>0</v>
      </c>
      <c r="CF60" s="333">
        <f t="shared" si="33"/>
        <v>0</v>
      </c>
      <c r="CG60" s="333">
        <f t="shared" si="33"/>
        <v>0</v>
      </c>
      <c r="CH60" s="333">
        <f t="shared" si="33"/>
        <v>0</v>
      </c>
      <c r="CI60" s="333">
        <f t="shared" si="33"/>
        <v>0</v>
      </c>
      <c r="CJ60" s="333">
        <f t="shared" si="33"/>
        <v>0</v>
      </c>
      <c r="CK60" s="333">
        <f t="shared" si="33"/>
        <v>0</v>
      </c>
      <c r="CL60" s="333">
        <f t="shared" si="33"/>
        <v>0</v>
      </c>
      <c r="CM60" s="333">
        <f t="shared" si="33"/>
        <v>0</v>
      </c>
      <c r="CN60" s="333">
        <f t="shared" si="33"/>
        <v>0</v>
      </c>
      <c r="CO60" s="333">
        <f t="shared" si="33"/>
        <v>0</v>
      </c>
      <c r="CP60" s="333">
        <f t="shared" si="33"/>
        <v>0</v>
      </c>
      <c r="CQ60" s="333">
        <f t="shared" si="33"/>
        <v>0</v>
      </c>
      <c r="CR60" s="333">
        <f t="shared" si="33"/>
        <v>0</v>
      </c>
      <c r="CS60" s="333">
        <f t="shared" si="33"/>
        <v>0</v>
      </c>
      <c r="CT60" s="333">
        <f t="shared" si="33"/>
        <v>0</v>
      </c>
      <c r="CU60" s="333">
        <f t="shared" si="33"/>
        <v>0</v>
      </c>
      <c r="CV60" s="333">
        <f t="shared" si="33"/>
        <v>0</v>
      </c>
      <c r="CW60" s="333">
        <f t="shared" si="33"/>
        <v>0</v>
      </c>
      <c r="CX60" s="333">
        <f t="shared" si="33"/>
        <v>0</v>
      </c>
      <c r="CY60" s="333">
        <f t="shared" si="33"/>
        <v>0</v>
      </c>
      <c r="CZ60" s="333">
        <f t="shared" si="33"/>
        <v>0</v>
      </c>
      <c r="DA60" s="333">
        <f t="shared" si="33"/>
        <v>0</v>
      </c>
      <c r="DB60" s="333">
        <f t="shared" si="33"/>
        <v>0</v>
      </c>
      <c r="DC60" s="333">
        <f t="shared" si="33"/>
        <v>0</v>
      </c>
      <c r="DD60" s="333">
        <f t="shared" si="33"/>
        <v>0</v>
      </c>
      <c r="DE60" s="333">
        <f t="shared" si="33"/>
        <v>0</v>
      </c>
      <c r="DF60" s="333">
        <f t="shared" si="33"/>
        <v>0</v>
      </c>
      <c r="DG60" s="333">
        <f t="shared" si="33"/>
        <v>0</v>
      </c>
      <c r="DH60" s="333">
        <f t="shared" si="33"/>
        <v>0</v>
      </c>
      <c r="DI60" s="333">
        <f t="shared" si="33"/>
        <v>0</v>
      </c>
      <c r="DJ60" s="333">
        <f t="shared" si="33"/>
        <v>0</v>
      </c>
      <c r="DK60" s="333">
        <f t="shared" si="33"/>
        <v>0</v>
      </c>
      <c r="DL60" s="333">
        <f t="shared" si="33"/>
        <v>0</v>
      </c>
      <c r="DM60" s="333">
        <f t="shared" si="33"/>
        <v>0</v>
      </c>
      <c r="DN60" s="333">
        <f t="shared" si="33"/>
        <v>0</v>
      </c>
      <c r="DO60" s="333">
        <f t="shared" si="33"/>
        <v>0</v>
      </c>
      <c r="DP60" s="333">
        <f t="shared" si="33"/>
        <v>0</v>
      </c>
      <c r="DQ60" s="333">
        <f t="shared" si="33"/>
        <v>0</v>
      </c>
      <c r="DR60" s="333">
        <f t="shared" si="33"/>
        <v>0</v>
      </c>
      <c r="DS60" s="333">
        <f t="shared" si="33"/>
        <v>0</v>
      </c>
      <c r="DT60" s="333">
        <f t="shared" si="33"/>
        <v>0</v>
      </c>
      <c r="DU60" s="333">
        <f t="shared" si="33"/>
        <v>0</v>
      </c>
      <c r="DV60" s="333">
        <f t="shared" si="33"/>
        <v>0</v>
      </c>
      <c r="DW60" s="333">
        <f t="shared" si="33"/>
        <v>0</v>
      </c>
      <c r="DX60" s="333">
        <f t="shared" si="33"/>
        <v>0</v>
      </c>
      <c r="DY60" s="333">
        <f t="shared" si="33"/>
        <v>0</v>
      </c>
      <c r="DZ60" s="333">
        <f t="shared" si="33"/>
        <v>0</v>
      </c>
      <c r="EA60" s="333">
        <f t="shared" si="33"/>
        <v>0</v>
      </c>
      <c r="EB60" s="333">
        <f t="shared" si="33"/>
        <v>0</v>
      </c>
      <c r="EC60" s="333">
        <f t="shared" si="33"/>
        <v>0</v>
      </c>
      <c r="ED60" s="333">
        <f t="shared" si="33"/>
        <v>0</v>
      </c>
      <c r="EE60" s="333">
        <f t="shared" ref="EE60:GP60" si="34">EE52+EE44</f>
        <v>0</v>
      </c>
      <c r="EF60" s="333">
        <f t="shared" si="34"/>
        <v>0</v>
      </c>
      <c r="EG60" s="333">
        <f t="shared" si="34"/>
        <v>0</v>
      </c>
      <c r="EH60" s="333">
        <f t="shared" si="34"/>
        <v>0</v>
      </c>
      <c r="EI60" s="333">
        <f t="shared" si="34"/>
        <v>0</v>
      </c>
      <c r="EJ60" s="333">
        <f t="shared" si="34"/>
        <v>0</v>
      </c>
      <c r="EK60" s="333">
        <f t="shared" si="34"/>
        <v>0</v>
      </c>
      <c r="EL60" s="333">
        <f t="shared" si="34"/>
        <v>0</v>
      </c>
      <c r="EM60" s="333">
        <f t="shared" si="34"/>
        <v>0</v>
      </c>
      <c r="EN60" s="333">
        <f t="shared" si="34"/>
        <v>0</v>
      </c>
      <c r="EO60" s="333">
        <f t="shared" si="34"/>
        <v>0</v>
      </c>
      <c r="EP60" s="333">
        <f t="shared" si="34"/>
        <v>0</v>
      </c>
      <c r="EQ60" s="333">
        <f t="shared" si="34"/>
        <v>0</v>
      </c>
      <c r="ER60" s="333">
        <f t="shared" si="34"/>
        <v>0</v>
      </c>
      <c r="ES60" s="333">
        <f t="shared" si="34"/>
        <v>0</v>
      </c>
      <c r="ET60" s="333">
        <f t="shared" si="34"/>
        <v>0</v>
      </c>
      <c r="EU60" s="333">
        <f t="shared" si="34"/>
        <v>0</v>
      </c>
      <c r="EV60" s="333">
        <f t="shared" si="34"/>
        <v>0</v>
      </c>
      <c r="EW60" s="333">
        <f t="shared" si="34"/>
        <v>0</v>
      </c>
      <c r="EX60" s="333">
        <f t="shared" si="34"/>
        <v>0</v>
      </c>
      <c r="EY60" s="333">
        <f t="shared" si="34"/>
        <v>0</v>
      </c>
      <c r="EZ60" s="333">
        <f t="shared" si="34"/>
        <v>0</v>
      </c>
      <c r="FA60" s="333">
        <f t="shared" si="34"/>
        <v>0</v>
      </c>
      <c r="FB60" s="333">
        <f t="shared" si="34"/>
        <v>0</v>
      </c>
      <c r="FC60" s="333">
        <f t="shared" si="34"/>
        <v>0</v>
      </c>
      <c r="FD60" s="333">
        <f t="shared" si="34"/>
        <v>0</v>
      </c>
      <c r="FE60" s="333">
        <f t="shared" si="34"/>
        <v>0</v>
      </c>
      <c r="FF60" s="333">
        <f t="shared" si="34"/>
        <v>0</v>
      </c>
      <c r="FG60" s="333">
        <f t="shared" si="34"/>
        <v>0</v>
      </c>
      <c r="FH60" s="333">
        <f t="shared" si="34"/>
        <v>0</v>
      </c>
      <c r="FI60" s="333">
        <f t="shared" si="34"/>
        <v>0</v>
      </c>
      <c r="FJ60" s="333">
        <f t="shared" si="34"/>
        <v>0</v>
      </c>
      <c r="FK60" s="333">
        <f t="shared" si="34"/>
        <v>0</v>
      </c>
      <c r="FL60" s="333">
        <f t="shared" si="34"/>
        <v>0</v>
      </c>
      <c r="FM60" s="333">
        <f t="shared" si="34"/>
        <v>0</v>
      </c>
      <c r="FN60" s="333">
        <f t="shared" si="34"/>
        <v>0</v>
      </c>
      <c r="FO60" s="333">
        <f t="shared" si="34"/>
        <v>0</v>
      </c>
      <c r="FP60" s="333">
        <f t="shared" si="34"/>
        <v>0</v>
      </c>
      <c r="FQ60" s="333">
        <f t="shared" si="34"/>
        <v>0</v>
      </c>
      <c r="FR60" s="333">
        <f t="shared" si="34"/>
        <v>0</v>
      </c>
      <c r="FS60" s="333">
        <f t="shared" si="34"/>
        <v>0</v>
      </c>
      <c r="FT60" s="333">
        <f t="shared" si="34"/>
        <v>0</v>
      </c>
      <c r="FU60" s="333">
        <f t="shared" si="34"/>
        <v>0</v>
      </c>
      <c r="FV60" s="333">
        <f t="shared" si="34"/>
        <v>0</v>
      </c>
      <c r="FW60" s="333">
        <f t="shared" si="34"/>
        <v>0</v>
      </c>
      <c r="FX60" s="333">
        <f t="shared" si="34"/>
        <v>0</v>
      </c>
      <c r="FY60" s="333">
        <f t="shared" si="34"/>
        <v>0</v>
      </c>
      <c r="FZ60" s="333">
        <f t="shared" si="34"/>
        <v>0</v>
      </c>
      <c r="GA60" s="333">
        <f t="shared" si="34"/>
        <v>0</v>
      </c>
      <c r="GB60" s="333">
        <f t="shared" si="34"/>
        <v>0</v>
      </c>
      <c r="GC60" s="333">
        <f t="shared" si="34"/>
        <v>0</v>
      </c>
      <c r="GD60" s="333">
        <f t="shared" si="34"/>
        <v>0</v>
      </c>
      <c r="GE60" s="333">
        <f t="shared" si="34"/>
        <v>0</v>
      </c>
      <c r="GF60" s="333">
        <f t="shared" si="34"/>
        <v>0</v>
      </c>
      <c r="GG60" s="333">
        <f t="shared" si="34"/>
        <v>0</v>
      </c>
      <c r="GH60" s="333">
        <f t="shared" si="34"/>
        <v>0</v>
      </c>
      <c r="GI60" s="333">
        <f t="shared" si="34"/>
        <v>0</v>
      </c>
      <c r="GJ60" s="333">
        <f t="shared" si="34"/>
        <v>0</v>
      </c>
      <c r="GK60" s="333">
        <f t="shared" si="34"/>
        <v>0</v>
      </c>
      <c r="GL60" s="333">
        <f t="shared" si="34"/>
        <v>0</v>
      </c>
      <c r="GM60" s="333">
        <f t="shared" si="34"/>
        <v>0</v>
      </c>
      <c r="GN60" s="333">
        <f t="shared" si="34"/>
        <v>0</v>
      </c>
      <c r="GO60" s="333">
        <f t="shared" si="34"/>
        <v>0</v>
      </c>
      <c r="GP60" s="333">
        <f t="shared" si="34"/>
        <v>0</v>
      </c>
      <c r="GQ60" s="333">
        <f t="shared" ref="GQ60:IV60" si="35">GQ52+GQ44</f>
        <v>0</v>
      </c>
      <c r="GR60" s="333">
        <f t="shared" si="35"/>
        <v>0</v>
      </c>
      <c r="GS60" s="333">
        <f t="shared" si="35"/>
        <v>0</v>
      </c>
      <c r="GT60" s="333">
        <f t="shared" si="35"/>
        <v>0</v>
      </c>
      <c r="GU60" s="333">
        <f t="shared" si="35"/>
        <v>0</v>
      </c>
      <c r="GV60" s="333">
        <f t="shared" si="35"/>
        <v>0</v>
      </c>
      <c r="GW60" s="333">
        <f t="shared" si="35"/>
        <v>0</v>
      </c>
      <c r="GX60" s="333">
        <f t="shared" si="35"/>
        <v>0</v>
      </c>
      <c r="GY60" s="333">
        <f t="shared" si="35"/>
        <v>0</v>
      </c>
      <c r="GZ60" s="333">
        <f t="shared" si="35"/>
        <v>0</v>
      </c>
      <c r="HA60" s="333">
        <f t="shared" si="35"/>
        <v>0</v>
      </c>
      <c r="HB60" s="333">
        <f t="shared" si="35"/>
        <v>0</v>
      </c>
      <c r="HC60" s="333">
        <f t="shared" si="35"/>
        <v>0</v>
      </c>
      <c r="HD60" s="333">
        <f t="shared" si="35"/>
        <v>0</v>
      </c>
      <c r="HE60" s="333">
        <f t="shared" si="35"/>
        <v>0</v>
      </c>
      <c r="HF60" s="333">
        <f t="shared" si="35"/>
        <v>0</v>
      </c>
      <c r="HG60" s="333">
        <f t="shared" si="35"/>
        <v>0</v>
      </c>
      <c r="HH60" s="333">
        <f t="shared" si="35"/>
        <v>0</v>
      </c>
      <c r="HI60" s="333">
        <f t="shared" si="35"/>
        <v>0</v>
      </c>
      <c r="HJ60" s="333">
        <f t="shared" si="35"/>
        <v>0</v>
      </c>
      <c r="HK60" s="333">
        <f t="shared" si="35"/>
        <v>0</v>
      </c>
      <c r="HL60" s="333">
        <f t="shared" si="35"/>
        <v>0</v>
      </c>
      <c r="HM60" s="333">
        <f t="shared" si="35"/>
        <v>0</v>
      </c>
      <c r="HN60" s="333">
        <f t="shared" si="35"/>
        <v>0</v>
      </c>
      <c r="HO60" s="333">
        <f t="shared" si="35"/>
        <v>0</v>
      </c>
      <c r="HP60" s="333">
        <f t="shared" si="35"/>
        <v>0</v>
      </c>
      <c r="HQ60" s="333">
        <f t="shared" si="35"/>
        <v>0</v>
      </c>
      <c r="HR60" s="333">
        <f t="shared" si="35"/>
        <v>0</v>
      </c>
      <c r="HS60" s="333">
        <f t="shared" si="35"/>
        <v>0</v>
      </c>
      <c r="HT60" s="333">
        <f t="shared" si="35"/>
        <v>0</v>
      </c>
      <c r="HU60" s="333">
        <f t="shared" si="35"/>
        <v>0</v>
      </c>
      <c r="HV60" s="333">
        <f t="shared" si="35"/>
        <v>0</v>
      </c>
      <c r="HW60" s="333">
        <f t="shared" si="35"/>
        <v>0</v>
      </c>
      <c r="HX60" s="333">
        <f t="shared" si="35"/>
        <v>0</v>
      </c>
      <c r="HY60" s="333">
        <f t="shared" si="35"/>
        <v>0</v>
      </c>
      <c r="HZ60" s="333">
        <f t="shared" si="35"/>
        <v>0</v>
      </c>
      <c r="IA60" s="333">
        <f t="shared" si="35"/>
        <v>0</v>
      </c>
      <c r="IB60" s="333">
        <f t="shared" si="35"/>
        <v>0</v>
      </c>
      <c r="IC60" s="333">
        <f t="shared" si="35"/>
        <v>0</v>
      </c>
      <c r="ID60" s="333">
        <f t="shared" si="35"/>
        <v>0</v>
      </c>
      <c r="IE60" s="333">
        <f t="shared" si="35"/>
        <v>0</v>
      </c>
      <c r="IF60" s="333">
        <f t="shared" si="35"/>
        <v>0</v>
      </c>
      <c r="IG60" s="333">
        <f t="shared" si="35"/>
        <v>0</v>
      </c>
      <c r="IH60" s="333">
        <f t="shared" si="35"/>
        <v>0</v>
      </c>
      <c r="II60" s="333">
        <f t="shared" si="35"/>
        <v>0</v>
      </c>
      <c r="IJ60" s="333">
        <f t="shared" si="35"/>
        <v>0</v>
      </c>
      <c r="IK60" s="333">
        <f t="shared" si="35"/>
        <v>0</v>
      </c>
      <c r="IL60" s="333">
        <f t="shared" si="35"/>
        <v>0</v>
      </c>
      <c r="IM60" s="333">
        <f t="shared" si="35"/>
        <v>0</v>
      </c>
      <c r="IN60" s="333">
        <f t="shared" si="35"/>
        <v>0</v>
      </c>
      <c r="IO60" s="333">
        <f t="shared" si="35"/>
        <v>0</v>
      </c>
      <c r="IP60" s="333">
        <f t="shared" si="35"/>
        <v>0</v>
      </c>
      <c r="IQ60" s="333">
        <f t="shared" si="35"/>
        <v>0</v>
      </c>
      <c r="IR60" s="333">
        <f t="shared" si="35"/>
        <v>0</v>
      </c>
      <c r="IS60" s="333">
        <f t="shared" si="35"/>
        <v>0</v>
      </c>
      <c r="IT60" s="333">
        <f t="shared" si="35"/>
        <v>0</v>
      </c>
      <c r="IU60" s="333">
        <f t="shared" si="35"/>
        <v>0</v>
      </c>
      <c r="IV60" s="333">
        <f t="shared" si="35"/>
        <v>0</v>
      </c>
    </row>
    <row r="61" spans="1:256" s="336" customFormat="1" ht="13.5" customHeight="1" x14ac:dyDescent="0.3">
      <c r="A61" s="305"/>
      <c r="B61" s="330"/>
      <c r="C61" s="334" t="s">
        <v>557</v>
      </c>
      <c r="D61" s="335" t="s">
        <v>550</v>
      </c>
      <c r="E61" s="251">
        <f>E54+E46</f>
        <v>0</v>
      </c>
      <c r="F61" s="252">
        <f>F54+F46</f>
        <v>0</v>
      </c>
      <c r="G61" s="252">
        <f t="shared" ref="G61:BR61" si="36">G54+G46</f>
        <v>0</v>
      </c>
      <c r="H61" s="252">
        <f t="shared" si="36"/>
        <v>0</v>
      </c>
      <c r="I61" s="252">
        <f t="shared" si="36"/>
        <v>0</v>
      </c>
      <c r="J61" s="252">
        <f t="shared" si="36"/>
        <v>0</v>
      </c>
      <c r="K61" s="252">
        <f t="shared" si="36"/>
        <v>0</v>
      </c>
      <c r="L61" s="252">
        <f t="shared" si="36"/>
        <v>0</v>
      </c>
      <c r="M61" s="252">
        <f t="shared" si="36"/>
        <v>0</v>
      </c>
      <c r="N61" s="252">
        <f t="shared" si="36"/>
        <v>0</v>
      </c>
      <c r="O61" s="252">
        <f t="shared" si="36"/>
        <v>0</v>
      </c>
      <c r="P61" s="252">
        <f t="shared" si="36"/>
        <v>0</v>
      </c>
      <c r="Q61" s="252">
        <f t="shared" si="36"/>
        <v>0</v>
      </c>
      <c r="R61" s="252">
        <f t="shared" si="36"/>
        <v>0</v>
      </c>
      <c r="S61" s="252">
        <f t="shared" si="36"/>
        <v>0</v>
      </c>
      <c r="T61" s="252">
        <f t="shared" si="36"/>
        <v>0</v>
      </c>
      <c r="U61" s="252">
        <f t="shared" si="36"/>
        <v>0</v>
      </c>
      <c r="V61" s="252">
        <f t="shared" si="36"/>
        <v>0</v>
      </c>
      <c r="W61" s="252">
        <f t="shared" si="36"/>
        <v>0</v>
      </c>
      <c r="X61" s="252">
        <f t="shared" si="36"/>
        <v>0</v>
      </c>
      <c r="Y61" s="252">
        <f t="shared" si="36"/>
        <v>0</v>
      </c>
      <c r="Z61" s="252">
        <f t="shared" si="36"/>
        <v>0</v>
      </c>
      <c r="AA61" s="252">
        <f t="shared" si="36"/>
        <v>0</v>
      </c>
      <c r="AB61" s="252">
        <f t="shared" si="36"/>
        <v>0</v>
      </c>
      <c r="AC61" s="252">
        <f t="shared" si="36"/>
        <v>0</v>
      </c>
      <c r="AD61" s="252">
        <f t="shared" si="36"/>
        <v>0</v>
      </c>
      <c r="AE61" s="252">
        <f t="shared" si="36"/>
        <v>0</v>
      </c>
      <c r="AF61" s="252">
        <f t="shared" si="36"/>
        <v>0</v>
      </c>
      <c r="AG61" s="252">
        <f t="shared" si="36"/>
        <v>0</v>
      </c>
      <c r="AH61" s="252">
        <f t="shared" si="36"/>
        <v>0</v>
      </c>
      <c r="AI61" s="252">
        <f t="shared" si="36"/>
        <v>0</v>
      </c>
      <c r="AJ61" s="252">
        <f t="shared" si="36"/>
        <v>0</v>
      </c>
      <c r="AK61" s="252">
        <f t="shared" si="36"/>
        <v>0</v>
      </c>
      <c r="AL61" s="252">
        <f t="shared" si="36"/>
        <v>0</v>
      </c>
      <c r="AM61" s="252">
        <f t="shared" si="36"/>
        <v>0</v>
      </c>
      <c r="AN61" s="252">
        <f t="shared" si="36"/>
        <v>0</v>
      </c>
      <c r="AO61" s="252">
        <f t="shared" si="36"/>
        <v>0</v>
      </c>
      <c r="AP61" s="252">
        <f t="shared" si="36"/>
        <v>0</v>
      </c>
      <c r="AQ61" s="252">
        <f t="shared" si="36"/>
        <v>0</v>
      </c>
      <c r="AR61" s="252">
        <f t="shared" si="36"/>
        <v>0</v>
      </c>
      <c r="AS61" s="252">
        <f t="shared" si="36"/>
        <v>0</v>
      </c>
      <c r="AT61" s="252">
        <f t="shared" si="36"/>
        <v>0</v>
      </c>
      <c r="AU61" s="252">
        <f t="shared" si="36"/>
        <v>0</v>
      </c>
      <c r="AV61" s="252">
        <f t="shared" si="36"/>
        <v>0</v>
      </c>
      <c r="AW61" s="252">
        <f t="shared" si="36"/>
        <v>0</v>
      </c>
      <c r="AX61" s="252">
        <f t="shared" si="36"/>
        <v>0</v>
      </c>
      <c r="AY61" s="252">
        <f t="shared" si="36"/>
        <v>0</v>
      </c>
      <c r="AZ61" s="252">
        <f t="shared" si="36"/>
        <v>0</v>
      </c>
      <c r="BA61" s="252">
        <f t="shared" si="36"/>
        <v>0</v>
      </c>
      <c r="BB61" s="252">
        <f t="shared" si="36"/>
        <v>0</v>
      </c>
      <c r="BC61" s="252">
        <f t="shared" si="36"/>
        <v>0</v>
      </c>
      <c r="BD61" s="252">
        <f t="shared" si="36"/>
        <v>0</v>
      </c>
      <c r="BE61" s="252">
        <f t="shared" si="36"/>
        <v>0</v>
      </c>
      <c r="BF61" s="252">
        <f t="shared" si="36"/>
        <v>0</v>
      </c>
      <c r="BG61" s="252">
        <f t="shared" si="36"/>
        <v>0</v>
      </c>
      <c r="BH61" s="252">
        <f t="shared" si="36"/>
        <v>0</v>
      </c>
      <c r="BI61" s="252">
        <f t="shared" si="36"/>
        <v>0</v>
      </c>
      <c r="BJ61" s="252">
        <f t="shared" si="36"/>
        <v>0</v>
      </c>
      <c r="BK61" s="252">
        <f t="shared" si="36"/>
        <v>0</v>
      </c>
      <c r="BL61" s="252">
        <f t="shared" si="36"/>
        <v>0</v>
      </c>
      <c r="BM61" s="252">
        <f t="shared" si="36"/>
        <v>0</v>
      </c>
      <c r="BN61" s="252">
        <f t="shared" si="36"/>
        <v>0</v>
      </c>
      <c r="BO61" s="252">
        <f t="shared" si="36"/>
        <v>0</v>
      </c>
      <c r="BP61" s="252">
        <f t="shared" si="36"/>
        <v>0</v>
      </c>
      <c r="BQ61" s="252">
        <f t="shared" si="36"/>
        <v>0</v>
      </c>
      <c r="BR61" s="252">
        <f t="shared" si="36"/>
        <v>0</v>
      </c>
      <c r="BS61" s="252">
        <f t="shared" ref="BS61:ED61" si="37">BS54+BS46</f>
        <v>0</v>
      </c>
      <c r="BT61" s="252">
        <f t="shared" si="37"/>
        <v>0</v>
      </c>
      <c r="BU61" s="252">
        <f t="shared" si="37"/>
        <v>0</v>
      </c>
      <c r="BV61" s="252">
        <f t="shared" si="37"/>
        <v>0</v>
      </c>
      <c r="BW61" s="252">
        <f t="shared" si="37"/>
        <v>0</v>
      </c>
      <c r="BX61" s="252">
        <f t="shared" si="37"/>
        <v>0</v>
      </c>
      <c r="BY61" s="252">
        <f t="shared" si="37"/>
        <v>0</v>
      </c>
      <c r="BZ61" s="252">
        <f t="shared" si="37"/>
        <v>0</v>
      </c>
      <c r="CA61" s="252">
        <f t="shared" si="37"/>
        <v>0</v>
      </c>
      <c r="CB61" s="252">
        <f t="shared" si="37"/>
        <v>0</v>
      </c>
      <c r="CC61" s="252">
        <f t="shared" si="37"/>
        <v>0</v>
      </c>
      <c r="CD61" s="252">
        <f t="shared" si="37"/>
        <v>0</v>
      </c>
      <c r="CE61" s="252">
        <f t="shared" si="37"/>
        <v>0</v>
      </c>
      <c r="CF61" s="252">
        <f t="shared" si="37"/>
        <v>0</v>
      </c>
      <c r="CG61" s="252">
        <f t="shared" si="37"/>
        <v>0</v>
      </c>
      <c r="CH61" s="252">
        <f t="shared" si="37"/>
        <v>0</v>
      </c>
      <c r="CI61" s="252">
        <f t="shared" si="37"/>
        <v>0</v>
      </c>
      <c r="CJ61" s="252">
        <f t="shared" si="37"/>
        <v>0</v>
      </c>
      <c r="CK61" s="252">
        <f t="shared" si="37"/>
        <v>0</v>
      </c>
      <c r="CL61" s="252">
        <f t="shared" si="37"/>
        <v>0</v>
      </c>
      <c r="CM61" s="252">
        <f t="shared" si="37"/>
        <v>0</v>
      </c>
      <c r="CN61" s="252">
        <f t="shared" si="37"/>
        <v>0</v>
      </c>
      <c r="CO61" s="252">
        <f t="shared" si="37"/>
        <v>0</v>
      </c>
      <c r="CP61" s="252">
        <f t="shared" si="37"/>
        <v>0</v>
      </c>
      <c r="CQ61" s="252">
        <f t="shared" si="37"/>
        <v>0</v>
      </c>
      <c r="CR61" s="252">
        <f t="shared" si="37"/>
        <v>0</v>
      </c>
      <c r="CS61" s="252">
        <f t="shared" si="37"/>
        <v>0</v>
      </c>
      <c r="CT61" s="252">
        <f t="shared" si="37"/>
        <v>0</v>
      </c>
      <c r="CU61" s="252">
        <f t="shared" si="37"/>
        <v>0</v>
      </c>
      <c r="CV61" s="252">
        <f t="shared" si="37"/>
        <v>0</v>
      </c>
      <c r="CW61" s="252">
        <f t="shared" si="37"/>
        <v>0</v>
      </c>
      <c r="CX61" s="252">
        <f t="shared" si="37"/>
        <v>0</v>
      </c>
      <c r="CY61" s="252">
        <f t="shared" si="37"/>
        <v>0</v>
      </c>
      <c r="CZ61" s="252">
        <f t="shared" si="37"/>
        <v>0</v>
      </c>
      <c r="DA61" s="252">
        <f t="shared" si="37"/>
        <v>0</v>
      </c>
      <c r="DB61" s="252">
        <f t="shared" si="37"/>
        <v>0</v>
      </c>
      <c r="DC61" s="252">
        <f t="shared" si="37"/>
        <v>0</v>
      </c>
      <c r="DD61" s="252">
        <f t="shared" si="37"/>
        <v>0</v>
      </c>
      <c r="DE61" s="252">
        <f t="shared" si="37"/>
        <v>0</v>
      </c>
      <c r="DF61" s="252">
        <f t="shared" si="37"/>
        <v>0</v>
      </c>
      <c r="DG61" s="252">
        <f t="shared" si="37"/>
        <v>0</v>
      </c>
      <c r="DH61" s="252">
        <f t="shared" si="37"/>
        <v>0</v>
      </c>
      <c r="DI61" s="252">
        <f t="shared" si="37"/>
        <v>0</v>
      </c>
      <c r="DJ61" s="252">
        <f t="shared" si="37"/>
        <v>0</v>
      </c>
      <c r="DK61" s="252">
        <f t="shared" si="37"/>
        <v>0</v>
      </c>
      <c r="DL61" s="252">
        <f t="shared" si="37"/>
        <v>0</v>
      </c>
      <c r="DM61" s="252">
        <f t="shared" si="37"/>
        <v>0</v>
      </c>
      <c r="DN61" s="252">
        <f t="shared" si="37"/>
        <v>0</v>
      </c>
      <c r="DO61" s="252">
        <f t="shared" si="37"/>
        <v>0</v>
      </c>
      <c r="DP61" s="252">
        <f t="shared" si="37"/>
        <v>0</v>
      </c>
      <c r="DQ61" s="252">
        <f t="shared" si="37"/>
        <v>0</v>
      </c>
      <c r="DR61" s="252">
        <f t="shared" si="37"/>
        <v>0</v>
      </c>
      <c r="DS61" s="252">
        <f t="shared" si="37"/>
        <v>0</v>
      </c>
      <c r="DT61" s="252">
        <f t="shared" si="37"/>
        <v>0</v>
      </c>
      <c r="DU61" s="252">
        <f t="shared" si="37"/>
        <v>0</v>
      </c>
      <c r="DV61" s="252">
        <f t="shared" si="37"/>
        <v>0</v>
      </c>
      <c r="DW61" s="252">
        <f t="shared" si="37"/>
        <v>0</v>
      </c>
      <c r="DX61" s="252">
        <f t="shared" si="37"/>
        <v>0</v>
      </c>
      <c r="DY61" s="252">
        <f t="shared" si="37"/>
        <v>0</v>
      </c>
      <c r="DZ61" s="252">
        <f t="shared" si="37"/>
        <v>0</v>
      </c>
      <c r="EA61" s="252">
        <f t="shared" si="37"/>
        <v>0</v>
      </c>
      <c r="EB61" s="252">
        <f t="shared" si="37"/>
        <v>0</v>
      </c>
      <c r="EC61" s="252">
        <f t="shared" si="37"/>
        <v>0</v>
      </c>
      <c r="ED61" s="252">
        <f t="shared" si="37"/>
        <v>0</v>
      </c>
      <c r="EE61" s="252">
        <f t="shared" ref="EE61:GP61" si="38">EE54+EE46</f>
        <v>0</v>
      </c>
      <c r="EF61" s="252">
        <f t="shared" si="38"/>
        <v>0</v>
      </c>
      <c r="EG61" s="252">
        <f t="shared" si="38"/>
        <v>0</v>
      </c>
      <c r="EH61" s="252">
        <f t="shared" si="38"/>
        <v>0</v>
      </c>
      <c r="EI61" s="252">
        <f t="shared" si="38"/>
        <v>0</v>
      </c>
      <c r="EJ61" s="252">
        <f t="shared" si="38"/>
        <v>0</v>
      </c>
      <c r="EK61" s="252">
        <f t="shared" si="38"/>
        <v>0</v>
      </c>
      <c r="EL61" s="252">
        <f t="shared" si="38"/>
        <v>0</v>
      </c>
      <c r="EM61" s="252">
        <f t="shared" si="38"/>
        <v>0</v>
      </c>
      <c r="EN61" s="252">
        <f t="shared" si="38"/>
        <v>0</v>
      </c>
      <c r="EO61" s="252">
        <f t="shared" si="38"/>
        <v>0</v>
      </c>
      <c r="EP61" s="252">
        <f t="shared" si="38"/>
        <v>0</v>
      </c>
      <c r="EQ61" s="252">
        <f t="shared" si="38"/>
        <v>0</v>
      </c>
      <c r="ER61" s="252">
        <f t="shared" si="38"/>
        <v>0</v>
      </c>
      <c r="ES61" s="252">
        <f t="shared" si="38"/>
        <v>0</v>
      </c>
      <c r="ET61" s="252">
        <f t="shared" si="38"/>
        <v>0</v>
      </c>
      <c r="EU61" s="252">
        <f t="shared" si="38"/>
        <v>0</v>
      </c>
      <c r="EV61" s="252">
        <f t="shared" si="38"/>
        <v>0</v>
      </c>
      <c r="EW61" s="252">
        <f t="shared" si="38"/>
        <v>0</v>
      </c>
      <c r="EX61" s="252">
        <f t="shared" si="38"/>
        <v>0</v>
      </c>
      <c r="EY61" s="252">
        <f t="shared" si="38"/>
        <v>0</v>
      </c>
      <c r="EZ61" s="252">
        <f t="shared" si="38"/>
        <v>0</v>
      </c>
      <c r="FA61" s="252">
        <f t="shared" si="38"/>
        <v>0</v>
      </c>
      <c r="FB61" s="252">
        <f t="shared" si="38"/>
        <v>0</v>
      </c>
      <c r="FC61" s="252">
        <f t="shared" si="38"/>
        <v>0</v>
      </c>
      <c r="FD61" s="252">
        <f t="shared" si="38"/>
        <v>0</v>
      </c>
      <c r="FE61" s="252">
        <f t="shared" si="38"/>
        <v>0</v>
      </c>
      <c r="FF61" s="252">
        <f t="shared" si="38"/>
        <v>0</v>
      </c>
      <c r="FG61" s="252">
        <f t="shared" si="38"/>
        <v>0</v>
      </c>
      <c r="FH61" s="252">
        <f t="shared" si="38"/>
        <v>0</v>
      </c>
      <c r="FI61" s="252">
        <f t="shared" si="38"/>
        <v>0</v>
      </c>
      <c r="FJ61" s="252">
        <f t="shared" si="38"/>
        <v>0</v>
      </c>
      <c r="FK61" s="252">
        <f t="shared" si="38"/>
        <v>0</v>
      </c>
      <c r="FL61" s="252">
        <f t="shared" si="38"/>
        <v>0</v>
      </c>
      <c r="FM61" s="252">
        <f t="shared" si="38"/>
        <v>0</v>
      </c>
      <c r="FN61" s="252">
        <f t="shared" si="38"/>
        <v>0</v>
      </c>
      <c r="FO61" s="252">
        <f t="shared" si="38"/>
        <v>0</v>
      </c>
      <c r="FP61" s="252">
        <f t="shared" si="38"/>
        <v>0</v>
      </c>
      <c r="FQ61" s="252">
        <f t="shared" si="38"/>
        <v>0</v>
      </c>
      <c r="FR61" s="252">
        <f t="shared" si="38"/>
        <v>0</v>
      </c>
      <c r="FS61" s="252">
        <f t="shared" si="38"/>
        <v>0</v>
      </c>
      <c r="FT61" s="252">
        <f t="shared" si="38"/>
        <v>0</v>
      </c>
      <c r="FU61" s="252">
        <f t="shared" si="38"/>
        <v>0</v>
      </c>
      <c r="FV61" s="252">
        <f t="shared" si="38"/>
        <v>0</v>
      </c>
      <c r="FW61" s="252">
        <f t="shared" si="38"/>
        <v>0</v>
      </c>
      <c r="FX61" s="252">
        <f t="shared" si="38"/>
        <v>0</v>
      </c>
      <c r="FY61" s="252">
        <f t="shared" si="38"/>
        <v>0</v>
      </c>
      <c r="FZ61" s="252">
        <f t="shared" si="38"/>
        <v>0</v>
      </c>
      <c r="GA61" s="252">
        <f t="shared" si="38"/>
        <v>0</v>
      </c>
      <c r="GB61" s="252">
        <f t="shared" si="38"/>
        <v>0</v>
      </c>
      <c r="GC61" s="252">
        <f t="shared" si="38"/>
        <v>0</v>
      </c>
      <c r="GD61" s="252">
        <f t="shared" si="38"/>
        <v>0</v>
      </c>
      <c r="GE61" s="252">
        <f t="shared" si="38"/>
        <v>0</v>
      </c>
      <c r="GF61" s="252">
        <f t="shared" si="38"/>
        <v>0</v>
      </c>
      <c r="GG61" s="252">
        <f t="shared" si="38"/>
        <v>0</v>
      </c>
      <c r="GH61" s="252">
        <f t="shared" si="38"/>
        <v>0</v>
      </c>
      <c r="GI61" s="252">
        <f t="shared" si="38"/>
        <v>0</v>
      </c>
      <c r="GJ61" s="252">
        <f t="shared" si="38"/>
        <v>0</v>
      </c>
      <c r="GK61" s="252">
        <f t="shared" si="38"/>
        <v>0</v>
      </c>
      <c r="GL61" s="252">
        <f t="shared" si="38"/>
        <v>0</v>
      </c>
      <c r="GM61" s="252">
        <f t="shared" si="38"/>
        <v>0</v>
      </c>
      <c r="GN61" s="252">
        <f t="shared" si="38"/>
        <v>0</v>
      </c>
      <c r="GO61" s="252">
        <f t="shared" si="38"/>
        <v>0</v>
      </c>
      <c r="GP61" s="252">
        <f t="shared" si="38"/>
        <v>0</v>
      </c>
      <c r="GQ61" s="252">
        <f t="shared" ref="GQ61:IV61" si="39">GQ54+GQ46</f>
        <v>0</v>
      </c>
      <c r="GR61" s="252">
        <f t="shared" si="39"/>
        <v>0</v>
      </c>
      <c r="GS61" s="252">
        <f t="shared" si="39"/>
        <v>0</v>
      </c>
      <c r="GT61" s="252">
        <f t="shared" si="39"/>
        <v>0</v>
      </c>
      <c r="GU61" s="252">
        <f t="shared" si="39"/>
        <v>0</v>
      </c>
      <c r="GV61" s="252">
        <f t="shared" si="39"/>
        <v>0</v>
      </c>
      <c r="GW61" s="252">
        <f t="shared" si="39"/>
        <v>0</v>
      </c>
      <c r="GX61" s="252">
        <f t="shared" si="39"/>
        <v>0</v>
      </c>
      <c r="GY61" s="252">
        <f t="shared" si="39"/>
        <v>0</v>
      </c>
      <c r="GZ61" s="252">
        <f t="shared" si="39"/>
        <v>0</v>
      </c>
      <c r="HA61" s="252">
        <f t="shared" si="39"/>
        <v>0</v>
      </c>
      <c r="HB61" s="252">
        <f t="shared" si="39"/>
        <v>0</v>
      </c>
      <c r="HC61" s="252">
        <f t="shared" si="39"/>
        <v>0</v>
      </c>
      <c r="HD61" s="252">
        <f t="shared" si="39"/>
        <v>0</v>
      </c>
      <c r="HE61" s="252">
        <f t="shared" si="39"/>
        <v>0</v>
      </c>
      <c r="HF61" s="252">
        <f t="shared" si="39"/>
        <v>0</v>
      </c>
      <c r="HG61" s="252">
        <f t="shared" si="39"/>
        <v>0</v>
      </c>
      <c r="HH61" s="252">
        <f t="shared" si="39"/>
        <v>0</v>
      </c>
      <c r="HI61" s="252">
        <f t="shared" si="39"/>
        <v>0</v>
      </c>
      <c r="HJ61" s="252">
        <f t="shared" si="39"/>
        <v>0</v>
      </c>
      <c r="HK61" s="252">
        <f t="shared" si="39"/>
        <v>0</v>
      </c>
      <c r="HL61" s="252">
        <f t="shared" si="39"/>
        <v>0</v>
      </c>
      <c r="HM61" s="252">
        <f t="shared" si="39"/>
        <v>0</v>
      </c>
      <c r="HN61" s="252">
        <f t="shared" si="39"/>
        <v>0</v>
      </c>
      <c r="HO61" s="252">
        <f t="shared" si="39"/>
        <v>0</v>
      </c>
      <c r="HP61" s="252">
        <f t="shared" si="39"/>
        <v>0</v>
      </c>
      <c r="HQ61" s="252">
        <f t="shared" si="39"/>
        <v>0</v>
      </c>
      <c r="HR61" s="252">
        <f t="shared" si="39"/>
        <v>0</v>
      </c>
      <c r="HS61" s="252">
        <f t="shared" si="39"/>
        <v>0</v>
      </c>
      <c r="HT61" s="252">
        <f t="shared" si="39"/>
        <v>0</v>
      </c>
      <c r="HU61" s="252">
        <f t="shared" si="39"/>
        <v>0</v>
      </c>
      <c r="HV61" s="252">
        <f t="shared" si="39"/>
        <v>0</v>
      </c>
      <c r="HW61" s="252">
        <f t="shared" si="39"/>
        <v>0</v>
      </c>
      <c r="HX61" s="252">
        <f t="shared" si="39"/>
        <v>0</v>
      </c>
      <c r="HY61" s="252">
        <f t="shared" si="39"/>
        <v>0</v>
      </c>
      <c r="HZ61" s="252">
        <f t="shared" si="39"/>
        <v>0</v>
      </c>
      <c r="IA61" s="252">
        <f t="shared" si="39"/>
        <v>0</v>
      </c>
      <c r="IB61" s="252">
        <f t="shared" si="39"/>
        <v>0</v>
      </c>
      <c r="IC61" s="252">
        <f t="shared" si="39"/>
        <v>0</v>
      </c>
      <c r="ID61" s="252">
        <f t="shared" si="39"/>
        <v>0</v>
      </c>
      <c r="IE61" s="252">
        <f t="shared" si="39"/>
        <v>0</v>
      </c>
      <c r="IF61" s="252">
        <f t="shared" si="39"/>
        <v>0</v>
      </c>
      <c r="IG61" s="252">
        <f t="shared" si="39"/>
        <v>0</v>
      </c>
      <c r="IH61" s="252">
        <f t="shared" si="39"/>
        <v>0</v>
      </c>
      <c r="II61" s="252">
        <f t="shared" si="39"/>
        <v>0</v>
      </c>
      <c r="IJ61" s="252">
        <f t="shared" si="39"/>
        <v>0</v>
      </c>
      <c r="IK61" s="252">
        <f t="shared" si="39"/>
        <v>0</v>
      </c>
      <c r="IL61" s="252">
        <f t="shared" si="39"/>
        <v>0</v>
      </c>
      <c r="IM61" s="252">
        <f t="shared" si="39"/>
        <v>0</v>
      </c>
      <c r="IN61" s="252">
        <f t="shared" si="39"/>
        <v>0</v>
      </c>
      <c r="IO61" s="252">
        <f t="shared" si="39"/>
        <v>0</v>
      </c>
      <c r="IP61" s="252">
        <f t="shared" si="39"/>
        <v>0</v>
      </c>
      <c r="IQ61" s="252">
        <f t="shared" si="39"/>
        <v>0</v>
      </c>
      <c r="IR61" s="252">
        <f t="shared" si="39"/>
        <v>0</v>
      </c>
      <c r="IS61" s="252">
        <f t="shared" si="39"/>
        <v>0</v>
      </c>
      <c r="IT61" s="252">
        <f t="shared" si="39"/>
        <v>0</v>
      </c>
      <c r="IU61" s="252">
        <f t="shared" si="39"/>
        <v>0</v>
      </c>
      <c r="IV61" s="252">
        <f t="shared" si="39"/>
        <v>0</v>
      </c>
    </row>
    <row r="62" spans="1:256" s="336" customFormat="1" ht="13.5" customHeight="1" x14ac:dyDescent="0.3">
      <c r="A62" s="298"/>
      <c r="B62" s="330"/>
      <c r="C62" s="331"/>
      <c r="D62" s="335" t="s">
        <v>552</v>
      </c>
      <c r="E62" s="251">
        <f>E56+E48</f>
        <v>0</v>
      </c>
      <c r="F62" s="252">
        <f>F56+F48</f>
        <v>0</v>
      </c>
      <c r="G62" s="252">
        <f t="shared" ref="G62:BR62" si="40">G56+G48</f>
        <v>0</v>
      </c>
      <c r="H62" s="252">
        <f t="shared" si="40"/>
        <v>0</v>
      </c>
      <c r="I62" s="252">
        <f t="shared" si="40"/>
        <v>0</v>
      </c>
      <c r="J62" s="252">
        <f t="shared" si="40"/>
        <v>0</v>
      </c>
      <c r="K62" s="252">
        <f t="shared" si="40"/>
        <v>0</v>
      </c>
      <c r="L62" s="252">
        <f t="shared" si="40"/>
        <v>0</v>
      </c>
      <c r="M62" s="252">
        <f t="shared" si="40"/>
        <v>0</v>
      </c>
      <c r="N62" s="252">
        <f t="shared" si="40"/>
        <v>0</v>
      </c>
      <c r="O62" s="252">
        <f t="shared" si="40"/>
        <v>0</v>
      </c>
      <c r="P62" s="252">
        <f t="shared" si="40"/>
        <v>0</v>
      </c>
      <c r="Q62" s="252">
        <f t="shared" si="40"/>
        <v>0</v>
      </c>
      <c r="R62" s="252">
        <f t="shared" si="40"/>
        <v>0</v>
      </c>
      <c r="S62" s="252">
        <f t="shared" si="40"/>
        <v>0</v>
      </c>
      <c r="T62" s="252">
        <f t="shared" si="40"/>
        <v>0</v>
      </c>
      <c r="U62" s="252">
        <f t="shared" si="40"/>
        <v>0</v>
      </c>
      <c r="V62" s="252">
        <f t="shared" si="40"/>
        <v>0</v>
      </c>
      <c r="W62" s="252">
        <f t="shared" si="40"/>
        <v>0</v>
      </c>
      <c r="X62" s="252">
        <f t="shared" si="40"/>
        <v>0</v>
      </c>
      <c r="Y62" s="252">
        <f t="shared" si="40"/>
        <v>0</v>
      </c>
      <c r="Z62" s="252">
        <f t="shared" si="40"/>
        <v>0</v>
      </c>
      <c r="AA62" s="252">
        <f t="shared" si="40"/>
        <v>0</v>
      </c>
      <c r="AB62" s="252">
        <f t="shared" si="40"/>
        <v>0</v>
      </c>
      <c r="AC62" s="252">
        <f t="shared" si="40"/>
        <v>0</v>
      </c>
      <c r="AD62" s="252">
        <f t="shared" si="40"/>
        <v>0</v>
      </c>
      <c r="AE62" s="252">
        <f t="shared" si="40"/>
        <v>0</v>
      </c>
      <c r="AF62" s="252">
        <f t="shared" si="40"/>
        <v>0</v>
      </c>
      <c r="AG62" s="252">
        <f t="shared" si="40"/>
        <v>0</v>
      </c>
      <c r="AH62" s="252">
        <f t="shared" si="40"/>
        <v>0</v>
      </c>
      <c r="AI62" s="252">
        <f t="shared" si="40"/>
        <v>0</v>
      </c>
      <c r="AJ62" s="252">
        <f t="shared" si="40"/>
        <v>0</v>
      </c>
      <c r="AK62" s="252">
        <f t="shared" si="40"/>
        <v>0</v>
      </c>
      <c r="AL62" s="252">
        <f t="shared" si="40"/>
        <v>0</v>
      </c>
      <c r="AM62" s="252">
        <f t="shared" si="40"/>
        <v>0</v>
      </c>
      <c r="AN62" s="252">
        <f t="shared" si="40"/>
        <v>0</v>
      </c>
      <c r="AO62" s="252">
        <f t="shared" si="40"/>
        <v>0</v>
      </c>
      <c r="AP62" s="252">
        <f t="shared" si="40"/>
        <v>0</v>
      </c>
      <c r="AQ62" s="252">
        <f t="shared" si="40"/>
        <v>0</v>
      </c>
      <c r="AR62" s="252">
        <f t="shared" si="40"/>
        <v>0</v>
      </c>
      <c r="AS62" s="252">
        <f t="shared" si="40"/>
        <v>0</v>
      </c>
      <c r="AT62" s="252">
        <f t="shared" si="40"/>
        <v>0</v>
      </c>
      <c r="AU62" s="252">
        <f t="shared" si="40"/>
        <v>0</v>
      </c>
      <c r="AV62" s="252">
        <f t="shared" si="40"/>
        <v>0</v>
      </c>
      <c r="AW62" s="252">
        <f t="shared" si="40"/>
        <v>0</v>
      </c>
      <c r="AX62" s="252">
        <f t="shared" si="40"/>
        <v>0</v>
      </c>
      <c r="AY62" s="252">
        <f t="shared" si="40"/>
        <v>0</v>
      </c>
      <c r="AZ62" s="252">
        <f t="shared" si="40"/>
        <v>0</v>
      </c>
      <c r="BA62" s="252">
        <f t="shared" si="40"/>
        <v>0</v>
      </c>
      <c r="BB62" s="252">
        <f t="shared" si="40"/>
        <v>0</v>
      </c>
      <c r="BC62" s="252">
        <f t="shared" si="40"/>
        <v>0</v>
      </c>
      <c r="BD62" s="252">
        <f t="shared" si="40"/>
        <v>0</v>
      </c>
      <c r="BE62" s="252">
        <f t="shared" si="40"/>
        <v>0</v>
      </c>
      <c r="BF62" s="252">
        <f t="shared" si="40"/>
        <v>0</v>
      </c>
      <c r="BG62" s="252">
        <f t="shared" si="40"/>
        <v>0</v>
      </c>
      <c r="BH62" s="252">
        <f t="shared" si="40"/>
        <v>0</v>
      </c>
      <c r="BI62" s="252">
        <f t="shared" si="40"/>
        <v>0</v>
      </c>
      <c r="BJ62" s="252">
        <f t="shared" si="40"/>
        <v>0</v>
      </c>
      <c r="BK62" s="252">
        <f t="shared" si="40"/>
        <v>0</v>
      </c>
      <c r="BL62" s="252">
        <f t="shared" si="40"/>
        <v>0</v>
      </c>
      <c r="BM62" s="252">
        <f t="shared" si="40"/>
        <v>0</v>
      </c>
      <c r="BN62" s="252">
        <f t="shared" si="40"/>
        <v>0</v>
      </c>
      <c r="BO62" s="252">
        <f t="shared" si="40"/>
        <v>0</v>
      </c>
      <c r="BP62" s="252">
        <f t="shared" si="40"/>
        <v>0</v>
      </c>
      <c r="BQ62" s="252">
        <f t="shared" si="40"/>
        <v>0</v>
      </c>
      <c r="BR62" s="252">
        <f t="shared" si="40"/>
        <v>0</v>
      </c>
      <c r="BS62" s="252">
        <f t="shared" ref="BS62:ED62" si="41">BS56+BS48</f>
        <v>0</v>
      </c>
      <c r="BT62" s="252">
        <f t="shared" si="41"/>
        <v>0</v>
      </c>
      <c r="BU62" s="252">
        <f t="shared" si="41"/>
        <v>0</v>
      </c>
      <c r="BV62" s="252">
        <f t="shared" si="41"/>
        <v>0</v>
      </c>
      <c r="BW62" s="252">
        <f t="shared" si="41"/>
        <v>0</v>
      </c>
      <c r="BX62" s="252">
        <f t="shared" si="41"/>
        <v>0</v>
      </c>
      <c r="BY62" s="252">
        <f t="shared" si="41"/>
        <v>0</v>
      </c>
      <c r="BZ62" s="252">
        <f t="shared" si="41"/>
        <v>0</v>
      </c>
      <c r="CA62" s="252">
        <f t="shared" si="41"/>
        <v>0</v>
      </c>
      <c r="CB62" s="252">
        <f t="shared" si="41"/>
        <v>0</v>
      </c>
      <c r="CC62" s="252">
        <f t="shared" si="41"/>
        <v>0</v>
      </c>
      <c r="CD62" s="252">
        <f t="shared" si="41"/>
        <v>0</v>
      </c>
      <c r="CE62" s="252">
        <f t="shared" si="41"/>
        <v>0</v>
      </c>
      <c r="CF62" s="252">
        <f t="shared" si="41"/>
        <v>0</v>
      </c>
      <c r="CG62" s="252">
        <f t="shared" si="41"/>
        <v>0</v>
      </c>
      <c r="CH62" s="252">
        <f t="shared" si="41"/>
        <v>0</v>
      </c>
      <c r="CI62" s="252">
        <f t="shared" si="41"/>
        <v>0</v>
      </c>
      <c r="CJ62" s="252">
        <f t="shared" si="41"/>
        <v>0</v>
      </c>
      <c r="CK62" s="252">
        <f t="shared" si="41"/>
        <v>0</v>
      </c>
      <c r="CL62" s="252">
        <f t="shared" si="41"/>
        <v>0</v>
      </c>
      <c r="CM62" s="252">
        <f t="shared" si="41"/>
        <v>0</v>
      </c>
      <c r="CN62" s="252">
        <f t="shared" si="41"/>
        <v>0</v>
      </c>
      <c r="CO62" s="252">
        <f t="shared" si="41"/>
        <v>0</v>
      </c>
      <c r="CP62" s="252">
        <f t="shared" si="41"/>
        <v>0</v>
      </c>
      <c r="CQ62" s="252">
        <f t="shared" si="41"/>
        <v>0</v>
      </c>
      <c r="CR62" s="252">
        <f t="shared" si="41"/>
        <v>0</v>
      </c>
      <c r="CS62" s="252">
        <f t="shared" si="41"/>
        <v>0</v>
      </c>
      <c r="CT62" s="252">
        <f t="shared" si="41"/>
        <v>0</v>
      </c>
      <c r="CU62" s="252">
        <f t="shared" si="41"/>
        <v>0</v>
      </c>
      <c r="CV62" s="252">
        <f t="shared" si="41"/>
        <v>0</v>
      </c>
      <c r="CW62" s="252">
        <f t="shared" si="41"/>
        <v>0</v>
      </c>
      <c r="CX62" s="252">
        <f t="shared" si="41"/>
        <v>0</v>
      </c>
      <c r="CY62" s="252">
        <f t="shared" si="41"/>
        <v>0</v>
      </c>
      <c r="CZ62" s="252">
        <f t="shared" si="41"/>
        <v>0</v>
      </c>
      <c r="DA62" s="252">
        <f t="shared" si="41"/>
        <v>0</v>
      </c>
      <c r="DB62" s="252">
        <f t="shared" si="41"/>
        <v>0</v>
      </c>
      <c r="DC62" s="252">
        <f t="shared" si="41"/>
        <v>0</v>
      </c>
      <c r="DD62" s="252">
        <f t="shared" si="41"/>
        <v>0</v>
      </c>
      <c r="DE62" s="252">
        <f t="shared" si="41"/>
        <v>0</v>
      </c>
      <c r="DF62" s="252">
        <f t="shared" si="41"/>
        <v>0</v>
      </c>
      <c r="DG62" s="252">
        <f t="shared" si="41"/>
        <v>0</v>
      </c>
      <c r="DH62" s="252">
        <f t="shared" si="41"/>
        <v>0</v>
      </c>
      <c r="DI62" s="252">
        <f t="shared" si="41"/>
        <v>0</v>
      </c>
      <c r="DJ62" s="252">
        <f t="shared" si="41"/>
        <v>0</v>
      </c>
      <c r="DK62" s="252">
        <f t="shared" si="41"/>
        <v>0</v>
      </c>
      <c r="DL62" s="252">
        <f t="shared" si="41"/>
        <v>0</v>
      </c>
      <c r="DM62" s="252">
        <f t="shared" si="41"/>
        <v>0</v>
      </c>
      <c r="DN62" s="252">
        <f t="shared" si="41"/>
        <v>0</v>
      </c>
      <c r="DO62" s="252">
        <f t="shared" si="41"/>
        <v>0</v>
      </c>
      <c r="DP62" s="252">
        <f t="shared" si="41"/>
        <v>0</v>
      </c>
      <c r="DQ62" s="252">
        <f t="shared" si="41"/>
        <v>0</v>
      </c>
      <c r="DR62" s="252">
        <f t="shared" si="41"/>
        <v>0</v>
      </c>
      <c r="DS62" s="252">
        <f t="shared" si="41"/>
        <v>0</v>
      </c>
      <c r="DT62" s="252">
        <f t="shared" si="41"/>
        <v>0</v>
      </c>
      <c r="DU62" s="252">
        <f t="shared" si="41"/>
        <v>0</v>
      </c>
      <c r="DV62" s="252">
        <f t="shared" si="41"/>
        <v>0</v>
      </c>
      <c r="DW62" s="252">
        <f t="shared" si="41"/>
        <v>0</v>
      </c>
      <c r="DX62" s="252">
        <f t="shared" si="41"/>
        <v>0</v>
      </c>
      <c r="DY62" s="252">
        <f t="shared" si="41"/>
        <v>0</v>
      </c>
      <c r="DZ62" s="252">
        <f t="shared" si="41"/>
        <v>0</v>
      </c>
      <c r="EA62" s="252">
        <f t="shared" si="41"/>
        <v>0</v>
      </c>
      <c r="EB62" s="252">
        <f t="shared" si="41"/>
        <v>0</v>
      </c>
      <c r="EC62" s="252">
        <f t="shared" si="41"/>
        <v>0</v>
      </c>
      <c r="ED62" s="252">
        <f t="shared" si="41"/>
        <v>0</v>
      </c>
      <c r="EE62" s="252">
        <f t="shared" ref="EE62:GP62" si="42">EE56+EE48</f>
        <v>0</v>
      </c>
      <c r="EF62" s="252">
        <f t="shared" si="42"/>
        <v>0</v>
      </c>
      <c r="EG62" s="252">
        <f t="shared" si="42"/>
        <v>0</v>
      </c>
      <c r="EH62" s="252">
        <f t="shared" si="42"/>
        <v>0</v>
      </c>
      <c r="EI62" s="252">
        <f t="shared" si="42"/>
        <v>0</v>
      </c>
      <c r="EJ62" s="252">
        <f t="shared" si="42"/>
        <v>0</v>
      </c>
      <c r="EK62" s="252">
        <f t="shared" si="42"/>
        <v>0</v>
      </c>
      <c r="EL62" s="252">
        <f t="shared" si="42"/>
        <v>0</v>
      </c>
      <c r="EM62" s="252">
        <f t="shared" si="42"/>
        <v>0</v>
      </c>
      <c r="EN62" s="252">
        <f t="shared" si="42"/>
        <v>0</v>
      </c>
      <c r="EO62" s="252">
        <f t="shared" si="42"/>
        <v>0</v>
      </c>
      <c r="EP62" s="252">
        <f t="shared" si="42"/>
        <v>0</v>
      </c>
      <c r="EQ62" s="252">
        <f t="shared" si="42"/>
        <v>0</v>
      </c>
      <c r="ER62" s="252">
        <f t="shared" si="42"/>
        <v>0</v>
      </c>
      <c r="ES62" s="252">
        <f t="shared" si="42"/>
        <v>0</v>
      </c>
      <c r="ET62" s="252">
        <f t="shared" si="42"/>
        <v>0</v>
      </c>
      <c r="EU62" s="252">
        <f t="shared" si="42"/>
        <v>0</v>
      </c>
      <c r="EV62" s="252">
        <f t="shared" si="42"/>
        <v>0</v>
      </c>
      <c r="EW62" s="252">
        <f t="shared" si="42"/>
        <v>0</v>
      </c>
      <c r="EX62" s="252">
        <f t="shared" si="42"/>
        <v>0</v>
      </c>
      <c r="EY62" s="252">
        <f t="shared" si="42"/>
        <v>0</v>
      </c>
      <c r="EZ62" s="252">
        <f t="shared" si="42"/>
        <v>0</v>
      </c>
      <c r="FA62" s="252">
        <f t="shared" si="42"/>
        <v>0</v>
      </c>
      <c r="FB62" s="252">
        <f t="shared" si="42"/>
        <v>0</v>
      </c>
      <c r="FC62" s="252">
        <f t="shared" si="42"/>
        <v>0</v>
      </c>
      <c r="FD62" s="252">
        <f t="shared" si="42"/>
        <v>0</v>
      </c>
      <c r="FE62" s="252">
        <f t="shared" si="42"/>
        <v>0</v>
      </c>
      <c r="FF62" s="252">
        <f t="shared" si="42"/>
        <v>0</v>
      </c>
      <c r="FG62" s="252">
        <f t="shared" si="42"/>
        <v>0</v>
      </c>
      <c r="FH62" s="252">
        <f t="shared" si="42"/>
        <v>0</v>
      </c>
      <c r="FI62" s="252">
        <f t="shared" si="42"/>
        <v>0</v>
      </c>
      <c r="FJ62" s="252">
        <f t="shared" si="42"/>
        <v>0</v>
      </c>
      <c r="FK62" s="252">
        <f t="shared" si="42"/>
        <v>0</v>
      </c>
      <c r="FL62" s="252">
        <f t="shared" si="42"/>
        <v>0</v>
      </c>
      <c r="FM62" s="252">
        <f t="shared" si="42"/>
        <v>0</v>
      </c>
      <c r="FN62" s="252">
        <f t="shared" si="42"/>
        <v>0</v>
      </c>
      <c r="FO62" s="252">
        <f t="shared" si="42"/>
        <v>0</v>
      </c>
      <c r="FP62" s="252">
        <f t="shared" si="42"/>
        <v>0</v>
      </c>
      <c r="FQ62" s="252">
        <f t="shared" si="42"/>
        <v>0</v>
      </c>
      <c r="FR62" s="252">
        <f t="shared" si="42"/>
        <v>0</v>
      </c>
      <c r="FS62" s="252">
        <f t="shared" si="42"/>
        <v>0</v>
      </c>
      <c r="FT62" s="252">
        <f t="shared" si="42"/>
        <v>0</v>
      </c>
      <c r="FU62" s="252">
        <f t="shared" si="42"/>
        <v>0</v>
      </c>
      <c r="FV62" s="252">
        <f t="shared" si="42"/>
        <v>0</v>
      </c>
      <c r="FW62" s="252">
        <f t="shared" si="42"/>
        <v>0</v>
      </c>
      <c r="FX62" s="252">
        <f t="shared" si="42"/>
        <v>0</v>
      </c>
      <c r="FY62" s="252">
        <f t="shared" si="42"/>
        <v>0</v>
      </c>
      <c r="FZ62" s="252">
        <f t="shared" si="42"/>
        <v>0</v>
      </c>
      <c r="GA62" s="252">
        <f t="shared" si="42"/>
        <v>0</v>
      </c>
      <c r="GB62" s="252">
        <f t="shared" si="42"/>
        <v>0</v>
      </c>
      <c r="GC62" s="252">
        <f t="shared" si="42"/>
        <v>0</v>
      </c>
      <c r="GD62" s="252">
        <f t="shared" si="42"/>
        <v>0</v>
      </c>
      <c r="GE62" s="252">
        <f t="shared" si="42"/>
        <v>0</v>
      </c>
      <c r="GF62" s="252">
        <f t="shared" si="42"/>
        <v>0</v>
      </c>
      <c r="GG62" s="252">
        <f t="shared" si="42"/>
        <v>0</v>
      </c>
      <c r="GH62" s="252">
        <f t="shared" si="42"/>
        <v>0</v>
      </c>
      <c r="GI62" s="252">
        <f t="shared" si="42"/>
        <v>0</v>
      </c>
      <c r="GJ62" s="252">
        <f t="shared" si="42"/>
        <v>0</v>
      </c>
      <c r="GK62" s="252">
        <f t="shared" si="42"/>
        <v>0</v>
      </c>
      <c r="GL62" s="252">
        <f t="shared" si="42"/>
        <v>0</v>
      </c>
      <c r="GM62" s="252">
        <f t="shared" si="42"/>
        <v>0</v>
      </c>
      <c r="GN62" s="252">
        <f t="shared" si="42"/>
        <v>0</v>
      </c>
      <c r="GO62" s="252">
        <f t="shared" si="42"/>
        <v>0</v>
      </c>
      <c r="GP62" s="252">
        <f t="shared" si="42"/>
        <v>0</v>
      </c>
      <c r="GQ62" s="252">
        <f t="shared" ref="GQ62:IV62" si="43">GQ56+GQ48</f>
        <v>0</v>
      </c>
      <c r="GR62" s="252">
        <f t="shared" si="43"/>
        <v>0</v>
      </c>
      <c r="GS62" s="252">
        <f t="shared" si="43"/>
        <v>0</v>
      </c>
      <c r="GT62" s="252">
        <f t="shared" si="43"/>
        <v>0</v>
      </c>
      <c r="GU62" s="252">
        <f t="shared" si="43"/>
        <v>0</v>
      </c>
      <c r="GV62" s="252">
        <f t="shared" si="43"/>
        <v>0</v>
      </c>
      <c r="GW62" s="252">
        <f t="shared" si="43"/>
        <v>0</v>
      </c>
      <c r="GX62" s="252">
        <f t="shared" si="43"/>
        <v>0</v>
      </c>
      <c r="GY62" s="252">
        <f t="shared" si="43"/>
        <v>0</v>
      </c>
      <c r="GZ62" s="252">
        <f t="shared" si="43"/>
        <v>0</v>
      </c>
      <c r="HA62" s="252">
        <f t="shared" si="43"/>
        <v>0</v>
      </c>
      <c r="HB62" s="252">
        <f t="shared" si="43"/>
        <v>0</v>
      </c>
      <c r="HC62" s="252">
        <f t="shared" si="43"/>
        <v>0</v>
      </c>
      <c r="HD62" s="252">
        <f t="shared" si="43"/>
        <v>0</v>
      </c>
      <c r="HE62" s="252">
        <f t="shared" si="43"/>
        <v>0</v>
      </c>
      <c r="HF62" s="252">
        <f t="shared" si="43"/>
        <v>0</v>
      </c>
      <c r="HG62" s="252">
        <f t="shared" si="43"/>
        <v>0</v>
      </c>
      <c r="HH62" s="252">
        <f t="shared" si="43"/>
        <v>0</v>
      </c>
      <c r="HI62" s="252">
        <f t="shared" si="43"/>
        <v>0</v>
      </c>
      <c r="HJ62" s="252">
        <f t="shared" si="43"/>
        <v>0</v>
      </c>
      <c r="HK62" s="252">
        <f t="shared" si="43"/>
        <v>0</v>
      </c>
      <c r="HL62" s="252">
        <f t="shared" si="43"/>
        <v>0</v>
      </c>
      <c r="HM62" s="252">
        <f t="shared" si="43"/>
        <v>0</v>
      </c>
      <c r="HN62" s="252">
        <f t="shared" si="43"/>
        <v>0</v>
      </c>
      <c r="HO62" s="252">
        <f t="shared" si="43"/>
        <v>0</v>
      </c>
      <c r="HP62" s="252">
        <f t="shared" si="43"/>
        <v>0</v>
      </c>
      <c r="HQ62" s="252">
        <f t="shared" si="43"/>
        <v>0</v>
      </c>
      <c r="HR62" s="252">
        <f t="shared" si="43"/>
        <v>0</v>
      </c>
      <c r="HS62" s="252">
        <f t="shared" si="43"/>
        <v>0</v>
      </c>
      <c r="HT62" s="252">
        <f t="shared" si="43"/>
        <v>0</v>
      </c>
      <c r="HU62" s="252">
        <f t="shared" si="43"/>
        <v>0</v>
      </c>
      <c r="HV62" s="252">
        <f t="shared" si="43"/>
        <v>0</v>
      </c>
      <c r="HW62" s="252">
        <f t="shared" si="43"/>
        <v>0</v>
      </c>
      <c r="HX62" s="252">
        <f t="shared" si="43"/>
        <v>0</v>
      </c>
      <c r="HY62" s="252">
        <f t="shared" si="43"/>
        <v>0</v>
      </c>
      <c r="HZ62" s="252">
        <f t="shared" si="43"/>
        <v>0</v>
      </c>
      <c r="IA62" s="252">
        <f t="shared" si="43"/>
        <v>0</v>
      </c>
      <c r="IB62" s="252">
        <f t="shared" si="43"/>
        <v>0</v>
      </c>
      <c r="IC62" s="252">
        <f t="shared" si="43"/>
        <v>0</v>
      </c>
      <c r="ID62" s="252">
        <f t="shared" si="43"/>
        <v>0</v>
      </c>
      <c r="IE62" s="252">
        <f t="shared" si="43"/>
        <v>0</v>
      </c>
      <c r="IF62" s="252">
        <f t="shared" si="43"/>
        <v>0</v>
      </c>
      <c r="IG62" s="252">
        <f t="shared" si="43"/>
        <v>0</v>
      </c>
      <c r="IH62" s="252">
        <f t="shared" si="43"/>
        <v>0</v>
      </c>
      <c r="II62" s="252">
        <f t="shared" si="43"/>
        <v>0</v>
      </c>
      <c r="IJ62" s="252">
        <f t="shared" si="43"/>
        <v>0</v>
      </c>
      <c r="IK62" s="252">
        <f t="shared" si="43"/>
        <v>0</v>
      </c>
      <c r="IL62" s="252">
        <f t="shared" si="43"/>
        <v>0</v>
      </c>
      <c r="IM62" s="252">
        <f t="shared" si="43"/>
        <v>0</v>
      </c>
      <c r="IN62" s="252">
        <f t="shared" si="43"/>
        <v>0</v>
      </c>
      <c r="IO62" s="252">
        <f t="shared" si="43"/>
        <v>0</v>
      </c>
      <c r="IP62" s="252">
        <f t="shared" si="43"/>
        <v>0</v>
      </c>
      <c r="IQ62" s="252">
        <f t="shared" si="43"/>
        <v>0</v>
      </c>
      <c r="IR62" s="252">
        <f t="shared" si="43"/>
        <v>0</v>
      </c>
      <c r="IS62" s="252">
        <f t="shared" si="43"/>
        <v>0</v>
      </c>
      <c r="IT62" s="252">
        <f t="shared" si="43"/>
        <v>0</v>
      </c>
      <c r="IU62" s="252">
        <f t="shared" si="43"/>
        <v>0</v>
      </c>
      <c r="IV62" s="252">
        <f t="shared" si="43"/>
        <v>0</v>
      </c>
    </row>
    <row r="63" spans="1:256" s="342" customFormat="1" ht="13.5" customHeight="1" thickBot="1" x14ac:dyDescent="0.35">
      <c r="A63" s="305"/>
      <c r="B63" s="337"/>
      <c r="C63" s="338"/>
      <c r="D63" s="339" t="s">
        <v>554</v>
      </c>
      <c r="E63" s="340">
        <f>E58+E50</f>
        <v>0</v>
      </c>
      <c r="F63" s="341">
        <f>F58+F50</f>
        <v>0</v>
      </c>
      <c r="G63" s="341">
        <f t="shared" ref="G63:BR63" si="44">G58+G50</f>
        <v>0</v>
      </c>
      <c r="H63" s="341">
        <f t="shared" si="44"/>
        <v>0</v>
      </c>
      <c r="I63" s="341">
        <f t="shared" si="44"/>
        <v>0</v>
      </c>
      <c r="J63" s="341">
        <f t="shared" si="44"/>
        <v>0</v>
      </c>
      <c r="K63" s="341">
        <f t="shared" si="44"/>
        <v>0</v>
      </c>
      <c r="L63" s="341">
        <f t="shared" si="44"/>
        <v>0</v>
      </c>
      <c r="M63" s="341">
        <f t="shared" si="44"/>
        <v>0</v>
      </c>
      <c r="N63" s="341">
        <f t="shared" si="44"/>
        <v>0</v>
      </c>
      <c r="O63" s="341">
        <f t="shared" si="44"/>
        <v>0</v>
      </c>
      <c r="P63" s="341">
        <f t="shared" si="44"/>
        <v>0</v>
      </c>
      <c r="Q63" s="341">
        <f t="shared" si="44"/>
        <v>0</v>
      </c>
      <c r="R63" s="341">
        <f t="shared" si="44"/>
        <v>0</v>
      </c>
      <c r="S63" s="341">
        <f t="shared" si="44"/>
        <v>0</v>
      </c>
      <c r="T63" s="341">
        <f t="shared" si="44"/>
        <v>0</v>
      </c>
      <c r="U63" s="341">
        <f t="shared" si="44"/>
        <v>0</v>
      </c>
      <c r="V63" s="341">
        <f t="shared" si="44"/>
        <v>0</v>
      </c>
      <c r="W63" s="341">
        <f t="shared" si="44"/>
        <v>0</v>
      </c>
      <c r="X63" s="341">
        <f t="shared" si="44"/>
        <v>0</v>
      </c>
      <c r="Y63" s="341">
        <f t="shared" si="44"/>
        <v>0</v>
      </c>
      <c r="Z63" s="341">
        <f t="shared" si="44"/>
        <v>0</v>
      </c>
      <c r="AA63" s="341">
        <f t="shared" si="44"/>
        <v>0</v>
      </c>
      <c r="AB63" s="341">
        <f t="shared" si="44"/>
        <v>0</v>
      </c>
      <c r="AC63" s="341">
        <f t="shared" si="44"/>
        <v>0</v>
      </c>
      <c r="AD63" s="341">
        <f t="shared" si="44"/>
        <v>0</v>
      </c>
      <c r="AE63" s="341">
        <f t="shared" si="44"/>
        <v>0</v>
      </c>
      <c r="AF63" s="341">
        <f t="shared" si="44"/>
        <v>0</v>
      </c>
      <c r="AG63" s="341">
        <f t="shared" si="44"/>
        <v>0</v>
      </c>
      <c r="AH63" s="341">
        <f t="shared" si="44"/>
        <v>0</v>
      </c>
      <c r="AI63" s="341">
        <f t="shared" si="44"/>
        <v>0</v>
      </c>
      <c r="AJ63" s="341">
        <f t="shared" si="44"/>
        <v>0</v>
      </c>
      <c r="AK63" s="341">
        <f t="shared" si="44"/>
        <v>0</v>
      </c>
      <c r="AL63" s="341">
        <f t="shared" si="44"/>
        <v>0</v>
      </c>
      <c r="AM63" s="341">
        <f t="shared" si="44"/>
        <v>0</v>
      </c>
      <c r="AN63" s="341">
        <f t="shared" si="44"/>
        <v>0</v>
      </c>
      <c r="AO63" s="341">
        <f t="shared" si="44"/>
        <v>0</v>
      </c>
      <c r="AP63" s="341">
        <f t="shared" si="44"/>
        <v>0</v>
      </c>
      <c r="AQ63" s="341">
        <f t="shared" si="44"/>
        <v>0</v>
      </c>
      <c r="AR63" s="341">
        <f t="shared" si="44"/>
        <v>0</v>
      </c>
      <c r="AS63" s="341">
        <f t="shared" si="44"/>
        <v>0</v>
      </c>
      <c r="AT63" s="341">
        <f t="shared" si="44"/>
        <v>0</v>
      </c>
      <c r="AU63" s="341">
        <f t="shared" si="44"/>
        <v>0</v>
      </c>
      <c r="AV63" s="341">
        <f t="shared" si="44"/>
        <v>0</v>
      </c>
      <c r="AW63" s="341">
        <f t="shared" si="44"/>
        <v>0</v>
      </c>
      <c r="AX63" s="341">
        <f t="shared" si="44"/>
        <v>0</v>
      </c>
      <c r="AY63" s="341">
        <f t="shared" si="44"/>
        <v>0</v>
      </c>
      <c r="AZ63" s="341">
        <f t="shared" si="44"/>
        <v>0</v>
      </c>
      <c r="BA63" s="341">
        <f t="shared" si="44"/>
        <v>0</v>
      </c>
      <c r="BB63" s="341">
        <f t="shared" si="44"/>
        <v>0</v>
      </c>
      <c r="BC63" s="341">
        <f t="shared" si="44"/>
        <v>0</v>
      </c>
      <c r="BD63" s="341">
        <f t="shared" si="44"/>
        <v>0</v>
      </c>
      <c r="BE63" s="341">
        <f t="shared" si="44"/>
        <v>0</v>
      </c>
      <c r="BF63" s="341">
        <f t="shared" si="44"/>
        <v>0</v>
      </c>
      <c r="BG63" s="341">
        <f t="shared" si="44"/>
        <v>0</v>
      </c>
      <c r="BH63" s="341">
        <f t="shared" si="44"/>
        <v>0</v>
      </c>
      <c r="BI63" s="341">
        <f t="shared" si="44"/>
        <v>0</v>
      </c>
      <c r="BJ63" s="341">
        <f t="shared" si="44"/>
        <v>0</v>
      </c>
      <c r="BK63" s="341">
        <f t="shared" si="44"/>
        <v>0</v>
      </c>
      <c r="BL63" s="341">
        <f t="shared" si="44"/>
        <v>0</v>
      </c>
      <c r="BM63" s="341">
        <f t="shared" si="44"/>
        <v>0</v>
      </c>
      <c r="BN63" s="341">
        <f t="shared" si="44"/>
        <v>0</v>
      </c>
      <c r="BO63" s="341">
        <f t="shared" si="44"/>
        <v>0</v>
      </c>
      <c r="BP63" s="341">
        <f t="shared" si="44"/>
        <v>0</v>
      </c>
      <c r="BQ63" s="341">
        <f t="shared" si="44"/>
        <v>0</v>
      </c>
      <c r="BR63" s="341">
        <f t="shared" si="44"/>
        <v>0</v>
      </c>
      <c r="BS63" s="341">
        <f t="shared" ref="BS63:ED63" si="45">BS58+BS50</f>
        <v>0</v>
      </c>
      <c r="BT63" s="341">
        <f t="shared" si="45"/>
        <v>0</v>
      </c>
      <c r="BU63" s="341">
        <f t="shared" si="45"/>
        <v>0</v>
      </c>
      <c r="BV63" s="341">
        <f t="shared" si="45"/>
        <v>0</v>
      </c>
      <c r="BW63" s="341">
        <f t="shared" si="45"/>
        <v>0</v>
      </c>
      <c r="BX63" s="341">
        <f t="shared" si="45"/>
        <v>0</v>
      </c>
      <c r="BY63" s="341">
        <f t="shared" si="45"/>
        <v>0</v>
      </c>
      <c r="BZ63" s="341">
        <f t="shared" si="45"/>
        <v>0</v>
      </c>
      <c r="CA63" s="341">
        <f t="shared" si="45"/>
        <v>0</v>
      </c>
      <c r="CB63" s="341">
        <f t="shared" si="45"/>
        <v>0</v>
      </c>
      <c r="CC63" s="341">
        <f t="shared" si="45"/>
        <v>0</v>
      </c>
      <c r="CD63" s="341">
        <f t="shared" si="45"/>
        <v>0</v>
      </c>
      <c r="CE63" s="341">
        <f t="shared" si="45"/>
        <v>0</v>
      </c>
      <c r="CF63" s="341">
        <f t="shared" si="45"/>
        <v>0</v>
      </c>
      <c r="CG63" s="341">
        <f t="shared" si="45"/>
        <v>0</v>
      </c>
      <c r="CH63" s="341">
        <f t="shared" si="45"/>
        <v>0</v>
      </c>
      <c r="CI63" s="341">
        <f t="shared" si="45"/>
        <v>0</v>
      </c>
      <c r="CJ63" s="341">
        <f t="shared" si="45"/>
        <v>0</v>
      </c>
      <c r="CK63" s="341">
        <f t="shared" si="45"/>
        <v>0</v>
      </c>
      <c r="CL63" s="341">
        <f t="shared" si="45"/>
        <v>0</v>
      </c>
      <c r="CM63" s="341">
        <f t="shared" si="45"/>
        <v>0</v>
      </c>
      <c r="CN63" s="341">
        <f t="shared" si="45"/>
        <v>0</v>
      </c>
      <c r="CO63" s="341">
        <f t="shared" si="45"/>
        <v>0</v>
      </c>
      <c r="CP63" s="341">
        <f t="shared" si="45"/>
        <v>0</v>
      </c>
      <c r="CQ63" s="341">
        <f t="shared" si="45"/>
        <v>0</v>
      </c>
      <c r="CR63" s="341">
        <f t="shared" si="45"/>
        <v>0</v>
      </c>
      <c r="CS63" s="341">
        <f t="shared" si="45"/>
        <v>0</v>
      </c>
      <c r="CT63" s="341">
        <f t="shared" si="45"/>
        <v>0</v>
      </c>
      <c r="CU63" s="341">
        <f t="shared" si="45"/>
        <v>0</v>
      </c>
      <c r="CV63" s="341">
        <f t="shared" si="45"/>
        <v>0</v>
      </c>
      <c r="CW63" s="341">
        <f t="shared" si="45"/>
        <v>0</v>
      </c>
      <c r="CX63" s="341">
        <f t="shared" si="45"/>
        <v>0</v>
      </c>
      <c r="CY63" s="341">
        <f t="shared" si="45"/>
        <v>0</v>
      </c>
      <c r="CZ63" s="341">
        <f t="shared" si="45"/>
        <v>0</v>
      </c>
      <c r="DA63" s="341">
        <f t="shared" si="45"/>
        <v>0</v>
      </c>
      <c r="DB63" s="341">
        <f t="shared" si="45"/>
        <v>0</v>
      </c>
      <c r="DC63" s="341">
        <f t="shared" si="45"/>
        <v>0</v>
      </c>
      <c r="DD63" s="341">
        <f t="shared" si="45"/>
        <v>0</v>
      </c>
      <c r="DE63" s="341">
        <f t="shared" si="45"/>
        <v>0</v>
      </c>
      <c r="DF63" s="341">
        <f t="shared" si="45"/>
        <v>0</v>
      </c>
      <c r="DG63" s="341">
        <f t="shared" si="45"/>
        <v>0</v>
      </c>
      <c r="DH63" s="341">
        <f t="shared" si="45"/>
        <v>0</v>
      </c>
      <c r="DI63" s="341">
        <f t="shared" si="45"/>
        <v>0</v>
      </c>
      <c r="DJ63" s="341">
        <f t="shared" si="45"/>
        <v>0</v>
      </c>
      <c r="DK63" s="341">
        <f t="shared" si="45"/>
        <v>0</v>
      </c>
      <c r="DL63" s="341">
        <f t="shared" si="45"/>
        <v>0</v>
      </c>
      <c r="DM63" s="341">
        <f t="shared" si="45"/>
        <v>0</v>
      </c>
      <c r="DN63" s="341">
        <f t="shared" si="45"/>
        <v>0</v>
      </c>
      <c r="DO63" s="341">
        <f t="shared" si="45"/>
        <v>0</v>
      </c>
      <c r="DP63" s="341">
        <f t="shared" si="45"/>
        <v>0</v>
      </c>
      <c r="DQ63" s="341">
        <f t="shared" si="45"/>
        <v>0</v>
      </c>
      <c r="DR63" s="341">
        <f t="shared" si="45"/>
        <v>0</v>
      </c>
      <c r="DS63" s="341">
        <f t="shared" si="45"/>
        <v>0</v>
      </c>
      <c r="DT63" s="341">
        <f t="shared" si="45"/>
        <v>0</v>
      </c>
      <c r="DU63" s="341">
        <f t="shared" si="45"/>
        <v>0</v>
      </c>
      <c r="DV63" s="341">
        <f t="shared" si="45"/>
        <v>0</v>
      </c>
      <c r="DW63" s="341">
        <f t="shared" si="45"/>
        <v>0</v>
      </c>
      <c r="DX63" s="341">
        <f t="shared" si="45"/>
        <v>0</v>
      </c>
      <c r="DY63" s="341">
        <f t="shared" si="45"/>
        <v>0</v>
      </c>
      <c r="DZ63" s="341">
        <f t="shared" si="45"/>
        <v>0</v>
      </c>
      <c r="EA63" s="341">
        <f t="shared" si="45"/>
        <v>0</v>
      </c>
      <c r="EB63" s="341">
        <f t="shared" si="45"/>
        <v>0</v>
      </c>
      <c r="EC63" s="341">
        <f t="shared" si="45"/>
        <v>0</v>
      </c>
      <c r="ED63" s="341">
        <f t="shared" si="45"/>
        <v>0</v>
      </c>
      <c r="EE63" s="341">
        <f t="shared" ref="EE63:GP63" si="46">EE58+EE50</f>
        <v>0</v>
      </c>
      <c r="EF63" s="341">
        <f t="shared" si="46"/>
        <v>0</v>
      </c>
      <c r="EG63" s="341">
        <f t="shared" si="46"/>
        <v>0</v>
      </c>
      <c r="EH63" s="341">
        <f t="shared" si="46"/>
        <v>0</v>
      </c>
      <c r="EI63" s="341">
        <f t="shared" si="46"/>
        <v>0</v>
      </c>
      <c r="EJ63" s="341">
        <f t="shared" si="46"/>
        <v>0</v>
      </c>
      <c r="EK63" s="341">
        <f t="shared" si="46"/>
        <v>0</v>
      </c>
      <c r="EL63" s="341">
        <f t="shared" si="46"/>
        <v>0</v>
      </c>
      <c r="EM63" s="341">
        <f t="shared" si="46"/>
        <v>0</v>
      </c>
      <c r="EN63" s="341">
        <f t="shared" si="46"/>
        <v>0</v>
      </c>
      <c r="EO63" s="341">
        <f t="shared" si="46"/>
        <v>0</v>
      </c>
      <c r="EP63" s="341">
        <f t="shared" si="46"/>
        <v>0</v>
      </c>
      <c r="EQ63" s="341">
        <f t="shared" si="46"/>
        <v>0</v>
      </c>
      <c r="ER63" s="341">
        <f t="shared" si="46"/>
        <v>0</v>
      </c>
      <c r="ES63" s="341">
        <f t="shared" si="46"/>
        <v>0</v>
      </c>
      <c r="ET63" s="341">
        <f t="shared" si="46"/>
        <v>0</v>
      </c>
      <c r="EU63" s="341">
        <f t="shared" si="46"/>
        <v>0</v>
      </c>
      <c r="EV63" s="341">
        <f t="shared" si="46"/>
        <v>0</v>
      </c>
      <c r="EW63" s="341">
        <f t="shared" si="46"/>
        <v>0</v>
      </c>
      <c r="EX63" s="341">
        <f t="shared" si="46"/>
        <v>0</v>
      </c>
      <c r="EY63" s="341">
        <f t="shared" si="46"/>
        <v>0</v>
      </c>
      <c r="EZ63" s="341">
        <f t="shared" si="46"/>
        <v>0</v>
      </c>
      <c r="FA63" s="341">
        <f t="shared" si="46"/>
        <v>0</v>
      </c>
      <c r="FB63" s="341">
        <f t="shared" si="46"/>
        <v>0</v>
      </c>
      <c r="FC63" s="341">
        <f t="shared" si="46"/>
        <v>0</v>
      </c>
      <c r="FD63" s="341">
        <f t="shared" si="46"/>
        <v>0</v>
      </c>
      <c r="FE63" s="341">
        <f t="shared" si="46"/>
        <v>0</v>
      </c>
      <c r="FF63" s="341">
        <f t="shared" si="46"/>
        <v>0</v>
      </c>
      <c r="FG63" s="341">
        <f t="shared" si="46"/>
        <v>0</v>
      </c>
      <c r="FH63" s="341">
        <f t="shared" si="46"/>
        <v>0</v>
      </c>
      <c r="FI63" s="341">
        <f t="shared" si="46"/>
        <v>0</v>
      </c>
      <c r="FJ63" s="341">
        <f t="shared" si="46"/>
        <v>0</v>
      </c>
      <c r="FK63" s="341">
        <f t="shared" si="46"/>
        <v>0</v>
      </c>
      <c r="FL63" s="341">
        <f t="shared" si="46"/>
        <v>0</v>
      </c>
      <c r="FM63" s="341">
        <f t="shared" si="46"/>
        <v>0</v>
      </c>
      <c r="FN63" s="341">
        <f t="shared" si="46"/>
        <v>0</v>
      </c>
      <c r="FO63" s="341">
        <f t="shared" si="46"/>
        <v>0</v>
      </c>
      <c r="FP63" s="341">
        <f t="shared" si="46"/>
        <v>0</v>
      </c>
      <c r="FQ63" s="341">
        <f t="shared" si="46"/>
        <v>0</v>
      </c>
      <c r="FR63" s="341">
        <f t="shared" si="46"/>
        <v>0</v>
      </c>
      <c r="FS63" s="341">
        <f t="shared" si="46"/>
        <v>0</v>
      </c>
      <c r="FT63" s="341">
        <f t="shared" si="46"/>
        <v>0</v>
      </c>
      <c r="FU63" s="341">
        <f t="shared" si="46"/>
        <v>0</v>
      </c>
      <c r="FV63" s="341">
        <f t="shared" si="46"/>
        <v>0</v>
      </c>
      <c r="FW63" s="341">
        <f t="shared" si="46"/>
        <v>0</v>
      </c>
      <c r="FX63" s="341">
        <f t="shared" si="46"/>
        <v>0</v>
      </c>
      <c r="FY63" s="341">
        <f t="shared" si="46"/>
        <v>0</v>
      </c>
      <c r="FZ63" s="341">
        <f t="shared" si="46"/>
        <v>0</v>
      </c>
      <c r="GA63" s="341">
        <f t="shared" si="46"/>
        <v>0</v>
      </c>
      <c r="GB63" s="341">
        <f t="shared" si="46"/>
        <v>0</v>
      </c>
      <c r="GC63" s="341">
        <f t="shared" si="46"/>
        <v>0</v>
      </c>
      <c r="GD63" s="341">
        <f t="shared" si="46"/>
        <v>0</v>
      </c>
      <c r="GE63" s="341">
        <f t="shared" si="46"/>
        <v>0</v>
      </c>
      <c r="GF63" s="341">
        <f t="shared" si="46"/>
        <v>0</v>
      </c>
      <c r="GG63" s="341">
        <f t="shared" si="46"/>
        <v>0</v>
      </c>
      <c r="GH63" s="341">
        <f t="shared" si="46"/>
        <v>0</v>
      </c>
      <c r="GI63" s="341">
        <f t="shared" si="46"/>
        <v>0</v>
      </c>
      <c r="GJ63" s="341">
        <f t="shared" si="46"/>
        <v>0</v>
      </c>
      <c r="GK63" s="341">
        <f t="shared" si="46"/>
        <v>0</v>
      </c>
      <c r="GL63" s="341">
        <f t="shared" si="46"/>
        <v>0</v>
      </c>
      <c r="GM63" s="341">
        <f t="shared" si="46"/>
        <v>0</v>
      </c>
      <c r="GN63" s="341">
        <f t="shared" si="46"/>
        <v>0</v>
      </c>
      <c r="GO63" s="341">
        <f t="shared" si="46"/>
        <v>0</v>
      </c>
      <c r="GP63" s="341">
        <f t="shared" si="46"/>
        <v>0</v>
      </c>
      <c r="GQ63" s="341">
        <f t="shared" ref="GQ63:IV63" si="47">GQ58+GQ50</f>
        <v>0</v>
      </c>
      <c r="GR63" s="341">
        <f t="shared" si="47"/>
        <v>0</v>
      </c>
      <c r="GS63" s="341">
        <f t="shared" si="47"/>
        <v>0</v>
      </c>
      <c r="GT63" s="341">
        <f t="shared" si="47"/>
        <v>0</v>
      </c>
      <c r="GU63" s="341">
        <f t="shared" si="47"/>
        <v>0</v>
      </c>
      <c r="GV63" s="341">
        <f t="shared" si="47"/>
        <v>0</v>
      </c>
      <c r="GW63" s="341">
        <f t="shared" si="47"/>
        <v>0</v>
      </c>
      <c r="GX63" s="341">
        <f t="shared" si="47"/>
        <v>0</v>
      </c>
      <c r="GY63" s="341">
        <f t="shared" si="47"/>
        <v>0</v>
      </c>
      <c r="GZ63" s="341">
        <f t="shared" si="47"/>
        <v>0</v>
      </c>
      <c r="HA63" s="341">
        <f t="shared" si="47"/>
        <v>0</v>
      </c>
      <c r="HB63" s="341">
        <f t="shared" si="47"/>
        <v>0</v>
      </c>
      <c r="HC63" s="341">
        <f t="shared" si="47"/>
        <v>0</v>
      </c>
      <c r="HD63" s="341">
        <f t="shared" si="47"/>
        <v>0</v>
      </c>
      <c r="HE63" s="341">
        <f t="shared" si="47"/>
        <v>0</v>
      </c>
      <c r="HF63" s="341">
        <f t="shared" si="47"/>
        <v>0</v>
      </c>
      <c r="HG63" s="341">
        <f t="shared" si="47"/>
        <v>0</v>
      </c>
      <c r="HH63" s="341">
        <f t="shared" si="47"/>
        <v>0</v>
      </c>
      <c r="HI63" s="341">
        <f t="shared" si="47"/>
        <v>0</v>
      </c>
      <c r="HJ63" s="341">
        <f t="shared" si="47"/>
        <v>0</v>
      </c>
      <c r="HK63" s="341">
        <f t="shared" si="47"/>
        <v>0</v>
      </c>
      <c r="HL63" s="341">
        <f t="shared" si="47"/>
        <v>0</v>
      </c>
      <c r="HM63" s="341">
        <f t="shared" si="47"/>
        <v>0</v>
      </c>
      <c r="HN63" s="341">
        <f t="shared" si="47"/>
        <v>0</v>
      </c>
      <c r="HO63" s="341">
        <f t="shared" si="47"/>
        <v>0</v>
      </c>
      <c r="HP63" s="341">
        <f t="shared" si="47"/>
        <v>0</v>
      </c>
      <c r="HQ63" s="341">
        <f t="shared" si="47"/>
        <v>0</v>
      </c>
      <c r="HR63" s="341">
        <f t="shared" si="47"/>
        <v>0</v>
      </c>
      <c r="HS63" s="341">
        <f t="shared" si="47"/>
        <v>0</v>
      </c>
      <c r="HT63" s="341">
        <f t="shared" si="47"/>
        <v>0</v>
      </c>
      <c r="HU63" s="341">
        <f t="shared" si="47"/>
        <v>0</v>
      </c>
      <c r="HV63" s="341">
        <f t="shared" si="47"/>
        <v>0</v>
      </c>
      <c r="HW63" s="341">
        <f t="shared" si="47"/>
        <v>0</v>
      </c>
      <c r="HX63" s="341">
        <f t="shared" si="47"/>
        <v>0</v>
      </c>
      <c r="HY63" s="341">
        <f t="shared" si="47"/>
        <v>0</v>
      </c>
      <c r="HZ63" s="341">
        <f t="shared" si="47"/>
        <v>0</v>
      </c>
      <c r="IA63" s="341">
        <f t="shared" si="47"/>
        <v>0</v>
      </c>
      <c r="IB63" s="341">
        <f t="shared" si="47"/>
        <v>0</v>
      </c>
      <c r="IC63" s="341">
        <f t="shared" si="47"/>
        <v>0</v>
      </c>
      <c r="ID63" s="341">
        <f t="shared" si="47"/>
        <v>0</v>
      </c>
      <c r="IE63" s="341">
        <f t="shared" si="47"/>
        <v>0</v>
      </c>
      <c r="IF63" s="341">
        <f t="shared" si="47"/>
        <v>0</v>
      </c>
      <c r="IG63" s="341">
        <f t="shared" si="47"/>
        <v>0</v>
      </c>
      <c r="IH63" s="341">
        <f t="shared" si="47"/>
        <v>0</v>
      </c>
      <c r="II63" s="341">
        <f t="shared" si="47"/>
        <v>0</v>
      </c>
      <c r="IJ63" s="341">
        <f t="shared" si="47"/>
        <v>0</v>
      </c>
      <c r="IK63" s="341">
        <f t="shared" si="47"/>
        <v>0</v>
      </c>
      <c r="IL63" s="341">
        <f t="shared" si="47"/>
        <v>0</v>
      </c>
      <c r="IM63" s="341">
        <f t="shared" si="47"/>
        <v>0</v>
      </c>
      <c r="IN63" s="341">
        <f t="shared" si="47"/>
        <v>0</v>
      </c>
      <c r="IO63" s="341">
        <f t="shared" si="47"/>
        <v>0</v>
      </c>
      <c r="IP63" s="341">
        <f t="shared" si="47"/>
        <v>0</v>
      </c>
      <c r="IQ63" s="341">
        <f t="shared" si="47"/>
        <v>0</v>
      </c>
      <c r="IR63" s="341">
        <f t="shared" si="47"/>
        <v>0</v>
      </c>
      <c r="IS63" s="341">
        <f t="shared" si="47"/>
        <v>0</v>
      </c>
      <c r="IT63" s="341">
        <f t="shared" si="47"/>
        <v>0</v>
      </c>
      <c r="IU63" s="341">
        <f t="shared" si="47"/>
        <v>0</v>
      </c>
      <c r="IV63" s="341">
        <f t="shared" si="47"/>
        <v>0</v>
      </c>
    </row>
    <row r="64" spans="1:256" s="299" customFormat="1" ht="13.5" customHeight="1" thickTop="1" x14ac:dyDescent="0.3">
      <c r="A64" s="298"/>
      <c r="B64" s="326"/>
      <c r="C64" s="315"/>
      <c r="D64" s="343" t="s">
        <v>548</v>
      </c>
      <c r="E64" s="318"/>
      <c r="F64" s="221"/>
      <c r="G64" s="221"/>
      <c r="H64" s="221"/>
      <c r="I64" s="221"/>
      <c r="J64" s="221"/>
      <c r="K64" s="221"/>
      <c r="L64" s="221"/>
      <c r="M64" s="221"/>
      <c r="N64" s="221"/>
      <c r="O64" s="221"/>
      <c r="P64" s="221"/>
      <c r="Q64" s="221"/>
      <c r="R64" s="221"/>
      <c r="S64" s="221"/>
      <c r="T64" s="221"/>
      <c r="U64" s="221"/>
      <c r="V64" s="221"/>
      <c r="W64" s="221"/>
      <c r="X64" s="221"/>
      <c r="Y64" s="221"/>
      <c r="Z64" s="221"/>
      <c r="AA64" s="221"/>
      <c r="AB64" s="221"/>
      <c r="AC64" s="221"/>
      <c r="AD64" s="221"/>
      <c r="AE64" s="221"/>
      <c r="AF64" s="221"/>
      <c r="AG64" s="221"/>
      <c r="AH64" s="221"/>
      <c r="AI64" s="221"/>
      <c r="AJ64" s="221"/>
      <c r="AK64" s="221"/>
      <c r="AL64" s="221"/>
      <c r="AM64" s="221"/>
      <c r="AN64" s="221"/>
      <c r="AO64" s="221"/>
      <c r="AP64" s="221"/>
      <c r="AQ64" s="221"/>
      <c r="AR64" s="221"/>
      <c r="AS64" s="221"/>
      <c r="AT64" s="221"/>
      <c r="AU64" s="221"/>
      <c r="AV64" s="221"/>
      <c r="AW64" s="221"/>
      <c r="AX64" s="221"/>
      <c r="AY64" s="221"/>
      <c r="AZ64" s="221"/>
      <c r="BA64" s="221"/>
      <c r="BB64" s="221"/>
      <c r="BC64" s="221"/>
      <c r="BD64" s="221"/>
      <c r="BE64" s="221"/>
      <c r="BF64" s="221"/>
      <c r="BG64" s="221"/>
      <c r="BH64" s="221"/>
      <c r="BI64" s="221"/>
      <c r="BJ64" s="221"/>
      <c r="BK64" s="221"/>
      <c r="BL64" s="221"/>
      <c r="BM64" s="221"/>
      <c r="BN64" s="221"/>
      <c r="BO64" s="221"/>
      <c r="BP64" s="221"/>
      <c r="BQ64" s="221"/>
      <c r="BR64" s="221"/>
      <c r="BS64" s="221"/>
      <c r="BT64" s="221"/>
      <c r="BU64" s="221"/>
      <c r="BV64" s="221"/>
      <c r="BW64" s="221"/>
      <c r="BX64" s="221"/>
      <c r="BY64" s="221"/>
      <c r="BZ64" s="221"/>
      <c r="CA64" s="221"/>
      <c r="CB64" s="221"/>
      <c r="CC64" s="221"/>
      <c r="CD64" s="221"/>
      <c r="CE64" s="221"/>
      <c r="CF64" s="221"/>
      <c r="CG64" s="221"/>
      <c r="CH64" s="221"/>
      <c r="CI64" s="221"/>
      <c r="CJ64" s="221"/>
      <c r="CK64" s="221"/>
      <c r="CL64" s="221"/>
      <c r="CM64" s="221"/>
      <c r="CN64" s="221"/>
      <c r="CO64" s="221"/>
      <c r="CP64" s="221"/>
      <c r="CQ64" s="221"/>
      <c r="CR64" s="221"/>
      <c r="CS64" s="221"/>
      <c r="CT64" s="221"/>
      <c r="CU64" s="221"/>
      <c r="CV64" s="221"/>
      <c r="CW64" s="221"/>
      <c r="CX64" s="221"/>
      <c r="CY64" s="221"/>
      <c r="CZ64" s="221"/>
      <c r="DA64" s="221"/>
      <c r="DB64" s="221"/>
      <c r="DC64" s="221"/>
      <c r="DD64" s="221"/>
      <c r="DE64" s="221"/>
      <c r="DF64" s="221"/>
      <c r="DG64" s="221"/>
      <c r="DH64" s="221"/>
      <c r="DI64" s="221"/>
      <c r="DJ64" s="221"/>
      <c r="DK64" s="221"/>
      <c r="DL64" s="221"/>
      <c r="DM64" s="221"/>
      <c r="DN64" s="221"/>
      <c r="DO64" s="221"/>
      <c r="DP64" s="221"/>
      <c r="DQ64" s="221"/>
      <c r="DR64" s="221"/>
      <c r="DS64" s="221"/>
      <c r="DT64" s="221"/>
      <c r="DU64" s="221"/>
      <c r="DV64" s="221"/>
      <c r="DW64" s="221"/>
      <c r="DX64" s="221"/>
      <c r="DY64" s="221"/>
      <c r="DZ64" s="221"/>
      <c r="EA64" s="221"/>
      <c r="EB64" s="221"/>
      <c r="EC64" s="221"/>
      <c r="ED64" s="221"/>
      <c r="EE64" s="221"/>
      <c r="EF64" s="221"/>
      <c r="EG64" s="221"/>
      <c r="EH64" s="221"/>
      <c r="EI64" s="221"/>
      <c r="EJ64" s="221"/>
      <c r="EK64" s="221"/>
      <c r="EL64" s="221"/>
      <c r="EM64" s="221"/>
      <c r="EN64" s="221"/>
      <c r="EO64" s="221"/>
      <c r="EP64" s="221"/>
      <c r="EQ64" s="221"/>
      <c r="ER64" s="221"/>
      <c r="ES64" s="221"/>
      <c r="ET64" s="221"/>
      <c r="EU64" s="221"/>
      <c r="EV64" s="221"/>
      <c r="EW64" s="221"/>
      <c r="EX64" s="221"/>
      <c r="EY64" s="221"/>
      <c r="EZ64" s="221"/>
      <c r="FA64" s="221"/>
      <c r="FB64" s="221"/>
      <c r="FC64" s="221"/>
      <c r="FD64" s="221"/>
      <c r="FE64" s="221"/>
      <c r="FF64" s="221"/>
      <c r="FG64" s="221"/>
      <c r="FH64" s="221"/>
      <c r="FI64" s="221"/>
      <c r="FJ64" s="221"/>
      <c r="FK64" s="221"/>
      <c r="FL64" s="221"/>
      <c r="FM64" s="221"/>
      <c r="FN64" s="221"/>
      <c r="FO64" s="221"/>
      <c r="FP64" s="221"/>
      <c r="FQ64" s="221"/>
      <c r="FR64" s="221"/>
      <c r="FS64" s="221"/>
      <c r="FT64" s="221"/>
      <c r="FU64" s="221"/>
      <c r="FV64" s="221"/>
      <c r="FW64" s="221"/>
      <c r="FX64" s="221"/>
      <c r="FY64" s="221"/>
      <c r="FZ64" s="221"/>
      <c r="GA64" s="221"/>
      <c r="GB64" s="221"/>
      <c r="GC64" s="221"/>
      <c r="GD64" s="221"/>
      <c r="GE64" s="221"/>
      <c r="GF64" s="221"/>
      <c r="GG64" s="221"/>
      <c r="GH64" s="221"/>
      <c r="GI64" s="221"/>
      <c r="GJ64" s="221"/>
      <c r="GK64" s="221"/>
      <c r="GL64" s="221"/>
      <c r="GM64" s="221"/>
      <c r="GN64" s="221"/>
      <c r="GO64" s="221"/>
      <c r="GP64" s="221"/>
      <c r="GQ64" s="221"/>
      <c r="GR64" s="221"/>
      <c r="GS64" s="221"/>
      <c r="GT64" s="221"/>
      <c r="GU64" s="221"/>
      <c r="GV64" s="221"/>
      <c r="GW64" s="221"/>
      <c r="GX64" s="221"/>
      <c r="GY64" s="221"/>
      <c r="GZ64" s="221"/>
      <c r="HA64" s="221"/>
      <c r="HB64" s="221"/>
      <c r="HC64" s="221"/>
      <c r="HD64" s="221"/>
      <c r="HE64" s="221"/>
      <c r="HF64" s="221"/>
      <c r="HG64" s="221"/>
      <c r="HH64" s="221"/>
      <c r="HI64" s="221"/>
      <c r="HJ64" s="221"/>
      <c r="HK64" s="221"/>
      <c r="HL64" s="221"/>
      <c r="HM64" s="221"/>
      <c r="HN64" s="221"/>
      <c r="HO64" s="221"/>
      <c r="HP64" s="221"/>
      <c r="HQ64" s="221"/>
      <c r="HR64" s="221"/>
      <c r="HS64" s="221"/>
      <c r="HT64" s="221"/>
      <c r="HU64" s="221"/>
      <c r="HV64" s="221"/>
      <c r="HW64" s="221"/>
      <c r="HX64" s="221"/>
      <c r="HY64" s="221"/>
      <c r="HZ64" s="221"/>
      <c r="IA64" s="221"/>
      <c r="IB64" s="221"/>
      <c r="IC64" s="221"/>
      <c r="ID64" s="221"/>
      <c r="IE64" s="221"/>
      <c r="IF64" s="221"/>
      <c r="IG64" s="221"/>
      <c r="IH64" s="221"/>
      <c r="II64" s="221"/>
      <c r="IJ64" s="221"/>
      <c r="IK64" s="221"/>
      <c r="IL64" s="221"/>
      <c r="IM64" s="221"/>
      <c r="IN64" s="221"/>
      <c r="IO64" s="221"/>
      <c r="IP64" s="221"/>
      <c r="IQ64" s="221"/>
      <c r="IR64" s="221"/>
      <c r="IS64" s="221"/>
      <c r="IT64" s="221"/>
      <c r="IU64" s="221"/>
      <c r="IV64" s="221"/>
    </row>
    <row r="65" spans="1:256" s="308" customFormat="1" ht="13.5" customHeight="1" x14ac:dyDescent="0.3">
      <c r="A65" s="305"/>
      <c r="B65" s="327"/>
      <c r="C65" s="311"/>
      <c r="D65" s="306" t="s">
        <v>549</v>
      </c>
      <c r="E65" s="307"/>
      <c r="F65" s="266"/>
      <c r="G65" s="266"/>
      <c r="H65" s="266"/>
      <c r="I65" s="266"/>
      <c r="J65" s="266"/>
      <c r="K65" s="266"/>
      <c r="L65" s="266"/>
      <c r="M65" s="266"/>
      <c r="N65" s="266"/>
      <c r="O65" s="266"/>
      <c r="P65" s="266"/>
      <c r="Q65" s="266"/>
      <c r="R65" s="266"/>
      <c r="S65" s="266"/>
      <c r="T65" s="266"/>
      <c r="U65" s="266"/>
      <c r="V65" s="266"/>
      <c r="W65" s="266"/>
      <c r="X65" s="266"/>
      <c r="Y65" s="266"/>
      <c r="Z65" s="266"/>
      <c r="AA65" s="266"/>
      <c r="AB65" s="266"/>
      <c r="AC65" s="266"/>
      <c r="AD65" s="266"/>
      <c r="AE65" s="266"/>
      <c r="AF65" s="266"/>
      <c r="AG65" s="266"/>
      <c r="AH65" s="266"/>
      <c r="AI65" s="266"/>
      <c r="AJ65" s="266"/>
      <c r="AK65" s="266"/>
      <c r="AL65" s="266"/>
      <c r="AM65" s="266"/>
      <c r="AN65" s="266"/>
      <c r="AO65" s="266"/>
      <c r="AP65" s="266"/>
      <c r="AQ65" s="266"/>
      <c r="AR65" s="266"/>
      <c r="AS65" s="266"/>
      <c r="AT65" s="266"/>
      <c r="AU65" s="266"/>
      <c r="AV65" s="266"/>
      <c r="AW65" s="266"/>
      <c r="AX65" s="266"/>
      <c r="AY65" s="266"/>
      <c r="AZ65" s="266"/>
      <c r="BA65" s="266"/>
      <c r="BB65" s="266"/>
      <c r="BC65" s="266"/>
      <c r="BD65" s="266"/>
      <c r="BE65" s="266"/>
      <c r="BF65" s="266"/>
      <c r="BG65" s="266"/>
      <c r="BH65" s="266"/>
      <c r="BI65" s="266"/>
      <c r="BJ65" s="266"/>
      <c r="BK65" s="266"/>
      <c r="BL65" s="266"/>
      <c r="BM65" s="266"/>
      <c r="BN65" s="266"/>
      <c r="BO65" s="266"/>
      <c r="BP65" s="266"/>
      <c r="BQ65" s="266"/>
      <c r="BR65" s="266"/>
      <c r="BS65" s="266"/>
      <c r="BT65" s="266"/>
      <c r="BU65" s="266"/>
      <c r="BV65" s="266"/>
      <c r="BW65" s="266"/>
      <c r="BX65" s="266"/>
      <c r="BY65" s="266"/>
      <c r="BZ65" s="266"/>
      <c r="CA65" s="266"/>
      <c r="CB65" s="266"/>
      <c r="CC65" s="266"/>
      <c r="CD65" s="266"/>
      <c r="CE65" s="266"/>
      <c r="CF65" s="266"/>
      <c r="CG65" s="266"/>
      <c r="CH65" s="266"/>
      <c r="CI65" s="266"/>
      <c r="CJ65" s="266"/>
      <c r="CK65" s="266"/>
      <c r="CL65" s="266"/>
      <c r="CM65" s="266"/>
      <c r="CN65" s="266"/>
      <c r="CO65" s="266"/>
      <c r="CP65" s="266"/>
      <c r="CQ65" s="266"/>
      <c r="CR65" s="266"/>
      <c r="CS65" s="266"/>
      <c r="CT65" s="266"/>
      <c r="CU65" s="266"/>
      <c r="CV65" s="266"/>
      <c r="CW65" s="266"/>
      <c r="CX65" s="266"/>
      <c r="CY65" s="266"/>
      <c r="CZ65" s="266"/>
      <c r="DA65" s="266"/>
      <c r="DB65" s="266"/>
      <c r="DC65" s="266"/>
      <c r="DD65" s="266"/>
      <c r="DE65" s="266"/>
      <c r="DF65" s="266"/>
      <c r="DG65" s="266"/>
      <c r="DH65" s="266"/>
      <c r="DI65" s="266"/>
      <c r="DJ65" s="266"/>
      <c r="DK65" s="266"/>
      <c r="DL65" s="266"/>
      <c r="DM65" s="266"/>
      <c r="DN65" s="266"/>
      <c r="DO65" s="266"/>
      <c r="DP65" s="266"/>
      <c r="DQ65" s="266"/>
      <c r="DR65" s="266"/>
      <c r="DS65" s="266"/>
      <c r="DT65" s="266"/>
      <c r="DU65" s="266"/>
      <c r="DV65" s="266"/>
      <c r="DW65" s="266"/>
      <c r="DX65" s="266"/>
      <c r="DY65" s="266"/>
      <c r="DZ65" s="266"/>
      <c r="EA65" s="266"/>
      <c r="EB65" s="266"/>
      <c r="EC65" s="266"/>
      <c r="ED65" s="266"/>
      <c r="EE65" s="266"/>
      <c r="EF65" s="266"/>
      <c r="EG65" s="266"/>
      <c r="EH65" s="266"/>
      <c r="EI65" s="266"/>
      <c r="EJ65" s="266"/>
      <c r="EK65" s="266"/>
      <c r="EL65" s="266"/>
      <c r="EM65" s="266"/>
      <c r="EN65" s="266"/>
      <c r="EO65" s="266"/>
      <c r="EP65" s="266"/>
      <c r="EQ65" s="266"/>
      <c r="ER65" s="266"/>
      <c r="ES65" s="266"/>
      <c r="ET65" s="266"/>
      <c r="EU65" s="266"/>
      <c r="EV65" s="266"/>
      <c r="EW65" s="266"/>
      <c r="EX65" s="266"/>
      <c r="EY65" s="266"/>
      <c r="EZ65" s="266"/>
      <c r="FA65" s="266"/>
      <c r="FB65" s="266"/>
      <c r="FC65" s="266"/>
      <c r="FD65" s="266"/>
      <c r="FE65" s="266"/>
      <c r="FF65" s="266"/>
      <c r="FG65" s="266"/>
      <c r="FH65" s="266"/>
      <c r="FI65" s="266"/>
      <c r="FJ65" s="266"/>
      <c r="FK65" s="266"/>
      <c r="FL65" s="266"/>
      <c r="FM65" s="266"/>
      <c r="FN65" s="266"/>
      <c r="FO65" s="266"/>
      <c r="FP65" s="266"/>
      <c r="FQ65" s="266"/>
      <c r="FR65" s="266"/>
      <c r="FS65" s="266"/>
      <c r="FT65" s="266"/>
      <c r="FU65" s="266"/>
      <c r="FV65" s="266"/>
      <c r="FW65" s="266"/>
      <c r="FX65" s="266"/>
      <c r="FY65" s="266"/>
      <c r="FZ65" s="266"/>
      <c r="GA65" s="266"/>
      <c r="GB65" s="266"/>
      <c r="GC65" s="266"/>
      <c r="GD65" s="266"/>
      <c r="GE65" s="266"/>
      <c r="GF65" s="266"/>
      <c r="GG65" s="266"/>
      <c r="GH65" s="266"/>
      <c r="GI65" s="266"/>
      <c r="GJ65" s="266"/>
      <c r="GK65" s="266"/>
      <c r="GL65" s="266"/>
      <c r="GM65" s="266"/>
      <c r="GN65" s="266"/>
      <c r="GO65" s="266"/>
      <c r="GP65" s="266"/>
      <c r="GQ65" s="266"/>
      <c r="GR65" s="266"/>
      <c r="GS65" s="266"/>
      <c r="GT65" s="266"/>
      <c r="GU65" s="266"/>
      <c r="GV65" s="266"/>
      <c r="GW65" s="266"/>
      <c r="GX65" s="266"/>
      <c r="GY65" s="266"/>
      <c r="GZ65" s="266"/>
      <c r="HA65" s="266"/>
      <c r="HB65" s="266"/>
      <c r="HC65" s="266"/>
      <c r="HD65" s="266"/>
      <c r="HE65" s="266"/>
      <c r="HF65" s="266"/>
      <c r="HG65" s="266"/>
      <c r="HH65" s="266"/>
      <c r="HI65" s="266"/>
      <c r="HJ65" s="266"/>
      <c r="HK65" s="266"/>
      <c r="HL65" s="266"/>
      <c r="HM65" s="266"/>
      <c r="HN65" s="266"/>
      <c r="HO65" s="266"/>
      <c r="HP65" s="266"/>
      <c r="HQ65" s="266"/>
      <c r="HR65" s="266"/>
      <c r="HS65" s="266"/>
      <c r="HT65" s="266"/>
      <c r="HU65" s="266"/>
      <c r="HV65" s="266"/>
      <c r="HW65" s="266"/>
      <c r="HX65" s="266"/>
      <c r="HY65" s="266"/>
      <c r="HZ65" s="266"/>
      <c r="IA65" s="266"/>
      <c r="IB65" s="266"/>
      <c r="IC65" s="266"/>
      <c r="ID65" s="266"/>
      <c r="IE65" s="266"/>
      <c r="IF65" s="266"/>
      <c r="IG65" s="266"/>
      <c r="IH65" s="266"/>
      <c r="II65" s="266"/>
      <c r="IJ65" s="266"/>
      <c r="IK65" s="266"/>
      <c r="IL65" s="266"/>
      <c r="IM65" s="266"/>
      <c r="IN65" s="266"/>
      <c r="IO65" s="266"/>
      <c r="IP65" s="266"/>
      <c r="IQ65" s="266"/>
      <c r="IR65" s="266"/>
      <c r="IS65" s="266"/>
      <c r="IT65" s="266"/>
      <c r="IU65" s="266"/>
      <c r="IV65" s="266"/>
    </row>
    <row r="66" spans="1:256" s="298" customFormat="1" ht="13.5" customHeight="1" x14ac:dyDescent="0.3">
      <c r="B66" s="326"/>
      <c r="C66" s="315"/>
      <c r="D66" s="343" t="s">
        <v>550</v>
      </c>
      <c r="E66" s="304"/>
      <c r="F66" s="221"/>
      <c r="G66" s="221"/>
      <c r="H66" s="221"/>
      <c r="I66" s="221"/>
      <c r="J66" s="221"/>
      <c r="K66" s="221"/>
      <c r="L66" s="221"/>
      <c r="M66" s="221"/>
      <c r="N66" s="221"/>
      <c r="O66" s="221"/>
      <c r="P66" s="221"/>
      <c r="Q66" s="221"/>
      <c r="R66" s="221"/>
      <c r="S66" s="221"/>
      <c r="T66" s="221"/>
      <c r="U66" s="221"/>
      <c r="V66" s="221"/>
      <c r="W66" s="221"/>
      <c r="X66" s="221"/>
      <c r="Y66" s="221"/>
      <c r="Z66" s="221"/>
      <c r="AA66" s="221"/>
      <c r="AB66" s="221"/>
      <c r="AC66" s="221"/>
      <c r="AD66" s="221"/>
      <c r="AE66" s="221"/>
      <c r="AF66" s="221"/>
      <c r="AG66" s="221"/>
      <c r="AH66" s="221"/>
      <c r="AI66" s="221"/>
      <c r="AJ66" s="221"/>
      <c r="AK66" s="221"/>
      <c r="AL66" s="221"/>
      <c r="AM66" s="221"/>
      <c r="AN66" s="221"/>
      <c r="AO66" s="221"/>
      <c r="AP66" s="221"/>
      <c r="AQ66" s="221"/>
      <c r="AR66" s="221"/>
      <c r="AS66" s="221"/>
      <c r="AT66" s="221"/>
      <c r="AU66" s="221"/>
      <c r="AV66" s="221"/>
      <c r="AW66" s="221"/>
      <c r="AX66" s="221"/>
      <c r="AY66" s="221"/>
      <c r="AZ66" s="221"/>
      <c r="BA66" s="221"/>
      <c r="BB66" s="221"/>
      <c r="BC66" s="221"/>
      <c r="BD66" s="221"/>
      <c r="BE66" s="221"/>
      <c r="BF66" s="221"/>
      <c r="BG66" s="221"/>
      <c r="BH66" s="221"/>
      <c r="BI66" s="221"/>
      <c r="BJ66" s="221"/>
      <c r="BK66" s="221"/>
      <c r="BL66" s="221"/>
      <c r="BM66" s="221"/>
      <c r="BN66" s="221"/>
      <c r="BO66" s="221"/>
      <c r="BP66" s="221"/>
      <c r="BQ66" s="221"/>
      <c r="BR66" s="221"/>
      <c r="BS66" s="221"/>
      <c r="BT66" s="221"/>
      <c r="BU66" s="221"/>
      <c r="BV66" s="221"/>
      <c r="BW66" s="221"/>
      <c r="BX66" s="221"/>
      <c r="BY66" s="221"/>
      <c r="BZ66" s="221"/>
      <c r="CA66" s="221"/>
      <c r="CB66" s="221"/>
      <c r="CC66" s="221"/>
      <c r="CD66" s="221"/>
      <c r="CE66" s="221"/>
      <c r="CF66" s="221"/>
      <c r="CG66" s="221"/>
      <c r="CH66" s="221"/>
      <c r="CI66" s="221"/>
      <c r="CJ66" s="221"/>
      <c r="CK66" s="221"/>
      <c r="CL66" s="221"/>
      <c r="CM66" s="221"/>
      <c r="CN66" s="221"/>
      <c r="CO66" s="221"/>
      <c r="CP66" s="221"/>
      <c r="CQ66" s="221"/>
      <c r="CR66" s="221"/>
      <c r="CS66" s="221"/>
      <c r="CT66" s="221"/>
      <c r="CU66" s="221"/>
      <c r="CV66" s="221"/>
      <c r="CW66" s="221"/>
      <c r="CX66" s="221"/>
      <c r="CY66" s="221"/>
      <c r="CZ66" s="221"/>
      <c r="DA66" s="221"/>
      <c r="DB66" s="221"/>
      <c r="DC66" s="221"/>
      <c r="DD66" s="221"/>
      <c r="DE66" s="221"/>
      <c r="DF66" s="221"/>
      <c r="DG66" s="221"/>
      <c r="DH66" s="221"/>
      <c r="DI66" s="221"/>
      <c r="DJ66" s="221"/>
      <c r="DK66" s="221"/>
      <c r="DL66" s="221"/>
      <c r="DM66" s="221"/>
      <c r="DN66" s="221"/>
      <c r="DO66" s="221"/>
      <c r="DP66" s="221"/>
      <c r="DQ66" s="221"/>
      <c r="DR66" s="221"/>
      <c r="DS66" s="221"/>
      <c r="DT66" s="221"/>
      <c r="DU66" s="221"/>
      <c r="DV66" s="221"/>
      <c r="DW66" s="221"/>
      <c r="DX66" s="221"/>
      <c r="DY66" s="221"/>
      <c r="DZ66" s="221"/>
      <c r="EA66" s="221"/>
      <c r="EB66" s="221"/>
      <c r="EC66" s="221"/>
      <c r="ED66" s="221"/>
      <c r="EE66" s="221"/>
      <c r="EF66" s="221"/>
      <c r="EG66" s="221"/>
      <c r="EH66" s="221"/>
      <c r="EI66" s="221"/>
      <c r="EJ66" s="221"/>
      <c r="EK66" s="221"/>
      <c r="EL66" s="221"/>
      <c r="EM66" s="221"/>
      <c r="EN66" s="221"/>
      <c r="EO66" s="221"/>
      <c r="EP66" s="221"/>
      <c r="EQ66" s="221"/>
      <c r="ER66" s="221"/>
      <c r="ES66" s="221"/>
      <c r="ET66" s="221"/>
      <c r="EU66" s="221"/>
      <c r="EV66" s="221"/>
      <c r="EW66" s="221"/>
      <c r="EX66" s="221"/>
      <c r="EY66" s="221"/>
      <c r="EZ66" s="221"/>
      <c r="FA66" s="221"/>
      <c r="FB66" s="221"/>
      <c r="FC66" s="221"/>
      <c r="FD66" s="221"/>
      <c r="FE66" s="221"/>
      <c r="FF66" s="221"/>
      <c r="FG66" s="221"/>
      <c r="FH66" s="221"/>
      <c r="FI66" s="221"/>
      <c r="FJ66" s="221"/>
      <c r="FK66" s="221"/>
      <c r="FL66" s="221"/>
      <c r="FM66" s="221"/>
      <c r="FN66" s="221"/>
      <c r="FO66" s="221"/>
      <c r="FP66" s="221"/>
      <c r="FQ66" s="221"/>
      <c r="FR66" s="221"/>
      <c r="FS66" s="221"/>
      <c r="FT66" s="221"/>
      <c r="FU66" s="221"/>
      <c r="FV66" s="221"/>
      <c r="FW66" s="221"/>
      <c r="FX66" s="221"/>
      <c r="FY66" s="221"/>
      <c r="FZ66" s="221"/>
      <c r="GA66" s="221"/>
      <c r="GB66" s="221"/>
      <c r="GC66" s="221"/>
      <c r="GD66" s="221"/>
      <c r="GE66" s="221"/>
      <c r="GF66" s="221"/>
      <c r="GG66" s="221"/>
      <c r="GH66" s="221"/>
      <c r="GI66" s="221"/>
      <c r="GJ66" s="221"/>
      <c r="GK66" s="221"/>
      <c r="GL66" s="221"/>
      <c r="GM66" s="221"/>
      <c r="GN66" s="221"/>
      <c r="GO66" s="221"/>
      <c r="GP66" s="221"/>
      <c r="GQ66" s="221"/>
      <c r="GR66" s="221"/>
      <c r="GS66" s="221"/>
      <c r="GT66" s="221"/>
      <c r="GU66" s="221"/>
      <c r="GV66" s="221"/>
      <c r="GW66" s="221"/>
      <c r="GX66" s="221"/>
      <c r="GY66" s="221"/>
      <c r="GZ66" s="221"/>
      <c r="HA66" s="221"/>
      <c r="HB66" s="221"/>
      <c r="HC66" s="221"/>
      <c r="HD66" s="221"/>
      <c r="HE66" s="221"/>
      <c r="HF66" s="221"/>
      <c r="HG66" s="221"/>
      <c r="HH66" s="221"/>
      <c r="HI66" s="221"/>
      <c r="HJ66" s="221"/>
      <c r="HK66" s="221"/>
      <c r="HL66" s="221"/>
      <c r="HM66" s="221"/>
      <c r="HN66" s="221"/>
      <c r="HO66" s="221"/>
      <c r="HP66" s="221"/>
      <c r="HQ66" s="221"/>
      <c r="HR66" s="221"/>
      <c r="HS66" s="221"/>
      <c r="HT66" s="221"/>
      <c r="HU66" s="221"/>
      <c r="HV66" s="221"/>
      <c r="HW66" s="221"/>
      <c r="HX66" s="221"/>
      <c r="HY66" s="221"/>
      <c r="HZ66" s="221"/>
      <c r="IA66" s="221"/>
      <c r="IB66" s="221"/>
      <c r="IC66" s="221"/>
      <c r="ID66" s="221"/>
      <c r="IE66" s="221"/>
      <c r="IF66" s="221"/>
      <c r="IG66" s="221"/>
      <c r="IH66" s="221"/>
      <c r="II66" s="221"/>
      <c r="IJ66" s="221"/>
      <c r="IK66" s="221"/>
      <c r="IL66" s="221"/>
      <c r="IM66" s="221"/>
      <c r="IN66" s="221"/>
      <c r="IO66" s="221"/>
      <c r="IP66" s="221"/>
      <c r="IQ66" s="221"/>
      <c r="IR66" s="221"/>
      <c r="IS66" s="221"/>
      <c r="IT66" s="221"/>
      <c r="IU66" s="221"/>
      <c r="IV66" s="221"/>
    </row>
    <row r="67" spans="1:256" s="308" customFormat="1" ht="13.5" customHeight="1" x14ac:dyDescent="0.3">
      <c r="A67" s="305"/>
      <c r="B67" s="327"/>
      <c r="C67" s="317" t="s">
        <v>513</v>
      </c>
      <c r="D67" s="306" t="s">
        <v>551</v>
      </c>
      <c r="E67" s="309"/>
      <c r="F67" s="266"/>
      <c r="G67" s="266"/>
      <c r="H67" s="266"/>
      <c r="I67" s="266"/>
      <c r="J67" s="266"/>
      <c r="K67" s="266"/>
      <c r="L67" s="266"/>
      <c r="M67" s="266"/>
      <c r="N67" s="266"/>
      <c r="O67" s="266"/>
      <c r="P67" s="266"/>
      <c r="Q67" s="266"/>
      <c r="R67" s="266"/>
      <c r="S67" s="266"/>
      <c r="T67" s="266"/>
      <c r="U67" s="266"/>
      <c r="V67" s="266"/>
      <c r="W67" s="266"/>
      <c r="X67" s="266"/>
      <c r="Y67" s="266"/>
      <c r="Z67" s="266"/>
      <c r="AA67" s="266"/>
      <c r="AB67" s="266"/>
      <c r="AC67" s="266"/>
      <c r="AD67" s="266"/>
      <c r="AE67" s="266"/>
      <c r="AF67" s="266"/>
      <c r="AG67" s="266"/>
      <c r="AH67" s="266"/>
      <c r="AI67" s="266"/>
      <c r="AJ67" s="266"/>
      <c r="AK67" s="266"/>
      <c r="AL67" s="266"/>
      <c r="AM67" s="266"/>
      <c r="AN67" s="266"/>
      <c r="AO67" s="266"/>
      <c r="AP67" s="266"/>
      <c r="AQ67" s="266"/>
      <c r="AR67" s="266"/>
      <c r="AS67" s="266"/>
      <c r="AT67" s="266"/>
      <c r="AU67" s="266"/>
      <c r="AV67" s="266"/>
      <c r="AW67" s="266"/>
      <c r="AX67" s="266"/>
      <c r="AY67" s="266"/>
      <c r="AZ67" s="266"/>
      <c r="BA67" s="266"/>
      <c r="BB67" s="266"/>
      <c r="BC67" s="266"/>
      <c r="BD67" s="266"/>
      <c r="BE67" s="266"/>
      <c r="BF67" s="266"/>
      <c r="BG67" s="266"/>
      <c r="BH67" s="266"/>
      <c r="BI67" s="266"/>
      <c r="BJ67" s="266"/>
      <c r="BK67" s="266"/>
      <c r="BL67" s="266"/>
      <c r="BM67" s="266"/>
      <c r="BN67" s="266"/>
      <c r="BO67" s="266"/>
      <c r="BP67" s="266"/>
      <c r="BQ67" s="266"/>
      <c r="BR67" s="266"/>
      <c r="BS67" s="266"/>
      <c r="BT67" s="266"/>
      <c r="BU67" s="266"/>
      <c r="BV67" s="266"/>
      <c r="BW67" s="266"/>
      <c r="BX67" s="266"/>
      <c r="BY67" s="266"/>
      <c r="BZ67" s="266"/>
      <c r="CA67" s="266"/>
      <c r="CB67" s="266"/>
      <c r="CC67" s="266"/>
      <c r="CD67" s="266"/>
      <c r="CE67" s="266"/>
      <c r="CF67" s="266"/>
      <c r="CG67" s="266"/>
      <c r="CH67" s="266"/>
      <c r="CI67" s="266"/>
      <c r="CJ67" s="266"/>
      <c r="CK67" s="266"/>
      <c r="CL67" s="266"/>
      <c r="CM67" s="266"/>
      <c r="CN67" s="266"/>
      <c r="CO67" s="266"/>
      <c r="CP67" s="266"/>
      <c r="CQ67" s="266"/>
      <c r="CR67" s="266"/>
      <c r="CS67" s="266"/>
      <c r="CT67" s="266"/>
      <c r="CU67" s="266"/>
      <c r="CV67" s="266"/>
      <c r="CW67" s="266"/>
      <c r="CX67" s="266"/>
      <c r="CY67" s="266"/>
      <c r="CZ67" s="266"/>
      <c r="DA67" s="266"/>
      <c r="DB67" s="266"/>
      <c r="DC67" s="266"/>
      <c r="DD67" s="266"/>
      <c r="DE67" s="266"/>
      <c r="DF67" s="266"/>
      <c r="DG67" s="266"/>
      <c r="DH67" s="266"/>
      <c r="DI67" s="266"/>
      <c r="DJ67" s="266"/>
      <c r="DK67" s="266"/>
      <c r="DL67" s="266"/>
      <c r="DM67" s="266"/>
      <c r="DN67" s="266"/>
      <c r="DO67" s="266"/>
      <c r="DP67" s="266"/>
      <c r="DQ67" s="266"/>
      <c r="DR67" s="266"/>
      <c r="DS67" s="266"/>
      <c r="DT67" s="266"/>
      <c r="DU67" s="266"/>
      <c r="DV67" s="266"/>
      <c r="DW67" s="266"/>
      <c r="DX67" s="266"/>
      <c r="DY67" s="266"/>
      <c r="DZ67" s="266"/>
      <c r="EA67" s="266"/>
      <c r="EB67" s="266"/>
      <c r="EC67" s="266"/>
      <c r="ED67" s="266"/>
      <c r="EE67" s="266"/>
      <c r="EF67" s="266"/>
      <c r="EG67" s="266"/>
      <c r="EH67" s="266"/>
      <c r="EI67" s="266"/>
      <c r="EJ67" s="266"/>
      <c r="EK67" s="266"/>
      <c r="EL67" s="266"/>
      <c r="EM67" s="266"/>
      <c r="EN67" s="266"/>
      <c r="EO67" s="266"/>
      <c r="EP67" s="266"/>
      <c r="EQ67" s="266"/>
      <c r="ER67" s="266"/>
      <c r="ES67" s="266"/>
      <c r="ET67" s="266"/>
      <c r="EU67" s="266"/>
      <c r="EV67" s="266"/>
      <c r="EW67" s="266"/>
      <c r="EX67" s="266"/>
      <c r="EY67" s="266"/>
      <c r="EZ67" s="266"/>
      <c r="FA67" s="266"/>
      <c r="FB67" s="266"/>
      <c r="FC67" s="266"/>
      <c r="FD67" s="266"/>
      <c r="FE67" s="266"/>
      <c r="FF67" s="266"/>
      <c r="FG67" s="266"/>
      <c r="FH67" s="266"/>
      <c r="FI67" s="266"/>
      <c r="FJ67" s="266"/>
      <c r="FK67" s="266"/>
      <c r="FL67" s="266"/>
      <c r="FM67" s="266"/>
      <c r="FN67" s="266"/>
      <c r="FO67" s="266"/>
      <c r="FP67" s="266"/>
      <c r="FQ67" s="266"/>
      <c r="FR67" s="266"/>
      <c r="FS67" s="266"/>
      <c r="FT67" s="266"/>
      <c r="FU67" s="266"/>
      <c r="FV67" s="266"/>
      <c r="FW67" s="266"/>
      <c r="FX67" s="266"/>
      <c r="FY67" s="266"/>
      <c r="FZ67" s="266"/>
      <c r="GA67" s="266"/>
      <c r="GB67" s="266"/>
      <c r="GC67" s="266"/>
      <c r="GD67" s="266"/>
      <c r="GE67" s="266"/>
      <c r="GF67" s="266"/>
      <c r="GG67" s="266"/>
      <c r="GH67" s="266"/>
      <c r="GI67" s="266"/>
      <c r="GJ67" s="266"/>
      <c r="GK67" s="266"/>
      <c r="GL67" s="266"/>
      <c r="GM67" s="266"/>
      <c r="GN67" s="266"/>
      <c r="GO67" s="266"/>
      <c r="GP67" s="266"/>
      <c r="GQ67" s="266"/>
      <c r="GR67" s="266"/>
      <c r="GS67" s="266"/>
      <c r="GT67" s="266"/>
      <c r="GU67" s="266"/>
      <c r="GV67" s="266"/>
      <c r="GW67" s="266"/>
      <c r="GX67" s="266"/>
      <c r="GY67" s="266"/>
      <c r="GZ67" s="266"/>
      <c r="HA67" s="266"/>
      <c r="HB67" s="266"/>
      <c r="HC67" s="266"/>
      <c r="HD67" s="266"/>
      <c r="HE67" s="266"/>
      <c r="HF67" s="266"/>
      <c r="HG67" s="266"/>
      <c r="HH67" s="266"/>
      <c r="HI67" s="266"/>
      <c r="HJ67" s="266"/>
      <c r="HK67" s="266"/>
      <c r="HL67" s="266"/>
      <c r="HM67" s="266"/>
      <c r="HN67" s="266"/>
      <c r="HO67" s="266"/>
      <c r="HP67" s="266"/>
      <c r="HQ67" s="266"/>
      <c r="HR67" s="266"/>
      <c r="HS67" s="266"/>
      <c r="HT67" s="266"/>
      <c r="HU67" s="266"/>
      <c r="HV67" s="266"/>
      <c r="HW67" s="266"/>
      <c r="HX67" s="266"/>
      <c r="HY67" s="266"/>
      <c r="HZ67" s="266"/>
      <c r="IA67" s="266"/>
      <c r="IB67" s="266"/>
      <c r="IC67" s="266"/>
      <c r="ID67" s="266"/>
      <c r="IE67" s="266"/>
      <c r="IF67" s="266"/>
      <c r="IG67" s="266"/>
      <c r="IH67" s="266"/>
      <c r="II67" s="266"/>
      <c r="IJ67" s="266"/>
      <c r="IK67" s="266"/>
      <c r="IL67" s="266"/>
      <c r="IM67" s="266"/>
      <c r="IN67" s="266"/>
      <c r="IO67" s="266"/>
      <c r="IP67" s="266"/>
      <c r="IQ67" s="266"/>
      <c r="IR67" s="266"/>
      <c r="IS67" s="266"/>
      <c r="IT67" s="266"/>
      <c r="IU67" s="266"/>
      <c r="IV67" s="266"/>
    </row>
    <row r="68" spans="1:256" s="298" customFormat="1" ht="13.5" customHeight="1" x14ac:dyDescent="0.3">
      <c r="B68" s="326"/>
      <c r="C68" s="315"/>
      <c r="D68" s="343" t="s">
        <v>552</v>
      </c>
      <c r="E68" s="304"/>
      <c r="F68" s="221"/>
      <c r="G68" s="221"/>
      <c r="H68" s="221"/>
      <c r="I68" s="221"/>
      <c r="J68" s="221"/>
      <c r="K68" s="221"/>
      <c r="L68" s="221"/>
      <c r="M68" s="221"/>
      <c r="N68" s="221"/>
      <c r="O68" s="221"/>
      <c r="P68" s="221"/>
      <c r="Q68" s="221"/>
      <c r="R68" s="221"/>
      <c r="S68" s="221"/>
      <c r="T68" s="221"/>
      <c r="U68" s="221"/>
      <c r="V68" s="221"/>
      <c r="W68" s="221"/>
      <c r="X68" s="221"/>
      <c r="Y68" s="221"/>
      <c r="Z68" s="221"/>
      <c r="AA68" s="221"/>
      <c r="AB68" s="221"/>
      <c r="AC68" s="221"/>
      <c r="AD68" s="221"/>
      <c r="AE68" s="221"/>
      <c r="AF68" s="221"/>
      <c r="AG68" s="221"/>
      <c r="AH68" s="221"/>
      <c r="AI68" s="221"/>
      <c r="AJ68" s="221"/>
      <c r="AK68" s="221"/>
      <c r="AL68" s="221"/>
      <c r="AM68" s="221"/>
      <c r="AN68" s="221"/>
      <c r="AO68" s="221"/>
      <c r="AP68" s="221"/>
      <c r="AQ68" s="221"/>
      <c r="AR68" s="221"/>
      <c r="AS68" s="221"/>
      <c r="AT68" s="221"/>
      <c r="AU68" s="221"/>
      <c r="AV68" s="221"/>
      <c r="AW68" s="221"/>
      <c r="AX68" s="221"/>
      <c r="AY68" s="221"/>
      <c r="AZ68" s="221"/>
      <c r="BA68" s="221"/>
      <c r="BB68" s="221"/>
      <c r="BC68" s="221"/>
      <c r="BD68" s="221"/>
      <c r="BE68" s="221"/>
      <c r="BF68" s="221"/>
      <c r="BG68" s="221"/>
      <c r="BH68" s="221"/>
      <c r="BI68" s="221"/>
      <c r="BJ68" s="221"/>
      <c r="BK68" s="221"/>
      <c r="BL68" s="221"/>
      <c r="BM68" s="221"/>
      <c r="BN68" s="221"/>
      <c r="BO68" s="221"/>
      <c r="BP68" s="221"/>
      <c r="BQ68" s="221"/>
      <c r="BR68" s="221"/>
      <c r="BS68" s="221"/>
      <c r="BT68" s="221"/>
      <c r="BU68" s="221"/>
      <c r="BV68" s="221"/>
      <c r="BW68" s="221"/>
      <c r="BX68" s="221"/>
      <c r="BY68" s="221"/>
      <c r="BZ68" s="221"/>
      <c r="CA68" s="221"/>
      <c r="CB68" s="221"/>
      <c r="CC68" s="221"/>
      <c r="CD68" s="221"/>
      <c r="CE68" s="221"/>
      <c r="CF68" s="221"/>
      <c r="CG68" s="221"/>
      <c r="CH68" s="221"/>
      <c r="CI68" s="221"/>
      <c r="CJ68" s="221"/>
      <c r="CK68" s="221"/>
      <c r="CL68" s="221"/>
      <c r="CM68" s="221"/>
      <c r="CN68" s="221"/>
      <c r="CO68" s="221"/>
      <c r="CP68" s="221"/>
      <c r="CQ68" s="221"/>
      <c r="CR68" s="221"/>
      <c r="CS68" s="221"/>
      <c r="CT68" s="221"/>
      <c r="CU68" s="221"/>
      <c r="CV68" s="221"/>
      <c r="CW68" s="221"/>
      <c r="CX68" s="221"/>
      <c r="CY68" s="221"/>
      <c r="CZ68" s="221"/>
      <c r="DA68" s="221"/>
      <c r="DB68" s="221"/>
      <c r="DC68" s="221"/>
      <c r="DD68" s="221"/>
      <c r="DE68" s="221"/>
      <c r="DF68" s="221"/>
      <c r="DG68" s="221"/>
      <c r="DH68" s="221"/>
      <c r="DI68" s="221"/>
      <c r="DJ68" s="221"/>
      <c r="DK68" s="221"/>
      <c r="DL68" s="221"/>
      <c r="DM68" s="221"/>
      <c r="DN68" s="221"/>
      <c r="DO68" s="221"/>
      <c r="DP68" s="221"/>
      <c r="DQ68" s="221"/>
      <c r="DR68" s="221"/>
      <c r="DS68" s="221"/>
      <c r="DT68" s="221"/>
      <c r="DU68" s="221"/>
      <c r="DV68" s="221"/>
      <c r="DW68" s="221"/>
      <c r="DX68" s="221"/>
      <c r="DY68" s="221"/>
      <c r="DZ68" s="221"/>
      <c r="EA68" s="221"/>
      <c r="EB68" s="221"/>
      <c r="EC68" s="221"/>
      <c r="ED68" s="221"/>
      <c r="EE68" s="221"/>
      <c r="EF68" s="221"/>
      <c r="EG68" s="221"/>
      <c r="EH68" s="221"/>
      <c r="EI68" s="221"/>
      <c r="EJ68" s="221"/>
      <c r="EK68" s="221"/>
      <c r="EL68" s="221"/>
      <c r="EM68" s="221"/>
      <c r="EN68" s="221"/>
      <c r="EO68" s="221"/>
      <c r="EP68" s="221"/>
      <c r="EQ68" s="221"/>
      <c r="ER68" s="221"/>
      <c r="ES68" s="221"/>
      <c r="ET68" s="221"/>
      <c r="EU68" s="221"/>
      <c r="EV68" s="221"/>
      <c r="EW68" s="221"/>
      <c r="EX68" s="221"/>
      <c r="EY68" s="221"/>
      <c r="EZ68" s="221"/>
      <c r="FA68" s="221"/>
      <c r="FB68" s="221"/>
      <c r="FC68" s="221"/>
      <c r="FD68" s="221"/>
      <c r="FE68" s="221"/>
      <c r="FF68" s="221"/>
      <c r="FG68" s="221"/>
      <c r="FH68" s="221"/>
      <c r="FI68" s="221"/>
      <c r="FJ68" s="221"/>
      <c r="FK68" s="221"/>
      <c r="FL68" s="221"/>
      <c r="FM68" s="221"/>
      <c r="FN68" s="221"/>
      <c r="FO68" s="221"/>
      <c r="FP68" s="221"/>
      <c r="FQ68" s="221"/>
      <c r="FR68" s="221"/>
      <c r="FS68" s="221"/>
      <c r="FT68" s="221"/>
      <c r="FU68" s="221"/>
      <c r="FV68" s="221"/>
      <c r="FW68" s="221"/>
      <c r="FX68" s="221"/>
      <c r="FY68" s="221"/>
      <c r="FZ68" s="221"/>
      <c r="GA68" s="221"/>
      <c r="GB68" s="221"/>
      <c r="GC68" s="221"/>
      <c r="GD68" s="221"/>
      <c r="GE68" s="221"/>
      <c r="GF68" s="221"/>
      <c r="GG68" s="221"/>
      <c r="GH68" s="221"/>
      <c r="GI68" s="221"/>
      <c r="GJ68" s="221"/>
      <c r="GK68" s="221"/>
      <c r="GL68" s="221"/>
      <c r="GM68" s="221"/>
      <c r="GN68" s="221"/>
      <c r="GO68" s="221"/>
      <c r="GP68" s="221"/>
      <c r="GQ68" s="221"/>
      <c r="GR68" s="221"/>
      <c r="GS68" s="221"/>
      <c r="GT68" s="221"/>
      <c r="GU68" s="221"/>
      <c r="GV68" s="221"/>
      <c r="GW68" s="221"/>
      <c r="GX68" s="221"/>
      <c r="GY68" s="221"/>
      <c r="GZ68" s="221"/>
      <c r="HA68" s="221"/>
      <c r="HB68" s="221"/>
      <c r="HC68" s="221"/>
      <c r="HD68" s="221"/>
      <c r="HE68" s="221"/>
      <c r="HF68" s="221"/>
      <c r="HG68" s="221"/>
      <c r="HH68" s="221"/>
      <c r="HI68" s="221"/>
      <c r="HJ68" s="221"/>
      <c r="HK68" s="221"/>
      <c r="HL68" s="221"/>
      <c r="HM68" s="221"/>
      <c r="HN68" s="221"/>
      <c r="HO68" s="221"/>
      <c r="HP68" s="221"/>
      <c r="HQ68" s="221"/>
      <c r="HR68" s="221"/>
      <c r="HS68" s="221"/>
      <c r="HT68" s="221"/>
      <c r="HU68" s="221"/>
      <c r="HV68" s="221"/>
      <c r="HW68" s="221"/>
      <c r="HX68" s="221"/>
      <c r="HY68" s="221"/>
      <c r="HZ68" s="221"/>
      <c r="IA68" s="221"/>
      <c r="IB68" s="221"/>
      <c r="IC68" s="221"/>
      <c r="ID68" s="221"/>
      <c r="IE68" s="221"/>
      <c r="IF68" s="221"/>
      <c r="IG68" s="221"/>
      <c r="IH68" s="221"/>
      <c r="II68" s="221"/>
      <c r="IJ68" s="221"/>
      <c r="IK68" s="221"/>
      <c r="IL68" s="221"/>
      <c r="IM68" s="221"/>
      <c r="IN68" s="221"/>
      <c r="IO68" s="221"/>
      <c r="IP68" s="221"/>
      <c r="IQ68" s="221"/>
      <c r="IR68" s="221"/>
      <c r="IS68" s="221"/>
      <c r="IT68" s="221"/>
      <c r="IU68" s="221"/>
      <c r="IV68" s="221"/>
    </row>
    <row r="69" spans="1:256" s="308" customFormat="1" ht="13.5" customHeight="1" x14ac:dyDescent="0.3">
      <c r="A69" s="305"/>
      <c r="B69" s="327"/>
      <c r="C69" s="311"/>
      <c r="D69" s="306" t="s">
        <v>553</v>
      </c>
      <c r="E69" s="309"/>
      <c r="F69" s="266"/>
      <c r="G69" s="266"/>
      <c r="H69" s="266"/>
      <c r="I69" s="266"/>
      <c r="J69" s="266"/>
      <c r="K69" s="266"/>
      <c r="L69" s="266"/>
      <c r="M69" s="266"/>
      <c r="N69" s="266"/>
      <c r="O69" s="266"/>
      <c r="P69" s="266"/>
      <c r="Q69" s="266"/>
      <c r="R69" s="266"/>
      <c r="S69" s="266"/>
      <c r="T69" s="266"/>
      <c r="U69" s="266"/>
      <c r="V69" s="266"/>
      <c r="W69" s="266"/>
      <c r="X69" s="266"/>
      <c r="Y69" s="266"/>
      <c r="Z69" s="266"/>
      <c r="AA69" s="266"/>
      <c r="AB69" s="266"/>
      <c r="AC69" s="266"/>
      <c r="AD69" s="266"/>
      <c r="AE69" s="266"/>
      <c r="AF69" s="266"/>
      <c r="AG69" s="266"/>
      <c r="AH69" s="266"/>
      <c r="AI69" s="266"/>
      <c r="AJ69" s="266"/>
      <c r="AK69" s="266"/>
      <c r="AL69" s="266"/>
      <c r="AM69" s="266"/>
      <c r="AN69" s="266"/>
      <c r="AO69" s="266"/>
      <c r="AP69" s="266"/>
      <c r="AQ69" s="266"/>
      <c r="AR69" s="266"/>
      <c r="AS69" s="266"/>
      <c r="AT69" s="266"/>
      <c r="AU69" s="266"/>
      <c r="AV69" s="266"/>
      <c r="AW69" s="266"/>
      <c r="AX69" s="266"/>
      <c r="AY69" s="266"/>
      <c r="AZ69" s="266"/>
      <c r="BA69" s="266"/>
      <c r="BB69" s="266"/>
      <c r="BC69" s="266"/>
      <c r="BD69" s="266"/>
      <c r="BE69" s="266"/>
      <c r="BF69" s="266"/>
      <c r="BG69" s="266"/>
      <c r="BH69" s="266"/>
      <c r="BI69" s="266"/>
      <c r="BJ69" s="266"/>
      <c r="BK69" s="266"/>
      <c r="BL69" s="266"/>
      <c r="BM69" s="266"/>
      <c r="BN69" s="266"/>
      <c r="BO69" s="266"/>
      <c r="BP69" s="266"/>
      <c r="BQ69" s="266"/>
      <c r="BR69" s="266"/>
      <c r="BS69" s="266"/>
      <c r="BT69" s="266"/>
      <c r="BU69" s="266"/>
      <c r="BV69" s="266"/>
      <c r="BW69" s="266"/>
      <c r="BX69" s="266"/>
      <c r="BY69" s="266"/>
      <c r="BZ69" s="266"/>
      <c r="CA69" s="266"/>
      <c r="CB69" s="266"/>
      <c r="CC69" s="266"/>
      <c r="CD69" s="266"/>
      <c r="CE69" s="266"/>
      <c r="CF69" s="266"/>
      <c r="CG69" s="266"/>
      <c r="CH69" s="266"/>
      <c r="CI69" s="266"/>
      <c r="CJ69" s="266"/>
      <c r="CK69" s="266"/>
      <c r="CL69" s="266"/>
      <c r="CM69" s="266"/>
      <c r="CN69" s="266"/>
      <c r="CO69" s="266"/>
      <c r="CP69" s="266"/>
      <c r="CQ69" s="266"/>
      <c r="CR69" s="266"/>
      <c r="CS69" s="266"/>
      <c r="CT69" s="266"/>
      <c r="CU69" s="266"/>
      <c r="CV69" s="266"/>
      <c r="CW69" s="266"/>
      <c r="CX69" s="266"/>
      <c r="CY69" s="266"/>
      <c r="CZ69" s="266"/>
      <c r="DA69" s="266"/>
      <c r="DB69" s="266"/>
      <c r="DC69" s="266"/>
      <c r="DD69" s="266"/>
      <c r="DE69" s="266"/>
      <c r="DF69" s="266"/>
      <c r="DG69" s="266"/>
      <c r="DH69" s="266"/>
      <c r="DI69" s="266"/>
      <c r="DJ69" s="266"/>
      <c r="DK69" s="266"/>
      <c r="DL69" s="266"/>
      <c r="DM69" s="266"/>
      <c r="DN69" s="266"/>
      <c r="DO69" s="266"/>
      <c r="DP69" s="266"/>
      <c r="DQ69" s="266"/>
      <c r="DR69" s="266"/>
      <c r="DS69" s="266"/>
      <c r="DT69" s="266"/>
      <c r="DU69" s="266"/>
      <c r="DV69" s="266"/>
      <c r="DW69" s="266"/>
      <c r="DX69" s="266"/>
      <c r="DY69" s="266"/>
      <c r="DZ69" s="266"/>
      <c r="EA69" s="266"/>
      <c r="EB69" s="266"/>
      <c r="EC69" s="266"/>
      <c r="ED69" s="266"/>
      <c r="EE69" s="266"/>
      <c r="EF69" s="266"/>
      <c r="EG69" s="266"/>
      <c r="EH69" s="266"/>
      <c r="EI69" s="266"/>
      <c r="EJ69" s="266"/>
      <c r="EK69" s="266"/>
      <c r="EL69" s="266"/>
      <c r="EM69" s="266"/>
      <c r="EN69" s="266"/>
      <c r="EO69" s="266"/>
      <c r="EP69" s="266"/>
      <c r="EQ69" s="266"/>
      <c r="ER69" s="266"/>
      <c r="ES69" s="266"/>
      <c r="ET69" s="266"/>
      <c r="EU69" s="266"/>
      <c r="EV69" s="266"/>
      <c r="EW69" s="266"/>
      <c r="EX69" s="266"/>
      <c r="EY69" s="266"/>
      <c r="EZ69" s="266"/>
      <c r="FA69" s="266"/>
      <c r="FB69" s="266"/>
      <c r="FC69" s="266"/>
      <c r="FD69" s="266"/>
      <c r="FE69" s="266"/>
      <c r="FF69" s="266"/>
      <c r="FG69" s="266"/>
      <c r="FH69" s="266"/>
      <c r="FI69" s="266"/>
      <c r="FJ69" s="266"/>
      <c r="FK69" s="266"/>
      <c r="FL69" s="266"/>
      <c r="FM69" s="266"/>
      <c r="FN69" s="266"/>
      <c r="FO69" s="266"/>
      <c r="FP69" s="266"/>
      <c r="FQ69" s="266"/>
      <c r="FR69" s="266"/>
      <c r="FS69" s="266"/>
      <c r="FT69" s="266"/>
      <c r="FU69" s="266"/>
      <c r="FV69" s="266"/>
      <c r="FW69" s="266"/>
      <c r="FX69" s="266"/>
      <c r="FY69" s="266"/>
      <c r="FZ69" s="266"/>
      <c r="GA69" s="266"/>
      <c r="GB69" s="266"/>
      <c r="GC69" s="266"/>
      <c r="GD69" s="266"/>
      <c r="GE69" s="266"/>
      <c r="GF69" s="266"/>
      <c r="GG69" s="266"/>
      <c r="GH69" s="266"/>
      <c r="GI69" s="266"/>
      <c r="GJ69" s="266"/>
      <c r="GK69" s="266"/>
      <c r="GL69" s="266"/>
      <c r="GM69" s="266"/>
      <c r="GN69" s="266"/>
      <c r="GO69" s="266"/>
      <c r="GP69" s="266"/>
      <c r="GQ69" s="266"/>
      <c r="GR69" s="266"/>
      <c r="GS69" s="266"/>
      <c r="GT69" s="266"/>
      <c r="GU69" s="266"/>
      <c r="GV69" s="266"/>
      <c r="GW69" s="266"/>
      <c r="GX69" s="266"/>
      <c r="GY69" s="266"/>
      <c r="GZ69" s="266"/>
      <c r="HA69" s="266"/>
      <c r="HB69" s="266"/>
      <c r="HC69" s="266"/>
      <c r="HD69" s="266"/>
      <c r="HE69" s="266"/>
      <c r="HF69" s="266"/>
      <c r="HG69" s="266"/>
      <c r="HH69" s="266"/>
      <c r="HI69" s="266"/>
      <c r="HJ69" s="266"/>
      <c r="HK69" s="266"/>
      <c r="HL69" s="266"/>
      <c r="HM69" s="266"/>
      <c r="HN69" s="266"/>
      <c r="HO69" s="266"/>
      <c r="HP69" s="266"/>
      <c r="HQ69" s="266"/>
      <c r="HR69" s="266"/>
      <c r="HS69" s="266"/>
      <c r="HT69" s="266"/>
      <c r="HU69" s="266"/>
      <c r="HV69" s="266"/>
      <c r="HW69" s="266"/>
      <c r="HX69" s="266"/>
      <c r="HY69" s="266"/>
      <c r="HZ69" s="266"/>
      <c r="IA69" s="266"/>
      <c r="IB69" s="266"/>
      <c r="IC69" s="266"/>
      <c r="ID69" s="266"/>
      <c r="IE69" s="266"/>
      <c r="IF69" s="266"/>
      <c r="IG69" s="266"/>
      <c r="IH69" s="266"/>
      <c r="II69" s="266"/>
      <c r="IJ69" s="266"/>
      <c r="IK69" s="266"/>
      <c r="IL69" s="266"/>
      <c r="IM69" s="266"/>
      <c r="IN69" s="266"/>
      <c r="IO69" s="266"/>
      <c r="IP69" s="266"/>
      <c r="IQ69" s="266"/>
      <c r="IR69" s="266"/>
      <c r="IS69" s="266"/>
      <c r="IT69" s="266"/>
      <c r="IU69" s="266"/>
      <c r="IV69" s="266"/>
    </row>
    <row r="70" spans="1:256" s="298" customFormat="1" ht="13.5" customHeight="1" x14ac:dyDescent="0.3">
      <c r="B70" s="326"/>
      <c r="C70" s="315"/>
      <c r="D70" s="343" t="s">
        <v>554</v>
      </c>
      <c r="E70" s="304"/>
      <c r="F70" s="221"/>
      <c r="G70" s="221"/>
      <c r="H70" s="221"/>
      <c r="I70" s="221"/>
      <c r="J70" s="221"/>
      <c r="K70" s="221"/>
      <c r="L70" s="221"/>
      <c r="M70" s="221"/>
      <c r="N70" s="221"/>
      <c r="O70" s="221"/>
      <c r="P70" s="221"/>
      <c r="Q70" s="221"/>
      <c r="R70" s="221"/>
      <c r="S70" s="221"/>
      <c r="T70" s="221"/>
      <c r="U70" s="221"/>
      <c r="V70" s="221"/>
      <c r="W70" s="221"/>
      <c r="X70" s="221"/>
      <c r="Y70" s="221"/>
      <c r="Z70" s="221"/>
      <c r="AA70" s="221"/>
      <c r="AB70" s="221"/>
      <c r="AC70" s="221"/>
      <c r="AD70" s="221"/>
      <c r="AE70" s="221"/>
      <c r="AF70" s="221"/>
      <c r="AG70" s="221"/>
      <c r="AH70" s="221"/>
      <c r="AI70" s="221"/>
      <c r="AJ70" s="221"/>
      <c r="AK70" s="221"/>
      <c r="AL70" s="221"/>
      <c r="AM70" s="221"/>
      <c r="AN70" s="221"/>
      <c r="AO70" s="221"/>
      <c r="AP70" s="221"/>
      <c r="AQ70" s="221"/>
      <c r="AR70" s="221"/>
      <c r="AS70" s="221"/>
      <c r="AT70" s="221"/>
      <c r="AU70" s="221"/>
      <c r="AV70" s="221"/>
      <c r="AW70" s="221"/>
      <c r="AX70" s="221"/>
      <c r="AY70" s="221"/>
      <c r="AZ70" s="221"/>
      <c r="BA70" s="221"/>
      <c r="BB70" s="221"/>
      <c r="BC70" s="221"/>
      <c r="BD70" s="221"/>
      <c r="BE70" s="221"/>
      <c r="BF70" s="221"/>
      <c r="BG70" s="221"/>
      <c r="BH70" s="221"/>
      <c r="BI70" s="221"/>
      <c r="BJ70" s="221"/>
      <c r="BK70" s="221"/>
      <c r="BL70" s="221"/>
      <c r="BM70" s="221"/>
      <c r="BN70" s="221"/>
      <c r="BO70" s="221"/>
      <c r="BP70" s="221"/>
      <c r="BQ70" s="221"/>
      <c r="BR70" s="221"/>
      <c r="BS70" s="221"/>
      <c r="BT70" s="221"/>
      <c r="BU70" s="221"/>
      <c r="BV70" s="221"/>
      <c r="BW70" s="221"/>
      <c r="BX70" s="221"/>
      <c r="BY70" s="221"/>
      <c r="BZ70" s="221"/>
      <c r="CA70" s="221"/>
      <c r="CB70" s="221"/>
      <c r="CC70" s="221"/>
      <c r="CD70" s="221"/>
      <c r="CE70" s="221"/>
      <c r="CF70" s="221"/>
      <c r="CG70" s="221"/>
      <c r="CH70" s="221"/>
      <c r="CI70" s="221"/>
      <c r="CJ70" s="221"/>
      <c r="CK70" s="221"/>
      <c r="CL70" s="221"/>
      <c r="CM70" s="221"/>
      <c r="CN70" s="221"/>
      <c r="CO70" s="221"/>
      <c r="CP70" s="221"/>
      <c r="CQ70" s="221"/>
      <c r="CR70" s="221"/>
      <c r="CS70" s="221"/>
      <c r="CT70" s="221"/>
      <c r="CU70" s="221"/>
      <c r="CV70" s="221"/>
      <c r="CW70" s="221"/>
      <c r="CX70" s="221"/>
      <c r="CY70" s="221"/>
      <c r="CZ70" s="221"/>
      <c r="DA70" s="221"/>
      <c r="DB70" s="221"/>
      <c r="DC70" s="221"/>
      <c r="DD70" s="221"/>
      <c r="DE70" s="221"/>
      <c r="DF70" s="221"/>
      <c r="DG70" s="221"/>
      <c r="DH70" s="221"/>
      <c r="DI70" s="221"/>
      <c r="DJ70" s="221"/>
      <c r="DK70" s="221"/>
      <c r="DL70" s="221"/>
      <c r="DM70" s="221"/>
      <c r="DN70" s="221"/>
      <c r="DO70" s="221"/>
      <c r="DP70" s="221"/>
      <c r="DQ70" s="221"/>
      <c r="DR70" s="221"/>
      <c r="DS70" s="221"/>
      <c r="DT70" s="221"/>
      <c r="DU70" s="221"/>
      <c r="DV70" s="221"/>
      <c r="DW70" s="221"/>
      <c r="DX70" s="221"/>
      <c r="DY70" s="221"/>
      <c r="DZ70" s="221"/>
      <c r="EA70" s="221"/>
      <c r="EB70" s="221"/>
      <c r="EC70" s="221"/>
      <c r="ED70" s="221"/>
      <c r="EE70" s="221"/>
      <c r="EF70" s="221"/>
      <c r="EG70" s="221"/>
      <c r="EH70" s="221"/>
      <c r="EI70" s="221"/>
      <c r="EJ70" s="221"/>
      <c r="EK70" s="221"/>
      <c r="EL70" s="221"/>
      <c r="EM70" s="221"/>
      <c r="EN70" s="221"/>
      <c r="EO70" s="221"/>
      <c r="EP70" s="221"/>
      <c r="EQ70" s="221"/>
      <c r="ER70" s="221"/>
      <c r="ES70" s="221"/>
      <c r="ET70" s="221"/>
      <c r="EU70" s="221"/>
      <c r="EV70" s="221"/>
      <c r="EW70" s="221"/>
      <c r="EX70" s="221"/>
      <c r="EY70" s="221"/>
      <c r="EZ70" s="221"/>
      <c r="FA70" s="221"/>
      <c r="FB70" s="221"/>
      <c r="FC70" s="221"/>
      <c r="FD70" s="221"/>
      <c r="FE70" s="221"/>
      <c r="FF70" s="221"/>
      <c r="FG70" s="221"/>
      <c r="FH70" s="221"/>
      <c r="FI70" s="221"/>
      <c r="FJ70" s="221"/>
      <c r="FK70" s="221"/>
      <c r="FL70" s="221"/>
      <c r="FM70" s="221"/>
      <c r="FN70" s="221"/>
      <c r="FO70" s="221"/>
      <c r="FP70" s="221"/>
      <c r="FQ70" s="221"/>
      <c r="FR70" s="221"/>
      <c r="FS70" s="221"/>
      <c r="FT70" s="221"/>
      <c r="FU70" s="221"/>
      <c r="FV70" s="221"/>
      <c r="FW70" s="221"/>
      <c r="FX70" s="221"/>
      <c r="FY70" s="221"/>
      <c r="FZ70" s="221"/>
      <c r="GA70" s="221"/>
      <c r="GB70" s="221"/>
      <c r="GC70" s="221"/>
      <c r="GD70" s="221"/>
      <c r="GE70" s="221"/>
      <c r="GF70" s="221"/>
      <c r="GG70" s="221"/>
      <c r="GH70" s="221"/>
      <c r="GI70" s="221"/>
      <c r="GJ70" s="221"/>
      <c r="GK70" s="221"/>
      <c r="GL70" s="221"/>
      <c r="GM70" s="221"/>
      <c r="GN70" s="221"/>
      <c r="GO70" s="221"/>
      <c r="GP70" s="221"/>
      <c r="GQ70" s="221"/>
      <c r="GR70" s="221"/>
      <c r="GS70" s="221"/>
      <c r="GT70" s="221"/>
      <c r="GU70" s="221"/>
      <c r="GV70" s="221"/>
      <c r="GW70" s="221"/>
      <c r="GX70" s="221"/>
      <c r="GY70" s="221"/>
      <c r="GZ70" s="221"/>
      <c r="HA70" s="221"/>
      <c r="HB70" s="221"/>
      <c r="HC70" s="221"/>
      <c r="HD70" s="221"/>
      <c r="HE70" s="221"/>
      <c r="HF70" s="221"/>
      <c r="HG70" s="221"/>
      <c r="HH70" s="221"/>
      <c r="HI70" s="221"/>
      <c r="HJ70" s="221"/>
      <c r="HK70" s="221"/>
      <c r="HL70" s="221"/>
      <c r="HM70" s="221"/>
      <c r="HN70" s="221"/>
      <c r="HO70" s="221"/>
      <c r="HP70" s="221"/>
      <c r="HQ70" s="221"/>
      <c r="HR70" s="221"/>
      <c r="HS70" s="221"/>
      <c r="HT70" s="221"/>
      <c r="HU70" s="221"/>
      <c r="HV70" s="221"/>
      <c r="HW70" s="221"/>
      <c r="HX70" s="221"/>
      <c r="HY70" s="221"/>
      <c r="HZ70" s="221"/>
      <c r="IA70" s="221"/>
      <c r="IB70" s="221"/>
      <c r="IC70" s="221"/>
      <c r="ID70" s="221"/>
      <c r="IE70" s="221"/>
      <c r="IF70" s="221"/>
      <c r="IG70" s="221"/>
      <c r="IH70" s="221"/>
      <c r="II70" s="221"/>
      <c r="IJ70" s="221"/>
      <c r="IK70" s="221"/>
      <c r="IL70" s="221"/>
      <c r="IM70" s="221"/>
      <c r="IN70" s="221"/>
      <c r="IO70" s="221"/>
      <c r="IP70" s="221"/>
      <c r="IQ70" s="221"/>
      <c r="IR70" s="221"/>
      <c r="IS70" s="221"/>
      <c r="IT70" s="221"/>
      <c r="IU70" s="221"/>
      <c r="IV70" s="221"/>
    </row>
    <row r="71" spans="1:256" s="314" customFormat="1" ht="13.5" customHeight="1" thickBot="1" x14ac:dyDescent="0.35">
      <c r="A71" s="305"/>
      <c r="B71" s="327"/>
      <c r="C71" s="316"/>
      <c r="D71" s="310" t="s">
        <v>555</v>
      </c>
      <c r="E71" s="312"/>
      <c r="F71" s="313"/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  <c r="T71" s="313"/>
      <c r="U71" s="313"/>
      <c r="V71" s="313"/>
      <c r="W71" s="313"/>
      <c r="X71" s="313"/>
      <c r="Y71" s="313"/>
      <c r="Z71" s="313"/>
      <c r="AA71" s="313"/>
      <c r="AB71" s="313"/>
      <c r="AC71" s="313"/>
      <c r="AD71" s="313"/>
      <c r="AE71" s="313"/>
      <c r="AF71" s="313"/>
      <c r="AG71" s="313"/>
      <c r="AH71" s="313"/>
      <c r="AI71" s="313"/>
      <c r="AJ71" s="313"/>
      <c r="AK71" s="313"/>
      <c r="AL71" s="313"/>
      <c r="AM71" s="313"/>
      <c r="AN71" s="313"/>
      <c r="AO71" s="313"/>
      <c r="AP71" s="313"/>
      <c r="AQ71" s="313"/>
      <c r="AR71" s="313"/>
      <c r="AS71" s="313"/>
      <c r="AT71" s="313"/>
      <c r="AU71" s="313"/>
      <c r="AV71" s="313"/>
      <c r="AW71" s="313"/>
      <c r="AX71" s="313"/>
      <c r="AY71" s="313"/>
      <c r="AZ71" s="313"/>
      <c r="BA71" s="313"/>
      <c r="BB71" s="313"/>
      <c r="BC71" s="313"/>
      <c r="BD71" s="313"/>
      <c r="BE71" s="313"/>
      <c r="BF71" s="313"/>
      <c r="BG71" s="313"/>
      <c r="BH71" s="313"/>
      <c r="BI71" s="313"/>
      <c r="BJ71" s="313"/>
      <c r="BK71" s="313"/>
      <c r="BL71" s="313"/>
      <c r="BM71" s="313"/>
      <c r="BN71" s="313"/>
      <c r="BO71" s="313"/>
      <c r="BP71" s="313"/>
      <c r="BQ71" s="313"/>
      <c r="BR71" s="313"/>
      <c r="BS71" s="313"/>
      <c r="BT71" s="313"/>
      <c r="BU71" s="313"/>
      <c r="BV71" s="313"/>
      <c r="BW71" s="313"/>
      <c r="BX71" s="313"/>
      <c r="BY71" s="313"/>
      <c r="BZ71" s="313"/>
      <c r="CA71" s="313"/>
      <c r="CB71" s="313"/>
      <c r="CC71" s="313"/>
      <c r="CD71" s="313"/>
      <c r="CE71" s="313"/>
      <c r="CF71" s="313"/>
      <c r="CG71" s="313"/>
      <c r="CH71" s="313"/>
      <c r="CI71" s="313"/>
      <c r="CJ71" s="313"/>
      <c r="CK71" s="313"/>
      <c r="CL71" s="313"/>
      <c r="CM71" s="313"/>
      <c r="CN71" s="313"/>
      <c r="CO71" s="313"/>
      <c r="CP71" s="313"/>
      <c r="CQ71" s="313"/>
      <c r="CR71" s="313"/>
      <c r="CS71" s="313"/>
      <c r="CT71" s="313"/>
      <c r="CU71" s="313"/>
      <c r="CV71" s="313"/>
      <c r="CW71" s="313"/>
      <c r="CX71" s="313"/>
      <c r="CY71" s="313"/>
      <c r="CZ71" s="313"/>
      <c r="DA71" s="313"/>
      <c r="DB71" s="313"/>
      <c r="DC71" s="313"/>
      <c r="DD71" s="313"/>
      <c r="DE71" s="313"/>
      <c r="DF71" s="313"/>
      <c r="DG71" s="313"/>
      <c r="DH71" s="313"/>
      <c r="DI71" s="313"/>
      <c r="DJ71" s="313"/>
      <c r="DK71" s="313"/>
      <c r="DL71" s="313"/>
      <c r="DM71" s="313"/>
      <c r="DN71" s="313"/>
      <c r="DO71" s="313"/>
      <c r="DP71" s="313"/>
      <c r="DQ71" s="313"/>
      <c r="DR71" s="313"/>
      <c r="DS71" s="313"/>
      <c r="DT71" s="313"/>
      <c r="DU71" s="313"/>
      <c r="DV71" s="313"/>
      <c r="DW71" s="313"/>
      <c r="DX71" s="313"/>
      <c r="DY71" s="313"/>
      <c r="DZ71" s="313"/>
      <c r="EA71" s="313"/>
      <c r="EB71" s="313"/>
      <c r="EC71" s="313"/>
      <c r="ED71" s="313"/>
      <c r="EE71" s="313"/>
      <c r="EF71" s="313"/>
      <c r="EG71" s="313"/>
      <c r="EH71" s="313"/>
      <c r="EI71" s="313"/>
      <c r="EJ71" s="313"/>
      <c r="EK71" s="313"/>
      <c r="EL71" s="313"/>
      <c r="EM71" s="313"/>
      <c r="EN71" s="313"/>
      <c r="EO71" s="313"/>
      <c r="EP71" s="313"/>
      <c r="EQ71" s="313"/>
      <c r="ER71" s="313"/>
      <c r="ES71" s="313"/>
      <c r="ET71" s="313"/>
      <c r="EU71" s="313"/>
      <c r="EV71" s="313"/>
      <c r="EW71" s="313"/>
      <c r="EX71" s="313"/>
      <c r="EY71" s="313"/>
      <c r="EZ71" s="313"/>
      <c r="FA71" s="313"/>
      <c r="FB71" s="313"/>
      <c r="FC71" s="313"/>
      <c r="FD71" s="313"/>
      <c r="FE71" s="313"/>
      <c r="FF71" s="313"/>
      <c r="FG71" s="313"/>
      <c r="FH71" s="313"/>
      <c r="FI71" s="313"/>
      <c r="FJ71" s="313"/>
      <c r="FK71" s="313"/>
      <c r="FL71" s="313"/>
      <c r="FM71" s="313"/>
      <c r="FN71" s="313"/>
      <c r="FO71" s="313"/>
      <c r="FP71" s="313"/>
      <c r="FQ71" s="313"/>
      <c r="FR71" s="313"/>
      <c r="FS71" s="313"/>
      <c r="FT71" s="313"/>
      <c r="FU71" s="313"/>
      <c r="FV71" s="313"/>
      <c r="FW71" s="313"/>
      <c r="FX71" s="313"/>
      <c r="FY71" s="313"/>
      <c r="FZ71" s="313"/>
      <c r="GA71" s="313"/>
      <c r="GB71" s="313"/>
      <c r="GC71" s="313"/>
      <c r="GD71" s="313"/>
      <c r="GE71" s="313"/>
      <c r="GF71" s="313"/>
      <c r="GG71" s="313"/>
      <c r="GH71" s="313"/>
      <c r="GI71" s="313"/>
      <c r="GJ71" s="313"/>
      <c r="GK71" s="313"/>
      <c r="GL71" s="313"/>
      <c r="GM71" s="313"/>
      <c r="GN71" s="313"/>
      <c r="GO71" s="313"/>
      <c r="GP71" s="313"/>
      <c r="GQ71" s="313"/>
      <c r="GR71" s="313"/>
      <c r="GS71" s="313"/>
      <c r="GT71" s="313"/>
      <c r="GU71" s="313"/>
      <c r="GV71" s="313"/>
      <c r="GW71" s="313"/>
      <c r="GX71" s="313"/>
      <c r="GY71" s="313"/>
      <c r="GZ71" s="313"/>
      <c r="HA71" s="313"/>
      <c r="HB71" s="313"/>
      <c r="HC71" s="313"/>
      <c r="HD71" s="313"/>
      <c r="HE71" s="313"/>
      <c r="HF71" s="313"/>
      <c r="HG71" s="313"/>
      <c r="HH71" s="313"/>
      <c r="HI71" s="313"/>
      <c r="HJ71" s="313"/>
      <c r="HK71" s="313"/>
      <c r="HL71" s="313"/>
      <c r="HM71" s="313"/>
      <c r="HN71" s="313"/>
      <c r="HO71" s="313"/>
      <c r="HP71" s="313"/>
      <c r="HQ71" s="313"/>
      <c r="HR71" s="313"/>
      <c r="HS71" s="313"/>
      <c r="HT71" s="313"/>
      <c r="HU71" s="313"/>
      <c r="HV71" s="313"/>
      <c r="HW71" s="313"/>
      <c r="HX71" s="313"/>
      <c r="HY71" s="313"/>
      <c r="HZ71" s="313"/>
      <c r="IA71" s="313"/>
      <c r="IB71" s="313"/>
      <c r="IC71" s="313"/>
      <c r="ID71" s="313"/>
      <c r="IE71" s="313"/>
      <c r="IF71" s="313"/>
      <c r="IG71" s="313"/>
      <c r="IH71" s="313"/>
      <c r="II71" s="313"/>
      <c r="IJ71" s="313"/>
      <c r="IK71" s="313"/>
      <c r="IL71" s="313"/>
      <c r="IM71" s="313"/>
      <c r="IN71" s="313"/>
      <c r="IO71" s="313"/>
      <c r="IP71" s="313"/>
      <c r="IQ71" s="313"/>
      <c r="IR71" s="313"/>
      <c r="IS71" s="313"/>
      <c r="IT71" s="313"/>
      <c r="IU71" s="313"/>
      <c r="IV71" s="313"/>
    </row>
    <row r="72" spans="1:256" s="305" customFormat="1" ht="13.5" customHeight="1" x14ac:dyDescent="0.3">
      <c r="A72" s="298"/>
      <c r="B72" s="327"/>
      <c r="C72" s="311"/>
      <c r="D72" s="332" t="s">
        <v>548</v>
      </c>
      <c r="E72" s="304"/>
      <c r="F72" s="221"/>
      <c r="G72" s="221"/>
      <c r="H72" s="221"/>
      <c r="I72" s="221"/>
      <c r="J72" s="221"/>
      <c r="K72" s="221"/>
      <c r="L72" s="221"/>
      <c r="M72" s="221"/>
      <c r="N72" s="221"/>
      <c r="O72" s="221"/>
      <c r="P72" s="221"/>
      <c r="Q72" s="221"/>
      <c r="R72" s="221"/>
      <c r="S72" s="221"/>
      <c r="T72" s="221"/>
      <c r="U72" s="221"/>
      <c r="V72" s="221"/>
      <c r="W72" s="221"/>
      <c r="X72" s="221"/>
      <c r="Y72" s="221"/>
      <c r="Z72" s="221"/>
      <c r="AA72" s="221"/>
      <c r="AB72" s="221"/>
      <c r="AC72" s="221"/>
      <c r="AD72" s="221"/>
      <c r="AE72" s="221"/>
      <c r="AF72" s="221"/>
      <c r="AG72" s="221"/>
      <c r="AH72" s="221"/>
      <c r="AI72" s="221"/>
      <c r="AJ72" s="221"/>
      <c r="AK72" s="221"/>
      <c r="AL72" s="221"/>
      <c r="AM72" s="221"/>
      <c r="AN72" s="221"/>
      <c r="AO72" s="221"/>
      <c r="AP72" s="221"/>
      <c r="AQ72" s="221"/>
      <c r="AR72" s="221"/>
      <c r="AS72" s="221"/>
      <c r="AT72" s="221"/>
      <c r="AU72" s="221"/>
      <c r="AV72" s="221"/>
      <c r="AW72" s="221"/>
      <c r="AX72" s="221"/>
      <c r="AY72" s="221"/>
      <c r="AZ72" s="221"/>
      <c r="BA72" s="221"/>
      <c r="BB72" s="221"/>
      <c r="BC72" s="221"/>
      <c r="BD72" s="221"/>
      <c r="BE72" s="221"/>
      <c r="BF72" s="221"/>
      <c r="BG72" s="221"/>
      <c r="BH72" s="221"/>
      <c r="BI72" s="221"/>
      <c r="BJ72" s="221"/>
      <c r="BK72" s="221"/>
      <c r="BL72" s="221"/>
      <c r="BM72" s="221"/>
      <c r="BN72" s="221"/>
      <c r="BO72" s="221"/>
      <c r="BP72" s="221"/>
      <c r="BQ72" s="221"/>
      <c r="BR72" s="221"/>
      <c r="BS72" s="221"/>
      <c r="BT72" s="221"/>
      <c r="BU72" s="221"/>
      <c r="BV72" s="221"/>
      <c r="BW72" s="221"/>
      <c r="BX72" s="221"/>
      <c r="BY72" s="221"/>
      <c r="BZ72" s="221"/>
      <c r="CA72" s="221"/>
      <c r="CB72" s="221"/>
      <c r="CC72" s="221"/>
      <c r="CD72" s="221"/>
      <c r="CE72" s="221"/>
      <c r="CF72" s="221"/>
      <c r="CG72" s="221"/>
      <c r="CH72" s="221"/>
      <c r="CI72" s="221"/>
      <c r="CJ72" s="221"/>
      <c r="CK72" s="221"/>
      <c r="CL72" s="221"/>
      <c r="CM72" s="221"/>
      <c r="CN72" s="221"/>
      <c r="CO72" s="221"/>
      <c r="CP72" s="221"/>
      <c r="CQ72" s="221"/>
      <c r="CR72" s="221"/>
      <c r="CS72" s="221"/>
      <c r="CT72" s="221"/>
      <c r="CU72" s="221"/>
      <c r="CV72" s="221"/>
      <c r="CW72" s="221"/>
      <c r="CX72" s="221"/>
      <c r="CY72" s="221"/>
      <c r="CZ72" s="221"/>
      <c r="DA72" s="221"/>
      <c r="DB72" s="221"/>
      <c r="DC72" s="221"/>
      <c r="DD72" s="221"/>
      <c r="DE72" s="221"/>
      <c r="DF72" s="221"/>
      <c r="DG72" s="221"/>
      <c r="DH72" s="221"/>
      <c r="DI72" s="221"/>
      <c r="DJ72" s="221"/>
      <c r="DK72" s="221"/>
      <c r="DL72" s="221"/>
      <c r="DM72" s="221"/>
      <c r="DN72" s="221"/>
      <c r="DO72" s="221"/>
      <c r="DP72" s="221"/>
      <c r="DQ72" s="221"/>
      <c r="DR72" s="221"/>
      <c r="DS72" s="221"/>
      <c r="DT72" s="221"/>
      <c r="DU72" s="221"/>
      <c r="DV72" s="221"/>
      <c r="DW72" s="221"/>
      <c r="DX72" s="221"/>
      <c r="DY72" s="221"/>
      <c r="DZ72" s="221"/>
      <c r="EA72" s="221"/>
      <c r="EB72" s="221"/>
      <c r="EC72" s="221"/>
      <c r="ED72" s="221"/>
      <c r="EE72" s="221"/>
      <c r="EF72" s="221"/>
      <c r="EG72" s="221"/>
      <c r="EH72" s="221"/>
      <c r="EI72" s="221"/>
      <c r="EJ72" s="221"/>
      <c r="EK72" s="221"/>
      <c r="EL72" s="221"/>
      <c r="EM72" s="221"/>
      <c r="EN72" s="221"/>
      <c r="EO72" s="221"/>
      <c r="EP72" s="221"/>
      <c r="EQ72" s="221"/>
      <c r="ER72" s="221"/>
      <c r="ES72" s="221"/>
      <c r="ET72" s="221"/>
      <c r="EU72" s="221"/>
      <c r="EV72" s="221"/>
      <c r="EW72" s="221"/>
      <c r="EX72" s="221"/>
      <c r="EY72" s="221"/>
      <c r="EZ72" s="221"/>
      <c r="FA72" s="221"/>
      <c r="FB72" s="221"/>
      <c r="FC72" s="221"/>
      <c r="FD72" s="221"/>
      <c r="FE72" s="221"/>
      <c r="FF72" s="221"/>
      <c r="FG72" s="221"/>
      <c r="FH72" s="221"/>
      <c r="FI72" s="221"/>
      <c r="FJ72" s="221"/>
      <c r="FK72" s="221"/>
      <c r="FL72" s="221"/>
      <c r="FM72" s="221"/>
      <c r="FN72" s="221"/>
      <c r="FO72" s="221"/>
      <c r="FP72" s="221"/>
      <c r="FQ72" s="221"/>
      <c r="FR72" s="221"/>
      <c r="FS72" s="221"/>
      <c r="FT72" s="221"/>
      <c r="FU72" s="221"/>
      <c r="FV72" s="221"/>
      <c r="FW72" s="221"/>
      <c r="FX72" s="221"/>
      <c r="FY72" s="221"/>
      <c r="FZ72" s="221"/>
      <c r="GA72" s="221"/>
      <c r="GB72" s="221"/>
      <c r="GC72" s="221"/>
      <c r="GD72" s="221"/>
      <c r="GE72" s="221"/>
      <c r="GF72" s="221"/>
      <c r="GG72" s="221"/>
      <c r="GH72" s="221"/>
      <c r="GI72" s="221"/>
      <c r="GJ72" s="221"/>
      <c r="GK72" s="221"/>
      <c r="GL72" s="221"/>
      <c r="GM72" s="221"/>
      <c r="GN72" s="221"/>
      <c r="GO72" s="221"/>
      <c r="GP72" s="221"/>
      <c r="GQ72" s="221"/>
      <c r="GR72" s="221"/>
      <c r="GS72" s="221"/>
      <c r="GT72" s="221"/>
      <c r="GU72" s="221"/>
      <c r="GV72" s="221"/>
      <c r="GW72" s="221"/>
      <c r="GX72" s="221"/>
      <c r="GY72" s="221"/>
      <c r="GZ72" s="221"/>
      <c r="HA72" s="221"/>
      <c r="HB72" s="221"/>
      <c r="HC72" s="221"/>
      <c r="HD72" s="221"/>
      <c r="HE72" s="221"/>
      <c r="HF72" s="221"/>
      <c r="HG72" s="221"/>
      <c r="HH72" s="221"/>
      <c r="HI72" s="221"/>
      <c r="HJ72" s="221"/>
      <c r="HK72" s="221"/>
      <c r="HL72" s="221"/>
      <c r="HM72" s="221"/>
      <c r="HN72" s="221"/>
      <c r="HO72" s="221"/>
      <c r="HP72" s="221"/>
      <c r="HQ72" s="221"/>
      <c r="HR72" s="221"/>
      <c r="HS72" s="221"/>
      <c r="HT72" s="221"/>
      <c r="HU72" s="221"/>
      <c r="HV72" s="221"/>
      <c r="HW72" s="221"/>
      <c r="HX72" s="221"/>
      <c r="HY72" s="221"/>
      <c r="HZ72" s="221"/>
      <c r="IA72" s="221"/>
      <c r="IB72" s="221"/>
      <c r="IC72" s="221"/>
      <c r="ID72" s="221"/>
      <c r="IE72" s="221"/>
      <c r="IF72" s="221"/>
      <c r="IG72" s="221"/>
      <c r="IH72" s="221"/>
      <c r="II72" s="221"/>
      <c r="IJ72" s="221"/>
      <c r="IK72" s="221"/>
      <c r="IL72" s="221"/>
      <c r="IM72" s="221"/>
      <c r="IN72" s="221"/>
      <c r="IO72" s="221"/>
      <c r="IP72" s="221"/>
      <c r="IQ72" s="221"/>
      <c r="IR72" s="221"/>
      <c r="IS72" s="221"/>
      <c r="IT72" s="221"/>
      <c r="IU72" s="221"/>
      <c r="IV72" s="221"/>
    </row>
    <row r="73" spans="1:256" s="305" customFormat="1" ht="13.5" customHeight="1" x14ac:dyDescent="0.3">
      <c r="B73" s="328" t="s">
        <v>500</v>
      </c>
      <c r="C73" s="311"/>
      <c r="D73" s="306" t="s">
        <v>549</v>
      </c>
      <c r="E73" s="309"/>
      <c r="F73" s="266"/>
      <c r="G73" s="266"/>
      <c r="H73" s="266"/>
      <c r="I73" s="266"/>
      <c r="J73" s="266"/>
      <c r="K73" s="266"/>
      <c r="L73" s="266"/>
      <c r="M73" s="266"/>
      <c r="N73" s="266"/>
      <c r="O73" s="266"/>
      <c r="P73" s="266"/>
      <c r="Q73" s="266"/>
      <c r="R73" s="266"/>
      <c r="S73" s="266"/>
      <c r="T73" s="266"/>
      <c r="U73" s="266"/>
      <c r="V73" s="266"/>
      <c r="W73" s="266"/>
      <c r="X73" s="266"/>
      <c r="Y73" s="266"/>
      <c r="Z73" s="266"/>
      <c r="AA73" s="266"/>
      <c r="AB73" s="266"/>
      <c r="AC73" s="266"/>
      <c r="AD73" s="266"/>
      <c r="AE73" s="266"/>
      <c r="AF73" s="266"/>
      <c r="AG73" s="266"/>
      <c r="AH73" s="266"/>
      <c r="AI73" s="266"/>
      <c r="AJ73" s="266"/>
      <c r="AK73" s="266"/>
      <c r="AL73" s="266"/>
      <c r="AM73" s="266"/>
      <c r="AN73" s="266"/>
      <c r="AO73" s="266"/>
      <c r="AP73" s="266"/>
      <c r="AQ73" s="266"/>
      <c r="AR73" s="266"/>
      <c r="AS73" s="266"/>
      <c r="AT73" s="266"/>
      <c r="AU73" s="266"/>
      <c r="AV73" s="266"/>
      <c r="AW73" s="266"/>
      <c r="AX73" s="266"/>
      <c r="AY73" s="266"/>
      <c r="AZ73" s="266"/>
      <c r="BA73" s="266"/>
      <c r="BB73" s="266"/>
      <c r="BC73" s="266"/>
      <c r="BD73" s="266"/>
      <c r="BE73" s="266"/>
      <c r="BF73" s="266"/>
      <c r="BG73" s="266"/>
      <c r="BH73" s="266"/>
      <c r="BI73" s="266"/>
      <c r="BJ73" s="266"/>
      <c r="BK73" s="266"/>
      <c r="BL73" s="266"/>
      <c r="BM73" s="266"/>
      <c r="BN73" s="266"/>
      <c r="BO73" s="266"/>
      <c r="BP73" s="266"/>
      <c r="BQ73" s="266"/>
      <c r="BR73" s="266"/>
      <c r="BS73" s="266"/>
      <c r="BT73" s="266"/>
      <c r="BU73" s="266"/>
      <c r="BV73" s="266"/>
      <c r="BW73" s="266"/>
      <c r="BX73" s="266"/>
      <c r="BY73" s="266"/>
      <c r="BZ73" s="266"/>
      <c r="CA73" s="266"/>
      <c r="CB73" s="266"/>
      <c r="CC73" s="266"/>
      <c r="CD73" s="266"/>
      <c r="CE73" s="266"/>
      <c r="CF73" s="266"/>
      <c r="CG73" s="266"/>
      <c r="CH73" s="266"/>
      <c r="CI73" s="266"/>
      <c r="CJ73" s="266"/>
      <c r="CK73" s="266"/>
      <c r="CL73" s="266"/>
      <c r="CM73" s="266"/>
      <c r="CN73" s="266"/>
      <c r="CO73" s="266"/>
      <c r="CP73" s="266"/>
      <c r="CQ73" s="266"/>
      <c r="CR73" s="266"/>
      <c r="CS73" s="266"/>
      <c r="CT73" s="266"/>
      <c r="CU73" s="266"/>
      <c r="CV73" s="266"/>
      <c r="CW73" s="266"/>
      <c r="CX73" s="266"/>
      <c r="CY73" s="266"/>
      <c r="CZ73" s="266"/>
      <c r="DA73" s="266"/>
      <c r="DB73" s="266"/>
      <c r="DC73" s="266"/>
      <c r="DD73" s="266"/>
      <c r="DE73" s="266"/>
      <c r="DF73" s="266"/>
      <c r="DG73" s="266"/>
      <c r="DH73" s="266"/>
      <c r="DI73" s="266"/>
      <c r="DJ73" s="266"/>
      <c r="DK73" s="266"/>
      <c r="DL73" s="266"/>
      <c r="DM73" s="266"/>
      <c r="DN73" s="266"/>
      <c r="DO73" s="266"/>
      <c r="DP73" s="266"/>
      <c r="DQ73" s="266"/>
      <c r="DR73" s="266"/>
      <c r="DS73" s="266"/>
      <c r="DT73" s="266"/>
      <c r="DU73" s="266"/>
      <c r="DV73" s="266"/>
      <c r="DW73" s="266"/>
      <c r="DX73" s="266"/>
      <c r="DY73" s="266"/>
      <c r="DZ73" s="266"/>
      <c r="EA73" s="266"/>
      <c r="EB73" s="266"/>
      <c r="EC73" s="266"/>
      <c r="ED73" s="266"/>
      <c r="EE73" s="266"/>
      <c r="EF73" s="266"/>
      <c r="EG73" s="266"/>
      <c r="EH73" s="266"/>
      <c r="EI73" s="266"/>
      <c r="EJ73" s="266"/>
      <c r="EK73" s="266"/>
      <c r="EL73" s="266"/>
      <c r="EM73" s="266"/>
      <c r="EN73" s="266"/>
      <c r="EO73" s="266"/>
      <c r="EP73" s="266"/>
      <c r="EQ73" s="266"/>
      <c r="ER73" s="266"/>
      <c r="ES73" s="266"/>
      <c r="ET73" s="266"/>
      <c r="EU73" s="266"/>
      <c r="EV73" s="266"/>
      <c r="EW73" s="266"/>
      <c r="EX73" s="266"/>
      <c r="EY73" s="266"/>
      <c r="EZ73" s="266"/>
      <c r="FA73" s="266"/>
      <c r="FB73" s="266"/>
      <c r="FC73" s="266"/>
      <c r="FD73" s="266"/>
      <c r="FE73" s="266"/>
      <c r="FF73" s="266"/>
      <c r="FG73" s="266"/>
      <c r="FH73" s="266"/>
      <c r="FI73" s="266"/>
      <c r="FJ73" s="266"/>
      <c r="FK73" s="266"/>
      <c r="FL73" s="266"/>
      <c r="FM73" s="266"/>
      <c r="FN73" s="266"/>
      <c r="FO73" s="266"/>
      <c r="FP73" s="266"/>
      <c r="FQ73" s="266"/>
      <c r="FR73" s="266"/>
      <c r="FS73" s="266"/>
      <c r="FT73" s="266"/>
      <c r="FU73" s="266"/>
      <c r="FV73" s="266"/>
      <c r="FW73" s="266"/>
      <c r="FX73" s="266"/>
      <c r="FY73" s="266"/>
      <c r="FZ73" s="266"/>
      <c r="GA73" s="266"/>
      <c r="GB73" s="266"/>
      <c r="GC73" s="266"/>
      <c r="GD73" s="266"/>
      <c r="GE73" s="266"/>
      <c r="GF73" s="266"/>
      <c r="GG73" s="266"/>
      <c r="GH73" s="266"/>
      <c r="GI73" s="266"/>
      <c r="GJ73" s="266"/>
      <c r="GK73" s="266"/>
      <c r="GL73" s="266"/>
      <c r="GM73" s="266"/>
      <c r="GN73" s="266"/>
      <c r="GO73" s="266"/>
      <c r="GP73" s="266"/>
      <c r="GQ73" s="266"/>
      <c r="GR73" s="266"/>
      <c r="GS73" s="266"/>
      <c r="GT73" s="266"/>
      <c r="GU73" s="266"/>
      <c r="GV73" s="266"/>
      <c r="GW73" s="266"/>
      <c r="GX73" s="266"/>
      <c r="GY73" s="266"/>
      <c r="GZ73" s="266"/>
      <c r="HA73" s="266"/>
      <c r="HB73" s="266"/>
      <c r="HC73" s="266"/>
      <c r="HD73" s="266"/>
      <c r="HE73" s="266"/>
      <c r="HF73" s="266"/>
      <c r="HG73" s="266"/>
      <c r="HH73" s="266"/>
      <c r="HI73" s="266"/>
      <c r="HJ73" s="266"/>
      <c r="HK73" s="266"/>
      <c r="HL73" s="266"/>
      <c r="HM73" s="266"/>
      <c r="HN73" s="266"/>
      <c r="HO73" s="266"/>
      <c r="HP73" s="266"/>
      <c r="HQ73" s="266"/>
      <c r="HR73" s="266"/>
      <c r="HS73" s="266"/>
      <c r="HT73" s="266"/>
      <c r="HU73" s="266"/>
      <c r="HV73" s="266"/>
      <c r="HW73" s="266"/>
      <c r="HX73" s="266"/>
      <c r="HY73" s="266"/>
      <c r="HZ73" s="266"/>
      <c r="IA73" s="266"/>
      <c r="IB73" s="266"/>
      <c r="IC73" s="266"/>
      <c r="ID73" s="266"/>
      <c r="IE73" s="266"/>
      <c r="IF73" s="266"/>
      <c r="IG73" s="266"/>
      <c r="IH73" s="266"/>
      <c r="II73" s="266"/>
      <c r="IJ73" s="266"/>
      <c r="IK73" s="266"/>
      <c r="IL73" s="266"/>
      <c r="IM73" s="266"/>
      <c r="IN73" s="266"/>
      <c r="IO73" s="266"/>
      <c r="IP73" s="266"/>
      <c r="IQ73" s="266"/>
      <c r="IR73" s="266"/>
      <c r="IS73" s="266"/>
      <c r="IT73" s="266"/>
      <c r="IU73" s="266"/>
      <c r="IV73" s="266"/>
    </row>
    <row r="74" spans="1:256" s="305" customFormat="1" ht="13.5" customHeight="1" x14ac:dyDescent="0.3">
      <c r="A74" s="298"/>
      <c r="B74" s="327"/>
      <c r="C74" s="311"/>
      <c r="D74" s="343" t="s">
        <v>550</v>
      </c>
      <c r="E74" s="304"/>
      <c r="F74" s="221"/>
      <c r="G74" s="221"/>
      <c r="H74" s="221"/>
      <c r="I74" s="221"/>
      <c r="J74" s="221"/>
      <c r="K74" s="221"/>
      <c r="L74" s="221"/>
      <c r="M74" s="221"/>
      <c r="N74" s="221"/>
      <c r="O74" s="221"/>
      <c r="P74" s="221"/>
      <c r="Q74" s="221"/>
      <c r="R74" s="221"/>
      <c r="S74" s="221"/>
      <c r="T74" s="221"/>
      <c r="U74" s="221"/>
      <c r="V74" s="221"/>
      <c r="W74" s="221"/>
      <c r="X74" s="221"/>
      <c r="Y74" s="221"/>
      <c r="Z74" s="221"/>
      <c r="AA74" s="221"/>
      <c r="AB74" s="221"/>
      <c r="AC74" s="221"/>
      <c r="AD74" s="221"/>
      <c r="AE74" s="221"/>
      <c r="AF74" s="221"/>
      <c r="AG74" s="221"/>
      <c r="AH74" s="221"/>
      <c r="AI74" s="221"/>
      <c r="AJ74" s="221"/>
      <c r="AK74" s="221"/>
      <c r="AL74" s="221"/>
      <c r="AM74" s="221"/>
      <c r="AN74" s="221"/>
      <c r="AO74" s="221"/>
      <c r="AP74" s="221"/>
      <c r="AQ74" s="221"/>
      <c r="AR74" s="221"/>
      <c r="AS74" s="221"/>
      <c r="AT74" s="221"/>
      <c r="AU74" s="221"/>
      <c r="AV74" s="221"/>
      <c r="AW74" s="221"/>
      <c r="AX74" s="221"/>
      <c r="AY74" s="221"/>
      <c r="AZ74" s="221"/>
      <c r="BA74" s="221"/>
      <c r="BB74" s="221"/>
      <c r="BC74" s="221"/>
      <c r="BD74" s="221"/>
      <c r="BE74" s="221"/>
      <c r="BF74" s="221"/>
      <c r="BG74" s="221"/>
      <c r="BH74" s="221"/>
      <c r="BI74" s="221"/>
      <c r="BJ74" s="221"/>
      <c r="BK74" s="221"/>
      <c r="BL74" s="221"/>
      <c r="BM74" s="221"/>
      <c r="BN74" s="221"/>
      <c r="BO74" s="221"/>
      <c r="BP74" s="221"/>
      <c r="BQ74" s="221"/>
      <c r="BR74" s="221"/>
      <c r="BS74" s="221"/>
      <c r="BT74" s="221"/>
      <c r="BU74" s="221"/>
      <c r="BV74" s="221"/>
      <c r="BW74" s="221"/>
      <c r="BX74" s="221"/>
      <c r="BY74" s="221"/>
      <c r="BZ74" s="221"/>
      <c r="CA74" s="221"/>
      <c r="CB74" s="221"/>
      <c r="CC74" s="221"/>
      <c r="CD74" s="221"/>
      <c r="CE74" s="221"/>
      <c r="CF74" s="221"/>
      <c r="CG74" s="221"/>
      <c r="CH74" s="221"/>
      <c r="CI74" s="221"/>
      <c r="CJ74" s="221"/>
      <c r="CK74" s="221"/>
      <c r="CL74" s="221"/>
      <c r="CM74" s="221"/>
      <c r="CN74" s="221"/>
      <c r="CO74" s="221"/>
      <c r="CP74" s="221"/>
      <c r="CQ74" s="221"/>
      <c r="CR74" s="221"/>
      <c r="CS74" s="221"/>
      <c r="CT74" s="221"/>
      <c r="CU74" s="221"/>
      <c r="CV74" s="221"/>
      <c r="CW74" s="221"/>
      <c r="CX74" s="221"/>
      <c r="CY74" s="221"/>
      <c r="CZ74" s="221"/>
      <c r="DA74" s="221"/>
      <c r="DB74" s="221"/>
      <c r="DC74" s="221"/>
      <c r="DD74" s="221"/>
      <c r="DE74" s="221"/>
      <c r="DF74" s="221"/>
      <c r="DG74" s="221"/>
      <c r="DH74" s="221"/>
      <c r="DI74" s="221"/>
      <c r="DJ74" s="221"/>
      <c r="DK74" s="221"/>
      <c r="DL74" s="221"/>
      <c r="DM74" s="221"/>
      <c r="DN74" s="221"/>
      <c r="DO74" s="221"/>
      <c r="DP74" s="221"/>
      <c r="DQ74" s="221"/>
      <c r="DR74" s="221"/>
      <c r="DS74" s="221"/>
      <c r="DT74" s="221"/>
      <c r="DU74" s="221"/>
      <c r="DV74" s="221"/>
      <c r="DW74" s="221"/>
      <c r="DX74" s="221"/>
      <c r="DY74" s="221"/>
      <c r="DZ74" s="221"/>
      <c r="EA74" s="221"/>
      <c r="EB74" s="221"/>
      <c r="EC74" s="221"/>
      <c r="ED74" s="221"/>
      <c r="EE74" s="221"/>
      <c r="EF74" s="221"/>
      <c r="EG74" s="221"/>
      <c r="EH74" s="221"/>
      <c r="EI74" s="221"/>
      <c r="EJ74" s="221"/>
      <c r="EK74" s="221"/>
      <c r="EL74" s="221"/>
      <c r="EM74" s="221"/>
      <c r="EN74" s="221"/>
      <c r="EO74" s="221"/>
      <c r="EP74" s="221"/>
      <c r="EQ74" s="221"/>
      <c r="ER74" s="221"/>
      <c r="ES74" s="221"/>
      <c r="ET74" s="221"/>
      <c r="EU74" s="221"/>
      <c r="EV74" s="221"/>
      <c r="EW74" s="221"/>
      <c r="EX74" s="221"/>
      <c r="EY74" s="221"/>
      <c r="EZ74" s="221"/>
      <c r="FA74" s="221"/>
      <c r="FB74" s="221"/>
      <c r="FC74" s="221"/>
      <c r="FD74" s="221"/>
      <c r="FE74" s="221"/>
      <c r="FF74" s="221"/>
      <c r="FG74" s="221"/>
      <c r="FH74" s="221"/>
      <c r="FI74" s="221"/>
      <c r="FJ74" s="221"/>
      <c r="FK74" s="221"/>
      <c r="FL74" s="221"/>
      <c r="FM74" s="221"/>
      <c r="FN74" s="221"/>
      <c r="FO74" s="221"/>
      <c r="FP74" s="221"/>
      <c r="FQ74" s="221"/>
      <c r="FR74" s="221"/>
      <c r="FS74" s="221"/>
      <c r="FT74" s="221"/>
      <c r="FU74" s="221"/>
      <c r="FV74" s="221"/>
      <c r="FW74" s="221"/>
      <c r="FX74" s="221"/>
      <c r="FY74" s="221"/>
      <c r="FZ74" s="221"/>
      <c r="GA74" s="221"/>
      <c r="GB74" s="221"/>
      <c r="GC74" s="221"/>
      <c r="GD74" s="221"/>
      <c r="GE74" s="221"/>
      <c r="GF74" s="221"/>
      <c r="GG74" s="221"/>
      <c r="GH74" s="221"/>
      <c r="GI74" s="221"/>
      <c r="GJ74" s="221"/>
      <c r="GK74" s="221"/>
      <c r="GL74" s="221"/>
      <c r="GM74" s="221"/>
      <c r="GN74" s="221"/>
      <c r="GO74" s="221"/>
      <c r="GP74" s="221"/>
      <c r="GQ74" s="221"/>
      <c r="GR74" s="221"/>
      <c r="GS74" s="221"/>
      <c r="GT74" s="221"/>
      <c r="GU74" s="221"/>
      <c r="GV74" s="221"/>
      <c r="GW74" s="221"/>
      <c r="GX74" s="221"/>
      <c r="GY74" s="221"/>
      <c r="GZ74" s="221"/>
      <c r="HA74" s="221"/>
      <c r="HB74" s="221"/>
      <c r="HC74" s="221"/>
      <c r="HD74" s="221"/>
      <c r="HE74" s="221"/>
      <c r="HF74" s="221"/>
      <c r="HG74" s="221"/>
      <c r="HH74" s="221"/>
      <c r="HI74" s="221"/>
      <c r="HJ74" s="221"/>
      <c r="HK74" s="221"/>
      <c r="HL74" s="221"/>
      <c r="HM74" s="221"/>
      <c r="HN74" s="221"/>
      <c r="HO74" s="221"/>
      <c r="HP74" s="221"/>
      <c r="HQ74" s="221"/>
      <c r="HR74" s="221"/>
      <c r="HS74" s="221"/>
      <c r="HT74" s="221"/>
      <c r="HU74" s="221"/>
      <c r="HV74" s="221"/>
      <c r="HW74" s="221"/>
      <c r="HX74" s="221"/>
      <c r="HY74" s="221"/>
      <c r="HZ74" s="221"/>
      <c r="IA74" s="221"/>
      <c r="IB74" s="221"/>
      <c r="IC74" s="221"/>
      <c r="ID74" s="221"/>
      <c r="IE74" s="221"/>
      <c r="IF74" s="221"/>
      <c r="IG74" s="221"/>
      <c r="IH74" s="221"/>
      <c r="II74" s="221"/>
      <c r="IJ74" s="221"/>
      <c r="IK74" s="221"/>
      <c r="IL74" s="221"/>
      <c r="IM74" s="221"/>
      <c r="IN74" s="221"/>
      <c r="IO74" s="221"/>
      <c r="IP74" s="221"/>
      <c r="IQ74" s="221"/>
      <c r="IR74" s="221"/>
      <c r="IS74" s="221"/>
      <c r="IT74" s="221"/>
      <c r="IU74" s="221"/>
      <c r="IV74" s="221"/>
    </row>
    <row r="75" spans="1:256" s="305" customFormat="1" ht="13.5" customHeight="1" x14ac:dyDescent="0.3">
      <c r="B75" s="327"/>
      <c r="C75" s="317" t="s">
        <v>514</v>
      </c>
      <c r="D75" s="306" t="s">
        <v>551</v>
      </c>
      <c r="E75" s="309"/>
      <c r="F75" s="266"/>
      <c r="G75" s="266"/>
      <c r="H75" s="266"/>
      <c r="I75" s="266"/>
      <c r="J75" s="266"/>
      <c r="K75" s="266"/>
      <c r="L75" s="266"/>
      <c r="M75" s="266"/>
      <c r="N75" s="266"/>
      <c r="O75" s="266"/>
      <c r="P75" s="266"/>
      <c r="Q75" s="266"/>
      <c r="R75" s="266"/>
      <c r="S75" s="266"/>
      <c r="T75" s="266"/>
      <c r="U75" s="266"/>
      <c r="V75" s="266"/>
      <c r="W75" s="266"/>
      <c r="X75" s="266"/>
      <c r="Y75" s="266"/>
      <c r="Z75" s="266"/>
      <c r="AA75" s="266"/>
      <c r="AB75" s="266"/>
      <c r="AC75" s="266"/>
      <c r="AD75" s="266"/>
      <c r="AE75" s="266"/>
      <c r="AF75" s="266"/>
      <c r="AG75" s="266"/>
      <c r="AH75" s="266"/>
      <c r="AI75" s="266"/>
      <c r="AJ75" s="266"/>
      <c r="AK75" s="266"/>
      <c r="AL75" s="266"/>
      <c r="AM75" s="266"/>
      <c r="AN75" s="266"/>
      <c r="AO75" s="266"/>
      <c r="AP75" s="266"/>
      <c r="AQ75" s="266"/>
      <c r="AR75" s="266"/>
      <c r="AS75" s="266"/>
      <c r="AT75" s="266"/>
      <c r="AU75" s="266"/>
      <c r="AV75" s="266"/>
      <c r="AW75" s="266"/>
      <c r="AX75" s="266"/>
      <c r="AY75" s="266"/>
      <c r="AZ75" s="266"/>
      <c r="BA75" s="266"/>
      <c r="BB75" s="266"/>
      <c r="BC75" s="266"/>
      <c r="BD75" s="266"/>
      <c r="BE75" s="266"/>
      <c r="BF75" s="266"/>
      <c r="BG75" s="266"/>
      <c r="BH75" s="266"/>
      <c r="BI75" s="266"/>
      <c r="BJ75" s="266"/>
      <c r="BK75" s="266"/>
      <c r="BL75" s="266"/>
      <c r="BM75" s="266"/>
      <c r="BN75" s="266"/>
      <c r="BO75" s="266"/>
      <c r="BP75" s="266"/>
      <c r="BQ75" s="266"/>
      <c r="BR75" s="266"/>
      <c r="BS75" s="266"/>
      <c r="BT75" s="266"/>
      <c r="BU75" s="266"/>
      <c r="BV75" s="266"/>
      <c r="BW75" s="266"/>
      <c r="BX75" s="266"/>
      <c r="BY75" s="266"/>
      <c r="BZ75" s="266"/>
      <c r="CA75" s="266"/>
      <c r="CB75" s="266"/>
      <c r="CC75" s="266"/>
      <c r="CD75" s="266"/>
      <c r="CE75" s="266"/>
      <c r="CF75" s="266"/>
      <c r="CG75" s="266"/>
      <c r="CH75" s="266"/>
      <c r="CI75" s="266"/>
      <c r="CJ75" s="266"/>
      <c r="CK75" s="266"/>
      <c r="CL75" s="266"/>
      <c r="CM75" s="266"/>
      <c r="CN75" s="266"/>
      <c r="CO75" s="266"/>
      <c r="CP75" s="266"/>
      <c r="CQ75" s="266"/>
      <c r="CR75" s="266"/>
      <c r="CS75" s="266"/>
      <c r="CT75" s="266"/>
      <c r="CU75" s="266"/>
      <c r="CV75" s="266"/>
      <c r="CW75" s="266"/>
      <c r="CX75" s="266"/>
      <c r="CY75" s="266"/>
      <c r="CZ75" s="266"/>
      <c r="DA75" s="266"/>
      <c r="DB75" s="266"/>
      <c r="DC75" s="266"/>
      <c r="DD75" s="266"/>
      <c r="DE75" s="266"/>
      <c r="DF75" s="266"/>
      <c r="DG75" s="266"/>
      <c r="DH75" s="266"/>
      <c r="DI75" s="266"/>
      <c r="DJ75" s="266"/>
      <c r="DK75" s="266"/>
      <c r="DL75" s="266"/>
      <c r="DM75" s="266"/>
      <c r="DN75" s="266"/>
      <c r="DO75" s="266"/>
      <c r="DP75" s="266"/>
      <c r="DQ75" s="266"/>
      <c r="DR75" s="266"/>
      <c r="DS75" s="266"/>
      <c r="DT75" s="266"/>
      <c r="DU75" s="266"/>
      <c r="DV75" s="266"/>
      <c r="DW75" s="266"/>
      <c r="DX75" s="266"/>
      <c r="DY75" s="266"/>
      <c r="DZ75" s="266"/>
      <c r="EA75" s="266"/>
      <c r="EB75" s="266"/>
      <c r="EC75" s="266"/>
      <c r="ED75" s="266"/>
      <c r="EE75" s="266"/>
      <c r="EF75" s="266"/>
      <c r="EG75" s="266"/>
      <c r="EH75" s="266"/>
      <c r="EI75" s="266"/>
      <c r="EJ75" s="266"/>
      <c r="EK75" s="266"/>
      <c r="EL75" s="266"/>
      <c r="EM75" s="266"/>
      <c r="EN75" s="266"/>
      <c r="EO75" s="266"/>
      <c r="EP75" s="266"/>
      <c r="EQ75" s="266"/>
      <c r="ER75" s="266"/>
      <c r="ES75" s="266"/>
      <c r="ET75" s="266"/>
      <c r="EU75" s="266"/>
      <c r="EV75" s="266"/>
      <c r="EW75" s="266"/>
      <c r="EX75" s="266"/>
      <c r="EY75" s="266"/>
      <c r="EZ75" s="266"/>
      <c r="FA75" s="266"/>
      <c r="FB75" s="266"/>
      <c r="FC75" s="266"/>
      <c r="FD75" s="266"/>
      <c r="FE75" s="266"/>
      <c r="FF75" s="266"/>
      <c r="FG75" s="266"/>
      <c r="FH75" s="266"/>
      <c r="FI75" s="266"/>
      <c r="FJ75" s="266"/>
      <c r="FK75" s="266"/>
      <c r="FL75" s="266"/>
      <c r="FM75" s="266"/>
      <c r="FN75" s="266"/>
      <c r="FO75" s="266"/>
      <c r="FP75" s="266"/>
      <c r="FQ75" s="266"/>
      <c r="FR75" s="266"/>
      <c r="FS75" s="266"/>
      <c r="FT75" s="266"/>
      <c r="FU75" s="266"/>
      <c r="FV75" s="266"/>
      <c r="FW75" s="266"/>
      <c r="FX75" s="266"/>
      <c r="FY75" s="266"/>
      <c r="FZ75" s="266"/>
      <c r="GA75" s="266"/>
      <c r="GB75" s="266"/>
      <c r="GC75" s="266"/>
      <c r="GD75" s="266"/>
      <c r="GE75" s="266"/>
      <c r="GF75" s="266"/>
      <c r="GG75" s="266"/>
      <c r="GH75" s="266"/>
      <c r="GI75" s="266"/>
      <c r="GJ75" s="266"/>
      <c r="GK75" s="266"/>
      <c r="GL75" s="266"/>
      <c r="GM75" s="266"/>
      <c r="GN75" s="266"/>
      <c r="GO75" s="266"/>
      <c r="GP75" s="266"/>
      <c r="GQ75" s="266"/>
      <c r="GR75" s="266"/>
      <c r="GS75" s="266"/>
      <c r="GT75" s="266"/>
      <c r="GU75" s="266"/>
      <c r="GV75" s="266"/>
      <c r="GW75" s="266"/>
      <c r="GX75" s="266"/>
      <c r="GY75" s="266"/>
      <c r="GZ75" s="266"/>
      <c r="HA75" s="266"/>
      <c r="HB75" s="266"/>
      <c r="HC75" s="266"/>
      <c r="HD75" s="266"/>
      <c r="HE75" s="266"/>
      <c r="HF75" s="266"/>
      <c r="HG75" s="266"/>
      <c r="HH75" s="266"/>
      <c r="HI75" s="266"/>
      <c r="HJ75" s="266"/>
      <c r="HK75" s="266"/>
      <c r="HL75" s="266"/>
      <c r="HM75" s="266"/>
      <c r="HN75" s="266"/>
      <c r="HO75" s="266"/>
      <c r="HP75" s="266"/>
      <c r="HQ75" s="266"/>
      <c r="HR75" s="266"/>
      <c r="HS75" s="266"/>
      <c r="HT75" s="266"/>
      <c r="HU75" s="266"/>
      <c r="HV75" s="266"/>
      <c r="HW75" s="266"/>
      <c r="HX75" s="266"/>
      <c r="HY75" s="266"/>
      <c r="HZ75" s="266"/>
      <c r="IA75" s="266"/>
      <c r="IB75" s="266"/>
      <c r="IC75" s="266"/>
      <c r="ID75" s="266"/>
      <c r="IE75" s="266"/>
      <c r="IF75" s="266"/>
      <c r="IG75" s="266"/>
      <c r="IH75" s="266"/>
      <c r="II75" s="266"/>
      <c r="IJ75" s="266"/>
      <c r="IK75" s="266"/>
      <c r="IL75" s="266"/>
      <c r="IM75" s="266"/>
      <c r="IN75" s="266"/>
      <c r="IO75" s="266"/>
      <c r="IP75" s="266"/>
      <c r="IQ75" s="266"/>
      <c r="IR75" s="266"/>
      <c r="IS75" s="266"/>
      <c r="IT75" s="266"/>
      <c r="IU75" s="266"/>
      <c r="IV75" s="266"/>
    </row>
    <row r="76" spans="1:256" s="305" customFormat="1" ht="13.5" customHeight="1" x14ac:dyDescent="0.3">
      <c r="A76" s="298"/>
      <c r="B76" s="327"/>
      <c r="C76" s="311"/>
      <c r="D76" s="343" t="s">
        <v>552</v>
      </c>
      <c r="E76" s="304"/>
      <c r="F76" s="221"/>
      <c r="G76" s="221"/>
      <c r="H76" s="221"/>
      <c r="I76" s="221"/>
      <c r="J76" s="221"/>
      <c r="K76" s="221"/>
      <c r="L76" s="221"/>
      <c r="M76" s="221"/>
      <c r="N76" s="221"/>
      <c r="O76" s="221"/>
      <c r="P76" s="221"/>
      <c r="Q76" s="221"/>
      <c r="R76" s="221"/>
      <c r="S76" s="221"/>
      <c r="T76" s="221"/>
      <c r="U76" s="221"/>
      <c r="V76" s="221"/>
      <c r="W76" s="221"/>
      <c r="X76" s="221"/>
      <c r="Y76" s="221"/>
      <c r="Z76" s="221"/>
      <c r="AA76" s="221"/>
      <c r="AB76" s="221"/>
      <c r="AC76" s="221"/>
      <c r="AD76" s="221"/>
      <c r="AE76" s="221"/>
      <c r="AF76" s="221"/>
      <c r="AG76" s="221"/>
      <c r="AH76" s="221"/>
      <c r="AI76" s="221"/>
      <c r="AJ76" s="221"/>
      <c r="AK76" s="221"/>
      <c r="AL76" s="221"/>
      <c r="AM76" s="221"/>
      <c r="AN76" s="221"/>
      <c r="AO76" s="221"/>
      <c r="AP76" s="221"/>
      <c r="AQ76" s="221"/>
      <c r="AR76" s="221"/>
      <c r="AS76" s="221"/>
      <c r="AT76" s="221"/>
      <c r="AU76" s="221"/>
      <c r="AV76" s="221"/>
      <c r="AW76" s="221"/>
      <c r="AX76" s="221"/>
      <c r="AY76" s="221"/>
      <c r="AZ76" s="221"/>
      <c r="BA76" s="221"/>
      <c r="BB76" s="221"/>
      <c r="BC76" s="221"/>
      <c r="BD76" s="221"/>
      <c r="BE76" s="221"/>
      <c r="BF76" s="221"/>
      <c r="BG76" s="221"/>
      <c r="BH76" s="221"/>
      <c r="BI76" s="221"/>
      <c r="BJ76" s="221"/>
      <c r="BK76" s="221"/>
      <c r="BL76" s="221"/>
      <c r="BM76" s="221"/>
      <c r="BN76" s="221"/>
      <c r="BO76" s="221"/>
      <c r="BP76" s="221"/>
      <c r="BQ76" s="221"/>
      <c r="BR76" s="221"/>
      <c r="BS76" s="221"/>
      <c r="BT76" s="221"/>
      <c r="BU76" s="221"/>
      <c r="BV76" s="221"/>
      <c r="BW76" s="221"/>
      <c r="BX76" s="221"/>
      <c r="BY76" s="221"/>
      <c r="BZ76" s="221"/>
      <c r="CA76" s="221"/>
      <c r="CB76" s="221"/>
      <c r="CC76" s="221"/>
      <c r="CD76" s="221"/>
      <c r="CE76" s="221"/>
      <c r="CF76" s="221"/>
      <c r="CG76" s="221"/>
      <c r="CH76" s="221"/>
      <c r="CI76" s="221"/>
      <c r="CJ76" s="221"/>
      <c r="CK76" s="221"/>
      <c r="CL76" s="221"/>
      <c r="CM76" s="221"/>
      <c r="CN76" s="221"/>
      <c r="CO76" s="221"/>
      <c r="CP76" s="221"/>
      <c r="CQ76" s="221"/>
      <c r="CR76" s="221"/>
      <c r="CS76" s="221"/>
      <c r="CT76" s="221"/>
      <c r="CU76" s="221"/>
      <c r="CV76" s="221"/>
      <c r="CW76" s="221"/>
      <c r="CX76" s="221"/>
      <c r="CY76" s="221"/>
      <c r="CZ76" s="221"/>
      <c r="DA76" s="221"/>
      <c r="DB76" s="221"/>
      <c r="DC76" s="221"/>
      <c r="DD76" s="221"/>
      <c r="DE76" s="221"/>
      <c r="DF76" s="221"/>
      <c r="DG76" s="221"/>
      <c r="DH76" s="221"/>
      <c r="DI76" s="221"/>
      <c r="DJ76" s="221"/>
      <c r="DK76" s="221"/>
      <c r="DL76" s="221"/>
      <c r="DM76" s="221"/>
      <c r="DN76" s="221"/>
      <c r="DO76" s="221"/>
      <c r="DP76" s="221"/>
      <c r="DQ76" s="221"/>
      <c r="DR76" s="221"/>
      <c r="DS76" s="221"/>
      <c r="DT76" s="221"/>
      <c r="DU76" s="221"/>
      <c r="DV76" s="221"/>
      <c r="DW76" s="221"/>
      <c r="DX76" s="221"/>
      <c r="DY76" s="221"/>
      <c r="DZ76" s="221"/>
      <c r="EA76" s="221"/>
      <c r="EB76" s="221"/>
      <c r="EC76" s="221"/>
      <c r="ED76" s="221"/>
      <c r="EE76" s="221"/>
      <c r="EF76" s="221"/>
      <c r="EG76" s="221"/>
      <c r="EH76" s="221"/>
      <c r="EI76" s="221"/>
      <c r="EJ76" s="221"/>
      <c r="EK76" s="221"/>
      <c r="EL76" s="221"/>
      <c r="EM76" s="221"/>
      <c r="EN76" s="221"/>
      <c r="EO76" s="221"/>
      <c r="EP76" s="221"/>
      <c r="EQ76" s="221"/>
      <c r="ER76" s="221"/>
      <c r="ES76" s="221"/>
      <c r="ET76" s="221"/>
      <c r="EU76" s="221"/>
      <c r="EV76" s="221"/>
      <c r="EW76" s="221"/>
      <c r="EX76" s="221"/>
      <c r="EY76" s="221"/>
      <c r="EZ76" s="221"/>
      <c r="FA76" s="221"/>
      <c r="FB76" s="221"/>
      <c r="FC76" s="221"/>
      <c r="FD76" s="221"/>
      <c r="FE76" s="221"/>
      <c r="FF76" s="221"/>
      <c r="FG76" s="221"/>
      <c r="FH76" s="221"/>
      <c r="FI76" s="221"/>
      <c r="FJ76" s="221"/>
      <c r="FK76" s="221"/>
      <c r="FL76" s="221"/>
      <c r="FM76" s="221"/>
      <c r="FN76" s="221"/>
      <c r="FO76" s="221"/>
      <c r="FP76" s="221"/>
      <c r="FQ76" s="221"/>
      <c r="FR76" s="221"/>
      <c r="FS76" s="221"/>
      <c r="FT76" s="221"/>
      <c r="FU76" s="221"/>
      <c r="FV76" s="221"/>
      <c r="FW76" s="221"/>
      <c r="FX76" s="221"/>
      <c r="FY76" s="221"/>
      <c r="FZ76" s="221"/>
      <c r="GA76" s="221"/>
      <c r="GB76" s="221"/>
      <c r="GC76" s="221"/>
      <c r="GD76" s="221"/>
      <c r="GE76" s="221"/>
      <c r="GF76" s="221"/>
      <c r="GG76" s="221"/>
      <c r="GH76" s="221"/>
      <c r="GI76" s="221"/>
      <c r="GJ76" s="221"/>
      <c r="GK76" s="221"/>
      <c r="GL76" s="221"/>
      <c r="GM76" s="221"/>
      <c r="GN76" s="221"/>
      <c r="GO76" s="221"/>
      <c r="GP76" s="221"/>
      <c r="GQ76" s="221"/>
      <c r="GR76" s="221"/>
      <c r="GS76" s="221"/>
      <c r="GT76" s="221"/>
      <c r="GU76" s="221"/>
      <c r="GV76" s="221"/>
      <c r="GW76" s="221"/>
      <c r="GX76" s="221"/>
      <c r="GY76" s="221"/>
      <c r="GZ76" s="221"/>
      <c r="HA76" s="221"/>
      <c r="HB76" s="221"/>
      <c r="HC76" s="221"/>
      <c r="HD76" s="221"/>
      <c r="HE76" s="221"/>
      <c r="HF76" s="221"/>
      <c r="HG76" s="221"/>
      <c r="HH76" s="221"/>
      <c r="HI76" s="221"/>
      <c r="HJ76" s="221"/>
      <c r="HK76" s="221"/>
      <c r="HL76" s="221"/>
      <c r="HM76" s="221"/>
      <c r="HN76" s="221"/>
      <c r="HO76" s="221"/>
      <c r="HP76" s="221"/>
      <c r="HQ76" s="221"/>
      <c r="HR76" s="221"/>
      <c r="HS76" s="221"/>
      <c r="HT76" s="221"/>
      <c r="HU76" s="221"/>
      <c r="HV76" s="221"/>
      <c r="HW76" s="221"/>
      <c r="HX76" s="221"/>
      <c r="HY76" s="221"/>
      <c r="HZ76" s="221"/>
      <c r="IA76" s="221"/>
      <c r="IB76" s="221"/>
      <c r="IC76" s="221"/>
      <c r="ID76" s="221"/>
      <c r="IE76" s="221"/>
      <c r="IF76" s="221"/>
      <c r="IG76" s="221"/>
      <c r="IH76" s="221"/>
      <c r="II76" s="221"/>
      <c r="IJ76" s="221"/>
      <c r="IK76" s="221"/>
      <c r="IL76" s="221"/>
      <c r="IM76" s="221"/>
      <c r="IN76" s="221"/>
      <c r="IO76" s="221"/>
      <c r="IP76" s="221"/>
      <c r="IQ76" s="221"/>
      <c r="IR76" s="221"/>
      <c r="IS76" s="221"/>
      <c r="IT76" s="221"/>
      <c r="IU76" s="221"/>
      <c r="IV76" s="221"/>
    </row>
    <row r="77" spans="1:256" s="305" customFormat="1" ht="13.5" customHeight="1" x14ac:dyDescent="0.3">
      <c r="B77" s="327"/>
      <c r="C77" s="311"/>
      <c r="D77" s="306" t="s">
        <v>553</v>
      </c>
      <c r="E77" s="309"/>
      <c r="F77" s="266"/>
      <c r="G77" s="266"/>
      <c r="H77" s="266"/>
      <c r="I77" s="266"/>
      <c r="J77" s="266"/>
      <c r="K77" s="266"/>
      <c r="L77" s="266"/>
      <c r="M77" s="266"/>
      <c r="N77" s="266"/>
      <c r="O77" s="266"/>
      <c r="P77" s="266"/>
      <c r="Q77" s="266"/>
      <c r="R77" s="266"/>
      <c r="S77" s="266"/>
      <c r="T77" s="266"/>
      <c r="U77" s="266"/>
      <c r="V77" s="266"/>
      <c r="W77" s="266"/>
      <c r="X77" s="266"/>
      <c r="Y77" s="266"/>
      <c r="Z77" s="266"/>
      <c r="AA77" s="266"/>
      <c r="AB77" s="266"/>
      <c r="AC77" s="266"/>
      <c r="AD77" s="266"/>
      <c r="AE77" s="266"/>
      <c r="AF77" s="266"/>
      <c r="AG77" s="266"/>
      <c r="AH77" s="266"/>
      <c r="AI77" s="266"/>
      <c r="AJ77" s="266"/>
      <c r="AK77" s="266"/>
      <c r="AL77" s="266"/>
      <c r="AM77" s="266"/>
      <c r="AN77" s="266"/>
      <c r="AO77" s="266"/>
      <c r="AP77" s="266"/>
      <c r="AQ77" s="266"/>
      <c r="AR77" s="266"/>
      <c r="AS77" s="266"/>
      <c r="AT77" s="266"/>
      <c r="AU77" s="266"/>
      <c r="AV77" s="266"/>
      <c r="AW77" s="266"/>
      <c r="AX77" s="266"/>
      <c r="AY77" s="266"/>
      <c r="AZ77" s="266"/>
      <c r="BA77" s="266"/>
      <c r="BB77" s="266"/>
      <c r="BC77" s="266"/>
      <c r="BD77" s="266"/>
      <c r="BE77" s="266"/>
      <c r="BF77" s="266"/>
      <c r="BG77" s="266"/>
      <c r="BH77" s="266"/>
      <c r="BI77" s="266"/>
      <c r="BJ77" s="266"/>
      <c r="BK77" s="266"/>
      <c r="BL77" s="266"/>
      <c r="BM77" s="266"/>
      <c r="BN77" s="266"/>
      <c r="BO77" s="266"/>
      <c r="BP77" s="266"/>
      <c r="BQ77" s="266"/>
      <c r="BR77" s="266"/>
      <c r="BS77" s="266"/>
      <c r="BT77" s="266"/>
      <c r="BU77" s="266"/>
      <c r="BV77" s="266"/>
      <c r="BW77" s="266"/>
      <c r="BX77" s="266"/>
      <c r="BY77" s="266"/>
      <c r="BZ77" s="266"/>
      <c r="CA77" s="266"/>
      <c r="CB77" s="266"/>
      <c r="CC77" s="266"/>
      <c r="CD77" s="266"/>
      <c r="CE77" s="266"/>
      <c r="CF77" s="266"/>
      <c r="CG77" s="266"/>
      <c r="CH77" s="266"/>
      <c r="CI77" s="266"/>
      <c r="CJ77" s="266"/>
      <c r="CK77" s="266"/>
      <c r="CL77" s="266"/>
      <c r="CM77" s="266"/>
      <c r="CN77" s="266"/>
      <c r="CO77" s="266"/>
      <c r="CP77" s="266"/>
      <c r="CQ77" s="266"/>
      <c r="CR77" s="266"/>
      <c r="CS77" s="266"/>
      <c r="CT77" s="266"/>
      <c r="CU77" s="266"/>
      <c r="CV77" s="266"/>
      <c r="CW77" s="266"/>
      <c r="CX77" s="266"/>
      <c r="CY77" s="266"/>
      <c r="CZ77" s="266"/>
      <c r="DA77" s="266"/>
      <c r="DB77" s="266"/>
      <c r="DC77" s="266"/>
      <c r="DD77" s="266"/>
      <c r="DE77" s="266"/>
      <c r="DF77" s="266"/>
      <c r="DG77" s="266"/>
      <c r="DH77" s="266"/>
      <c r="DI77" s="266"/>
      <c r="DJ77" s="266"/>
      <c r="DK77" s="266"/>
      <c r="DL77" s="266"/>
      <c r="DM77" s="266"/>
      <c r="DN77" s="266"/>
      <c r="DO77" s="266"/>
      <c r="DP77" s="266"/>
      <c r="DQ77" s="266"/>
      <c r="DR77" s="266"/>
      <c r="DS77" s="266"/>
      <c r="DT77" s="266"/>
      <c r="DU77" s="266"/>
      <c r="DV77" s="266"/>
      <c r="DW77" s="266"/>
      <c r="DX77" s="266"/>
      <c r="DY77" s="266"/>
      <c r="DZ77" s="266"/>
      <c r="EA77" s="266"/>
      <c r="EB77" s="266"/>
      <c r="EC77" s="266"/>
      <c r="ED77" s="266"/>
      <c r="EE77" s="266"/>
      <c r="EF77" s="266"/>
      <c r="EG77" s="266"/>
      <c r="EH77" s="266"/>
      <c r="EI77" s="266"/>
      <c r="EJ77" s="266"/>
      <c r="EK77" s="266"/>
      <c r="EL77" s="266"/>
      <c r="EM77" s="266"/>
      <c r="EN77" s="266"/>
      <c r="EO77" s="266"/>
      <c r="EP77" s="266"/>
      <c r="EQ77" s="266"/>
      <c r="ER77" s="266"/>
      <c r="ES77" s="266"/>
      <c r="ET77" s="266"/>
      <c r="EU77" s="266"/>
      <c r="EV77" s="266"/>
      <c r="EW77" s="266"/>
      <c r="EX77" s="266"/>
      <c r="EY77" s="266"/>
      <c r="EZ77" s="266"/>
      <c r="FA77" s="266"/>
      <c r="FB77" s="266"/>
      <c r="FC77" s="266"/>
      <c r="FD77" s="266"/>
      <c r="FE77" s="266"/>
      <c r="FF77" s="266"/>
      <c r="FG77" s="266"/>
      <c r="FH77" s="266"/>
      <c r="FI77" s="266"/>
      <c r="FJ77" s="266"/>
      <c r="FK77" s="266"/>
      <c r="FL77" s="266"/>
      <c r="FM77" s="266"/>
      <c r="FN77" s="266"/>
      <c r="FO77" s="266"/>
      <c r="FP77" s="266"/>
      <c r="FQ77" s="266"/>
      <c r="FR77" s="266"/>
      <c r="FS77" s="266"/>
      <c r="FT77" s="266"/>
      <c r="FU77" s="266"/>
      <c r="FV77" s="266"/>
      <c r="FW77" s="266"/>
      <c r="FX77" s="266"/>
      <c r="FY77" s="266"/>
      <c r="FZ77" s="266"/>
      <c r="GA77" s="266"/>
      <c r="GB77" s="266"/>
      <c r="GC77" s="266"/>
      <c r="GD77" s="266"/>
      <c r="GE77" s="266"/>
      <c r="GF77" s="266"/>
      <c r="GG77" s="266"/>
      <c r="GH77" s="266"/>
      <c r="GI77" s="266"/>
      <c r="GJ77" s="266"/>
      <c r="GK77" s="266"/>
      <c r="GL77" s="266"/>
      <c r="GM77" s="266"/>
      <c r="GN77" s="266"/>
      <c r="GO77" s="266"/>
      <c r="GP77" s="266"/>
      <c r="GQ77" s="266"/>
      <c r="GR77" s="266"/>
      <c r="GS77" s="266"/>
      <c r="GT77" s="266"/>
      <c r="GU77" s="266"/>
      <c r="GV77" s="266"/>
      <c r="GW77" s="266"/>
      <c r="GX77" s="266"/>
      <c r="GY77" s="266"/>
      <c r="GZ77" s="266"/>
      <c r="HA77" s="266"/>
      <c r="HB77" s="266"/>
      <c r="HC77" s="266"/>
      <c r="HD77" s="266"/>
      <c r="HE77" s="266"/>
      <c r="HF77" s="266"/>
      <c r="HG77" s="266"/>
      <c r="HH77" s="266"/>
      <c r="HI77" s="266"/>
      <c r="HJ77" s="266"/>
      <c r="HK77" s="266"/>
      <c r="HL77" s="266"/>
      <c r="HM77" s="266"/>
      <c r="HN77" s="266"/>
      <c r="HO77" s="266"/>
      <c r="HP77" s="266"/>
      <c r="HQ77" s="266"/>
      <c r="HR77" s="266"/>
      <c r="HS77" s="266"/>
      <c r="HT77" s="266"/>
      <c r="HU77" s="266"/>
      <c r="HV77" s="266"/>
      <c r="HW77" s="266"/>
      <c r="HX77" s="266"/>
      <c r="HY77" s="266"/>
      <c r="HZ77" s="266"/>
      <c r="IA77" s="266"/>
      <c r="IB77" s="266"/>
      <c r="IC77" s="266"/>
      <c r="ID77" s="266"/>
      <c r="IE77" s="266"/>
      <c r="IF77" s="266"/>
      <c r="IG77" s="266"/>
      <c r="IH77" s="266"/>
      <c r="II77" s="266"/>
      <c r="IJ77" s="266"/>
      <c r="IK77" s="266"/>
      <c r="IL77" s="266"/>
      <c r="IM77" s="266"/>
      <c r="IN77" s="266"/>
      <c r="IO77" s="266"/>
      <c r="IP77" s="266"/>
      <c r="IQ77" s="266"/>
      <c r="IR77" s="266"/>
      <c r="IS77" s="266"/>
      <c r="IT77" s="266"/>
      <c r="IU77" s="266"/>
      <c r="IV77" s="266"/>
    </row>
    <row r="78" spans="1:256" s="305" customFormat="1" ht="13.5" customHeight="1" x14ac:dyDescent="0.3">
      <c r="A78" s="298"/>
      <c r="B78" s="327"/>
      <c r="C78" s="311"/>
      <c r="D78" s="343" t="s">
        <v>554</v>
      </c>
      <c r="E78" s="304"/>
      <c r="F78" s="221"/>
      <c r="G78" s="221"/>
      <c r="H78" s="221"/>
      <c r="I78" s="221"/>
      <c r="J78" s="221"/>
      <c r="K78" s="221"/>
      <c r="L78" s="221"/>
      <c r="M78" s="221"/>
      <c r="N78" s="221"/>
      <c r="O78" s="221"/>
      <c r="P78" s="221"/>
      <c r="Q78" s="221"/>
      <c r="R78" s="221"/>
      <c r="S78" s="221"/>
      <c r="T78" s="221"/>
      <c r="U78" s="221"/>
      <c r="V78" s="221"/>
      <c r="W78" s="221"/>
      <c r="X78" s="221"/>
      <c r="Y78" s="221"/>
      <c r="Z78" s="221"/>
      <c r="AA78" s="221"/>
      <c r="AB78" s="221"/>
      <c r="AC78" s="221"/>
      <c r="AD78" s="221"/>
      <c r="AE78" s="221"/>
      <c r="AF78" s="221"/>
      <c r="AG78" s="221"/>
      <c r="AH78" s="221"/>
      <c r="AI78" s="221"/>
      <c r="AJ78" s="221"/>
      <c r="AK78" s="221"/>
      <c r="AL78" s="221"/>
      <c r="AM78" s="221"/>
      <c r="AN78" s="221"/>
      <c r="AO78" s="221"/>
      <c r="AP78" s="221"/>
      <c r="AQ78" s="221"/>
      <c r="AR78" s="221"/>
      <c r="AS78" s="221"/>
      <c r="AT78" s="221"/>
      <c r="AU78" s="221"/>
      <c r="AV78" s="221"/>
      <c r="AW78" s="221"/>
      <c r="AX78" s="221"/>
      <c r="AY78" s="221"/>
      <c r="AZ78" s="221"/>
      <c r="BA78" s="221"/>
      <c r="BB78" s="221"/>
      <c r="BC78" s="221"/>
      <c r="BD78" s="221"/>
      <c r="BE78" s="221"/>
      <c r="BF78" s="221"/>
      <c r="BG78" s="221"/>
      <c r="BH78" s="221"/>
      <c r="BI78" s="221"/>
      <c r="BJ78" s="221"/>
      <c r="BK78" s="221"/>
      <c r="BL78" s="221"/>
      <c r="BM78" s="221"/>
      <c r="BN78" s="221"/>
      <c r="BO78" s="221"/>
      <c r="BP78" s="221"/>
      <c r="BQ78" s="221"/>
      <c r="BR78" s="221"/>
      <c r="BS78" s="221"/>
      <c r="BT78" s="221"/>
      <c r="BU78" s="221"/>
      <c r="BV78" s="221"/>
      <c r="BW78" s="221"/>
      <c r="BX78" s="221"/>
      <c r="BY78" s="221"/>
      <c r="BZ78" s="221"/>
      <c r="CA78" s="221"/>
      <c r="CB78" s="221"/>
      <c r="CC78" s="221"/>
      <c r="CD78" s="221"/>
      <c r="CE78" s="221"/>
      <c r="CF78" s="221"/>
      <c r="CG78" s="221"/>
      <c r="CH78" s="221"/>
      <c r="CI78" s="221"/>
      <c r="CJ78" s="221"/>
      <c r="CK78" s="221"/>
      <c r="CL78" s="221"/>
      <c r="CM78" s="221"/>
      <c r="CN78" s="221"/>
      <c r="CO78" s="221"/>
      <c r="CP78" s="221"/>
      <c r="CQ78" s="221"/>
      <c r="CR78" s="221"/>
      <c r="CS78" s="221"/>
      <c r="CT78" s="221"/>
      <c r="CU78" s="221"/>
      <c r="CV78" s="221"/>
      <c r="CW78" s="221"/>
      <c r="CX78" s="221"/>
      <c r="CY78" s="221"/>
      <c r="CZ78" s="221"/>
      <c r="DA78" s="221"/>
      <c r="DB78" s="221"/>
      <c r="DC78" s="221"/>
      <c r="DD78" s="221"/>
      <c r="DE78" s="221"/>
      <c r="DF78" s="221"/>
      <c r="DG78" s="221"/>
      <c r="DH78" s="221"/>
      <c r="DI78" s="221"/>
      <c r="DJ78" s="221"/>
      <c r="DK78" s="221"/>
      <c r="DL78" s="221"/>
      <c r="DM78" s="221"/>
      <c r="DN78" s="221"/>
      <c r="DO78" s="221"/>
      <c r="DP78" s="221"/>
      <c r="DQ78" s="221"/>
      <c r="DR78" s="221"/>
      <c r="DS78" s="221"/>
      <c r="DT78" s="221"/>
      <c r="DU78" s="221"/>
      <c r="DV78" s="221"/>
      <c r="DW78" s="221"/>
      <c r="DX78" s="221"/>
      <c r="DY78" s="221"/>
      <c r="DZ78" s="221"/>
      <c r="EA78" s="221"/>
      <c r="EB78" s="221"/>
      <c r="EC78" s="221"/>
      <c r="ED78" s="221"/>
      <c r="EE78" s="221"/>
      <c r="EF78" s="221"/>
      <c r="EG78" s="221"/>
      <c r="EH78" s="221"/>
      <c r="EI78" s="221"/>
      <c r="EJ78" s="221"/>
      <c r="EK78" s="221"/>
      <c r="EL78" s="221"/>
      <c r="EM78" s="221"/>
      <c r="EN78" s="221"/>
      <c r="EO78" s="221"/>
      <c r="EP78" s="221"/>
      <c r="EQ78" s="221"/>
      <c r="ER78" s="221"/>
      <c r="ES78" s="221"/>
      <c r="ET78" s="221"/>
      <c r="EU78" s="221"/>
      <c r="EV78" s="221"/>
      <c r="EW78" s="221"/>
      <c r="EX78" s="221"/>
      <c r="EY78" s="221"/>
      <c r="EZ78" s="221"/>
      <c r="FA78" s="221"/>
      <c r="FB78" s="221"/>
      <c r="FC78" s="221"/>
      <c r="FD78" s="221"/>
      <c r="FE78" s="221"/>
      <c r="FF78" s="221"/>
      <c r="FG78" s="221"/>
      <c r="FH78" s="221"/>
      <c r="FI78" s="221"/>
      <c r="FJ78" s="221"/>
      <c r="FK78" s="221"/>
      <c r="FL78" s="221"/>
      <c r="FM78" s="221"/>
      <c r="FN78" s="221"/>
      <c r="FO78" s="221"/>
      <c r="FP78" s="221"/>
      <c r="FQ78" s="221"/>
      <c r="FR78" s="221"/>
      <c r="FS78" s="221"/>
      <c r="FT78" s="221"/>
      <c r="FU78" s="221"/>
      <c r="FV78" s="221"/>
      <c r="FW78" s="221"/>
      <c r="FX78" s="221"/>
      <c r="FY78" s="221"/>
      <c r="FZ78" s="221"/>
      <c r="GA78" s="221"/>
      <c r="GB78" s="221"/>
      <c r="GC78" s="221"/>
      <c r="GD78" s="221"/>
      <c r="GE78" s="221"/>
      <c r="GF78" s="221"/>
      <c r="GG78" s="221"/>
      <c r="GH78" s="221"/>
      <c r="GI78" s="221"/>
      <c r="GJ78" s="221"/>
      <c r="GK78" s="221"/>
      <c r="GL78" s="221"/>
      <c r="GM78" s="221"/>
      <c r="GN78" s="221"/>
      <c r="GO78" s="221"/>
      <c r="GP78" s="221"/>
      <c r="GQ78" s="221"/>
      <c r="GR78" s="221"/>
      <c r="GS78" s="221"/>
      <c r="GT78" s="221"/>
      <c r="GU78" s="221"/>
      <c r="GV78" s="221"/>
      <c r="GW78" s="221"/>
      <c r="GX78" s="221"/>
      <c r="GY78" s="221"/>
      <c r="GZ78" s="221"/>
      <c r="HA78" s="221"/>
      <c r="HB78" s="221"/>
      <c r="HC78" s="221"/>
      <c r="HD78" s="221"/>
      <c r="HE78" s="221"/>
      <c r="HF78" s="221"/>
      <c r="HG78" s="221"/>
      <c r="HH78" s="221"/>
      <c r="HI78" s="221"/>
      <c r="HJ78" s="221"/>
      <c r="HK78" s="221"/>
      <c r="HL78" s="221"/>
      <c r="HM78" s="221"/>
      <c r="HN78" s="221"/>
      <c r="HO78" s="221"/>
      <c r="HP78" s="221"/>
      <c r="HQ78" s="221"/>
      <c r="HR78" s="221"/>
      <c r="HS78" s="221"/>
      <c r="HT78" s="221"/>
      <c r="HU78" s="221"/>
      <c r="HV78" s="221"/>
      <c r="HW78" s="221"/>
      <c r="HX78" s="221"/>
      <c r="HY78" s="221"/>
      <c r="HZ78" s="221"/>
      <c r="IA78" s="221"/>
      <c r="IB78" s="221"/>
      <c r="IC78" s="221"/>
      <c r="ID78" s="221"/>
      <c r="IE78" s="221"/>
      <c r="IF78" s="221"/>
      <c r="IG78" s="221"/>
      <c r="IH78" s="221"/>
      <c r="II78" s="221"/>
      <c r="IJ78" s="221"/>
      <c r="IK78" s="221"/>
      <c r="IL78" s="221"/>
      <c r="IM78" s="221"/>
      <c r="IN78" s="221"/>
      <c r="IO78" s="221"/>
      <c r="IP78" s="221"/>
      <c r="IQ78" s="221"/>
      <c r="IR78" s="221"/>
      <c r="IS78" s="221"/>
      <c r="IT78" s="221"/>
      <c r="IU78" s="221"/>
      <c r="IV78" s="221"/>
    </row>
    <row r="79" spans="1:256" s="314" customFormat="1" ht="13.5" customHeight="1" thickBot="1" x14ac:dyDescent="0.35">
      <c r="A79" s="305"/>
      <c r="B79" s="327"/>
      <c r="C79" s="316"/>
      <c r="D79" s="310" t="s">
        <v>555</v>
      </c>
      <c r="E79" s="312"/>
      <c r="F79" s="313"/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  <c r="T79" s="313"/>
      <c r="U79" s="313"/>
      <c r="V79" s="313"/>
      <c r="W79" s="313"/>
      <c r="X79" s="313"/>
      <c r="Y79" s="313"/>
      <c r="Z79" s="313"/>
      <c r="AA79" s="313"/>
      <c r="AB79" s="313"/>
      <c r="AC79" s="313"/>
      <c r="AD79" s="313"/>
      <c r="AE79" s="313"/>
      <c r="AF79" s="313"/>
      <c r="AG79" s="313"/>
      <c r="AH79" s="313"/>
      <c r="AI79" s="313"/>
      <c r="AJ79" s="313"/>
      <c r="AK79" s="313"/>
      <c r="AL79" s="313"/>
      <c r="AM79" s="313"/>
      <c r="AN79" s="313"/>
      <c r="AO79" s="313"/>
      <c r="AP79" s="313"/>
      <c r="AQ79" s="313"/>
      <c r="AR79" s="313"/>
      <c r="AS79" s="313"/>
      <c r="AT79" s="313"/>
      <c r="AU79" s="313"/>
      <c r="AV79" s="313"/>
      <c r="AW79" s="313"/>
      <c r="AX79" s="313"/>
      <c r="AY79" s="313"/>
      <c r="AZ79" s="313"/>
      <c r="BA79" s="313"/>
      <c r="BB79" s="313"/>
      <c r="BC79" s="313"/>
      <c r="BD79" s="313"/>
      <c r="BE79" s="313"/>
      <c r="BF79" s="313"/>
      <c r="BG79" s="313"/>
      <c r="BH79" s="313"/>
      <c r="BI79" s="313"/>
      <c r="BJ79" s="313"/>
      <c r="BK79" s="313"/>
      <c r="BL79" s="313"/>
      <c r="BM79" s="313"/>
      <c r="BN79" s="313"/>
      <c r="BO79" s="313"/>
      <c r="BP79" s="313"/>
      <c r="BQ79" s="313"/>
      <c r="BR79" s="313"/>
      <c r="BS79" s="313"/>
      <c r="BT79" s="313"/>
      <c r="BU79" s="313"/>
      <c r="BV79" s="313"/>
      <c r="BW79" s="313"/>
      <c r="BX79" s="313"/>
      <c r="BY79" s="313"/>
      <c r="BZ79" s="313"/>
      <c r="CA79" s="313"/>
      <c r="CB79" s="313"/>
      <c r="CC79" s="313"/>
      <c r="CD79" s="313"/>
      <c r="CE79" s="313"/>
      <c r="CF79" s="313"/>
      <c r="CG79" s="313"/>
      <c r="CH79" s="313"/>
      <c r="CI79" s="313"/>
      <c r="CJ79" s="313"/>
      <c r="CK79" s="313"/>
      <c r="CL79" s="313"/>
      <c r="CM79" s="313"/>
      <c r="CN79" s="313"/>
      <c r="CO79" s="313"/>
      <c r="CP79" s="313"/>
      <c r="CQ79" s="313"/>
      <c r="CR79" s="313"/>
      <c r="CS79" s="313"/>
      <c r="CT79" s="313"/>
      <c r="CU79" s="313"/>
      <c r="CV79" s="313"/>
      <c r="CW79" s="313"/>
      <c r="CX79" s="313"/>
      <c r="CY79" s="313"/>
      <c r="CZ79" s="313"/>
      <c r="DA79" s="313"/>
      <c r="DB79" s="313"/>
      <c r="DC79" s="313"/>
      <c r="DD79" s="313"/>
      <c r="DE79" s="313"/>
      <c r="DF79" s="313"/>
      <c r="DG79" s="313"/>
      <c r="DH79" s="313"/>
      <c r="DI79" s="313"/>
      <c r="DJ79" s="313"/>
      <c r="DK79" s="313"/>
      <c r="DL79" s="313"/>
      <c r="DM79" s="313"/>
      <c r="DN79" s="313"/>
      <c r="DO79" s="313"/>
      <c r="DP79" s="313"/>
      <c r="DQ79" s="313"/>
      <c r="DR79" s="313"/>
      <c r="DS79" s="313"/>
      <c r="DT79" s="313"/>
      <c r="DU79" s="313"/>
      <c r="DV79" s="313"/>
      <c r="DW79" s="313"/>
      <c r="DX79" s="313"/>
      <c r="DY79" s="313"/>
      <c r="DZ79" s="313"/>
      <c r="EA79" s="313"/>
      <c r="EB79" s="313"/>
      <c r="EC79" s="313"/>
      <c r="ED79" s="313"/>
      <c r="EE79" s="313"/>
      <c r="EF79" s="313"/>
      <c r="EG79" s="313"/>
      <c r="EH79" s="313"/>
      <c r="EI79" s="313"/>
      <c r="EJ79" s="313"/>
      <c r="EK79" s="313"/>
      <c r="EL79" s="313"/>
      <c r="EM79" s="313"/>
      <c r="EN79" s="313"/>
      <c r="EO79" s="313"/>
      <c r="EP79" s="313"/>
      <c r="EQ79" s="313"/>
      <c r="ER79" s="313"/>
      <c r="ES79" s="313"/>
      <c r="ET79" s="313"/>
      <c r="EU79" s="313"/>
      <c r="EV79" s="313"/>
      <c r="EW79" s="313"/>
      <c r="EX79" s="313"/>
      <c r="EY79" s="313"/>
      <c r="EZ79" s="313"/>
      <c r="FA79" s="313"/>
      <c r="FB79" s="313"/>
      <c r="FC79" s="313"/>
      <c r="FD79" s="313"/>
      <c r="FE79" s="313"/>
      <c r="FF79" s="313"/>
      <c r="FG79" s="313"/>
      <c r="FH79" s="313"/>
      <c r="FI79" s="313"/>
      <c r="FJ79" s="313"/>
      <c r="FK79" s="313"/>
      <c r="FL79" s="313"/>
      <c r="FM79" s="313"/>
      <c r="FN79" s="313"/>
      <c r="FO79" s="313"/>
      <c r="FP79" s="313"/>
      <c r="FQ79" s="313"/>
      <c r="FR79" s="313"/>
      <c r="FS79" s="313"/>
      <c r="FT79" s="313"/>
      <c r="FU79" s="313"/>
      <c r="FV79" s="313"/>
      <c r="FW79" s="313"/>
      <c r="FX79" s="313"/>
      <c r="FY79" s="313"/>
      <c r="FZ79" s="313"/>
      <c r="GA79" s="313"/>
      <c r="GB79" s="313"/>
      <c r="GC79" s="313"/>
      <c r="GD79" s="313"/>
      <c r="GE79" s="313"/>
      <c r="GF79" s="313"/>
      <c r="GG79" s="313"/>
      <c r="GH79" s="313"/>
      <c r="GI79" s="313"/>
      <c r="GJ79" s="313"/>
      <c r="GK79" s="313"/>
      <c r="GL79" s="313"/>
      <c r="GM79" s="313"/>
      <c r="GN79" s="313"/>
      <c r="GO79" s="313"/>
      <c r="GP79" s="313"/>
      <c r="GQ79" s="313"/>
      <c r="GR79" s="313"/>
      <c r="GS79" s="313"/>
      <c r="GT79" s="313"/>
      <c r="GU79" s="313"/>
      <c r="GV79" s="313"/>
      <c r="GW79" s="313"/>
      <c r="GX79" s="313"/>
      <c r="GY79" s="313"/>
      <c r="GZ79" s="313"/>
      <c r="HA79" s="313"/>
      <c r="HB79" s="313"/>
      <c r="HC79" s="313"/>
      <c r="HD79" s="313"/>
      <c r="HE79" s="313"/>
      <c r="HF79" s="313"/>
      <c r="HG79" s="313"/>
      <c r="HH79" s="313"/>
      <c r="HI79" s="313"/>
      <c r="HJ79" s="313"/>
      <c r="HK79" s="313"/>
      <c r="HL79" s="313"/>
      <c r="HM79" s="313"/>
      <c r="HN79" s="313"/>
      <c r="HO79" s="313"/>
      <c r="HP79" s="313"/>
      <c r="HQ79" s="313"/>
      <c r="HR79" s="313"/>
      <c r="HS79" s="313"/>
      <c r="HT79" s="313"/>
      <c r="HU79" s="313"/>
      <c r="HV79" s="313"/>
      <c r="HW79" s="313"/>
      <c r="HX79" s="313"/>
      <c r="HY79" s="313"/>
      <c r="HZ79" s="313"/>
      <c r="IA79" s="313"/>
      <c r="IB79" s="313"/>
      <c r="IC79" s="313"/>
      <c r="ID79" s="313"/>
      <c r="IE79" s="313"/>
      <c r="IF79" s="313"/>
      <c r="IG79" s="313"/>
      <c r="IH79" s="313"/>
      <c r="II79" s="313"/>
      <c r="IJ79" s="313"/>
      <c r="IK79" s="313"/>
      <c r="IL79" s="313"/>
      <c r="IM79" s="313"/>
      <c r="IN79" s="313"/>
      <c r="IO79" s="313"/>
      <c r="IP79" s="313"/>
      <c r="IQ79" s="313"/>
      <c r="IR79" s="313"/>
      <c r="IS79" s="313"/>
      <c r="IT79" s="313"/>
      <c r="IU79" s="313"/>
      <c r="IV79" s="313"/>
    </row>
    <row r="80" spans="1:256" s="298" customFormat="1" ht="13.5" customHeight="1" x14ac:dyDescent="0.3">
      <c r="B80" s="330"/>
      <c r="C80" s="331"/>
      <c r="D80" s="332" t="s">
        <v>548</v>
      </c>
      <c r="E80" s="220">
        <f>E72+E64</f>
        <v>0</v>
      </c>
      <c r="F80" s="333">
        <f>F72+F64</f>
        <v>0</v>
      </c>
      <c r="G80" s="333">
        <f t="shared" ref="G80:BR80" si="48">G72+G64</f>
        <v>0</v>
      </c>
      <c r="H80" s="333">
        <f t="shared" si="48"/>
        <v>0</v>
      </c>
      <c r="I80" s="333">
        <f t="shared" si="48"/>
        <v>0</v>
      </c>
      <c r="J80" s="333">
        <f t="shared" si="48"/>
        <v>0</v>
      </c>
      <c r="K80" s="333">
        <f t="shared" si="48"/>
        <v>0</v>
      </c>
      <c r="L80" s="333">
        <f t="shared" si="48"/>
        <v>0</v>
      </c>
      <c r="M80" s="333">
        <f t="shared" si="48"/>
        <v>0</v>
      </c>
      <c r="N80" s="333">
        <f t="shared" si="48"/>
        <v>0</v>
      </c>
      <c r="O80" s="333">
        <f t="shared" si="48"/>
        <v>0</v>
      </c>
      <c r="P80" s="333">
        <f t="shared" si="48"/>
        <v>0</v>
      </c>
      <c r="Q80" s="333">
        <f t="shared" si="48"/>
        <v>0</v>
      </c>
      <c r="R80" s="333">
        <f t="shared" si="48"/>
        <v>0</v>
      </c>
      <c r="S80" s="333">
        <f t="shared" si="48"/>
        <v>0</v>
      </c>
      <c r="T80" s="333">
        <f t="shared" si="48"/>
        <v>0</v>
      </c>
      <c r="U80" s="333">
        <f t="shared" si="48"/>
        <v>0</v>
      </c>
      <c r="V80" s="333">
        <f t="shared" si="48"/>
        <v>0</v>
      </c>
      <c r="W80" s="333">
        <f t="shared" si="48"/>
        <v>0</v>
      </c>
      <c r="X80" s="333">
        <f t="shared" si="48"/>
        <v>0</v>
      </c>
      <c r="Y80" s="333">
        <f t="shared" si="48"/>
        <v>0</v>
      </c>
      <c r="Z80" s="333">
        <f t="shared" si="48"/>
        <v>0</v>
      </c>
      <c r="AA80" s="333">
        <f t="shared" si="48"/>
        <v>0</v>
      </c>
      <c r="AB80" s="333">
        <f t="shared" si="48"/>
        <v>0</v>
      </c>
      <c r="AC80" s="333">
        <f t="shared" si="48"/>
        <v>0</v>
      </c>
      <c r="AD80" s="333">
        <f t="shared" si="48"/>
        <v>0</v>
      </c>
      <c r="AE80" s="333">
        <f t="shared" si="48"/>
        <v>0</v>
      </c>
      <c r="AF80" s="333">
        <f t="shared" si="48"/>
        <v>0</v>
      </c>
      <c r="AG80" s="333">
        <f t="shared" si="48"/>
        <v>0</v>
      </c>
      <c r="AH80" s="333">
        <f t="shared" si="48"/>
        <v>0</v>
      </c>
      <c r="AI80" s="333">
        <f t="shared" si="48"/>
        <v>0</v>
      </c>
      <c r="AJ80" s="333">
        <f t="shared" si="48"/>
        <v>0</v>
      </c>
      <c r="AK80" s="333">
        <f t="shared" si="48"/>
        <v>0</v>
      </c>
      <c r="AL80" s="333">
        <f t="shared" si="48"/>
        <v>0</v>
      </c>
      <c r="AM80" s="333">
        <f t="shared" si="48"/>
        <v>0</v>
      </c>
      <c r="AN80" s="333">
        <f t="shared" si="48"/>
        <v>0</v>
      </c>
      <c r="AO80" s="333">
        <f t="shared" si="48"/>
        <v>0</v>
      </c>
      <c r="AP80" s="333">
        <f t="shared" si="48"/>
        <v>0</v>
      </c>
      <c r="AQ80" s="333">
        <f t="shared" si="48"/>
        <v>0</v>
      </c>
      <c r="AR80" s="333">
        <f t="shared" si="48"/>
        <v>0</v>
      </c>
      <c r="AS80" s="333">
        <f t="shared" si="48"/>
        <v>0</v>
      </c>
      <c r="AT80" s="333">
        <f t="shared" si="48"/>
        <v>0</v>
      </c>
      <c r="AU80" s="333">
        <f t="shared" si="48"/>
        <v>0</v>
      </c>
      <c r="AV80" s="333">
        <f t="shared" si="48"/>
        <v>0</v>
      </c>
      <c r="AW80" s="333">
        <f t="shared" si="48"/>
        <v>0</v>
      </c>
      <c r="AX80" s="333">
        <f t="shared" si="48"/>
        <v>0</v>
      </c>
      <c r="AY80" s="333">
        <f t="shared" si="48"/>
        <v>0</v>
      </c>
      <c r="AZ80" s="333">
        <f t="shared" si="48"/>
        <v>0</v>
      </c>
      <c r="BA80" s="333">
        <f t="shared" si="48"/>
        <v>0</v>
      </c>
      <c r="BB80" s="333">
        <f t="shared" si="48"/>
        <v>0</v>
      </c>
      <c r="BC80" s="333">
        <f t="shared" si="48"/>
        <v>0</v>
      </c>
      <c r="BD80" s="333">
        <f t="shared" si="48"/>
        <v>0</v>
      </c>
      <c r="BE80" s="333">
        <f t="shared" si="48"/>
        <v>0</v>
      </c>
      <c r="BF80" s="333">
        <f t="shared" si="48"/>
        <v>0</v>
      </c>
      <c r="BG80" s="333">
        <f t="shared" si="48"/>
        <v>0</v>
      </c>
      <c r="BH80" s="333">
        <f t="shared" si="48"/>
        <v>0</v>
      </c>
      <c r="BI80" s="333">
        <f t="shared" si="48"/>
        <v>0</v>
      </c>
      <c r="BJ80" s="333">
        <f t="shared" si="48"/>
        <v>0</v>
      </c>
      <c r="BK80" s="333">
        <f t="shared" si="48"/>
        <v>0</v>
      </c>
      <c r="BL80" s="333">
        <f t="shared" si="48"/>
        <v>0</v>
      </c>
      <c r="BM80" s="333">
        <f t="shared" si="48"/>
        <v>0</v>
      </c>
      <c r="BN80" s="333">
        <f t="shared" si="48"/>
        <v>0</v>
      </c>
      <c r="BO80" s="333">
        <f t="shared" si="48"/>
        <v>0</v>
      </c>
      <c r="BP80" s="333">
        <f t="shared" si="48"/>
        <v>0</v>
      </c>
      <c r="BQ80" s="333">
        <f t="shared" si="48"/>
        <v>0</v>
      </c>
      <c r="BR80" s="333">
        <f t="shared" si="48"/>
        <v>0</v>
      </c>
      <c r="BS80" s="333">
        <f t="shared" ref="BS80:ED80" si="49">BS72+BS64</f>
        <v>0</v>
      </c>
      <c r="BT80" s="333">
        <f t="shared" si="49"/>
        <v>0</v>
      </c>
      <c r="BU80" s="333">
        <f t="shared" si="49"/>
        <v>0</v>
      </c>
      <c r="BV80" s="333">
        <f t="shared" si="49"/>
        <v>0</v>
      </c>
      <c r="BW80" s="333">
        <f t="shared" si="49"/>
        <v>0</v>
      </c>
      <c r="BX80" s="333">
        <f t="shared" si="49"/>
        <v>0</v>
      </c>
      <c r="BY80" s="333">
        <f t="shared" si="49"/>
        <v>0</v>
      </c>
      <c r="BZ80" s="333">
        <f t="shared" si="49"/>
        <v>0</v>
      </c>
      <c r="CA80" s="333">
        <f t="shared" si="49"/>
        <v>0</v>
      </c>
      <c r="CB80" s="333">
        <f t="shared" si="49"/>
        <v>0</v>
      </c>
      <c r="CC80" s="333">
        <f t="shared" si="49"/>
        <v>0</v>
      </c>
      <c r="CD80" s="333">
        <f t="shared" si="49"/>
        <v>0</v>
      </c>
      <c r="CE80" s="333">
        <f t="shared" si="49"/>
        <v>0</v>
      </c>
      <c r="CF80" s="333">
        <f t="shared" si="49"/>
        <v>0</v>
      </c>
      <c r="CG80" s="333">
        <f t="shared" si="49"/>
        <v>0</v>
      </c>
      <c r="CH80" s="333">
        <f t="shared" si="49"/>
        <v>0</v>
      </c>
      <c r="CI80" s="333">
        <f t="shared" si="49"/>
        <v>0</v>
      </c>
      <c r="CJ80" s="333">
        <f t="shared" si="49"/>
        <v>0</v>
      </c>
      <c r="CK80" s="333">
        <f t="shared" si="49"/>
        <v>0</v>
      </c>
      <c r="CL80" s="333">
        <f t="shared" si="49"/>
        <v>0</v>
      </c>
      <c r="CM80" s="333">
        <f t="shared" si="49"/>
        <v>0</v>
      </c>
      <c r="CN80" s="333">
        <f t="shared" si="49"/>
        <v>0</v>
      </c>
      <c r="CO80" s="333">
        <f t="shared" si="49"/>
        <v>0</v>
      </c>
      <c r="CP80" s="333">
        <f t="shared" si="49"/>
        <v>0</v>
      </c>
      <c r="CQ80" s="333">
        <f t="shared" si="49"/>
        <v>0</v>
      </c>
      <c r="CR80" s="333">
        <f t="shared" si="49"/>
        <v>0</v>
      </c>
      <c r="CS80" s="333">
        <f t="shared" si="49"/>
        <v>0</v>
      </c>
      <c r="CT80" s="333">
        <f t="shared" si="49"/>
        <v>0</v>
      </c>
      <c r="CU80" s="333">
        <f t="shared" si="49"/>
        <v>0</v>
      </c>
      <c r="CV80" s="333">
        <f t="shared" si="49"/>
        <v>0</v>
      </c>
      <c r="CW80" s="333">
        <f t="shared" si="49"/>
        <v>0</v>
      </c>
      <c r="CX80" s="333">
        <f t="shared" si="49"/>
        <v>0</v>
      </c>
      <c r="CY80" s="333">
        <f t="shared" si="49"/>
        <v>0</v>
      </c>
      <c r="CZ80" s="333">
        <f t="shared" si="49"/>
        <v>0</v>
      </c>
      <c r="DA80" s="333">
        <f t="shared" si="49"/>
        <v>0</v>
      </c>
      <c r="DB80" s="333">
        <f t="shared" si="49"/>
        <v>0</v>
      </c>
      <c r="DC80" s="333">
        <f t="shared" si="49"/>
        <v>0</v>
      </c>
      <c r="DD80" s="333">
        <f t="shared" si="49"/>
        <v>0</v>
      </c>
      <c r="DE80" s="333">
        <f t="shared" si="49"/>
        <v>0</v>
      </c>
      <c r="DF80" s="333">
        <f t="shared" si="49"/>
        <v>0</v>
      </c>
      <c r="DG80" s="333">
        <f t="shared" si="49"/>
        <v>0</v>
      </c>
      <c r="DH80" s="333">
        <f t="shared" si="49"/>
        <v>0</v>
      </c>
      <c r="DI80" s="333">
        <f t="shared" si="49"/>
        <v>0</v>
      </c>
      <c r="DJ80" s="333">
        <f t="shared" si="49"/>
        <v>0</v>
      </c>
      <c r="DK80" s="333">
        <f t="shared" si="49"/>
        <v>0</v>
      </c>
      <c r="DL80" s="333">
        <f t="shared" si="49"/>
        <v>0</v>
      </c>
      <c r="DM80" s="333">
        <f t="shared" si="49"/>
        <v>0</v>
      </c>
      <c r="DN80" s="333">
        <f t="shared" si="49"/>
        <v>0</v>
      </c>
      <c r="DO80" s="333">
        <f t="shared" si="49"/>
        <v>0</v>
      </c>
      <c r="DP80" s="333">
        <f t="shared" si="49"/>
        <v>0</v>
      </c>
      <c r="DQ80" s="333">
        <f t="shared" si="49"/>
        <v>0</v>
      </c>
      <c r="DR80" s="333">
        <f t="shared" si="49"/>
        <v>0</v>
      </c>
      <c r="DS80" s="333">
        <f t="shared" si="49"/>
        <v>0</v>
      </c>
      <c r="DT80" s="333">
        <f t="shared" si="49"/>
        <v>0</v>
      </c>
      <c r="DU80" s="333">
        <f t="shared" si="49"/>
        <v>0</v>
      </c>
      <c r="DV80" s="333">
        <f t="shared" si="49"/>
        <v>0</v>
      </c>
      <c r="DW80" s="333">
        <f t="shared" si="49"/>
        <v>0</v>
      </c>
      <c r="DX80" s="333">
        <f t="shared" si="49"/>
        <v>0</v>
      </c>
      <c r="DY80" s="333">
        <f t="shared" si="49"/>
        <v>0</v>
      </c>
      <c r="DZ80" s="333">
        <f t="shared" si="49"/>
        <v>0</v>
      </c>
      <c r="EA80" s="333">
        <f t="shared" si="49"/>
        <v>0</v>
      </c>
      <c r="EB80" s="333">
        <f t="shared" si="49"/>
        <v>0</v>
      </c>
      <c r="EC80" s="333">
        <f t="shared" si="49"/>
        <v>0</v>
      </c>
      <c r="ED80" s="333">
        <f t="shared" si="49"/>
        <v>0</v>
      </c>
      <c r="EE80" s="333">
        <f t="shared" ref="EE80:GP80" si="50">EE72+EE64</f>
        <v>0</v>
      </c>
      <c r="EF80" s="333">
        <f t="shared" si="50"/>
        <v>0</v>
      </c>
      <c r="EG80" s="333">
        <f t="shared" si="50"/>
        <v>0</v>
      </c>
      <c r="EH80" s="333">
        <f t="shared" si="50"/>
        <v>0</v>
      </c>
      <c r="EI80" s="333">
        <f t="shared" si="50"/>
        <v>0</v>
      </c>
      <c r="EJ80" s="333">
        <f t="shared" si="50"/>
        <v>0</v>
      </c>
      <c r="EK80" s="333">
        <f t="shared" si="50"/>
        <v>0</v>
      </c>
      <c r="EL80" s="333">
        <f t="shared" si="50"/>
        <v>0</v>
      </c>
      <c r="EM80" s="333">
        <f t="shared" si="50"/>
        <v>0</v>
      </c>
      <c r="EN80" s="333">
        <f t="shared" si="50"/>
        <v>0</v>
      </c>
      <c r="EO80" s="333">
        <f t="shared" si="50"/>
        <v>0</v>
      </c>
      <c r="EP80" s="333">
        <f t="shared" si="50"/>
        <v>0</v>
      </c>
      <c r="EQ80" s="333">
        <f t="shared" si="50"/>
        <v>0</v>
      </c>
      <c r="ER80" s="333">
        <f t="shared" si="50"/>
        <v>0</v>
      </c>
      <c r="ES80" s="333">
        <f t="shared" si="50"/>
        <v>0</v>
      </c>
      <c r="ET80" s="333">
        <f t="shared" si="50"/>
        <v>0</v>
      </c>
      <c r="EU80" s="333">
        <f t="shared" si="50"/>
        <v>0</v>
      </c>
      <c r="EV80" s="333">
        <f t="shared" si="50"/>
        <v>0</v>
      </c>
      <c r="EW80" s="333">
        <f t="shared" si="50"/>
        <v>0</v>
      </c>
      <c r="EX80" s="333">
        <f t="shared" si="50"/>
        <v>0</v>
      </c>
      <c r="EY80" s="333">
        <f t="shared" si="50"/>
        <v>0</v>
      </c>
      <c r="EZ80" s="333">
        <f t="shared" si="50"/>
        <v>0</v>
      </c>
      <c r="FA80" s="333">
        <f t="shared" si="50"/>
        <v>0</v>
      </c>
      <c r="FB80" s="333">
        <f t="shared" si="50"/>
        <v>0</v>
      </c>
      <c r="FC80" s="333">
        <f t="shared" si="50"/>
        <v>0</v>
      </c>
      <c r="FD80" s="333">
        <f t="shared" si="50"/>
        <v>0</v>
      </c>
      <c r="FE80" s="333">
        <f t="shared" si="50"/>
        <v>0</v>
      </c>
      <c r="FF80" s="333">
        <f t="shared" si="50"/>
        <v>0</v>
      </c>
      <c r="FG80" s="333">
        <f t="shared" si="50"/>
        <v>0</v>
      </c>
      <c r="FH80" s="333">
        <f t="shared" si="50"/>
        <v>0</v>
      </c>
      <c r="FI80" s="333">
        <f t="shared" si="50"/>
        <v>0</v>
      </c>
      <c r="FJ80" s="333">
        <f t="shared" si="50"/>
        <v>0</v>
      </c>
      <c r="FK80" s="333">
        <f t="shared" si="50"/>
        <v>0</v>
      </c>
      <c r="FL80" s="333">
        <f t="shared" si="50"/>
        <v>0</v>
      </c>
      <c r="FM80" s="333">
        <f t="shared" si="50"/>
        <v>0</v>
      </c>
      <c r="FN80" s="333">
        <f t="shared" si="50"/>
        <v>0</v>
      </c>
      <c r="FO80" s="333">
        <f t="shared" si="50"/>
        <v>0</v>
      </c>
      <c r="FP80" s="333">
        <f t="shared" si="50"/>
        <v>0</v>
      </c>
      <c r="FQ80" s="333">
        <f t="shared" si="50"/>
        <v>0</v>
      </c>
      <c r="FR80" s="333">
        <f t="shared" si="50"/>
        <v>0</v>
      </c>
      <c r="FS80" s="333">
        <f t="shared" si="50"/>
        <v>0</v>
      </c>
      <c r="FT80" s="333">
        <f t="shared" si="50"/>
        <v>0</v>
      </c>
      <c r="FU80" s="333">
        <f t="shared" si="50"/>
        <v>0</v>
      </c>
      <c r="FV80" s="333">
        <f t="shared" si="50"/>
        <v>0</v>
      </c>
      <c r="FW80" s="333">
        <f t="shared" si="50"/>
        <v>0</v>
      </c>
      <c r="FX80" s="333">
        <f t="shared" si="50"/>
        <v>0</v>
      </c>
      <c r="FY80" s="333">
        <f t="shared" si="50"/>
        <v>0</v>
      </c>
      <c r="FZ80" s="333">
        <f t="shared" si="50"/>
        <v>0</v>
      </c>
      <c r="GA80" s="333">
        <f t="shared" si="50"/>
        <v>0</v>
      </c>
      <c r="GB80" s="333">
        <f t="shared" si="50"/>
        <v>0</v>
      </c>
      <c r="GC80" s="333">
        <f t="shared" si="50"/>
        <v>0</v>
      </c>
      <c r="GD80" s="333">
        <f t="shared" si="50"/>
        <v>0</v>
      </c>
      <c r="GE80" s="333">
        <f t="shared" si="50"/>
        <v>0</v>
      </c>
      <c r="GF80" s="333">
        <f t="shared" si="50"/>
        <v>0</v>
      </c>
      <c r="GG80" s="333">
        <f t="shared" si="50"/>
        <v>0</v>
      </c>
      <c r="GH80" s="333">
        <f t="shared" si="50"/>
        <v>0</v>
      </c>
      <c r="GI80" s="333">
        <f t="shared" si="50"/>
        <v>0</v>
      </c>
      <c r="GJ80" s="333">
        <f t="shared" si="50"/>
        <v>0</v>
      </c>
      <c r="GK80" s="333">
        <f t="shared" si="50"/>
        <v>0</v>
      </c>
      <c r="GL80" s="333">
        <f t="shared" si="50"/>
        <v>0</v>
      </c>
      <c r="GM80" s="333">
        <f t="shared" si="50"/>
        <v>0</v>
      </c>
      <c r="GN80" s="333">
        <f t="shared" si="50"/>
        <v>0</v>
      </c>
      <c r="GO80" s="333">
        <f t="shared" si="50"/>
        <v>0</v>
      </c>
      <c r="GP80" s="333">
        <f t="shared" si="50"/>
        <v>0</v>
      </c>
      <c r="GQ80" s="333">
        <f t="shared" ref="GQ80:IV80" si="51">GQ72+GQ64</f>
        <v>0</v>
      </c>
      <c r="GR80" s="333">
        <f t="shared" si="51"/>
        <v>0</v>
      </c>
      <c r="GS80" s="333">
        <f t="shared" si="51"/>
        <v>0</v>
      </c>
      <c r="GT80" s="333">
        <f t="shared" si="51"/>
        <v>0</v>
      </c>
      <c r="GU80" s="333">
        <f t="shared" si="51"/>
        <v>0</v>
      </c>
      <c r="GV80" s="333">
        <f t="shared" si="51"/>
        <v>0</v>
      </c>
      <c r="GW80" s="333">
        <f t="shared" si="51"/>
        <v>0</v>
      </c>
      <c r="GX80" s="333">
        <f t="shared" si="51"/>
        <v>0</v>
      </c>
      <c r="GY80" s="333">
        <f t="shared" si="51"/>
        <v>0</v>
      </c>
      <c r="GZ80" s="333">
        <f t="shared" si="51"/>
        <v>0</v>
      </c>
      <c r="HA80" s="333">
        <f t="shared" si="51"/>
        <v>0</v>
      </c>
      <c r="HB80" s="333">
        <f t="shared" si="51"/>
        <v>0</v>
      </c>
      <c r="HC80" s="333">
        <f t="shared" si="51"/>
        <v>0</v>
      </c>
      <c r="HD80" s="333">
        <f t="shared" si="51"/>
        <v>0</v>
      </c>
      <c r="HE80" s="333">
        <f t="shared" si="51"/>
        <v>0</v>
      </c>
      <c r="HF80" s="333">
        <f t="shared" si="51"/>
        <v>0</v>
      </c>
      <c r="HG80" s="333">
        <f t="shared" si="51"/>
        <v>0</v>
      </c>
      <c r="HH80" s="333">
        <f t="shared" si="51"/>
        <v>0</v>
      </c>
      <c r="HI80" s="333">
        <f t="shared" si="51"/>
        <v>0</v>
      </c>
      <c r="HJ80" s="333">
        <f t="shared" si="51"/>
        <v>0</v>
      </c>
      <c r="HK80" s="333">
        <f t="shared" si="51"/>
        <v>0</v>
      </c>
      <c r="HL80" s="333">
        <f t="shared" si="51"/>
        <v>0</v>
      </c>
      <c r="HM80" s="333">
        <f t="shared" si="51"/>
        <v>0</v>
      </c>
      <c r="HN80" s="333">
        <f t="shared" si="51"/>
        <v>0</v>
      </c>
      <c r="HO80" s="333">
        <f t="shared" si="51"/>
        <v>0</v>
      </c>
      <c r="HP80" s="333">
        <f t="shared" si="51"/>
        <v>0</v>
      </c>
      <c r="HQ80" s="333">
        <f t="shared" si="51"/>
        <v>0</v>
      </c>
      <c r="HR80" s="333">
        <f t="shared" si="51"/>
        <v>0</v>
      </c>
      <c r="HS80" s="333">
        <f t="shared" si="51"/>
        <v>0</v>
      </c>
      <c r="HT80" s="333">
        <f t="shared" si="51"/>
        <v>0</v>
      </c>
      <c r="HU80" s="333">
        <f t="shared" si="51"/>
        <v>0</v>
      </c>
      <c r="HV80" s="333">
        <f t="shared" si="51"/>
        <v>0</v>
      </c>
      <c r="HW80" s="333">
        <f t="shared" si="51"/>
        <v>0</v>
      </c>
      <c r="HX80" s="333">
        <f t="shared" si="51"/>
        <v>0</v>
      </c>
      <c r="HY80" s="333">
        <f t="shared" si="51"/>
        <v>0</v>
      </c>
      <c r="HZ80" s="333">
        <f t="shared" si="51"/>
        <v>0</v>
      </c>
      <c r="IA80" s="333">
        <f t="shared" si="51"/>
        <v>0</v>
      </c>
      <c r="IB80" s="333">
        <f t="shared" si="51"/>
        <v>0</v>
      </c>
      <c r="IC80" s="333">
        <f t="shared" si="51"/>
        <v>0</v>
      </c>
      <c r="ID80" s="333">
        <f t="shared" si="51"/>
        <v>0</v>
      </c>
      <c r="IE80" s="333">
        <f t="shared" si="51"/>
        <v>0</v>
      </c>
      <c r="IF80" s="333">
        <f t="shared" si="51"/>
        <v>0</v>
      </c>
      <c r="IG80" s="333">
        <f t="shared" si="51"/>
        <v>0</v>
      </c>
      <c r="IH80" s="333">
        <f t="shared" si="51"/>
        <v>0</v>
      </c>
      <c r="II80" s="333">
        <f t="shared" si="51"/>
        <v>0</v>
      </c>
      <c r="IJ80" s="333">
        <f t="shared" si="51"/>
        <v>0</v>
      </c>
      <c r="IK80" s="333">
        <f t="shared" si="51"/>
        <v>0</v>
      </c>
      <c r="IL80" s="333">
        <f t="shared" si="51"/>
        <v>0</v>
      </c>
      <c r="IM80" s="333">
        <f t="shared" si="51"/>
        <v>0</v>
      </c>
      <c r="IN80" s="333">
        <f t="shared" si="51"/>
        <v>0</v>
      </c>
      <c r="IO80" s="333">
        <f t="shared" si="51"/>
        <v>0</v>
      </c>
      <c r="IP80" s="333">
        <f t="shared" si="51"/>
        <v>0</v>
      </c>
      <c r="IQ80" s="333">
        <f t="shared" si="51"/>
        <v>0</v>
      </c>
      <c r="IR80" s="333">
        <f t="shared" si="51"/>
        <v>0</v>
      </c>
      <c r="IS80" s="333">
        <f t="shared" si="51"/>
        <v>0</v>
      </c>
      <c r="IT80" s="333">
        <f t="shared" si="51"/>
        <v>0</v>
      </c>
      <c r="IU80" s="333">
        <f t="shared" si="51"/>
        <v>0</v>
      </c>
      <c r="IV80" s="333">
        <f t="shared" si="51"/>
        <v>0</v>
      </c>
    </row>
    <row r="81" spans="1:256" s="336" customFormat="1" ht="13.5" customHeight="1" x14ac:dyDescent="0.3">
      <c r="A81" s="305"/>
      <c r="B81" s="330"/>
      <c r="C81" s="334" t="s">
        <v>557</v>
      </c>
      <c r="D81" s="335" t="s">
        <v>550</v>
      </c>
      <c r="E81" s="251">
        <f>E74+E66</f>
        <v>0</v>
      </c>
      <c r="F81" s="252">
        <f>F74+F66</f>
        <v>0</v>
      </c>
      <c r="G81" s="252">
        <f t="shared" ref="G81:BR81" si="52">G74+G66</f>
        <v>0</v>
      </c>
      <c r="H81" s="252">
        <f t="shared" si="52"/>
        <v>0</v>
      </c>
      <c r="I81" s="252">
        <f t="shared" si="52"/>
        <v>0</v>
      </c>
      <c r="J81" s="252">
        <f t="shared" si="52"/>
        <v>0</v>
      </c>
      <c r="K81" s="252">
        <f t="shared" si="52"/>
        <v>0</v>
      </c>
      <c r="L81" s="252">
        <f t="shared" si="52"/>
        <v>0</v>
      </c>
      <c r="M81" s="252">
        <f t="shared" si="52"/>
        <v>0</v>
      </c>
      <c r="N81" s="252">
        <f t="shared" si="52"/>
        <v>0</v>
      </c>
      <c r="O81" s="252">
        <f t="shared" si="52"/>
        <v>0</v>
      </c>
      <c r="P81" s="252">
        <f t="shared" si="52"/>
        <v>0</v>
      </c>
      <c r="Q81" s="252">
        <f t="shared" si="52"/>
        <v>0</v>
      </c>
      <c r="R81" s="252">
        <f t="shared" si="52"/>
        <v>0</v>
      </c>
      <c r="S81" s="252">
        <f t="shared" si="52"/>
        <v>0</v>
      </c>
      <c r="T81" s="252">
        <f t="shared" si="52"/>
        <v>0</v>
      </c>
      <c r="U81" s="252">
        <f t="shared" si="52"/>
        <v>0</v>
      </c>
      <c r="V81" s="252">
        <f t="shared" si="52"/>
        <v>0</v>
      </c>
      <c r="W81" s="252">
        <f t="shared" si="52"/>
        <v>0</v>
      </c>
      <c r="X81" s="252">
        <f t="shared" si="52"/>
        <v>0</v>
      </c>
      <c r="Y81" s="252">
        <f t="shared" si="52"/>
        <v>0</v>
      </c>
      <c r="Z81" s="252">
        <f t="shared" si="52"/>
        <v>0</v>
      </c>
      <c r="AA81" s="252">
        <f t="shared" si="52"/>
        <v>0</v>
      </c>
      <c r="AB81" s="252">
        <f t="shared" si="52"/>
        <v>0</v>
      </c>
      <c r="AC81" s="252">
        <f t="shared" si="52"/>
        <v>0</v>
      </c>
      <c r="AD81" s="252">
        <f t="shared" si="52"/>
        <v>0</v>
      </c>
      <c r="AE81" s="252">
        <f t="shared" si="52"/>
        <v>0</v>
      </c>
      <c r="AF81" s="252">
        <f t="shared" si="52"/>
        <v>0</v>
      </c>
      <c r="AG81" s="252">
        <f t="shared" si="52"/>
        <v>0</v>
      </c>
      <c r="AH81" s="252">
        <f t="shared" si="52"/>
        <v>0</v>
      </c>
      <c r="AI81" s="252">
        <f t="shared" si="52"/>
        <v>0</v>
      </c>
      <c r="AJ81" s="252">
        <f t="shared" si="52"/>
        <v>0</v>
      </c>
      <c r="AK81" s="252">
        <f t="shared" si="52"/>
        <v>0</v>
      </c>
      <c r="AL81" s="252">
        <f t="shared" si="52"/>
        <v>0</v>
      </c>
      <c r="AM81" s="252">
        <f t="shared" si="52"/>
        <v>0</v>
      </c>
      <c r="AN81" s="252">
        <f t="shared" si="52"/>
        <v>0</v>
      </c>
      <c r="AO81" s="252">
        <f t="shared" si="52"/>
        <v>0</v>
      </c>
      <c r="AP81" s="252">
        <f t="shared" si="52"/>
        <v>0</v>
      </c>
      <c r="AQ81" s="252">
        <f t="shared" si="52"/>
        <v>0</v>
      </c>
      <c r="AR81" s="252">
        <f t="shared" si="52"/>
        <v>0</v>
      </c>
      <c r="AS81" s="252">
        <f t="shared" si="52"/>
        <v>0</v>
      </c>
      <c r="AT81" s="252">
        <f t="shared" si="52"/>
        <v>0</v>
      </c>
      <c r="AU81" s="252">
        <f t="shared" si="52"/>
        <v>0</v>
      </c>
      <c r="AV81" s="252">
        <f t="shared" si="52"/>
        <v>0</v>
      </c>
      <c r="AW81" s="252">
        <f t="shared" si="52"/>
        <v>0</v>
      </c>
      <c r="AX81" s="252">
        <f t="shared" si="52"/>
        <v>0</v>
      </c>
      <c r="AY81" s="252">
        <f t="shared" si="52"/>
        <v>0</v>
      </c>
      <c r="AZ81" s="252">
        <f t="shared" si="52"/>
        <v>0</v>
      </c>
      <c r="BA81" s="252">
        <f t="shared" si="52"/>
        <v>0</v>
      </c>
      <c r="BB81" s="252">
        <f t="shared" si="52"/>
        <v>0</v>
      </c>
      <c r="BC81" s="252">
        <f t="shared" si="52"/>
        <v>0</v>
      </c>
      <c r="BD81" s="252">
        <f t="shared" si="52"/>
        <v>0</v>
      </c>
      <c r="BE81" s="252">
        <f t="shared" si="52"/>
        <v>0</v>
      </c>
      <c r="BF81" s="252">
        <f t="shared" si="52"/>
        <v>0</v>
      </c>
      <c r="BG81" s="252">
        <f t="shared" si="52"/>
        <v>0</v>
      </c>
      <c r="BH81" s="252">
        <f t="shared" si="52"/>
        <v>0</v>
      </c>
      <c r="BI81" s="252">
        <f t="shared" si="52"/>
        <v>0</v>
      </c>
      <c r="BJ81" s="252">
        <f t="shared" si="52"/>
        <v>0</v>
      </c>
      <c r="BK81" s="252">
        <f t="shared" si="52"/>
        <v>0</v>
      </c>
      <c r="BL81" s="252">
        <f t="shared" si="52"/>
        <v>0</v>
      </c>
      <c r="BM81" s="252">
        <f t="shared" si="52"/>
        <v>0</v>
      </c>
      <c r="BN81" s="252">
        <f t="shared" si="52"/>
        <v>0</v>
      </c>
      <c r="BO81" s="252">
        <f t="shared" si="52"/>
        <v>0</v>
      </c>
      <c r="BP81" s="252">
        <f t="shared" si="52"/>
        <v>0</v>
      </c>
      <c r="BQ81" s="252">
        <f t="shared" si="52"/>
        <v>0</v>
      </c>
      <c r="BR81" s="252">
        <f t="shared" si="52"/>
        <v>0</v>
      </c>
      <c r="BS81" s="252">
        <f t="shared" ref="BS81:ED81" si="53">BS74+BS66</f>
        <v>0</v>
      </c>
      <c r="BT81" s="252">
        <f t="shared" si="53"/>
        <v>0</v>
      </c>
      <c r="BU81" s="252">
        <f t="shared" si="53"/>
        <v>0</v>
      </c>
      <c r="BV81" s="252">
        <f t="shared" si="53"/>
        <v>0</v>
      </c>
      <c r="BW81" s="252">
        <f t="shared" si="53"/>
        <v>0</v>
      </c>
      <c r="BX81" s="252">
        <f t="shared" si="53"/>
        <v>0</v>
      </c>
      <c r="BY81" s="252">
        <f t="shared" si="53"/>
        <v>0</v>
      </c>
      <c r="BZ81" s="252">
        <f t="shared" si="53"/>
        <v>0</v>
      </c>
      <c r="CA81" s="252">
        <f t="shared" si="53"/>
        <v>0</v>
      </c>
      <c r="CB81" s="252">
        <f t="shared" si="53"/>
        <v>0</v>
      </c>
      <c r="CC81" s="252">
        <f t="shared" si="53"/>
        <v>0</v>
      </c>
      <c r="CD81" s="252">
        <f t="shared" si="53"/>
        <v>0</v>
      </c>
      <c r="CE81" s="252">
        <f t="shared" si="53"/>
        <v>0</v>
      </c>
      <c r="CF81" s="252">
        <f t="shared" si="53"/>
        <v>0</v>
      </c>
      <c r="CG81" s="252">
        <f t="shared" si="53"/>
        <v>0</v>
      </c>
      <c r="CH81" s="252">
        <f t="shared" si="53"/>
        <v>0</v>
      </c>
      <c r="CI81" s="252">
        <f t="shared" si="53"/>
        <v>0</v>
      </c>
      <c r="CJ81" s="252">
        <f t="shared" si="53"/>
        <v>0</v>
      </c>
      <c r="CK81" s="252">
        <f t="shared" si="53"/>
        <v>0</v>
      </c>
      <c r="CL81" s="252">
        <f t="shared" si="53"/>
        <v>0</v>
      </c>
      <c r="CM81" s="252">
        <f t="shared" si="53"/>
        <v>0</v>
      </c>
      <c r="CN81" s="252">
        <f t="shared" si="53"/>
        <v>0</v>
      </c>
      <c r="CO81" s="252">
        <f t="shared" si="53"/>
        <v>0</v>
      </c>
      <c r="CP81" s="252">
        <f t="shared" si="53"/>
        <v>0</v>
      </c>
      <c r="CQ81" s="252">
        <f t="shared" si="53"/>
        <v>0</v>
      </c>
      <c r="CR81" s="252">
        <f t="shared" si="53"/>
        <v>0</v>
      </c>
      <c r="CS81" s="252">
        <f t="shared" si="53"/>
        <v>0</v>
      </c>
      <c r="CT81" s="252">
        <f t="shared" si="53"/>
        <v>0</v>
      </c>
      <c r="CU81" s="252">
        <f t="shared" si="53"/>
        <v>0</v>
      </c>
      <c r="CV81" s="252">
        <f t="shared" si="53"/>
        <v>0</v>
      </c>
      <c r="CW81" s="252">
        <f t="shared" si="53"/>
        <v>0</v>
      </c>
      <c r="CX81" s="252">
        <f t="shared" si="53"/>
        <v>0</v>
      </c>
      <c r="CY81" s="252">
        <f t="shared" si="53"/>
        <v>0</v>
      </c>
      <c r="CZ81" s="252">
        <f t="shared" si="53"/>
        <v>0</v>
      </c>
      <c r="DA81" s="252">
        <f t="shared" si="53"/>
        <v>0</v>
      </c>
      <c r="DB81" s="252">
        <f t="shared" si="53"/>
        <v>0</v>
      </c>
      <c r="DC81" s="252">
        <f t="shared" si="53"/>
        <v>0</v>
      </c>
      <c r="DD81" s="252">
        <f t="shared" si="53"/>
        <v>0</v>
      </c>
      <c r="DE81" s="252">
        <f t="shared" si="53"/>
        <v>0</v>
      </c>
      <c r="DF81" s="252">
        <f t="shared" si="53"/>
        <v>0</v>
      </c>
      <c r="DG81" s="252">
        <f t="shared" si="53"/>
        <v>0</v>
      </c>
      <c r="DH81" s="252">
        <f t="shared" si="53"/>
        <v>0</v>
      </c>
      <c r="DI81" s="252">
        <f t="shared" si="53"/>
        <v>0</v>
      </c>
      <c r="DJ81" s="252">
        <f t="shared" si="53"/>
        <v>0</v>
      </c>
      <c r="DK81" s="252">
        <f t="shared" si="53"/>
        <v>0</v>
      </c>
      <c r="DL81" s="252">
        <f t="shared" si="53"/>
        <v>0</v>
      </c>
      <c r="DM81" s="252">
        <f t="shared" si="53"/>
        <v>0</v>
      </c>
      <c r="DN81" s="252">
        <f t="shared" si="53"/>
        <v>0</v>
      </c>
      <c r="DO81" s="252">
        <f t="shared" si="53"/>
        <v>0</v>
      </c>
      <c r="DP81" s="252">
        <f t="shared" si="53"/>
        <v>0</v>
      </c>
      <c r="DQ81" s="252">
        <f t="shared" si="53"/>
        <v>0</v>
      </c>
      <c r="DR81" s="252">
        <f t="shared" si="53"/>
        <v>0</v>
      </c>
      <c r="DS81" s="252">
        <f t="shared" si="53"/>
        <v>0</v>
      </c>
      <c r="DT81" s="252">
        <f t="shared" si="53"/>
        <v>0</v>
      </c>
      <c r="DU81" s="252">
        <f t="shared" si="53"/>
        <v>0</v>
      </c>
      <c r="DV81" s="252">
        <f t="shared" si="53"/>
        <v>0</v>
      </c>
      <c r="DW81" s="252">
        <f t="shared" si="53"/>
        <v>0</v>
      </c>
      <c r="DX81" s="252">
        <f t="shared" si="53"/>
        <v>0</v>
      </c>
      <c r="DY81" s="252">
        <f t="shared" si="53"/>
        <v>0</v>
      </c>
      <c r="DZ81" s="252">
        <f t="shared" si="53"/>
        <v>0</v>
      </c>
      <c r="EA81" s="252">
        <f t="shared" si="53"/>
        <v>0</v>
      </c>
      <c r="EB81" s="252">
        <f t="shared" si="53"/>
        <v>0</v>
      </c>
      <c r="EC81" s="252">
        <f t="shared" si="53"/>
        <v>0</v>
      </c>
      <c r="ED81" s="252">
        <f t="shared" si="53"/>
        <v>0</v>
      </c>
      <c r="EE81" s="252">
        <f t="shared" ref="EE81:GP81" si="54">EE74+EE66</f>
        <v>0</v>
      </c>
      <c r="EF81" s="252">
        <f t="shared" si="54"/>
        <v>0</v>
      </c>
      <c r="EG81" s="252">
        <f t="shared" si="54"/>
        <v>0</v>
      </c>
      <c r="EH81" s="252">
        <f t="shared" si="54"/>
        <v>0</v>
      </c>
      <c r="EI81" s="252">
        <f t="shared" si="54"/>
        <v>0</v>
      </c>
      <c r="EJ81" s="252">
        <f t="shared" si="54"/>
        <v>0</v>
      </c>
      <c r="EK81" s="252">
        <f t="shared" si="54"/>
        <v>0</v>
      </c>
      <c r="EL81" s="252">
        <f t="shared" si="54"/>
        <v>0</v>
      </c>
      <c r="EM81" s="252">
        <f t="shared" si="54"/>
        <v>0</v>
      </c>
      <c r="EN81" s="252">
        <f t="shared" si="54"/>
        <v>0</v>
      </c>
      <c r="EO81" s="252">
        <f t="shared" si="54"/>
        <v>0</v>
      </c>
      <c r="EP81" s="252">
        <f t="shared" si="54"/>
        <v>0</v>
      </c>
      <c r="EQ81" s="252">
        <f t="shared" si="54"/>
        <v>0</v>
      </c>
      <c r="ER81" s="252">
        <f t="shared" si="54"/>
        <v>0</v>
      </c>
      <c r="ES81" s="252">
        <f t="shared" si="54"/>
        <v>0</v>
      </c>
      <c r="ET81" s="252">
        <f t="shared" si="54"/>
        <v>0</v>
      </c>
      <c r="EU81" s="252">
        <f t="shared" si="54"/>
        <v>0</v>
      </c>
      <c r="EV81" s="252">
        <f t="shared" si="54"/>
        <v>0</v>
      </c>
      <c r="EW81" s="252">
        <f t="shared" si="54"/>
        <v>0</v>
      </c>
      <c r="EX81" s="252">
        <f t="shared" si="54"/>
        <v>0</v>
      </c>
      <c r="EY81" s="252">
        <f t="shared" si="54"/>
        <v>0</v>
      </c>
      <c r="EZ81" s="252">
        <f t="shared" si="54"/>
        <v>0</v>
      </c>
      <c r="FA81" s="252">
        <f t="shared" si="54"/>
        <v>0</v>
      </c>
      <c r="FB81" s="252">
        <f t="shared" si="54"/>
        <v>0</v>
      </c>
      <c r="FC81" s="252">
        <f t="shared" si="54"/>
        <v>0</v>
      </c>
      <c r="FD81" s="252">
        <f t="shared" si="54"/>
        <v>0</v>
      </c>
      <c r="FE81" s="252">
        <f t="shared" si="54"/>
        <v>0</v>
      </c>
      <c r="FF81" s="252">
        <f t="shared" si="54"/>
        <v>0</v>
      </c>
      <c r="FG81" s="252">
        <f t="shared" si="54"/>
        <v>0</v>
      </c>
      <c r="FH81" s="252">
        <f t="shared" si="54"/>
        <v>0</v>
      </c>
      <c r="FI81" s="252">
        <f t="shared" si="54"/>
        <v>0</v>
      </c>
      <c r="FJ81" s="252">
        <f t="shared" si="54"/>
        <v>0</v>
      </c>
      <c r="FK81" s="252">
        <f t="shared" si="54"/>
        <v>0</v>
      </c>
      <c r="FL81" s="252">
        <f t="shared" si="54"/>
        <v>0</v>
      </c>
      <c r="FM81" s="252">
        <f t="shared" si="54"/>
        <v>0</v>
      </c>
      <c r="FN81" s="252">
        <f t="shared" si="54"/>
        <v>0</v>
      </c>
      <c r="FO81" s="252">
        <f t="shared" si="54"/>
        <v>0</v>
      </c>
      <c r="FP81" s="252">
        <f t="shared" si="54"/>
        <v>0</v>
      </c>
      <c r="FQ81" s="252">
        <f t="shared" si="54"/>
        <v>0</v>
      </c>
      <c r="FR81" s="252">
        <f t="shared" si="54"/>
        <v>0</v>
      </c>
      <c r="FS81" s="252">
        <f t="shared" si="54"/>
        <v>0</v>
      </c>
      <c r="FT81" s="252">
        <f t="shared" si="54"/>
        <v>0</v>
      </c>
      <c r="FU81" s="252">
        <f t="shared" si="54"/>
        <v>0</v>
      </c>
      <c r="FV81" s="252">
        <f t="shared" si="54"/>
        <v>0</v>
      </c>
      <c r="FW81" s="252">
        <f t="shared" si="54"/>
        <v>0</v>
      </c>
      <c r="FX81" s="252">
        <f t="shared" si="54"/>
        <v>0</v>
      </c>
      <c r="FY81" s="252">
        <f t="shared" si="54"/>
        <v>0</v>
      </c>
      <c r="FZ81" s="252">
        <f t="shared" si="54"/>
        <v>0</v>
      </c>
      <c r="GA81" s="252">
        <f t="shared" si="54"/>
        <v>0</v>
      </c>
      <c r="GB81" s="252">
        <f t="shared" si="54"/>
        <v>0</v>
      </c>
      <c r="GC81" s="252">
        <f t="shared" si="54"/>
        <v>0</v>
      </c>
      <c r="GD81" s="252">
        <f t="shared" si="54"/>
        <v>0</v>
      </c>
      <c r="GE81" s="252">
        <f t="shared" si="54"/>
        <v>0</v>
      </c>
      <c r="GF81" s="252">
        <f t="shared" si="54"/>
        <v>0</v>
      </c>
      <c r="GG81" s="252">
        <f t="shared" si="54"/>
        <v>0</v>
      </c>
      <c r="GH81" s="252">
        <f t="shared" si="54"/>
        <v>0</v>
      </c>
      <c r="GI81" s="252">
        <f t="shared" si="54"/>
        <v>0</v>
      </c>
      <c r="GJ81" s="252">
        <f t="shared" si="54"/>
        <v>0</v>
      </c>
      <c r="GK81" s="252">
        <f t="shared" si="54"/>
        <v>0</v>
      </c>
      <c r="GL81" s="252">
        <f t="shared" si="54"/>
        <v>0</v>
      </c>
      <c r="GM81" s="252">
        <f t="shared" si="54"/>
        <v>0</v>
      </c>
      <c r="GN81" s="252">
        <f t="shared" si="54"/>
        <v>0</v>
      </c>
      <c r="GO81" s="252">
        <f t="shared" si="54"/>
        <v>0</v>
      </c>
      <c r="GP81" s="252">
        <f t="shared" si="54"/>
        <v>0</v>
      </c>
      <c r="GQ81" s="252">
        <f t="shared" ref="GQ81:IV81" si="55">GQ74+GQ66</f>
        <v>0</v>
      </c>
      <c r="GR81" s="252">
        <f t="shared" si="55"/>
        <v>0</v>
      </c>
      <c r="GS81" s="252">
        <f t="shared" si="55"/>
        <v>0</v>
      </c>
      <c r="GT81" s="252">
        <f t="shared" si="55"/>
        <v>0</v>
      </c>
      <c r="GU81" s="252">
        <f t="shared" si="55"/>
        <v>0</v>
      </c>
      <c r="GV81" s="252">
        <f t="shared" si="55"/>
        <v>0</v>
      </c>
      <c r="GW81" s="252">
        <f t="shared" si="55"/>
        <v>0</v>
      </c>
      <c r="GX81" s="252">
        <f t="shared" si="55"/>
        <v>0</v>
      </c>
      <c r="GY81" s="252">
        <f t="shared" si="55"/>
        <v>0</v>
      </c>
      <c r="GZ81" s="252">
        <f t="shared" si="55"/>
        <v>0</v>
      </c>
      <c r="HA81" s="252">
        <f t="shared" si="55"/>
        <v>0</v>
      </c>
      <c r="HB81" s="252">
        <f t="shared" si="55"/>
        <v>0</v>
      </c>
      <c r="HC81" s="252">
        <f t="shared" si="55"/>
        <v>0</v>
      </c>
      <c r="HD81" s="252">
        <f t="shared" si="55"/>
        <v>0</v>
      </c>
      <c r="HE81" s="252">
        <f t="shared" si="55"/>
        <v>0</v>
      </c>
      <c r="HF81" s="252">
        <f t="shared" si="55"/>
        <v>0</v>
      </c>
      <c r="HG81" s="252">
        <f t="shared" si="55"/>
        <v>0</v>
      </c>
      <c r="HH81" s="252">
        <f t="shared" si="55"/>
        <v>0</v>
      </c>
      <c r="HI81" s="252">
        <f t="shared" si="55"/>
        <v>0</v>
      </c>
      <c r="HJ81" s="252">
        <f t="shared" si="55"/>
        <v>0</v>
      </c>
      <c r="HK81" s="252">
        <f t="shared" si="55"/>
        <v>0</v>
      </c>
      <c r="HL81" s="252">
        <f t="shared" si="55"/>
        <v>0</v>
      </c>
      <c r="HM81" s="252">
        <f t="shared" si="55"/>
        <v>0</v>
      </c>
      <c r="HN81" s="252">
        <f t="shared" si="55"/>
        <v>0</v>
      </c>
      <c r="HO81" s="252">
        <f t="shared" si="55"/>
        <v>0</v>
      </c>
      <c r="HP81" s="252">
        <f t="shared" si="55"/>
        <v>0</v>
      </c>
      <c r="HQ81" s="252">
        <f t="shared" si="55"/>
        <v>0</v>
      </c>
      <c r="HR81" s="252">
        <f t="shared" si="55"/>
        <v>0</v>
      </c>
      <c r="HS81" s="252">
        <f t="shared" si="55"/>
        <v>0</v>
      </c>
      <c r="HT81" s="252">
        <f t="shared" si="55"/>
        <v>0</v>
      </c>
      <c r="HU81" s="252">
        <f t="shared" si="55"/>
        <v>0</v>
      </c>
      <c r="HV81" s="252">
        <f t="shared" si="55"/>
        <v>0</v>
      </c>
      <c r="HW81" s="252">
        <f t="shared" si="55"/>
        <v>0</v>
      </c>
      <c r="HX81" s="252">
        <f t="shared" si="55"/>
        <v>0</v>
      </c>
      <c r="HY81" s="252">
        <f t="shared" si="55"/>
        <v>0</v>
      </c>
      <c r="HZ81" s="252">
        <f t="shared" si="55"/>
        <v>0</v>
      </c>
      <c r="IA81" s="252">
        <f t="shared" si="55"/>
        <v>0</v>
      </c>
      <c r="IB81" s="252">
        <f t="shared" si="55"/>
        <v>0</v>
      </c>
      <c r="IC81" s="252">
        <f t="shared" si="55"/>
        <v>0</v>
      </c>
      <c r="ID81" s="252">
        <f t="shared" si="55"/>
        <v>0</v>
      </c>
      <c r="IE81" s="252">
        <f t="shared" si="55"/>
        <v>0</v>
      </c>
      <c r="IF81" s="252">
        <f t="shared" si="55"/>
        <v>0</v>
      </c>
      <c r="IG81" s="252">
        <f t="shared" si="55"/>
        <v>0</v>
      </c>
      <c r="IH81" s="252">
        <f t="shared" si="55"/>
        <v>0</v>
      </c>
      <c r="II81" s="252">
        <f t="shared" si="55"/>
        <v>0</v>
      </c>
      <c r="IJ81" s="252">
        <f t="shared" si="55"/>
        <v>0</v>
      </c>
      <c r="IK81" s="252">
        <f t="shared" si="55"/>
        <v>0</v>
      </c>
      <c r="IL81" s="252">
        <f t="shared" si="55"/>
        <v>0</v>
      </c>
      <c r="IM81" s="252">
        <f t="shared" si="55"/>
        <v>0</v>
      </c>
      <c r="IN81" s="252">
        <f t="shared" si="55"/>
        <v>0</v>
      </c>
      <c r="IO81" s="252">
        <f t="shared" si="55"/>
        <v>0</v>
      </c>
      <c r="IP81" s="252">
        <f t="shared" si="55"/>
        <v>0</v>
      </c>
      <c r="IQ81" s="252">
        <f t="shared" si="55"/>
        <v>0</v>
      </c>
      <c r="IR81" s="252">
        <f t="shared" si="55"/>
        <v>0</v>
      </c>
      <c r="IS81" s="252">
        <f t="shared" si="55"/>
        <v>0</v>
      </c>
      <c r="IT81" s="252">
        <f t="shared" si="55"/>
        <v>0</v>
      </c>
      <c r="IU81" s="252">
        <f t="shared" si="55"/>
        <v>0</v>
      </c>
      <c r="IV81" s="252">
        <f t="shared" si="55"/>
        <v>0</v>
      </c>
    </row>
    <row r="82" spans="1:256" s="336" customFormat="1" ht="13.5" customHeight="1" x14ac:dyDescent="0.3">
      <c r="A82" s="298"/>
      <c r="B82" s="330"/>
      <c r="C82" s="331"/>
      <c r="D82" s="335" t="s">
        <v>552</v>
      </c>
      <c r="E82" s="251">
        <f>E76+E68</f>
        <v>0</v>
      </c>
      <c r="F82" s="252">
        <f>F76+F68</f>
        <v>0</v>
      </c>
      <c r="G82" s="252">
        <f t="shared" ref="G82:BR82" si="56">G76+G68</f>
        <v>0</v>
      </c>
      <c r="H82" s="252">
        <f t="shared" si="56"/>
        <v>0</v>
      </c>
      <c r="I82" s="252">
        <f t="shared" si="56"/>
        <v>0</v>
      </c>
      <c r="J82" s="252">
        <f t="shared" si="56"/>
        <v>0</v>
      </c>
      <c r="K82" s="252">
        <f t="shared" si="56"/>
        <v>0</v>
      </c>
      <c r="L82" s="252">
        <f t="shared" si="56"/>
        <v>0</v>
      </c>
      <c r="M82" s="252">
        <f t="shared" si="56"/>
        <v>0</v>
      </c>
      <c r="N82" s="252">
        <f t="shared" si="56"/>
        <v>0</v>
      </c>
      <c r="O82" s="252">
        <f t="shared" si="56"/>
        <v>0</v>
      </c>
      <c r="P82" s="252">
        <f t="shared" si="56"/>
        <v>0</v>
      </c>
      <c r="Q82" s="252">
        <f t="shared" si="56"/>
        <v>0</v>
      </c>
      <c r="R82" s="252">
        <f t="shared" si="56"/>
        <v>0</v>
      </c>
      <c r="S82" s="252">
        <f t="shared" si="56"/>
        <v>0</v>
      </c>
      <c r="T82" s="252">
        <f t="shared" si="56"/>
        <v>0</v>
      </c>
      <c r="U82" s="252">
        <f t="shared" si="56"/>
        <v>0</v>
      </c>
      <c r="V82" s="252">
        <f t="shared" si="56"/>
        <v>0</v>
      </c>
      <c r="W82" s="252">
        <f t="shared" si="56"/>
        <v>0</v>
      </c>
      <c r="X82" s="252">
        <f t="shared" si="56"/>
        <v>0</v>
      </c>
      <c r="Y82" s="252">
        <f t="shared" si="56"/>
        <v>0</v>
      </c>
      <c r="Z82" s="252">
        <f t="shared" si="56"/>
        <v>0</v>
      </c>
      <c r="AA82" s="252">
        <f t="shared" si="56"/>
        <v>0</v>
      </c>
      <c r="AB82" s="252">
        <f t="shared" si="56"/>
        <v>0</v>
      </c>
      <c r="AC82" s="252">
        <f t="shared" si="56"/>
        <v>0</v>
      </c>
      <c r="AD82" s="252">
        <f t="shared" si="56"/>
        <v>0</v>
      </c>
      <c r="AE82" s="252">
        <f t="shared" si="56"/>
        <v>0</v>
      </c>
      <c r="AF82" s="252">
        <f t="shared" si="56"/>
        <v>0</v>
      </c>
      <c r="AG82" s="252">
        <f t="shared" si="56"/>
        <v>0</v>
      </c>
      <c r="AH82" s="252">
        <f t="shared" si="56"/>
        <v>0</v>
      </c>
      <c r="AI82" s="252">
        <f t="shared" si="56"/>
        <v>0</v>
      </c>
      <c r="AJ82" s="252">
        <f t="shared" si="56"/>
        <v>0</v>
      </c>
      <c r="AK82" s="252">
        <f t="shared" si="56"/>
        <v>0</v>
      </c>
      <c r="AL82" s="252">
        <f t="shared" si="56"/>
        <v>0</v>
      </c>
      <c r="AM82" s="252">
        <f t="shared" si="56"/>
        <v>0</v>
      </c>
      <c r="AN82" s="252">
        <f t="shared" si="56"/>
        <v>0</v>
      </c>
      <c r="AO82" s="252">
        <f t="shared" si="56"/>
        <v>0</v>
      </c>
      <c r="AP82" s="252">
        <f t="shared" si="56"/>
        <v>0</v>
      </c>
      <c r="AQ82" s="252">
        <f t="shared" si="56"/>
        <v>0</v>
      </c>
      <c r="AR82" s="252">
        <f t="shared" si="56"/>
        <v>0</v>
      </c>
      <c r="AS82" s="252">
        <f t="shared" si="56"/>
        <v>0</v>
      </c>
      <c r="AT82" s="252">
        <f t="shared" si="56"/>
        <v>0</v>
      </c>
      <c r="AU82" s="252">
        <f t="shared" si="56"/>
        <v>0</v>
      </c>
      <c r="AV82" s="252">
        <f t="shared" si="56"/>
        <v>0</v>
      </c>
      <c r="AW82" s="252">
        <f t="shared" si="56"/>
        <v>0</v>
      </c>
      <c r="AX82" s="252">
        <f t="shared" si="56"/>
        <v>0</v>
      </c>
      <c r="AY82" s="252">
        <f t="shared" si="56"/>
        <v>0</v>
      </c>
      <c r="AZ82" s="252">
        <f t="shared" si="56"/>
        <v>0</v>
      </c>
      <c r="BA82" s="252">
        <f t="shared" si="56"/>
        <v>0</v>
      </c>
      <c r="BB82" s="252">
        <f t="shared" si="56"/>
        <v>0</v>
      </c>
      <c r="BC82" s="252">
        <f t="shared" si="56"/>
        <v>0</v>
      </c>
      <c r="BD82" s="252">
        <f t="shared" si="56"/>
        <v>0</v>
      </c>
      <c r="BE82" s="252">
        <f t="shared" si="56"/>
        <v>0</v>
      </c>
      <c r="BF82" s="252">
        <f t="shared" si="56"/>
        <v>0</v>
      </c>
      <c r="BG82" s="252">
        <f t="shared" si="56"/>
        <v>0</v>
      </c>
      <c r="BH82" s="252">
        <f t="shared" si="56"/>
        <v>0</v>
      </c>
      <c r="BI82" s="252">
        <f t="shared" si="56"/>
        <v>0</v>
      </c>
      <c r="BJ82" s="252">
        <f t="shared" si="56"/>
        <v>0</v>
      </c>
      <c r="BK82" s="252">
        <f t="shared" si="56"/>
        <v>0</v>
      </c>
      <c r="BL82" s="252">
        <f t="shared" si="56"/>
        <v>0</v>
      </c>
      <c r="BM82" s="252">
        <f t="shared" si="56"/>
        <v>0</v>
      </c>
      <c r="BN82" s="252">
        <f t="shared" si="56"/>
        <v>0</v>
      </c>
      <c r="BO82" s="252">
        <f t="shared" si="56"/>
        <v>0</v>
      </c>
      <c r="BP82" s="252">
        <f t="shared" si="56"/>
        <v>0</v>
      </c>
      <c r="BQ82" s="252">
        <f t="shared" si="56"/>
        <v>0</v>
      </c>
      <c r="BR82" s="252">
        <f t="shared" si="56"/>
        <v>0</v>
      </c>
      <c r="BS82" s="252">
        <f t="shared" ref="BS82:ED82" si="57">BS76+BS68</f>
        <v>0</v>
      </c>
      <c r="BT82" s="252">
        <f t="shared" si="57"/>
        <v>0</v>
      </c>
      <c r="BU82" s="252">
        <f t="shared" si="57"/>
        <v>0</v>
      </c>
      <c r="BV82" s="252">
        <f t="shared" si="57"/>
        <v>0</v>
      </c>
      <c r="BW82" s="252">
        <f t="shared" si="57"/>
        <v>0</v>
      </c>
      <c r="BX82" s="252">
        <f t="shared" si="57"/>
        <v>0</v>
      </c>
      <c r="BY82" s="252">
        <f t="shared" si="57"/>
        <v>0</v>
      </c>
      <c r="BZ82" s="252">
        <f t="shared" si="57"/>
        <v>0</v>
      </c>
      <c r="CA82" s="252">
        <f t="shared" si="57"/>
        <v>0</v>
      </c>
      <c r="CB82" s="252">
        <f t="shared" si="57"/>
        <v>0</v>
      </c>
      <c r="CC82" s="252">
        <f t="shared" si="57"/>
        <v>0</v>
      </c>
      <c r="CD82" s="252">
        <f t="shared" si="57"/>
        <v>0</v>
      </c>
      <c r="CE82" s="252">
        <f t="shared" si="57"/>
        <v>0</v>
      </c>
      <c r="CF82" s="252">
        <f t="shared" si="57"/>
        <v>0</v>
      </c>
      <c r="CG82" s="252">
        <f t="shared" si="57"/>
        <v>0</v>
      </c>
      <c r="CH82" s="252">
        <f t="shared" si="57"/>
        <v>0</v>
      </c>
      <c r="CI82" s="252">
        <f t="shared" si="57"/>
        <v>0</v>
      </c>
      <c r="CJ82" s="252">
        <f t="shared" si="57"/>
        <v>0</v>
      </c>
      <c r="CK82" s="252">
        <f t="shared" si="57"/>
        <v>0</v>
      </c>
      <c r="CL82" s="252">
        <f t="shared" si="57"/>
        <v>0</v>
      </c>
      <c r="CM82" s="252">
        <f t="shared" si="57"/>
        <v>0</v>
      </c>
      <c r="CN82" s="252">
        <f t="shared" si="57"/>
        <v>0</v>
      </c>
      <c r="CO82" s="252">
        <f t="shared" si="57"/>
        <v>0</v>
      </c>
      <c r="CP82" s="252">
        <f t="shared" si="57"/>
        <v>0</v>
      </c>
      <c r="CQ82" s="252">
        <f t="shared" si="57"/>
        <v>0</v>
      </c>
      <c r="CR82" s="252">
        <f t="shared" si="57"/>
        <v>0</v>
      </c>
      <c r="CS82" s="252">
        <f t="shared" si="57"/>
        <v>0</v>
      </c>
      <c r="CT82" s="252">
        <f t="shared" si="57"/>
        <v>0</v>
      </c>
      <c r="CU82" s="252">
        <f t="shared" si="57"/>
        <v>0</v>
      </c>
      <c r="CV82" s="252">
        <f t="shared" si="57"/>
        <v>0</v>
      </c>
      <c r="CW82" s="252">
        <f t="shared" si="57"/>
        <v>0</v>
      </c>
      <c r="CX82" s="252">
        <f t="shared" si="57"/>
        <v>0</v>
      </c>
      <c r="CY82" s="252">
        <f t="shared" si="57"/>
        <v>0</v>
      </c>
      <c r="CZ82" s="252">
        <f t="shared" si="57"/>
        <v>0</v>
      </c>
      <c r="DA82" s="252">
        <f t="shared" si="57"/>
        <v>0</v>
      </c>
      <c r="DB82" s="252">
        <f t="shared" si="57"/>
        <v>0</v>
      </c>
      <c r="DC82" s="252">
        <f t="shared" si="57"/>
        <v>0</v>
      </c>
      <c r="DD82" s="252">
        <f t="shared" si="57"/>
        <v>0</v>
      </c>
      <c r="DE82" s="252">
        <f t="shared" si="57"/>
        <v>0</v>
      </c>
      <c r="DF82" s="252">
        <f t="shared" si="57"/>
        <v>0</v>
      </c>
      <c r="DG82" s="252">
        <f t="shared" si="57"/>
        <v>0</v>
      </c>
      <c r="DH82" s="252">
        <f t="shared" si="57"/>
        <v>0</v>
      </c>
      <c r="DI82" s="252">
        <f t="shared" si="57"/>
        <v>0</v>
      </c>
      <c r="DJ82" s="252">
        <f t="shared" si="57"/>
        <v>0</v>
      </c>
      <c r="DK82" s="252">
        <f t="shared" si="57"/>
        <v>0</v>
      </c>
      <c r="DL82" s="252">
        <f t="shared" si="57"/>
        <v>0</v>
      </c>
      <c r="DM82" s="252">
        <f t="shared" si="57"/>
        <v>0</v>
      </c>
      <c r="DN82" s="252">
        <f t="shared" si="57"/>
        <v>0</v>
      </c>
      <c r="DO82" s="252">
        <f t="shared" si="57"/>
        <v>0</v>
      </c>
      <c r="DP82" s="252">
        <f t="shared" si="57"/>
        <v>0</v>
      </c>
      <c r="DQ82" s="252">
        <f t="shared" si="57"/>
        <v>0</v>
      </c>
      <c r="DR82" s="252">
        <f t="shared" si="57"/>
        <v>0</v>
      </c>
      <c r="DS82" s="252">
        <f t="shared" si="57"/>
        <v>0</v>
      </c>
      <c r="DT82" s="252">
        <f t="shared" si="57"/>
        <v>0</v>
      </c>
      <c r="DU82" s="252">
        <f t="shared" si="57"/>
        <v>0</v>
      </c>
      <c r="DV82" s="252">
        <f t="shared" si="57"/>
        <v>0</v>
      </c>
      <c r="DW82" s="252">
        <f t="shared" si="57"/>
        <v>0</v>
      </c>
      <c r="DX82" s="252">
        <f t="shared" si="57"/>
        <v>0</v>
      </c>
      <c r="DY82" s="252">
        <f t="shared" si="57"/>
        <v>0</v>
      </c>
      <c r="DZ82" s="252">
        <f t="shared" si="57"/>
        <v>0</v>
      </c>
      <c r="EA82" s="252">
        <f t="shared" si="57"/>
        <v>0</v>
      </c>
      <c r="EB82" s="252">
        <f t="shared" si="57"/>
        <v>0</v>
      </c>
      <c r="EC82" s="252">
        <f t="shared" si="57"/>
        <v>0</v>
      </c>
      <c r="ED82" s="252">
        <f t="shared" si="57"/>
        <v>0</v>
      </c>
      <c r="EE82" s="252">
        <f t="shared" ref="EE82:GP82" si="58">EE76+EE68</f>
        <v>0</v>
      </c>
      <c r="EF82" s="252">
        <f t="shared" si="58"/>
        <v>0</v>
      </c>
      <c r="EG82" s="252">
        <f t="shared" si="58"/>
        <v>0</v>
      </c>
      <c r="EH82" s="252">
        <f t="shared" si="58"/>
        <v>0</v>
      </c>
      <c r="EI82" s="252">
        <f t="shared" si="58"/>
        <v>0</v>
      </c>
      <c r="EJ82" s="252">
        <f t="shared" si="58"/>
        <v>0</v>
      </c>
      <c r="EK82" s="252">
        <f t="shared" si="58"/>
        <v>0</v>
      </c>
      <c r="EL82" s="252">
        <f t="shared" si="58"/>
        <v>0</v>
      </c>
      <c r="EM82" s="252">
        <f t="shared" si="58"/>
        <v>0</v>
      </c>
      <c r="EN82" s="252">
        <f t="shared" si="58"/>
        <v>0</v>
      </c>
      <c r="EO82" s="252">
        <f t="shared" si="58"/>
        <v>0</v>
      </c>
      <c r="EP82" s="252">
        <f t="shared" si="58"/>
        <v>0</v>
      </c>
      <c r="EQ82" s="252">
        <f t="shared" si="58"/>
        <v>0</v>
      </c>
      <c r="ER82" s="252">
        <f t="shared" si="58"/>
        <v>0</v>
      </c>
      <c r="ES82" s="252">
        <f t="shared" si="58"/>
        <v>0</v>
      </c>
      <c r="ET82" s="252">
        <f t="shared" si="58"/>
        <v>0</v>
      </c>
      <c r="EU82" s="252">
        <f t="shared" si="58"/>
        <v>0</v>
      </c>
      <c r="EV82" s="252">
        <f t="shared" si="58"/>
        <v>0</v>
      </c>
      <c r="EW82" s="252">
        <f t="shared" si="58"/>
        <v>0</v>
      </c>
      <c r="EX82" s="252">
        <f t="shared" si="58"/>
        <v>0</v>
      </c>
      <c r="EY82" s="252">
        <f t="shared" si="58"/>
        <v>0</v>
      </c>
      <c r="EZ82" s="252">
        <f t="shared" si="58"/>
        <v>0</v>
      </c>
      <c r="FA82" s="252">
        <f t="shared" si="58"/>
        <v>0</v>
      </c>
      <c r="FB82" s="252">
        <f t="shared" si="58"/>
        <v>0</v>
      </c>
      <c r="FC82" s="252">
        <f t="shared" si="58"/>
        <v>0</v>
      </c>
      <c r="FD82" s="252">
        <f t="shared" si="58"/>
        <v>0</v>
      </c>
      <c r="FE82" s="252">
        <f t="shared" si="58"/>
        <v>0</v>
      </c>
      <c r="FF82" s="252">
        <f t="shared" si="58"/>
        <v>0</v>
      </c>
      <c r="FG82" s="252">
        <f t="shared" si="58"/>
        <v>0</v>
      </c>
      <c r="FH82" s="252">
        <f t="shared" si="58"/>
        <v>0</v>
      </c>
      <c r="FI82" s="252">
        <f t="shared" si="58"/>
        <v>0</v>
      </c>
      <c r="FJ82" s="252">
        <f t="shared" si="58"/>
        <v>0</v>
      </c>
      <c r="FK82" s="252">
        <f t="shared" si="58"/>
        <v>0</v>
      </c>
      <c r="FL82" s="252">
        <f t="shared" si="58"/>
        <v>0</v>
      </c>
      <c r="FM82" s="252">
        <f t="shared" si="58"/>
        <v>0</v>
      </c>
      <c r="FN82" s="252">
        <f t="shared" si="58"/>
        <v>0</v>
      </c>
      <c r="FO82" s="252">
        <f t="shared" si="58"/>
        <v>0</v>
      </c>
      <c r="FP82" s="252">
        <f t="shared" si="58"/>
        <v>0</v>
      </c>
      <c r="FQ82" s="252">
        <f t="shared" si="58"/>
        <v>0</v>
      </c>
      <c r="FR82" s="252">
        <f t="shared" si="58"/>
        <v>0</v>
      </c>
      <c r="FS82" s="252">
        <f t="shared" si="58"/>
        <v>0</v>
      </c>
      <c r="FT82" s="252">
        <f t="shared" si="58"/>
        <v>0</v>
      </c>
      <c r="FU82" s="252">
        <f t="shared" si="58"/>
        <v>0</v>
      </c>
      <c r="FV82" s="252">
        <f t="shared" si="58"/>
        <v>0</v>
      </c>
      <c r="FW82" s="252">
        <f t="shared" si="58"/>
        <v>0</v>
      </c>
      <c r="FX82" s="252">
        <f t="shared" si="58"/>
        <v>0</v>
      </c>
      <c r="FY82" s="252">
        <f t="shared" si="58"/>
        <v>0</v>
      </c>
      <c r="FZ82" s="252">
        <f t="shared" si="58"/>
        <v>0</v>
      </c>
      <c r="GA82" s="252">
        <f t="shared" si="58"/>
        <v>0</v>
      </c>
      <c r="GB82" s="252">
        <f t="shared" si="58"/>
        <v>0</v>
      </c>
      <c r="GC82" s="252">
        <f t="shared" si="58"/>
        <v>0</v>
      </c>
      <c r="GD82" s="252">
        <f t="shared" si="58"/>
        <v>0</v>
      </c>
      <c r="GE82" s="252">
        <f t="shared" si="58"/>
        <v>0</v>
      </c>
      <c r="GF82" s="252">
        <f t="shared" si="58"/>
        <v>0</v>
      </c>
      <c r="GG82" s="252">
        <f t="shared" si="58"/>
        <v>0</v>
      </c>
      <c r="GH82" s="252">
        <f t="shared" si="58"/>
        <v>0</v>
      </c>
      <c r="GI82" s="252">
        <f t="shared" si="58"/>
        <v>0</v>
      </c>
      <c r="GJ82" s="252">
        <f t="shared" si="58"/>
        <v>0</v>
      </c>
      <c r="GK82" s="252">
        <f t="shared" si="58"/>
        <v>0</v>
      </c>
      <c r="GL82" s="252">
        <f t="shared" si="58"/>
        <v>0</v>
      </c>
      <c r="GM82" s="252">
        <f t="shared" si="58"/>
        <v>0</v>
      </c>
      <c r="GN82" s="252">
        <f t="shared" si="58"/>
        <v>0</v>
      </c>
      <c r="GO82" s="252">
        <f t="shared" si="58"/>
        <v>0</v>
      </c>
      <c r="GP82" s="252">
        <f t="shared" si="58"/>
        <v>0</v>
      </c>
      <c r="GQ82" s="252">
        <f t="shared" ref="GQ82:IV82" si="59">GQ76+GQ68</f>
        <v>0</v>
      </c>
      <c r="GR82" s="252">
        <f t="shared" si="59"/>
        <v>0</v>
      </c>
      <c r="GS82" s="252">
        <f t="shared" si="59"/>
        <v>0</v>
      </c>
      <c r="GT82" s="252">
        <f t="shared" si="59"/>
        <v>0</v>
      </c>
      <c r="GU82" s="252">
        <f t="shared" si="59"/>
        <v>0</v>
      </c>
      <c r="GV82" s="252">
        <f t="shared" si="59"/>
        <v>0</v>
      </c>
      <c r="GW82" s="252">
        <f t="shared" si="59"/>
        <v>0</v>
      </c>
      <c r="GX82" s="252">
        <f t="shared" si="59"/>
        <v>0</v>
      </c>
      <c r="GY82" s="252">
        <f t="shared" si="59"/>
        <v>0</v>
      </c>
      <c r="GZ82" s="252">
        <f t="shared" si="59"/>
        <v>0</v>
      </c>
      <c r="HA82" s="252">
        <f t="shared" si="59"/>
        <v>0</v>
      </c>
      <c r="HB82" s="252">
        <f t="shared" si="59"/>
        <v>0</v>
      </c>
      <c r="HC82" s="252">
        <f t="shared" si="59"/>
        <v>0</v>
      </c>
      <c r="HD82" s="252">
        <f t="shared" si="59"/>
        <v>0</v>
      </c>
      <c r="HE82" s="252">
        <f t="shared" si="59"/>
        <v>0</v>
      </c>
      <c r="HF82" s="252">
        <f t="shared" si="59"/>
        <v>0</v>
      </c>
      <c r="HG82" s="252">
        <f t="shared" si="59"/>
        <v>0</v>
      </c>
      <c r="HH82" s="252">
        <f t="shared" si="59"/>
        <v>0</v>
      </c>
      <c r="HI82" s="252">
        <f t="shared" si="59"/>
        <v>0</v>
      </c>
      <c r="HJ82" s="252">
        <f t="shared" si="59"/>
        <v>0</v>
      </c>
      <c r="HK82" s="252">
        <f t="shared" si="59"/>
        <v>0</v>
      </c>
      <c r="HL82" s="252">
        <f t="shared" si="59"/>
        <v>0</v>
      </c>
      <c r="HM82" s="252">
        <f t="shared" si="59"/>
        <v>0</v>
      </c>
      <c r="HN82" s="252">
        <f t="shared" si="59"/>
        <v>0</v>
      </c>
      <c r="HO82" s="252">
        <f t="shared" si="59"/>
        <v>0</v>
      </c>
      <c r="HP82" s="252">
        <f t="shared" si="59"/>
        <v>0</v>
      </c>
      <c r="HQ82" s="252">
        <f t="shared" si="59"/>
        <v>0</v>
      </c>
      <c r="HR82" s="252">
        <f t="shared" si="59"/>
        <v>0</v>
      </c>
      <c r="HS82" s="252">
        <f t="shared" si="59"/>
        <v>0</v>
      </c>
      <c r="HT82" s="252">
        <f t="shared" si="59"/>
        <v>0</v>
      </c>
      <c r="HU82" s="252">
        <f t="shared" si="59"/>
        <v>0</v>
      </c>
      <c r="HV82" s="252">
        <f t="shared" si="59"/>
        <v>0</v>
      </c>
      <c r="HW82" s="252">
        <f t="shared" si="59"/>
        <v>0</v>
      </c>
      <c r="HX82" s="252">
        <f t="shared" si="59"/>
        <v>0</v>
      </c>
      <c r="HY82" s="252">
        <f t="shared" si="59"/>
        <v>0</v>
      </c>
      <c r="HZ82" s="252">
        <f t="shared" si="59"/>
        <v>0</v>
      </c>
      <c r="IA82" s="252">
        <f t="shared" si="59"/>
        <v>0</v>
      </c>
      <c r="IB82" s="252">
        <f t="shared" si="59"/>
        <v>0</v>
      </c>
      <c r="IC82" s="252">
        <f t="shared" si="59"/>
        <v>0</v>
      </c>
      <c r="ID82" s="252">
        <f t="shared" si="59"/>
        <v>0</v>
      </c>
      <c r="IE82" s="252">
        <f t="shared" si="59"/>
        <v>0</v>
      </c>
      <c r="IF82" s="252">
        <f t="shared" si="59"/>
        <v>0</v>
      </c>
      <c r="IG82" s="252">
        <f t="shared" si="59"/>
        <v>0</v>
      </c>
      <c r="IH82" s="252">
        <f t="shared" si="59"/>
        <v>0</v>
      </c>
      <c r="II82" s="252">
        <f t="shared" si="59"/>
        <v>0</v>
      </c>
      <c r="IJ82" s="252">
        <f t="shared" si="59"/>
        <v>0</v>
      </c>
      <c r="IK82" s="252">
        <f t="shared" si="59"/>
        <v>0</v>
      </c>
      <c r="IL82" s="252">
        <f t="shared" si="59"/>
        <v>0</v>
      </c>
      <c r="IM82" s="252">
        <f t="shared" si="59"/>
        <v>0</v>
      </c>
      <c r="IN82" s="252">
        <f t="shared" si="59"/>
        <v>0</v>
      </c>
      <c r="IO82" s="252">
        <f t="shared" si="59"/>
        <v>0</v>
      </c>
      <c r="IP82" s="252">
        <f t="shared" si="59"/>
        <v>0</v>
      </c>
      <c r="IQ82" s="252">
        <f t="shared" si="59"/>
        <v>0</v>
      </c>
      <c r="IR82" s="252">
        <f t="shared" si="59"/>
        <v>0</v>
      </c>
      <c r="IS82" s="252">
        <f t="shared" si="59"/>
        <v>0</v>
      </c>
      <c r="IT82" s="252">
        <f t="shared" si="59"/>
        <v>0</v>
      </c>
      <c r="IU82" s="252">
        <f t="shared" si="59"/>
        <v>0</v>
      </c>
      <c r="IV82" s="252">
        <f t="shared" si="59"/>
        <v>0</v>
      </c>
    </row>
    <row r="83" spans="1:256" s="342" customFormat="1" ht="13.5" customHeight="1" thickBot="1" x14ac:dyDescent="0.35">
      <c r="A83" s="305"/>
      <c r="B83" s="337"/>
      <c r="C83" s="338"/>
      <c r="D83" s="339" t="s">
        <v>554</v>
      </c>
      <c r="E83" s="340">
        <f>E78+E70</f>
        <v>0</v>
      </c>
      <c r="F83" s="341">
        <f>F78+F70</f>
        <v>0</v>
      </c>
      <c r="G83" s="341">
        <f t="shared" ref="G83:BR83" si="60">G78+G70</f>
        <v>0</v>
      </c>
      <c r="H83" s="341">
        <f t="shared" si="60"/>
        <v>0</v>
      </c>
      <c r="I83" s="341">
        <f t="shared" si="60"/>
        <v>0</v>
      </c>
      <c r="J83" s="341">
        <f t="shared" si="60"/>
        <v>0</v>
      </c>
      <c r="K83" s="341">
        <f t="shared" si="60"/>
        <v>0</v>
      </c>
      <c r="L83" s="341">
        <f t="shared" si="60"/>
        <v>0</v>
      </c>
      <c r="M83" s="341">
        <f t="shared" si="60"/>
        <v>0</v>
      </c>
      <c r="N83" s="341">
        <f t="shared" si="60"/>
        <v>0</v>
      </c>
      <c r="O83" s="341">
        <f t="shared" si="60"/>
        <v>0</v>
      </c>
      <c r="P83" s="341">
        <f t="shared" si="60"/>
        <v>0</v>
      </c>
      <c r="Q83" s="341">
        <f t="shared" si="60"/>
        <v>0</v>
      </c>
      <c r="R83" s="341">
        <f t="shared" si="60"/>
        <v>0</v>
      </c>
      <c r="S83" s="341">
        <f t="shared" si="60"/>
        <v>0</v>
      </c>
      <c r="T83" s="341">
        <f t="shared" si="60"/>
        <v>0</v>
      </c>
      <c r="U83" s="341">
        <f t="shared" si="60"/>
        <v>0</v>
      </c>
      <c r="V83" s="341">
        <f t="shared" si="60"/>
        <v>0</v>
      </c>
      <c r="W83" s="341">
        <f t="shared" si="60"/>
        <v>0</v>
      </c>
      <c r="X83" s="341">
        <f t="shared" si="60"/>
        <v>0</v>
      </c>
      <c r="Y83" s="341">
        <f t="shared" si="60"/>
        <v>0</v>
      </c>
      <c r="Z83" s="341">
        <f t="shared" si="60"/>
        <v>0</v>
      </c>
      <c r="AA83" s="341">
        <f t="shared" si="60"/>
        <v>0</v>
      </c>
      <c r="AB83" s="341">
        <f t="shared" si="60"/>
        <v>0</v>
      </c>
      <c r="AC83" s="341">
        <f t="shared" si="60"/>
        <v>0</v>
      </c>
      <c r="AD83" s="341">
        <f t="shared" si="60"/>
        <v>0</v>
      </c>
      <c r="AE83" s="341">
        <f t="shared" si="60"/>
        <v>0</v>
      </c>
      <c r="AF83" s="341">
        <f t="shared" si="60"/>
        <v>0</v>
      </c>
      <c r="AG83" s="341">
        <f t="shared" si="60"/>
        <v>0</v>
      </c>
      <c r="AH83" s="341">
        <f t="shared" si="60"/>
        <v>0</v>
      </c>
      <c r="AI83" s="341">
        <f t="shared" si="60"/>
        <v>0</v>
      </c>
      <c r="AJ83" s="341">
        <f t="shared" si="60"/>
        <v>0</v>
      </c>
      <c r="AK83" s="341">
        <f t="shared" si="60"/>
        <v>0</v>
      </c>
      <c r="AL83" s="341">
        <f t="shared" si="60"/>
        <v>0</v>
      </c>
      <c r="AM83" s="341">
        <f t="shared" si="60"/>
        <v>0</v>
      </c>
      <c r="AN83" s="341">
        <f t="shared" si="60"/>
        <v>0</v>
      </c>
      <c r="AO83" s="341">
        <f t="shared" si="60"/>
        <v>0</v>
      </c>
      <c r="AP83" s="341">
        <f t="shared" si="60"/>
        <v>0</v>
      </c>
      <c r="AQ83" s="341">
        <f t="shared" si="60"/>
        <v>0</v>
      </c>
      <c r="AR83" s="341">
        <f t="shared" si="60"/>
        <v>0</v>
      </c>
      <c r="AS83" s="341">
        <f t="shared" si="60"/>
        <v>0</v>
      </c>
      <c r="AT83" s="341">
        <f t="shared" si="60"/>
        <v>0</v>
      </c>
      <c r="AU83" s="341">
        <f t="shared" si="60"/>
        <v>0</v>
      </c>
      <c r="AV83" s="341">
        <f t="shared" si="60"/>
        <v>0</v>
      </c>
      <c r="AW83" s="341">
        <f t="shared" si="60"/>
        <v>0</v>
      </c>
      <c r="AX83" s="341">
        <f t="shared" si="60"/>
        <v>0</v>
      </c>
      <c r="AY83" s="341">
        <f t="shared" si="60"/>
        <v>0</v>
      </c>
      <c r="AZ83" s="341">
        <f t="shared" si="60"/>
        <v>0</v>
      </c>
      <c r="BA83" s="341">
        <f t="shared" si="60"/>
        <v>0</v>
      </c>
      <c r="BB83" s="341">
        <f t="shared" si="60"/>
        <v>0</v>
      </c>
      <c r="BC83" s="341">
        <f t="shared" si="60"/>
        <v>0</v>
      </c>
      <c r="BD83" s="341">
        <f t="shared" si="60"/>
        <v>0</v>
      </c>
      <c r="BE83" s="341">
        <f t="shared" si="60"/>
        <v>0</v>
      </c>
      <c r="BF83" s="341">
        <f t="shared" si="60"/>
        <v>0</v>
      </c>
      <c r="BG83" s="341">
        <f t="shared" si="60"/>
        <v>0</v>
      </c>
      <c r="BH83" s="341">
        <f t="shared" si="60"/>
        <v>0</v>
      </c>
      <c r="BI83" s="341">
        <f t="shared" si="60"/>
        <v>0</v>
      </c>
      <c r="BJ83" s="341">
        <f t="shared" si="60"/>
        <v>0</v>
      </c>
      <c r="BK83" s="341">
        <f t="shared" si="60"/>
        <v>0</v>
      </c>
      <c r="BL83" s="341">
        <f t="shared" si="60"/>
        <v>0</v>
      </c>
      <c r="BM83" s="341">
        <f t="shared" si="60"/>
        <v>0</v>
      </c>
      <c r="BN83" s="341">
        <f t="shared" si="60"/>
        <v>0</v>
      </c>
      <c r="BO83" s="341">
        <f t="shared" si="60"/>
        <v>0</v>
      </c>
      <c r="BP83" s="341">
        <f t="shared" si="60"/>
        <v>0</v>
      </c>
      <c r="BQ83" s="341">
        <f t="shared" si="60"/>
        <v>0</v>
      </c>
      <c r="BR83" s="341">
        <f t="shared" si="60"/>
        <v>0</v>
      </c>
      <c r="BS83" s="341">
        <f t="shared" ref="BS83:ED83" si="61">BS78+BS70</f>
        <v>0</v>
      </c>
      <c r="BT83" s="341">
        <f t="shared" si="61"/>
        <v>0</v>
      </c>
      <c r="BU83" s="341">
        <f t="shared" si="61"/>
        <v>0</v>
      </c>
      <c r="BV83" s="341">
        <f t="shared" si="61"/>
        <v>0</v>
      </c>
      <c r="BW83" s="341">
        <f t="shared" si="61"/>
        <v>0</v>
      </c>
      <c r="BX83" s="341">
        <f t="shared" si="61"/>
        <v>0</v>
      </c>
      <c r="BY83" s="341">
        <f t="shared" si="61"/>
        <v>0</v>
      </c>
      <c r="BZ83" s="341">
        <f t="shared" si="61"/>
        <v>0</v>
      </c>
      <c r="CA83" s="341">
        <f t="shared" si="61"/>
        <v>0</v>
      </c>
      <c r="CB83" s="341">
        <f t="shared" si="61"/>
        <v>0</v>
      </c>
      <c r="CC83" s="341">
        <f t="shared" si="61"/>
        <v>0</v>
      </c>
      <c r="CD83" s="341">
        <f t="shared" si="61"/>
        <v>0</v>
      </c>
      <c r="CE83" s="341">
        <f t="shared" si="61"/>
        <v>0</v>
      </c>
      <c r="CF83" s="341">
        <f t="shared" si="61"/>
        <v>0</v>
      </c>
      <c r="CG83" s="341">
        <f t="shared" si="61"/>
        <v>0</v>
      </c>
      <c r="CH83" s="341">
        <f t="shared" si="61"/>
        <v>0</v>
      </c>
      <c r="CI83" s="341">
        <f t="shared" si="61"/>
        <v>0</v>
      </c>
      <c r="CJ83" s="341">
        <f t="shared" si="61"/>
        <v>0</v>
      </c>
      <c r="CK83" s="341">
        <f t="shared" si="61"/>
        <v>0</v>
      </c>
      <c r="CL83" s="341">
        <f t="shared" si="61"/>
        <v>0</v>
      </c>
      <c r="CM83" s="341">
        <f t="shared" si="61"/>
        <v>0</v>
      </c>
      <c r="CN83" s="341">
        <f t="shared" si="61"/>
        <v>0</v>
      </c>
      <c r="CO83" s="341">
        <f t="shared" si="61"/>
        <v>0</v>
      </c>
      <c r="CP83" s="341">
        <f t="shared" si="61"/>
        <v>0</v>
      </c>
      <c r="CQ83" s="341">
        <f t="shared" si="61"/>
        <v>0</v>
      </c>
      <c r="CR83" s="341">
        <f t="shared" si="61"/>
        <v>0</v>
      </c>
      <c r="CS83" s="341">
        <f t="shared" si="61"/>
        <v>0</v>
      </c>
      <c r="CT83" s="341">
        <f t="shared" si="61"/>
        <v>0</v>
      </c>
      <c r="CU83" s="341">
        <f t="shared" si="61"/>
        <v>0</v>
      </c>
      <c r="CV83" s="341">
        <f t="shared" si="61"/>
        <v>0</v>
      </c>
      <c r="CW83" s="341">
        <f t="shared" si="61"/>
        <v>0</v>
      </c>
      <c r="CX83" s="341">
        <f t="shared" si="61"/>
        <v>0</v>
      </c>
      <c r="CY83" s="341">
        <f t="shared" si="61"/>
        <v>0</v>
      </c>
      <c r="CZ83" s="341">
        <f t="shared" si="61"/>
        <v>0</v>
      </c>
      <c r="DA83" s="341">
        <f t="shared" si="61"/>
        <v>0</v>
      </c>
      <c r="DB83" s="341">
        <f t="shared" si="61"/>
        <v>0</v>
      </c>
      <c r="DC83" s="341">
        <f t="shared" si="61"/>
        <v>0</v>
      </c>
      <c r="DD83" s="341">
        <f t="shared" si="61"/>
        <v>0</v>
      </c>
      <c r="DE83" s="341">
        <f t="shared" si="61"/>
        <v>0</v>
      </c>
      <c r="DF83" s="341">
        <f t="shared" si="61"/>
        <v>0</v>
      </c>
      <c r="DG83" s="341">
        <f t="shared" si="61"/>
        <v>0</v>
      </c>
      <c r="DH83" s="341">
        <f t="shared" si="61"/>
        <v>0</v>
      </c>
      <c r="DI83" s="341">
        <f t="shared" si="61"/>
        <v>0</v>
      </c>
      <c r="DJ83" s="341">
        <f t="shared" si="61"/>
        <v>0</v>
      </c>
      <c r="DK83" s="341">
        <f t="shared" si="61"/>
        <v>0</v>
      </c>
      <c r="DL83" s="341">
        <f t="shared" si="61"/>
        <v>0</v>
      </c>
      <c r="DM83" s="341">
        <f t="shared" si="61"/>
        <v>0</v>
      </c>
      <c r="DN83" s="341">
        <f t="shared" si="61"/>
        <v>0</v>
      </c>
      <c r="DO83" s="341">
        <f t="shared" si="61"/>
        <v>0</v>
      </c>
      <c r="DP83" s="341">
        <f t="shared" si="61"/>
        <v>0</v>
      </c>
      <c r="DQ83" s="341">
        <f t="shared" si="61"/>
        <v>0</v>
      </c>
      <c r="DR83" s="341">
        <f t="shared" si="61"/>
        <v>0</v>
      </c>
      <c r="DS83" s="341">
        <f t="shared" si="61"/>
        <v>0</v>
      </c>
      <c r="DT83" s="341">
        <f t="shared" si="61"/>
        <v>0</v>
      </c>
      <c r="DU83" s="341">
        <f t="shared" si="61"/>
        <v>0</v>
      </c>
      <c r="DV83" s="341">
        <f t="shared" si="61"/>
        <v>0</v>
      </c>
      <c r="DW83" s="341">
        <f t="shared" si="61"/>
        <v>0</v>
      </c>
      <c r="DX83" s="341">
        <f t="shared" si="61"/>
        <v>0</v>
      </c>
      <c r="DY83" s="341">
        <f t="shared" si="61"/>
        <v>0</v>
      </c>
      <c r="DZ83" s="341">
        <f t="shared" si="61"/>
        <v>0</v>
      </c>
      <c r="EA83" s="341">
        <f t="shared" si="61"/>
        <v>0</v>
      </c>
      <c r="EB83" s="341">
        <f t="shared" si="61"/>
        <v>0</v>
      </c>
      <c r="EC83" s="341">
        <f t="shared" si="61"/>
        <v>0</v>
      </c>
      <c r="ED83" s="341">
        <f t="shared" si="61"/>
        <v>0</v>
      </c>
      <c r="EE83" s="341">
        <f t="shared" ref="EE83:GP83" si="62">EE78+EE70</f>
        <v>0</v>
      </c>
      <c r="EF83" s="341">
        <f t="shared" si="62"/>
        <v>0</v>
      </c>
      <c r="EG83" s="341">
        <f t="shared" si="62"/>
        <v>0</v>
      </c>
      <c r="EH83" s="341">
        <f t="shared" si="62"/>
        <v>0</v>
      </c>
      <c r="EI83" s="341">
        <f t="shared" si="62"/>
        <v>0</v>
      </c>
      <c r="EJ83" s="341">
        <f t="shared" si="62"/>
        <v>0</v>
      </c>
      <c r="EK83" s="341">
        <f t="shared" si="62"/>
        <v>0</v>
      </c>
      <c r="EL83" s="341">
        <f t="shared" si="62"/>
        <v>0</v>
      </c>
      <c r="EM83" s="341">
        <f t="shared" si="62"/>
        <v>0</v>
      </c>
      <c r="EN83" s="341">
        <f t="shared" si="62"/>
        <v>0</v>
      </c>
      <c r="EO83" s="341">
        <f t="shared" si="62"/>
        <v>0</v>
      </c>
      <c r="EP83" s="341">
        <f t="shared" si="62"/>
        <v>0</v>
      </c>
      <c r="EQ83" s="341">
        <f t="shared" si="62"/>
        <v>0</v>
      </c>
      <c r="ER83" s="341">
        <f t="shared" si="62"/>
        <v>0</v>
      </c>
      <c r="ES83" s="341">
        <f t="shared" si="62"/>
        <v>0</v>
      </c>
      <c r="ET83" s="341">
        <f t="shared" si="62"/>
        <v>0</v>
      </c>
      <c r="EU83" s="341">
        <f t="shared" si="62"/>
        <v>0</v>
      </c>
      <c r="EV83" s="341">
        <f t="shared" si="62"/>
        <v>0</v>
      </c>
      <c r="EW83" s="341">
        <f t="shared" si="62"/>
        <v>0</v>
      </c>
      <c r="EX83" s="341">
        <f t="shared" si="62"/>
        <v>0</v>
      </c>
      <c r="EY83" s="341">
        <f t="shared" si="62"/>
        <v>0</v>
      </c>
      <c r="EZ83" s="341">
        <f t="shared" si="62"/>
        <v>0</v>
      </c>
      <c r="FA83" s="341">
        <f t="shared" si="62"/>
        <v>0</v>
      </c>
      <c r="FB83" s="341">
        <f t="shared" si="62"/>
        <v>0</v>
      </c>
      <c r="FC83" s="341">
        <f t="shared" si="62"/>
        <v>0</v>
      </c>
      <c r="FD83" s="341">
        <f t="shared" si="62"/>
        <v>0</v>
      </c>
      <c r="FE83" s="341">
        <f t="shared" si="62"/>
        <v>0</v>
      </c>
      <c r="FF83" s="341">
        <f t="shared" si="62"/>
        <v>0</v>
      </c>
      <c r="FG83" s="341">
        <f t="shared" si="62"/>
        <v>0</v>
      </c>
      <c r="FH83" s="341">
        <f t="shared" si="62"/>
        <v>0</v>
      </c>
      <c r="FI83" s="341">
        <f t="shared" si="62"/>
        <v>0</v>
      </c>
      <c r="FJ83" s="341">
        <f t="shared" si="62"/>
        <v>0</v>
      </c>
      <c r="FK83" s="341">
        <f t="shared" si="62"/>
        <v>0</v>
      </c>
      <c r="FL83" s="341">
        <f t="shared" si="62"/>
        <v>0</v>
      </c>
      <c r="FM83" s="341">
        <f t="shared" si="62"/>
        <v>0</v>
      </c>
      <c r="FN83" s="341">
        <f t="shared" si="62"/>
        <v>0</v>
      </c>
      <c r="FO83" s="341">
        <f t="shared" si="62"/>
        <v>0</v>
      </c>
      <c r="FP83" s="341">
        <f t="shared" si="62"/>
        <v>0</v>
      </c>
      <c r="FQ83" s="341">
        <f t="shared" si="62"/>
        <v>0</v>
      </c>
      <c r="FR83" s="341">
        <f t="shared" si="62"/>
        <v>0</v>
      </c>
      <c r="FS83" s="341">
        <f t="shared" si="62"/>
        <v>0</v>
      </c>
      <c r="FT83" s="341">
        <f t="shared" si="62"/>
        <v>0</v>
      </c>
      <c r="FU83" s="341">
        <f t="shared" si="62"/>
        <v>0</v>
      </c>
      <c r="FV83" s="341">
        <f t="shared" si="62"/>
        <v>0</v>
      </c>
      <c r="FW83" s="341">
        <f t="shared" si="62"/>
        <v>0</v>
      </c>
      <c r="FX83" s="341">
        <f t="shared" si="62"/>
        <v>0</v>
      </c>
      <c r="FY83" s="341">
        <f t="shared" si="62"/>
        <v>0</v>
      </c>
      <c r="FZ83" s="341">
        <f t="shared" si="62"/>
        <v>0</v>
      </c>
      <c r="GA83" s="341">
        <f t="shared" si="62"/>
        <v>0</v>
      </c>
      <c r="GB83" s="341">
        <f t="shared" si="62"/>
        <v>0</v>
      </c>
      <c r="GC83" s="341">
        <f t="shared" si="62"/>
        <v>0</v>
      </c>
      <c r="GD83" s="341">
        <f t="shared" si="62"/>
        <v>0</v>
      </c>
      <c r="GE83" s="341">
        <f t="shared" si="62"/>
        <v>0</v>
      </c>
      <c r="GF83" s="341">
        <f t="shared" si="62"/>
        <v>0</v>
      </c>
      <c r="GG83" s="341">
        <f t="shared" si="62"/>
        <v>0</v>
      </c>
      <c r="GH83" s="341">
        <f t="shared" si="62"/>
        <v>0</v>
      </c>
      <c r="GI83" s="341">
        <f t="shared" si="62"/>
        <v>0</v>
      </c>
      <c r="GJ83" s="341">
        <f t="shared" si="62"/>
        <v>0</v>
      </c>
      <c r="GK83" s="341">
        <f t="shared" si="62"/>
        <v>0</v>
      </c>
      <c r="GL83" s="341">
        <f t="shared" si="62"/>
        <v>0</v>
      </c>
      <c r="GM83" s="341">
        <f t="shared" si="62"/>
        <v>0</v>
      </c>
      <c r="GN83" s="341">
        <f t="shared" si="62"/>
        <v>0</v>
      </c>
      <c r="GO83" s="341">
        <f t="shared" si="62"/>
        <v>0</v>
      </c>
      <c r="GP83" s="341">
        <f t="shared" si="62"/>
        <v>0</v>
      </c>
      <c r="GQ83" s="341">
        <f t="shared" ref="GQ83:IV83" si="63">GQ78+GQ70</f>
        <v>0</v>
      </c>
      <c r="GR83" s="341">
        <f t="shared" si="63"/>
        <v>0</v>
      </c>
      <c r="GS83" s="341">
        <f t="shared" si="63"/>
        <v>0</v>
      </c>
      <c r="GT83" s="341">
        <f t="shared" si="63"/>
        <v>0</v>
      </c>
      <c r="GU83" s="341">
        <f t="shared" si="63"/>
        <v>0</v>
      </c>
      <c r="GV83" s="341">
        <f t="shared" si="63"/>
        <v>0</v>
      </c>
      <c r="GW83" s="341">
        <f t="shared" si="63"/>
        <v>0</v>
      </c>
      <c r="GX83" s="341">
        <f t="shared" si="63"/>
        <v>0</v>
      </c>
      <c r="GY83" s="341">
        <f t="shared" si="63"/>
        <v>0</v>
      </c>
      <c r="GZ83" s="341">
        <f t="shared" si="63"/>
        <v>0</v>
      </c>
      <c r="HA83" s="341">
        <f t="shared" si="63"/>
        <v>0</v>
      </c>
      <c r="HB83" s="341">
        <f t="shared" si="63"/>
        <v>0</v>
      </c>
      <c r="HC83" s="341">
        <f t="shared" si="63"/>
        <v>0</v>
      </c>
      <c r="HD83" s="341">
        <f t="shared" si="63"/>
        <v>0</v>
      </c>
      <c r="HE83" s="341">
        <f t="shared" si="63"/>
        <v>0</v>
      </c>
      <c r="HF83" s="341">
        <f t="shared" si="63"/>
        <v>0</v>
      </c>
      <c r="HG83" s="341">
        <f t="shared" si="63"/>
        <v>0</v>
      </c>
      <c r="HH83" s="341">
        <f t="shared" si="63"/>
        <v>0</v>
      </c>
      <c r="HI83" s="341">
        <f t="shared" si="63"/>
        <v>0</v>
      </c>
      <c r="HJ83" s="341">
        <f t="shared" si="63"/>
        <v>0</v>
      </c>
      <c r="HK83" s="341">
        <f t="shared" si="63"/>
        <v>0</v>
      </c>
      <c r="HL83" s="341">
        <f t="shared" si="63"/>
        <v>0</v>
      </c>
      <c r="HM83" s="341">
        <f t="shared" si="63"/>
        <v>0</v>
      </c>
      <c r="HN83" s="341">
        <f t="shared" si="63"/>
        <v>0</v>
      </c>
      <c r="HO83" s="341">
        <f t="shared" si="63"/>
        <v>0</v>
      </c>
      <c r="HP83" s="341">
        <f t="shared" si="63"/>
        <v>0</v>
      </c>
      <c r="HQ83" s="341">
        <f t="shared" si="63"/>
        <v>0</v>
      </c>
      <c r="HR83" s="341">
        <f t="shared" si="63"/>
        <v>0</v>
      </c>
      <c r="HS83" s="341">
        <f t="shared" si="63"/>
        <v>0</v>
      </c>
      <c r="HT83" s="341">
        <f t="shared" si="63"/>
        <v>0</v>
      </c>
      <c r="HU83" s="341">
        <f t="shared" si="63"/>
        <v>0</v>
      </c>
      <c r="HV83" s="341">
        <f t="shared" si="63"/>
        <v>0</v>
      </c>
      <c r="HW83" s="341">
        <f t="shared" si="63"/>
        <v>0</v>
      </c>
      <c r="HX83" s="341">
        <f t="shared" si="63"/>
        <v>0</v>
      </c>
      <c r="HY83" s="341">
        <f t="shared" si="63"/>
        <v>0</v>
      </c>
      <c r="HZ83" s="341">
        <f t="shared" si="63"/>
        <v>0</v>
      </c>
      <c r="IA83" s="341">
        <f t="shared" si="63"/>
        <v>0</v>
      </c>
      <c r="IB83" s="341">
        <f t="shared" si="63"/>
        <v>0</v>
      </c>
      <c r="IC83" s="341">
        <f t="shared" si="63"/>
        <v>0</v>
      </c>
      <c r="ID83" s="341">
        <f t="shared" si="63"/>
        <v>0</v>
      </c>
      <c r="IE83" s="341">
        <f t="shared" si="63"/>
        <v>0</v>
      </c>
      <c r="IF83" s="341">
        <f t="shared" si="63"/>
        <v>0</v>
      </c>
      <c r="IG83" s="341">
        <f t="shared" si="63"/>
        <v>0</v>
      </c>
      <c r="IH83" s="341">
        <f t="shared" si="63"/>
        <v>0</v>
      </c>
      <c r="II83" s="341">
        <f t="shared" si="63"/>
        <v>0</v>
      </c>
      <c r="IJ83" s="341">
        <f t="shared" si="63"/>
        <v>0</v>
      </c>
      <c r="IK83" s="341">
        <f t="shared" si="63"/>
        <v>0</v>
      </c>
      <c r="IL83" s="341">
        <f t="shared" si="63"/>
        <v>0</v>
      </c>
      <c r="IM83" s="341">
        <f t="shared" si="63"/>
        <v>0</v>
      </c>
      <c r="IN83" s="341">
        <f t="shared" si="63"/>
        <v>0</v>
      </c>
      <c r="IO83" s="341">
        <f t="shared" si="63"/>
        <v>0</v>
      </c>
      <c r="IP83" s="341">
        <f t="shared" si="63"/>
        <v>0</v>
      </c>
      <c r="IQ83" s="341">
        <f t="shared" si="63"/>
        <v>0</v>
      </c>
      <c r="IR83" s="341">
        <f t="shared" si="63"/>
        <v>0</v>
      </c>
      <c r="IS83" s="341">
        <f t="shared" si="63"/>
        <v>0</v>
      </c>
      <c r="IT83" s="341">
        <f t="shared" si="63"/>
        <v>0</v>
      </c>
      <c r="IU83" s="341">
        <f t="shared" si="63"/>
        <v>0</v>
      </c>
      <c r="IV83" s="341">
        <f t="shared" si="63"/>
        <v>0</v>
      </c>
    </row>
    <row r="84" spans="1:256" s="299" customFormat="1" ht="13.5" customHeight="1" thickTop="1" x14ac:dyDescent="0.3">
      <c r="A84" s="298"/>
      <c r="B84" s="326"/>
      <c r="C84" s="315"/>
      <c r="D84" s="343" t="s">
        <v>548</v>
      </c>
      <c r="E84" s="318"/>
      <c r="F84" s="221"/>
      <c r="G84" s="221"/>
      <c r="H84" s="221"/>
      <c r="I84" s="221"/>
      <c r="J84" s="221"/>
      <c r="K84" s="221"/>
      <c r="L84" s="221"/>
      <c r="M84" s="221"/>
      <c r="N84" s="221"/>
      <c r="O84" s="221"/>
      <c r="P84" s="221"/>
      <c r="Q84" s="221"/>
      <c r="R84" s="221"/>
      <c r="S84" s="221"/>
      <c r="T84" s="221"/>
      <c r="U84" s="221"/>
      <c r="V84" s="221"/>
      <c r="W84" s="221"/>
      <c r="X84" s="221"/>
      <c r="Y84" s="221"/>
      <c r="Z84" s="221"/>
      <c r="AA84" s="221"/>
      <c r="AB84" s="221"/>
      <c r="AC84" s="221"/>
      <c r="AD84" s="221"/>
      <c r="AE84" s="221"/>
      <c r="AF84" s="221"/>
      <c r="AG84" s="221"/>
      <c r="AH84" s="221"/>
      <c r="AI84" s="221"/>
      <c r="AJ84" s="221"/>
      <c r="AK84" s="221"/>
      <c r="AL84" s="221"/>
      <c r="AM84" s="221"/>
      <c r="AN84" s="221"/>
      <c r="AO84" s="221"/>
      <c r="AP84" s="221"/>
      <c r="AQ84" s="221"/>
      <c r="AR84" s="221"/>
      <c r="AS84" s="221"/>
      <c r="AT84" s="221"/>
      <c r="AU84" s="221"/>
      <c r="AV84" s="221"/>
      <c r="AW84" s="221"/>
      <c r="AX84" s="221"/>
      <c r="AY84" s="221"/>
      <c r="AZ84" s="221"/>
      <c r="BA84" s="221"/>
      <c r="BB84" s="221"/>
      <c r="BC84" s="221"/>
      <c r="BD84" s="221"/>
      <c r="BE84" s="221"/>
      <c r="BF84" s="221"/>
      <c r="BG84" s="221"/>
      <c r="BH84" s="221"/>
      <c r="BI84" s="221"/>
      <c r="BJ84" s="221"/>
      <c r="BK84" s="221"/>
      <c r="BL84" s="221"/>
      <c r="BM84" s="221"/>
      <c r="BN84" s="221"/>
      <c r="BO84" s="221"/>
      <c r="BP84" s="221"/>
      <c r="BQ84" s="221"/>
      <c r="BR84" s="221"/>
      <c r="BS84" s="221"/>
      <c r="BT84" s="221"/>
      <c r="BU84" s="221"/>
      <c r="BV84" s="221"/>
      <c r="BW84" s="221"/>
      <c r="BX84" s="221"/>
      <c r="BY84" s="221"/>
      <c r="BZ84" s="221"/>
      <c r="CA84" s="221"/>
      <c r="CB84" s="221"/>
      <c r="CC84" s="221"/>
      <c r="CD84" s="221"/>
      <c r="CE84" s="221"/>
      <c r="CF84" s="221"/>
      <c r="CG84" s="221"/>
      <c r="CH84" s="221"/>
      <c r="CI84" s="221"/>
      <c r="CJ84" s="221"/>
      <c r="CK84" s="221"/>
      <c r="CL84" s="221"/>
      <c r="CM84" s="221"/>
      <c r="CN84" s="221"/>
      <c r="CO84" s="221"/>
      <c r="CP84" s="221"/>
      <c r="CQ84" s="221"/>
      <c r="CR84" s="221"/>
      <c r="CS84" s="221"/>
      <c r="CT84" s="221"/>
      <c r="CU84" s="221"/>
      <c r="CV84" s="221"/>
      <c r="CW84" s="221"/>
      <c r="CX84" s="221"/>
      <c r="CY84" s="221"/>
      <c r="CZ84" s="221"/>
      <c r="DA84" s="221"/>
      <c r="DB84" s="221"/>
      <c r="DC84" s="221"/>
      <c r="DD84" s="221"/>
      <c r="DE84" s="221"/>
      <c r="DF84" s="221"/>
      <c r="DG84" s="221"/>
      <c r="DH84" s="221"/>
      <c r="DI84" s="221"/>
      <c r="DJ84" s="221"/>
      <c r="DK84" s="221"/>
      <c r="DL84" s="221"/>
      <c r="DM84" s="221"/>
      <c r="DN84" s="221"/>
      <c r="DO84" s="221"/>
      <c r="DP84" s="221"/>
      <c r="DQ84" s="221"/>
      <c r="DR84" s="221"/>
      <c r="DS84" s="221"/>
      <c r="DT84" s="221"/>
      <c r="DU84" s="221"/>
      <c r="DV84" s="221"/>
      <c r="DW84" s="221"/>
      <c r="DX84" s="221"/>
      <c r="DY84" s="221"/>
      <c r="DZ84" s="221"/>
      <c r="EA84" s="221"/>
      <c r="EB84" s="221"/>
      <c r="EC84" s="221"/>
      <c r="ED84" s="221"/>
      <c r="EE84" s="221"/>
      <c r="EF84" s="221"/>
      <c r="EG84" s="221"/>
      <c r="EH84" s="221"/>
      <c r="EI84" s="221"/>
      <c r="EJ84" s="221"/>
      <c r="EK84" s="221"/>
      <c r="EL84" s="221"/>
      <c r="EM84" s="221"/>
      <c r="EN84" s="221"/>
      <c r="EO84" s="221"/>
      <c r="EP84" s="221"/>
      <c r="EQ84" s="221"/>
      <c r="ER84" s="221"/>
      <c r="ES84" s="221"/>
      <c r="ET84" s="221"/>
      <c r="EU84" s="221"/>
      <c r="EV84" s="221"/>
      <c r="EW84" s="221"/>
      <c r="EX84" s="221"/>
      <c r="EY84" s="221"/>
      <c r="EZ84" s="221"/>
      <c r="FA84" s="221"/>
      <c r="FB84" s="221"/>
      <c r="FC84" s="221"/>
      <c r="FD84" s="221"/>
      <c r="FE84" s="221"/>
      <c r="FF84" s="221"/>
      <c r="FG84" s="221"/>
      <c r="FH84" s="221"/>
      <c r="FI84" s="221"/>
      <c r="FJ84" s="221"/>
      <c r="FK84" s="221"/>
      <c r="FL84" s="221"/>
      <c r="FM84" s="221"/>
      <c r="FN84" s="221"/>
      <c r="FO84" s="221"/>
      <c r="FP84" s="221"/>
      <c r="FQ84" s="221"/>
      <c r="FR84" s="221"/>
      <c r="FS84" s="221"/>
      <c r="FT84" s="221"/>
      <c r="FU84" s="221"/>
      <c r="FV84" s="221"/>
      <c r="FW84" s="221"/>
      <c r="FX84" s="221"/>
      <c r="FY84" s="221"/>
      <c r="FZ84" s="221"/>
      <c r="GA84" s="221"/>
      <c r="GB84" s="221"/>
      <c r="GC84" s="221"/>
      <c r="GD84" s="221"/>
      <c r="GE84" s="221"/>
      <c r="GF84" s="221"/>
      <c r="GG84" s="221"/>
      <c r="GH84" s="221"/>
      <c r="GI84" s="221"/>
      <c r="GJ84" s="221"/>
      <c r="GK84" s="221"/>
      <c r="GL84" s="221"/>
      <c r="GM84" s="221"/>
      <c r="GN84" s="221"/>
      <c r="GO84" s="221"/>
      <c r="GP84" s="221"/>
      <c r="GQ84" s="221"/>
      <c r="GR84" s="221"/>
      <c r="GS84" s="221"/>
      <c r="GT84" s="221"/>
      <c r="GU84" s="221"/>
      <c r="GV84" s="221"/>
      <c r="GW84" s="221"/>
      <c r="GX84" s="221"/>
      <c r="GY84" s="221"/>
      <c r="GZ84" s="221"/>
      <c r="HA84" s="221"/>
      <c r="HB84" s="221"/>
      <c r="HC84" s="221"/>
      <c r="HD84" s="221"/>
      <c r="HE84" s="221"/>
      <c r="HF84" s="221"/>
      <c r="HG84" s="221"/>
      <c r="HH84" s="221"/>
      <c r="HI84" s="221"/>
      <c r="HJ84" s="221"/>
      <c r="HK84" s="221"/>
      <c r="HL84" s="221"/>
      <c r="HM84" s="221"/>
      <c r="HN84" s="221"/>
      <c r="HO84" s="221"/>
      <c r="HP84" s="221"/>
      <c r="HQ84" s="221"/>
      <c r="HR84" s="221"/>
      <c r="HS84" s="221"/>
      <c r="HT84" s="221"/>
      <c r="HU84" s="221"/>
      <c r="HV84" s="221"/>
      <c r="HW84" s="221"/>
      <c r="HX84" s="221"/>
      <c r="HY84" s="221"/>
      <c r="HZ84" s="221"/>
      <c r="IA84" s="221"/>
      <c r="IB84" s="221"/>
      <c r="IC84" s="221"/>
      <c r="ID84" s="221"/>
      <c r="IE84" s="221"/>
      <c r="IF84" s="221"/>
      <c r="IG84" s="221"/>
      <c r="IH84" s="221"/>
      <c r="II84" s="221"/>
      <c r="IJ84" s="221"/>
      <c r="IK84" s="221"/>
      <c r="IL84" s="221"/>
      <c r="IM84" s="221"/>
      <c r="IN84" s="221"/>
      <c r="IO84" s="221"/>
      <c r="IP84" s="221"/>
      <c r="IQ84" s="221"/>
      <c r="IR84" s="221"/>
      <c r="IS84" s="221"/>
      <c r="IT84" s="221"/>
      <c r="IU84" s="221"/>
      <c r="IV84" s="221"/>
    </row>
    <row r="85" spans="1:256" s="308" customFormat="1" ht="13.5" customHeight="1" x14ac:dyDescent="0.3">
      <c r="A85" s="305"/>
      <c r="B85" s="327"/>
      <c r="C85" s="311"/>
      <c r="D85" s="306" t="s">
        <v>549</v>
      </c>
      <c r="E85" s="307"/>
      <c r="F85" s="266"/>
      <c r="G85" s="266"/>
      <c r="H85" s="266"/>
      <c r="I85" s="266"/>
      <c r="J85" s="266"/>
      <c r="K85" s="266"/>
      <c r="L85" s="266"/>
      <c r="M85" s="266"/>
      <c r="N85" s="266"/>
      <c r="O85" s="266"/>
      <c r="P85" s="266"/>
      <c r="Q85" s="266"/>
      <c r="R85" s="266"/>
      <c r="S85" s="266"/>
      <c r="T85" s="266"/>
      <c r="U85" s="266"/>
      <c r="V85" s="266"/>
      <c r="W85" s="266"/>
      <c r="X85" s="266"/>
      <c r="Y85" s="266"/>
      <c r="Z85" s="266"/>
      <c r="AA85" s="266"/>
      <c r="AB85" s="266"/>
      <c r="AC85" s="266"/>
      <c r="AD85" s="266"/>
      <c r="AE85" s="266"/>
      <c r="AF85" s="266"/>
      <c r="AG85" s="266"/>
      <c r="AH85" s="266"/>
      <c r="AI85" s="266"/>
      <c r="AJ85" s="266"/>
      <c r="AK85" s="266"/>
      <c r="AL85" s="266"/>
      <c r="AM85" s="266"/>
      <c r="AN85" s="266"/>
      <c r="AO85" s="266"/>
      <c r="AP85" s="266"/>
      <c r="AQ85" s="266"/>
      <c r="AR85" s="266"/>
      <c r="AS85" s="266"/>
      <c r="AT85" s="266"/>
      <c r="AU85" s="266"/>
      <c r="AV85" s="266"/>
      <c r="AW85" s="266"/>
      <c r="AX85" s="266"/>
      <c r="AY85" s="266"/>
      <c r="AZ85" s="266"/>
      <c r="BA85" s="266"/>
      <c r="BB85" s="266"/>
      <c r="BC85" s="266"/>
      <c r="BD85" s="266"/>
      <c r="BE85" s="266"/>
      <c r="BF85" s="266"/>
      <c r="BG85" s="266"/>
      <c r="BH85" s="266"/>
      <c r="BI85" s="266"/>
      <c r="BJ85" s="266"/>
      <c r="BK85" s="266"/>
      <c r="BL85" s="266"/>
      <c r="BM85" s="266"/>
      <c r="BN85" s="266"/>
      <c r="BO85" s="266"/>
      <c r="BP85" s="266"/>
      <c r="BQ85" s="266"/>
      <c r="BR85" s="266"/>
      <c r="BS85" s="266"/>
      <c r="BT85" s="266"/>
      <c r="BU85" s="266"/>
      <c r="BV85" s="266"/>
      <c r="BW85" s="266"/>
      <c r="BX85" s="266"/>
      <c r="BY85" s="266"/>
      <c r="BZ85" s="266"/>
      <c r="CA85" s="266"/>
      <c r="CB85" s="266"/>
      <c r="CC85" s="266"/>
      <c r="CD85" s="266"/>
      <c r="CE85" s="266"/>
      <c r="CF85" s="266"/>
      <c r="CG85" s="266"/>
      <c r="CH85" s="266"/>
      <c r="CI85" s="266"/>
      <c r="CJ85" s="266"/>
      <c r="CK85" s="266"/>
      <c r="CL85" s="266"/>
      <c r="CM85" s="266"/>
      <c r="CN85" s="266"/>
      <c r="CO85" s="266"/>
      <c r="CP85" s="266"/>
      <c r="CQ85" s="266"/>
      <c r="CR85" s="266"/>
      <c r="CS85" s="266"/>
      <c r="CT85" s="266"/>
      <c r="CU85" s="266"/>
      <c r="CV85" s="266"/>
      <c r="CW85" s="266"/>
      <c r="CX85" s="266"/>
      <c r="CY85" s="266"/>
      <c r="CZ85" s="266"/>
      <c r="DA85" s="266"/>
      <c r="DB85" s="266"/>
      <c r="DC85" s="266"/>
      <c r="DD85" s="266"/>
      <c r="DE85" s="266"/>
      <c r="DF85" s="266"/>
      <c r="DG85" s="266"/>
      <c r="DH85" s="266"/>
      <c r="DI85" s="266"/>
      <c r="DJ85" s="266"/>
      <c r="DK85" s="266"/>
      <c r="DL85" s="266"/>
      <c r="DM85" s="266"/>
      <c r="DN85" s="266"/>
      <c r="DO85" s="266"/>
      <c r="DP85" s="266"/>
      <c r="DQ85" s="266"/>
      <c r="DR85" s="266"/>
      <c r="DS85" s="266"/>
      <c r="DT85" s="266"/>
      <c r="DU85" s="266"/>
      <c r="DV85" s="266"/>
      <c r="DW85" s="266"/>
      <c r="DX85" s="266"/>
      <c r="DY85" s="266"/>
      <c r="DZ85" s="266"/>
      <c r="EA85" s="266"/>
      <c r="EB85" s="266"/>
      <c r="EC85" s="266"/>
      <c r="ED85" s="266"/>
      <c r="EE85" s="266"/>
      <c r="EF85" s="266"/>
      <c r="EG85" s="266"/>
      <c r="EH85" s="266"/>
      <c r="EI85" s="266"/>
      <c r="EJ85" s="266"/>
      <c r="EK85" s="266"/>
      <c r="EL85" s="266"/>
      <c r="EM85" s="266"/>
      <c r="EN85" s="266"/>
      <c r="EO85" s="266"/>
      <c r="EP85" s="266"/>
      <c r="EQ85" s="266"/>
      <c r="ER85" s="266"/>
      <c r="ES85" s="266"/>
      <c r="ET85" s="266"/>
      <c r="EU85" s="266"/>
      <c r="EV85" s="266"/>
      <c r="EW85" s="266"/>
      <c r="EX85" s="266"/>
      <c r="EY85" s="266"/>
      <c r="EZ85" s="266"/>
      <c r="FA85" s="266"/>
      <c r="FB85" s="266"/>
      <c r="FC85" s="266"/>
      <c r="FD85" s="266"/>
      <c r="FE85" s="266"/>
      <c r="FF85" s="266"/>
      <c r="FG85" s="266"/>
      <c r="FH85" s="266"/>
      <c r="FI85" s="266"/>
      <c r="FJ85" s="266"/>
      <c r="FK85" s="266"/>
      <c r="FL85" s="266"/>
      <c r="FM85" s="266"/>
      <c r="FN85" s="266"/>
      <c r="FO85" s="266"/>
      <c r="FP85" s="266"/>
      <c r="FQ85" s="266"/>
      <c r="FR85" s="266"/>
      <c r="FS85" s="266"/>
      <c r="FT85" s="266"/>
      <c r="FU85" s="266"/>
      <c r="FV85" s="266"/>
      <c r="FW85" s="266"/>
      <c r="FX85" s="266"/>
      <c r="FY85" s="266"/>
      <c r="FZ85" s="266"/>
      <c r="GA85" s="266"/>
      <c r="GB85" s="266"/>
      <c r="GC85" s="266"/>
      <c r="GD85" s="266"/>
      <c r="GE85" s="266"/>
      <c r="GF85" s="266"/>
      <c r="GG85" s="266"/>
      <c r="GH85" s="266"/>
      <c r="GI85" s="266"/>
      <c r="GJ85" s="266"/>
      <c r="GK85" s="266"/>
      <c r="GL85" s="266"/>
      <c r="GM85" s="266"/>
      <c r="GN85" s="266"/>
      <c r="GO85" s="266"/>
      <c r="GP85" s="266"/>
      <c r="GQ85" s="266"/>
      <c r="GR85" s="266"/>
      <c r="GS85" s="266"/>
      <c r="GT85" s="266"/>
      <c r="GU85" s="266"/>
      <c r="GV85" s="266"/>
      <c r="GW85" s="266"/>
      <c r="GX85" s="266"/>
      <c r="GY85" s="266"/>
      <c r="GZ85" s="266"/>
      <c r="HA85" s="266"/>
      <c r="HB85" s="266"/>
      <c r="HC85" s="266"/>
      <c r="HD85" s="266"/>
      <c r="HE85" s="266"/>
      <c r="HF85" s="266"/>
      <c r="HG85" s="266"/>
      <c r="HH85" s="266"/>
      <c r="HI85" s="266"/>
      <c r="HJ85" s="266"/>
      <c r="HK85" s="266"/>
      <c r="HL85" s="266"/>
      <c r="HM85" s="266"/>
      <c r="HN85" s="266"/>
      <c r="HO85" s="266"/>
      <c r="HP85" s="266"/>
      <c r="HQ85" s="266"/>
      <c r="HR85" s="266"/>
      <c r="HS85" s="266"/>
      <c r="HT85" s="266"/>
      <c r="HU85" s="266"/>
      <c r="HV85" s="266"/>
      <c r="HW85" s="266"/>
      <c r="HX85" s="266"/>
      <c r="HY85" s="266"/>
      <c r="HZ85" s="266"/>
      <c r="IA85" s="266"/>
      <c r="IB85" s="266"/>
      <c r="IC85" s="266"/>
      <c r="ID85" s="266"/>
      <c r="IE85" s="266"/>
      <c r="IF85" s="266"/>
      <c r="IG85" s="266"/>
      <c r="IH85" s="266"/>
      <c r="II85" s="266"/>
      <c r="IJ85" s="266"/>
      <c r="IK85" s="266"/>
      <c r="IL85" s="266"/>
      <c r="IM85" s="266"/>
      <c r="IN85" s="266"/>
      <c r="IO85" s="266"/>
      <c r="IP85" s="266"/>
      <c r="IQ85" s="266"/>
      <c r="IR85" s="266"/>
      <c r="IS85" s="266"/>
      <c r="IT85" s="266"/>
      <c r="IU85" s="266"/>
      <c r="IV85" s="266"/>
    </row>
    <row r="86" spans="1:256" s="298" customFormat="1" ht="13.5" customHeight="1" x14ac:dyDescent="0.3">
      <c r="B86" s="326"/>
      <c r="C86" s="315"/>
      <c r="D86" s="343" t="s">
        <v>550</v>
      </c>
      <c r="E86" s="304"/>
      <c r="F86" s="221"/>
      <c r="G86" s="221"/>
      <c r="H86" s="221"/>
      <c r="I86" s="221"/>
      <c r="J86" s="221"/>
      <c r="K86" s="221"/>
      <c r="L86" s="221"/>
      <c r="M86" s="221"/>
      <c r="N86" s="221"/>
      <c r="O86" s="221"/>
      <c r="P86" s="221"/>
      <c r="Q86" s="221"/>
      <c r="R86" s="221"/>
      <c r="S86" s="221"/>
      <c r="T86" s="221"/>
      <c r="U86" s="221"/>
      <c r="V86" s="221"/>
      <c r="W86" s="221"/>
      <c r="X86" s="221"/>
      <c r="Y86" s="221"/>
      <c r="Z86" s="221"/>
      <c r="AA86" s="221"/>
      <c r="AB86" s="221"/>
      <c r="AC86" s="221"/>
      <c r="AD86" s="221"/>
      <c r="AE86" s="221"/>
      <c r="AF86" s="221"/>
      <c r="AG86" s="221"/>
      <c r="AH86" s="221"/>
      <c r="AI86" s="221"/>
      <c r="AJ86" s="221"/>
      <c r="AK86" s="221"/>
      <c r="AL86" s="221"/>
      <c r="AM86" s="221"/>
      <c r="AN86" s="221"/>
      <c r="AO86" s="221"/>
      <c r="AP86" s="221"/>
      <c r="AQ86" s="221"/>
      <c r="AR86" s="221"/>
      <c r="AS86" s="221"/>
      <c r="AT86" s="221"/>
      <c r="AU86" s="221"/>
      <c r="AV86" s="221"/>
      <c r="AW86" s="221"/>
      <c r="AX86" s="221"/>
      <c r="AY86" s="221"/>
      <c r="AZ86" s="221"/>
      <c r="BA86" s="221"/>
      <c r="BB86" s="221"/>
      <c r="BC86" s="221"/>
      <c r="BD86" s="221"/>
      <c r="BE86" s="221"/>
      <c r="BF86" s="221"/>
      <c r="BG86" s="221"/>
      <c r="BH86" s="221"/>
      <c r="BI86" s="221"/>
      <c r="BJ86" s="221"/>
      <c r="BK86" s="221"/>
      <c r="BL86" s="221"/>
      <c r="BM86" s="221"/>
      <c r="BN86" s="221"/>
      <c r="BO86" s="221"/>
      <c r="BP86" s="221"/>
      <c r="BQ86" s="221"/>
      <c r="BR86" s="221"/>
      <c r="BS86" s="221"/>
      <c r="BT86" s="221"/>
      <c r="BU86" s="221"/>
      <c r="BV86" s="221"/>
      <c r="BW86" s="221"/>
      <c r="BX86" s="221"/>
      <c r="BY86" s="221"/>
      <c r="BZ86" s="221"/>
      <c r="CA86" s="221"/>
      <c r="CB86" s="221"/>
      <c r="CC86" s="221"/>
      <c r="CD86" s="221"/>
      <c r="CE86" s="221"/>
      <c r="CF86" s="221"/>
      <c r="CG86" s="221"/>
      <c r="CH86" s="221"/>
      <c r="CI86" s="221"/>
      <c r="CJ86" s="221"/>
      <c r="CK86" s="221"/>
      <c r="CL86" s="221"/>
      <c r="CM86" s="221"/>
      <c r="CN86" s="221"/>
      <c r="CO86" s="221"/>
      <c r="CP86" s="221"/>
      <c r="CQ86" s="221"/>
      <c r="CR86" s="221"/>
      <c r="CS86" s="221"/>
      <c r="CT86" s="221"/>
      <c r="CU86" s="221"/>
      <c r="CV86" s="221"/>
      <c r="CW86" s="221"/>
      <c r="CX86" s="221"/>
      <c r="CY86" s="221"/>
      <c r="CZ86" s="221"/>
      <c r="DA86" s="221"/>
      <c r="DB86" s="221"/>
      <c r="DC86" s="221"/>
      <c r="DD86" s="221"/>
      <c r="DE86" s="221"/>
      <c r="DF86" s="221"/>
      <c r="DG86" s="221"/>
      <c r="DH86" s="221"/>
      <c r="DI86" s="221"/>
      <c r="DJ86" s="221"/>
      <c r="DK86" s="221"/>
      <c r="DL86" s="221"/>
      <c r="DM86" s="221"/>
      <c r="DN86" s="221"/>
      <c r="DO86" s="221"/>
      <c r="DP86" s="221"/>
      <c r="DQ86" s="221"/>
      <c r="DR86" s="221"/>
      <c r="DS86" s="221"/>
      <c r="DT86" s="221"/>
      <c r="DU86" s="221"/>
      <c r="DV86" s="221"/>
      <c r="DW86" s="221"/>
      <c r="DX86" s="221"/>
      <c r="DY86" s="221"/>
      <c r="DZ86" s="221"/>
      <c r="EA86" s="221"/>
      <c r="EB86" s="221"/>
      <c r="EC86" s="221"/>
      <c r="ED86" s="221"/>
      <c r="EE86" s="221"/>
      <c r="EF86" s="221"/>
      <c r="EG86" s="221"/>
      <c r="EH86" s="221"/>
      <c r="EI86" s="221"/>
      <c r="EJ86" s="221"/>
      <c r="EK86" s="221"/>
      <c r="EL86" s="221"/>
      <c r="EM86" s="221"/>
      <c r="EN86" s="221"/>
      <c r="EO86" s="221"/>
      <c r="EP86" s="221"/>
      <c r="EQ86" s="221"/>
      <c r="ER86" s="221"/>
      <c r="ES86" s="221"/>
      <c r="ET86" s="221"/>
      <c r="EU86" s="221"/>
      <c r="EV86" s="221"/>
      <c r="EW86" s="221"/>
      <c r="EX86" s="221"/>
      <c r="EY86" s="221"/>
      <c r="EZ86" s="221"/>
      <c r="FA86" s="221"/>
      <c r="FB86" s="221"/>
      <c r="FC86" s="221"/>
      <c r="FD86" s="221"/>
      <c r="FE86" s="221"/>
      <c r="FF86" s="221"/>
      <c r="FG86" s="221"/>
      <c r="FH86" s="221"/>
      <c r="FI86" s="221"/>
      <c r="FJ86" s="221"/>
      <c r="FK86" s="221"/>
      <c r="FL86" s="221"/>
      <c r="FM86" s="221"/>
      <c r="FN86" s="221"/>
      <c r="FO86" s="221"/>
      <c r="FP86" s="221"/>
      <c r="FQ86" s="221"/>
      <c r="FR86" s="221"/>
      <c r="FS86" s="221"/>
      <c r="FT86" s="221"/>
      <c r="FU86" s="221"/>
      <c r="FV86" s="221"/>
      <c r="FW86" s="221"/>
      <c r="FX86" s="221"/>
      <c r="FY86" s="221"/>
      <c r="FZ86" s="221"/>
      <c r="GA86" s="221"/>
      <c r="GB86" s="221"/>
      <c r="GC86" s="221"/>
      <c r="GD86" s="221"/>
      <c r="GE86" s="221"/>
      <c r="GF86" s="221"/>
      <c r="GG86" s="221"/>
      <c r="GH86" s="221"/>
      <c r="GI86" s="221"/>
      <c r="GJ86" s="221"/>
      <c r="GK86" s="221"/>
      <c r="GL86" s="221"/>
      <c r="GM86" s="221"/>
      <c r="GN86" s="221"/>
      <c r="GO86" s="221"/>
      <c r="GP86" s="221"/>
      <c r="GQ86" s="221"/>
      <c r="GR86" s="221"/>
      <c r="GS86" s="221"/>
      <c r="GT86" s="221"/>
      <c r="GU86" s="221"/>
      <c r="GV86" s="221"/>
      <c r="GW86" s="221"/>
      <c r="GX86" s="221"/>
      <c r="GY86" s="221"/>
      <c r="GZ86" s="221"/>
      <c r="HA86" s="221"/>
      <c r="HB86" s="221"/>
      <c r="HC86" s="221"/>
      <c r="HD86" s="221"/>
      <c r="HE86" s="221"/>
      <c r="HF86" s="221"/>
      <c r="HG86" s="221"/>
      <c r="HH86" s="221"/>
      <c r="HI86" s="221"/>
      <c r="HJ86" s="221"/>
      <c r="HK86" s="221"/>
      <c r="HL86" s="221"/>
      <c r="HM86" s="221"/>
      <c r="HN86" s="221"/>
      <c r="HO86" s="221"/>
      <c r="HP86" s="221"/>
      <c r="HQ86" s="221"/>
      <c r="HR86" s="221"/>
      <c r="HS86" s="221"/>
      <c r="HT86" s="221"/>
      <c r="HU86" s="221"/>
      <c r="HV86" s="221"/>
      <c r="HW86" s="221"/>
      <c r="HX86" s="221"/>
      <c r="HY86" s="221"/>
      <c r="HZ86" s="221"/>
      <c r="IA86" s="221"/>
      <c r="IB86" s="221"/>
      <c r="IC86" s="221"/>
      <c r="ID86" s="221"/>
      <c r="IE86" s="221"/>
      <c r="IF86" s="221"/>
      <c r="IG86" s="221"/>
      <c r="IH86" s="221"/>
      <c r="II86" s="221"/>
      <c r="IJ86" s="221"/>
      <c r="IK86" s="221"/>
      <c r="IL86" s="221"/>
      <c r="IM86" s="221"/>
      <c r="IN86" s="221"/>
      <c r="IO86" s="221"/>
      <c r="IP86" s="221"/>
      <c r="IQ86" s="221"/>
      <c r="IR86" s="221"/>
      <c r="IS86" s="221"/>
      <c r="IT86" s="221"/>
      <c r="IU86" s="221"/>
      <c r="IV86" s="221"/>
    </row>
    <row r="87" spans="1:256" s="308" customFormat="1" ht="13.5" customHeight="1" x14ac:dyDescent="0.3">
      <c r="A87" s="305"/>
      <c r="B87" s="327"/>
      <c r="C87" s="317" t="s">
        <v>513</v>
      </c>
      <c r="D87" s="306" t="s">
        <v>551</v>
      </c>
      <c r="E87" s="309"/>
      <c r="F87" s="266"/>
      <c r="G87" s="266"/>
      <c r="H87" s="266"/>
      <c r="I87" s="266"/>
      <c r="J87" s="266"/>
      <c r="K87" s="266"/>
      <c r="L87" s="266"/>
      <c r="M87" s="266"/>
      <c r="N87" s="266"/>
      <c r="O87" s="266"/>
      <c r="P87" s="266"/>
      <c r="Q87" s="266"/>
      <c r="R87" s="266"/>
      <c r="S87" s="266"/>
      <c r="T87" s="266"/>
      <c r="U87" s="266"/>
      <c r="V87" s="266"/>
      <c r="W87" s="266"/>
      <c r="X87" s="266"/>
      <c r="Y87" s="266"/>
      <c r="Z87" s="266"/>
      <c r="AA87" s="266"/>
      <c r="AB87" s="266"/>
      <c r="AC87" s="266"/>
      <c r="AD87" s="266"/>
      <c r="AE87" s="266"/>
      <c r="AF87" s="266"/>
      <c r="AG87" s="266"/>
      <c r="AH87" s="266"/>
      <c r="AI87" s="266"/>
      <c r="AJ87" s="266"/>
      <c r="AK87" s="266"/>
      <c r="AL87" s="266"/>
      <c r="AM87" s="266"/>
      <c r="AN87" s="266"/>
      <c r="AO87" s="266"/>
      <c r="AP87" s="266"/>
      <c r="AQ87" s="266"/>
      <c r="AR87" s="266"/>
      <c r="AS87" s="266"/>
      <c r="AT87" s="266"/>
      <c r="AU87" s="266"/>
      <c r="AV87" s="266"/>
      <c r="AW87" s="266"/>
      <c r="AX87" s="266"/>
      <c r="AY87" s="266"/>
      <c r="AZ87" s="266"/>
      <c r="BA87" s="266"/>
      <c r="BB87" s="266"/>
      <c r="BC87" s="266"/>
      <c r="BD87" s="266"/>
      <c r="BE87" s="266"/>
      <c r="BF87" s="266"/>
      <c r="BG87" s="266"/>
      <c r="BH87" s="266"/>
      <c r="BI87" s="266"/>
      <c r="BJ87" s="266"/>
      <c r="BK87" s="266"/>
      <c r="BL87" s="266"/>
      <c r="BM87" s="266"/>
      <c r="BN87" s="266"/>
      <c r="BO87" s="266"/>
      <c r="BP87" s="266"/>
      <c r="BQ87" s="266"/>
      <c r="BR87" s="266"/>
      <c r="BS87" s="266"/>
      <c r="BT87" s="266"/>
      <c r="BU87" s="266"/>
      <c r="BV87" s="266"/>
      <c r="BW87" s="266"/>
      <c r="BX87" s="266"/>
      <c r="BY87" s="266"/>
      <c r="BZ87" s="266"/>
      <c r="CA87" s="266"/>
      <c r="CB87" s="266"/>
      <c r="CC87" s="266"/>
      <c r="CD87" s="266"/>
      <c r="CE87" s="266"/>
      <c r="CF87" s="266"/>
      <c r="CG87" s="266"/>
      <c r="CH87" s="266"/>
      <c r="CI87" s="266"/>
      <c r="CJ87" s="266"/>
      <c r="CK87" s="266"/>
      <c r="CL87" s="266"/>
      <c r="CM87" s="266"/>
      <c r="CN87" s="266"/>
      <c r="CO87" s="266"/>
      <c r="CP87" s="266"/>
      <c r="CQ87" s="266"/>
      <c r="CR87" s="266"/>
      <c r="CS87" s="266"/>
      <c r="CT87" s="266"/>
      <c r="CU87" s="266"/>
      <c r="CV87" s="266"/>
      <c r="CW87" s="266"/>
      <c r="CX87" s="266"/>
      <c r="CY87" s="266"/>
      <c r="CZ87" s="266"/>
      <c r="DA87" s="266"/>
      <c r="DB87" s="266"/>
      <c r="DC87" s="266"/>
      <c r="DD87" s="266"/>
      <c r="DE87" s="266"/>
      <c r="DF87" s="266"/>
      <c r="DG87" s="266"/>
      <c r="DH87" s="266"/>
      <c r="DI87" s="266"/>
      <c r="DJ87" s="266"/>
      <c r="DK87" s="266"/>
      <c r="DL87" s="266"/>
      <c r="DM87" s="266"/>
      <c r="DN87" s="266"/>
      <c r="DO87" s="266"/>
      <c r="DP87" s="266"/>
      <c r="DQ87" s="266"/>
      <c r="DR87" s="266"/>
      <c r="DS87" s="266"/>
      <c r="DT87" s="266"/>
      <c r="DU87" s="266"/>
      <c r="DV87" s="266"/>
      <c r="DW87" s="266"/>
      <c r="DX87" s="266"/>
      <c r="DY87" s="266"/>
      <c r="DZ87" s="266"/>
      <c r="EA87" s="266"/>
      <c r="EB87" s="266"/>
      <c r="EC87" s="266"/>
      <c r="ED87" s="266"/>
      <c r="EE87" s="266"/>
      <c r="EF87" s="266"/>
      <c r="EG87" s="266"/>
      <c r="EH87" s="266"/>
      <c r="EI87" s="266"/>
      <c r="EJ87" s="266"/>
      <c r="EK87" s="266"/>
      <c r="EL87" s="266"/>
      <c r="EM87" s="266"/>
      <c r="EN87" s="266"/>
      <c r="EO87" s="266"/>
      <c r="EP87" s="266"/>
      <c r="EQ87" s="266"/>
      <c r="ER87" s="266"/>
      <c r="ES87" s="266"/>
      <c r="ET87" s="266"/>
      <c r="EU87" s="266"/>
      <c r="EV87" s="266"/>
      <c r="EW87" s="266"/>
      <c r="EX87" s="266"/>
      <c r="EY87" s="266"/>
      <c r="EZ87" s="266"/>
      <c r="FA87" s="266"/>
      <c r="FB87" s="266"/>
      <c r="FC87" s="266"/>
      <c r="FD87" s="266"/>
      <c r="FE87" s="266"/>
      <c r="FF87" s="266"/>
      <c r="FG87" s="266"/>
      <c r="FH87" s="266"/>
      <c r="FI87" s="266"/>
      <c r="FJ87" s="266"/>
      <c r="FK87" s="266"/>
      <c r="FL87" s="266"/>
      <c r="FM87" s="266"/>
      <c r="FN87" s="266"/>
      <c r="FO87" s="266"/>
      <c r="FP87" s="266"/>
      <c r="FQ87" s="266"/>
      <c r="FR87" s="266"/>
      <c r="FS87" s="266"/>
      <c r="FT87" s="266"/>
      <c r="FU87" s="266"/>
      <c r="FV87" s="266"/>
      <c r="FW87" s="266"/>
      <c r="FX87" s="266"/>
      <c r="FY87" s="266"/>
      <c r="FZ87" s="266"/>
      <c r="GA87" s="266"/>
      <c r="GB87" s="266"/>
      <c r="GC87" s="266"/>
      <c r="GD87" s="266"/>
      <c r="GE87" s="266"/>
      <c r="GF87" s="266"/>
      <c r="GG87" s="266"/>
      <c r="GH87" s="266"/>
      <c r="GI87" s="266"/>
      <c r="GJ87" s="266"/>
      <c r="GK87" s="266"/>
      <c r="GL87" s="266"/>
      <c r="GM87" s="266"/>
      <c r="GN87" s="266"/>
      <c r="GO87" s="266"/>
      <c r="GP87" s="266"/>
      <c r="GQ87" s="266"/>
      <c r="GR87" s="266"/>
      <c r="GS87" s="266"/>
      <c r="GT87" s="266"/>
      <c r="GU87" s="266"/>
      <c r="GV87" s="266"/>
      <c r="GW87" s="266"/>
      <c r="GX87" s="266"/>
      <c r="GY87" s="266"/>
      <c r="GZ87" s="266"/>
      <c r="HA87" s="266"/>
      <c r="HB87" s="266"/>
      <c r="HC87" s="266"/>
      <c r="HD87" s="266"/>
      <c r="HE87" s="266"/>
      <c r="HF87" s="266"/>
      <c r="HG87" s="266"/>
      <c r="HH87" s="266"/>
      <c r="HI87" s="266"/>
      <c r="HJ87" s="266"/>
      <c r="HK87" s="266"/>
      <c r="HL87" s="266"/>
      <c r="HM87" s="266"/>
      <c r="HN87" s="266"/>
      <c r="HO87" s="266"/>
      <c r="HP87" s="266"/>
      <c r="HQ87" s="266"/>
      <c r="HR87" s="266"/>
      <c r="HS87" s="266"/>
      <c r="HT87" s="266"/>
      <c r="HU87" s="266"/>
      <c r="HV87" s="266"/>
      <c r="HW87" s="266"/>
      <c r="HX87" s="266"/>
      <c r="HY87" s="266"/>
      <c r="HZ87" s="266"/>
      <c r="IA87" s="266"/>
      <c r="IB87" s="266"/>
      <c r="IC87" s="266"/>
      <c r="ID87" s="266"/>
      <c r="IE87" s="266"/>
      <c r="IF87" s="266"/>
      <c r="IG87" s="266"/>
      <c r="IH87" s="266"/>
      <c r="II87" s="266"/>
      <c r="IJ87" s="266"/>
      <c r="IK87" s="266"/>
      <c r="IL87" s="266"/>
      <c r="IM87" s="266"/>
      <c r="IN87" s="266"/>
      <c r="IO87" s="266"/>
      <c r="IP87" s="266"/>
      <c r="IQ87" s="266"/>
      <c r="IR87" s="266"/>
      <c r="IS87" s="266"/>
      <c r="IT87" s="266"/>
      <c r="IU87" s="266"/>
      <c r="IV87" s="266"/>
    </row>
    <row r="88" spans="1:256" s="298" customFormat="1" ht="13.5" customHeight="1" x14ac:dyDescent="0.3">
      <c r="B88" s="326"/>
      <c r="C88" s="315"/>
      <c r="D88" s="343" t="s">
        <v>552</v>
      </c>
      <c r="E88" s="304"/>
      <c r="F88" s="221"/>
      <c r="G88" s="221"/>
      <c r="H88" s="221"/>
      <c r="I88" s="221"/>
      <c r="J88" s="221"/>
      <c r="K88" s="221"/>
      <c r="L88" s="221"/>
      <c r="M88" s="221"/>
      <c r="N88" s="221"/>
      <c r="O88" s="221"/>
      <c r="P88" s="221"/>
      <c r="Q88" s="221"/>
      <c r="R88" s="221"/>
      <c r="S88" s="221"/>
      <c r="T88" s="221"/>
      <c r="U88" s="221"/>
      <c r="V88" s="221"/>
      <c r="W88" s="221"/>
      <c r="X88" s="221"/>
      <c r="Y88" s="221"/>
      <c r="Z88" s="221"/>
      <c r="AA88" s="221"/>
      <c r="AB88" s="221"/>
      <c r="AC88" s="221"/>
      <c r="AD88" s="221"/>
      <c r="AE88" s="221"/>
      <c r="AF88" s="221"/>
      <c r="AG88" s="221"/>
      <c r="AH88" s="221"/>
      <c r="AI88" s="221"/>
      <c r="AJ88" s="221"/>
      <c r="AK88" s="221"/>
      <c r="AL88" s="221"/>
      <c r="AM88" s="221"/>
      <c r="AN88" s="221"/>
      <c r="AO88" s="221"/>
      <c r="AP88" s="221"/>
      <c r="AQ88" s="221"/>
      <c r="AR88" s="221"/>
      <c r="AS88" s="221"/>
      <c r="AT88" s="221"/>
      <c r="AU88" s="221"/>
      <c r="AV88" s="221"/>
      <c r="AW88" s="221"/>
      <c r="AX88" s="221"/>
      <c r="AY88" s="221"/>
      <c r="AZ88" s="221"/>
      <c r="BA88" s="221"/>
      <c r="BB88" s="221"/>
      <c r="BC88" s="221"/>
      <c r="BD88" s="221"/>
      <c r="BE88" s="221"/>
      <c r="BF88" s="221"/>
      <c r="BG88" s="221"/>
      <c r="BH88" s="221"/>
      <c r="BI88" s="221"/>
      <c r="BJ88" s="221"/>
      <c r="BK88" s="221"/>
      <c r="BL88" s="221"/>
      <c r="BM88" s="221"/>
      <c r="BN88" s="221"/>
      <c r="BO88" s="221"/>
      <c r="BP88" s="221"/>
      <c r="BQ88" s="221"/>
      <c r="BR88" s="221"/>
      <c r="BS88" s="221"/>
      <c r="BT88" s="221"/>
      <c r="BU88" s="221"/>
      <c r="BV88" s="221"/>
      <c r="BW88" s="221"/>
      <c r="BX88" s="221"/>
      <c r="BY88" s="221"/>
      <c r="BZ88" s="221"/>
      <c r="CA88" s="221"/>
      <c r="CB88" s="221"/>
      <c r="CC88" s="221"/>
      <c r="CD88" s="221"/>
      <c r="CE88" s="221"/>
      <c r="CF88" s="221"/>
      <c r="CG88" s="221"/>
      <c r="CH88" s="221"/>
      <c r="CI88" s="221"/>
      <c r="CJ88" s="221"/>
      <c r="CK88" s="221"/>
      <c r="CL88" s="221"/>
      <c r="CM88" s="221"/>
      <c r="CN88" s="221"/>
      <c r="CO88" s="221"/>
      <c r="CP88" s="221"/>
      <c r="CQ88" s="221"/>
      <c r="CR88" s="221"/>
      <c r="CS88" s="221"/>
      <c r="CT88" s="221"/>
      <c r="CU88" s="221"/>
      <c r="CV88" s="221"/>
      <c r="CW88" s="221"/>
      <c r="CX88" s="221"/>
      <c r="CY88" s="221"/>
      <c r="CZ88" s="221"/>
      <c r="DA88" s="221"/>
      <c r="DB88" s="221"/>
      <c r="DC88" s="221"/>
      <c r="DD88" s="221"/>
      <c r="DE88" s="221"/>
      <c r="DF88" s="221"/>
      <c r="DG88" s="221"/>
      <c r="DH88" s="221"/>
      <c r="DI88" s="221"/>
      <c r="DJ88" s="221"/>
      <c r="DK88" s="221"/>
      <c r="DL88" s="221"/>
      <c r="DM88" s="221"/>
      <c r="DN88" s="221"/>
      <c r="DO88" s="221"/>
      <c r="DP88" s="221"/>
      <c r="DQ88" s="221"/>
      <c r="DR88" s="221"/>
      <c r="DS88" s="221"/>
      <c r="DT88" s="221"/>
      <c r="DU88" s="221"/>
      <c r="DV88" s="221"/>
      <c r="DW88" s="221"/>
      <c r="DX88" s="221"/>
      <c r="DY88" s="221"/>
      <c r="DZ88" s="221"/>
      <c r="EA88" s="221"/>
      <c r="EB88" s="221"/>
      <c r="EC88" s="221"/>
      <c r="ED88" s="221"/>
      <c r="EE88" s="221"/>
      <c r="EF88" s="221"/>
      <c r="EG88" s="221"/>
      <c r="EH88" s="221"/>
      <c r="EI88" s="221"/>
      <c r="EJ88" s="221"/>
      <c r="EK88" s="221"/>
      <c r="EL88" s="221"/>
      <c r="EM88" s="221"/>
      <c r="EN88" s="221"/>
      <c r="EO88" s="221"/>
      <c r="EP88" s="221"/>
      <c r="EQ88" s="221"/>
      <c r="ER88" s="221"/>
      <c r="ES88" s="221"/>
      <c r="ET88" s="221"/>
      <c r="EU88" s="221"/>
      <c r="EV88" s="221"/>
      <c r="EW88" s="221"/>
      <c r="EX88" s="221"/>
      <c r="EY88" s="221"/>
      <c r="EZ88" s="221"/>
      <c r="FA88" s="221"/>
      <c r="FB88" s="221"/>
      <c r="FC88" s="221"/>
      <c r="FD88" s="221"/>
      <c r="FE88" s="221"/>
      <c r="FF88" s="221"/>
      <c r="FG88" s="221"/>
      <c r="FH88" s="221"/>
      <c r="FI88" s="221"/>
      <c r="FJ88" s="221"/>
      <c r="FK88" s="221"/>
      <c r="FL88" s="221"/>
      <c r="FM88" s="221"/>
      <c r="FN88" s="221"/>
      <c r="FO88" s="221"/>
      <c r="FP88" s="221"/>
      <c r="FQ88" s="221"/>
      <c r="FR88" s="221"/>
      <c r="FS88" s="221"/>
      <c r="FT88" s="221"/>
      <c r="FU88" s="221"/>
      <c r="FV88" s="221"/>
      <c r="FW88" s="221"/>
      <c r="FX88" s="221"/>
      <c r="FY88" s="221"/>
      <c r="FZ88" s="221"/>
      <c r="GA88" s="221"/>
      <c r="GB88" s="221"/>
      <c r="GC88" s="221"/>
      <c r="GD88" s="221"/>
      <c r="GE88" s="221"/>
      <c r="GF88" s="221"/>
      <c r="GG88" s="221"/>
      <c r="GH88" s="221"/>
      <c r="GI88" s="221"/>
      <c r="GJ88" s="221"/>
      <c r="GK88" s="221"/>
      <c r="GL88" s="221"/>
      <c r="GM88" s="221"/>
      <c r="GN88" s="221"/>
      <c r="GO88" s="221"/>
      <c r="GP88" s="221"/>
      <c r="GQ88" s="221"/>
      <c r="GR88" s="221"/>
      <c r="GS88" s="221"/>
      <c r="GT88" s="221"/>
      <c r="GU88" s="221"/>
      <c r="GV88" s="221"/>
      <c r="GW88" s="221"/>
      <c r="GX88" s="221"/>
      <c r="GY88" s="221"/>
      <c r="GZ88" s="221"/>
      <c r="HA88" s="221"/>
      <c r="HB88" s="221"/>
      <c r="HC88" s="221"/>
      <c r="HD88" s="221"/>
      <c r="HE88" s="221"/>
      <c r="HF88" s="221"/>
      <c r="HG88" s="221"/>
      <c r="HH88" s="221"/>
      <c r="HI88" s="221"/>
      <c r="HJ88" s="221"/>
      <c r="HK88" s="221"/>
      <c r="HL88" s="221"/>
      <c r="HM88" s="221"/>
      <c r="HN88" s="221"/>
      <c r="HO88" s="221"/>
      <c r="HP88" s="221"/>
      <c r="HQ88" s="221"/>
      <c r="HR88" s="221"/>
      <c r="HS88" s="221"/>
      <c r="HT88" s="221"/>
      <c r="HU88" s="221"/>
      <c r="HV88" s="221"/>
      <c r="HW88" s="221"/>
      <c r="HX88" s="221"/>
      <c r="HY88" s="221"/>
      <c r="HZ88" s="221"/>
      <c r="IA88" s="221"/>
      <c r="IB88" s="221"/>
      <c r="IC88" s="221"/>
      <c r="ID88" s="221"/>
      <c r="IE88" s="221"/>
      <c r="IF88" s="221"/>
      <c r="IG88" s="221"/>
      <c r="IH88" s="221"/>
      <c r="II88" s="221"/>
      <c r="IJ88" s="221"/>
      <c r="IK88" s="221"/>
      <c r="IL88" s="221"/>
      <c r="IM88" s="221"/>
      <c r="IN88" s="221"/>
      <c r="IO88" s="221"/>
      <c r="IP88" s="221"/>
      <c r="IQ88" s="221"/>
      <c r="IR88" s="221"/>
      <c r="IS88" s="221"/>
      <c r="IT88" s="221"/>
      <c r="IU88" s="221"/>
      <c r="IV88" s="221"/>
    </row>
    <row r="89" spans="1:256" s="308" customFormat="1" ht="13.5" customHeight="1" x14ac:dyDescent="0.3">
      <c r="A89" s="305"/>
      <c r="B89" s="327"/>
      <c r="C89" s="311"/>
      <c r="D89" s="306" t="s">
        <v>553</v>
      </c>
      <c r="E89" s="309"/>
      <c r="F89" s="266"/>
      <c r="G89" s="266"/>
      <c r="H89" s="266"/>
      <c r="I89" s="266"/>
      <c r="J89" s="266"/>
      <c r="K89" s="266"/>
      <c r="L89" s="266"/>
      <c r="M89" s="266"/>
      <c r="N89" s="266"/>
      <c r="O89" s="266"/>
      <c r="P89" s="266"/>
      <c r="Q89" s="266"/>
      <c r="R89" s="266"/>
      <c r="S89" s="266"/>
      <c r="T89" s="266"/>
      <c r="U89" s="266"/>
      <c r="V89" s="266"/>
      <c r="W89" s="266"/>
      <c r="X89" s="266"/>
      <c r="Y89" s="266"/>
      <c r="Z89" s="266"/>
      <c r="AA89" s="266"/>
      <c r="AB89" s="266"/>
      <c r="AC89" s="266"/>
      <c r="AD89" s="266"/>
      <c r="AE89" s="266"/>
      <c r="AF89" s="266"/>
      <c r="AG89" s="266"/>
      <c r="AH89" s="266"/>
      <c r="AI89" s="266"/>
      <c r="AJ89" s="266"/>
      <c r="AK89" s="266"/>
      <c r="AL89" s="266"/>
      <c r="AM89" s="266"/>
      <c r="AN89" s="266"/>
      <c r="AO89" s="266"/>
      <c r="AP89" s="266"/>
      <c r="AQ89" s="266"/>
      <c r="AR89" s="266"/>
      <c r="AS89" s="266"/>
      <c r="AT89" s="266"/>
      <c r="AU89" s="266"/>
      <c r="AV89" s="266"/>
      <c r="AW89" s="266"/>
      <c r="AX89" s="266"/>
      <c r="AY89" s="266"/>
      <c r="AZ89" s="266"/>
      <c r="BA89" s="266"/>
      <c r="BB89" s="266"/>
      <c r="BC89" s="266"/>
      <c r="BD89" s="266"/>
      <c r="BE89" s="266"/>
      <c r="BF89" s="266"/>
      <c r="BG89" s="266"/>
      <c r="BH89" s="266"/>
      <c r="BI89" s="266"/>
      <c r="BJ89" s="266"/>
      <c r="BK89" s="266"/>
      <c r="BL89" s="266"/>
      <c r="BM89" s="266"/>
      <c r="BN89" s="266"/>
      <c r="BO89" s="266"/>
      <c r="BP89" s="266"/>
      <c r="BQ89" s="266"/>
      <c r="BR89" s="266"/>
      <c r="BS89" s="266"/>
      <c r="BT89" s="266"/>
      <c r="BU89" s="266"/>
      <c r="BV89" s="266"/>
      <c r="BW89" s="266"/>
      <c r="BX89" s="266"/>
      <c r="BY89" s="266"/>
      <c r="BZ89" s="266"/>
      <c r="CA89" s="266"/>
      <c r="CB89" s="266"/>
      <c r="CC89" s="266"/>
      <c r="CD89" s="266"/>
      <c r="CE89" s="266"/>
      <c r="CF89" s="266"/>
      <c r="CG89" s="266"/>
      <c r="CH89" s="266"/>
      <c r="CI89" s="266"/>
      <c r="CJ89" s="266"/>
      <c r="CK89" s="266"/>
      <c r="CL89" s="266"/>
      <c r="CM89" s="266"/>
      <c r="CN89" s="266"/>
      <c r="CO89" s="266"/>
      <c r="CP89" s="266"/>
      <c r="CQ89" s="266"/>
      <c r="CR89" s="266"/>
      <c r="CS89" s="266"/>
      <c r="CT89" s="266"/>
      <c r="CU89" s="266"/>
      <c r="CV89" s="266"/>
      <c r="CW89" s="266"/>
      <c r="CX89" s="266"/>
      <c r="CY89" s="266"/>
      <c r="CZ89" s="266"/>
      <c r="DA89" s="266"/>
      <c r="DB89" s="266"/>
      <c r="DC89" s="266"/>
      <c r="DD89" s="266"/>
      <c r="DE89" s="266"/>
      <c r="DF89" s="266"/>
      <c r="DG89" s="266"/>
      <c r="DH89" s="266"/>
      <c r="DI89" s="266"/>
      <c r="DJ89" s="266"/>
      <c r="DK89" s="266"/>
      <c r="DL89" s="266"/>
      <c r="DM89" s="266"/>
      <c r="DN89" s="266"/>
      <c r="DO89" s="266"/>
      <c r="DP89" s="266"/>
      <c r="DQ89" s="266"/>
      <c r="DR89" s="266"/>
      <c r="DS89" s="266"/>
      <c r="DT89" s="266"/>
      <c r="DU89" s="266"/>
      <c r="DV89" s="266"/>
      <c r="DW89" s="266"/>
      <c r="DX89" s="266"/>
      <c r="DY89" s="266"/>
      <c r="DZ89" s="266"/>
      <c r="EA89" s="266"/>
      <c r="EB89" s="266"/>
      <c r="EC89" s="266"/>
      <c r="ED89" s="266"/>
      <c r="EE89" s="266"/>
      <c r="EF89" s="266"/>
      <c r="EG89" s="266"/>
      <c r="EH89" s="266"/>
      <c r="EI89" s="266"/>
      <c r="EJ89" s="266"/>
      <c r="EK89" s="266"/>
      <c r="EL89" s="266"/>
      <c r="EM89" s="266"/>
      <c r="EN89" s="266"/>
      <c r="EO89" s="266"/>
      <c r="EP89" s="266"/>
      <c r="EQ89" s="266"/>
      <c r="ER89" s="266"/>
      <c r="ES89" s="266"/>
      <c r="ET89" s="266"/>
      <c r="EU89" s="266"/>
      <c r="EV89" s="266"/>
      <c r="EW89" s="266"/>
      <c r="EX89" s="266"/>
      <c r="EY89" s="266"/>
      <c r="EZ89" s="266"/>
      <c r="FA89" s="266"/>
      <c r="FB89" s="266"/>
      <c r="FC89" s="266"/>
      <c r="FD89" s="266"/>
      <c r="FE89" s="266"/>
      <c r="FF89" s="266"/>
      <c r="FG89" s="266"/>
      <c r="FH89" s="266"/>
      <c r="FI89" s="266"/>
      <c r="FJ89" s="266"/>
      <c r="FK89" s="266"/>
      <c r="FL89" s="266"/>
      <c r="FM89" s="266"/>
      <c r="FN89" s="266"/>
      <c r="FO89" s="266"/>
      <c r="FP89" s="266"/>
      <c r="FQ89" s="266"/>
      <c r="FR89" s="266"/>
      <c r="FS89" s="266"/>
      <c r="FT89" s="266"/>
      <c r="FU89" s="266"/>
      <c r="FV89" s="266"/>
      <c r="FW89" s="266"/>
      <c r="FX89" s="266"/>
      <c r="FY89" s="266"/>
      <c r="FZ89" s="266"/>
      <c r="GA89" s="266"/>
      <c r="GB89" s="266"/>
      <c r="GC89" s="266"/>
      <c r="GD89" s="266"/>
      <c r="GE89" s="266"/>
      <c r="GF89" s="266"/>
      <c r="GG89" s="266"/>
      <c r="GH89" s="266"/>
      <c r="GI89" s="266"/>
      <c r="GJ89" s="266"/>
      <c r="GK89" s="266"/>
      <c r="GL89" s="266"/>
      <c r="GM89" s="266"/>
      <c r="GN89" s="266"/>
      <c r="GO89" s="266"/>
      <c r="GP89" s="266"/>
      <c r="GQ89" s="266"/>
      <c r="GR89" s="266"/>
      <c r="GS89" s="266"/>
      <c r="GT89" s="266"/>
      <c r="GU89" s="266"/>
      <c r="GV89" s="266"/>
      <c r="GW89" s="266"/>
      <c r="GX89" s="266"/>
      <c r="GY89" s="266"/>
      <c r="GZ89" s="266"/>
      <c r="HA89" s="266"/>
      <c r="HB89" s="266"/>
      <c r="HC89" s="266"/>
      <c r="HD89" s="266"/>
      <c r="HE89" s="266"/>
      <c r="HF89" s="266"/>
      <c r="HG89" s="266"/>
      <c r="HH89" s="266"/>
      <c r="HI89" s="266"/>
      <c r="HJ89" s="266"/>
      <c r="HK89" s="266"/>
      <c r="HL89" s="266"/>
      <c r="HM89" s="266"/>
      <c r="HN89" s="266"/>
      <c r="HO89" s="266"/>
      <c r="HP89" s="266"/>
      <c r="HQ89" s="266"/>
      <c r="HR89" s="266"/>
      <c r="HS89" s="266"/>
      <c r="HT89" s="266"/>
      <c r="HU89" s="266"/>
      <c r="HV89" s="266"/>
      <c r="HW89" s="266"/>
      <c r="HX89" s="266"/>
      <c r="HY89" s="266"/>
      <c r="HZ89" s="266"/>
      <c r="IA89" s="266"/>
      <c r="IB89" s="266"/>
      <c r="IC89" s="266"/>
      <c r="ID89" s="266"/>
      <c r="IE89" s="266"/>
      <c r="IF89" s="266"/>
      <c r="IG89" s="266"/>
      <c r="IH89" s="266"/>
      <c r="II89" s="266"/>
      <c r="IJ89" s="266"/>
      <c r="IK89" s="266"/>
      <c r="IL89" s="266"/>
      <c r="IM89" s="266"/>
      <c r="IN89" s="266"/>
      <c r="IO89" s="266"/>
      <c r="IP89" s="266"/>
      <c r="IQ89" s="266"/>
      <c r="IR89" s="266"/>
      <c r="IS89" s="266"/>
      <c r="IT89" s="266"/>
      <c r="IU89" s="266"/>
      <c r="IV89" s="266"/>
    </row>
    <row r="90" spans="1:256" s="298" customFormat="1" ht="13.5" customHeight="1" x14ac:dyDescent="0.3">
      <c r="B90" s="326"/>
      <c r="C90" s="315"/>
      <c r="D90" s="343" t="s">
        <v>554</v>
      </c>
      <c r="E90" s="304"/>
      <c r="F90" s="221"/>
      <c r="G90" s="221"/>
      <c r="H90" s="221"/>
      <c r="I90" s="221"/>
      <c r="J90" s="221"/>
      <c r="K90" s="221"/>
      <c r="L90" s="221"/>
      <c r="M90" s="221"/>
      <c r="N90" s="221"/>
      <c r="O90" s="221"/>
      <c r="P90" s="221"/>
      <c r="Q90" s="221"/>
      <c r="R90" s="221"/>
      <c r="S90" s="221"/>
      <c r="T90" s="221"/>
      <c r="U90" s="221"/>
      <c r="V90" s="221"/>
      <c r="W90" s="221"/>
      <c r="X90" s="221"/>
      <c r="Y90" s="221"/>
      <c r="Z90" s="221"/>
      <c r="AA90" s="221"/>
      <c r="AB90" s="221"/>
      <c r="AC90" s="221"/>
      <c r="AD90" s="221"/>
      <c r="AE90" s="221"/>
      <c r="AF90" s="221"/>
      <c r="AG90" s="221"/>
      <c r="AH90" s="221"/>
      <c r="AI90" s="221"/>
      <c r="AJ90" s="221"/>
      <c r="AK90" s="221"/>
      <c r="AL90" s="221"/>
      <c r="AM90" s="221"/>
      <c r="AN90" s="221"/>
      <c r="AO90" s="221"/>
      <c r="AP90" s="221"/>
      <c r="AQ90" s="221"/>
      <c r="AR90" s="221"/>
      <c r="AS90" s="221"/>
      <c r="AT90" s="221"/>
      <c r="AU90" s="221"/>
      <c r="AV90" s="221"/>
      <c r="AW90" s="221"/>
      <c r="AX90" s="221"/>
      <c r="AY90" s="221"/>
      <c r="AZ90" s="221"/>
      <c r="BA90" s="221"/>
      <c r="BB90" s="221"/>
      <c r="BC90" s="221"/>
      <c r="BD90" s="221"/>
      <c r="BE90" s="221"/>
      <c r="BF90" s="221"/>
      <c r="BG90" s="221"/>
      <c r="BH90" s="221"/>
      <c r="BI90" s="221"/>
      <c r="BJ90" s="221"/>
      <c r="BK90" s="221"/>
      <c r="BL90" s="221"/>
      <c r="BM90" s="221"/>
      <c r="BN90" s="221"/>
      <c r="BO90" s="221"/>
      <c r="BP90" s="221"/>
      <c r="BQ90" s="221"/>
      <c r="BR90" s="221"/>
      <c r="BS90" s="221"/>
      <c r="BT90" s="221"/>
      <c r="BU90" s="221"/>
      <c r="BV90" s="221"/>
      <c r="BW90" s="221"/>
      <c r="BX90" s="221"/>
      <c r="BY90" s="221"/>
      <c r="BZ90" s="221"/>
      <c r="CA90" s="221"/>
      <c r="CB90" s="221"/>
      <c r="CC90" s="221"/>
      <c r="CD90" s="221"/>
      <c r="CE90" s="221"/>
      <c r="CF90" s="221"/>
      <c r="CG90" s="221"/>
      <c r="CH90" s="221"/>
      <c r="CI90" s="221"/>
      <c r="CJ90" s="221"/>
      <c r="CK90" s="221"/>
      <c r="CL90" s="221"/>
      <c r="CM90" s="221"/>
      <c r="CN90" s="221"/>
      <c r="CO90" s="221"/>
      <c r="CP90" s="221"/>
      <c r="CQ90" s="221"/>
      <c r="CR90" s="221"/>
      <c r="CS90" s="221"/>
      <c r="CT90" s="221"/>
      <c r="CU90" s="221"/>
      <c r="CV90" s="221"/>
      <c r="CW90" s="221"/>
      <c r="CX90" s="221"/>
      <c r="CY90" s="221"/>
      <c r="CZ90" s="221"/>
      <c r="DA90" s="221"/>
      <c r="DB90" s="221"/>
      <c r="DC90" s="221"/>
      <c r="DD90" s="221"/>
      <c r="DE90" s="221"/>
      <c r="DF90" s="221"/>
      <c r="DG90" s="221"/>
      <c r="DH90" s="221"/>
      <c r="DI90" s="221"/>
      <c r="DJ90" s="221"/>
      <c r="DK90" s="221"/>
      <c r="DL90" s="221"/>
      <c r="DM90" s="221"/>
      <c r="DN90" s="221"/>
      <c r="DO90" s="221"/>
      <c r="DP90" s="221"/>
      <c r="DQ90" s="221"/>
      <c r="DR90" s="221"/>
      <c r="DS90" s="221"/>
      <c r="DT90" s="221"/>
      <c r="DU90" s="221"/>
      <c r="DV90" s="221"/>
      <c r="DW90" s="221"/>
      <c r="DX90" s="221"/>
      <c r="DY90" s="221"/>
      <c r="DZ90" s="221"/>
      <c r="EA90" s="221"/>
      <c r="EB90" s="221"/>
      <c r="EC90" s="221"/>
      <c r="ED90" s="221"/>
      <c r="EE90" s="221"/>
      <c r="EF90" s="221"/>
      <c r="EG90" s="221"/>
      <c r="EH90" s="221"/>
      <c r="EI90" s="221"/>
      <c r="EJ90" s="221"/>
      <c r="EK90" s="221"/>
      <c r="EL90" s="221"/>
      <c r="EM90" s="221"/>
      <c r="EN90" s="221"/>
      <c r="EO90" s="221"/>
      <c r="EP90" s="221"/>
      <c r="EQ90" s="221"/>
      <c r="ER90" s="221"/>
      <c r="ES90" s="221"/>
      <c r="ET90" s="221"/>
      <c r="EU90" s="221"/>
      <c r="EV90" s="221"/>
      <c r="EW90" s="221"/>
      <c r="EX90" s="221"/>
      <c r="EY90" s="221"/>
      <c r="EZ90" s="221"/>
      <c r="FA90" s="221"/>
      <c r="FB90" s="221"/>
      <c r="FC90" s="221"/>
      <c r="FD90" s="221"/>
      <c r="FE90" s="221"/>
      <c r="FF90" s="221"/>
      <c r="FG90" s="221"/>
      <c r="FH90" s="221"/>
      <c r="FI90" s="221"/>
      <c r="FJ90" s="221"/>
      <c r="FK90" s="221"/>
      <c r="FL90" s="221"/>
      <c r="FM90" s="221"/>
      <c r="FN90" s="221"/>
      <c r="FO90" s="221"/>
      <c r="FP90" s="221"/>
      <c r="FQ90" s="221"/>
      <c r="FR90" s="221"/>
      <c r="FS90" s="221"/>
      <c r="FT90" s="221"/>
      <c r="FU90" s="221"/>
      <c r="FV90" s="221"/>
      <c r="FW90" s="221"/>
      <c r="FX90" s="221"/>
      <c r="FY90" s="221"/>
      <c r="FZ90" s="221"/>
      <c r="GA90" s="221"/>
      <c r="GB90" s="221"/>
      <c r="GC90" s="221"/>
      <c r="GD90" s="221"/>
      <c r="GE90" s="221"/>
      <c r="GF90" s="221"/>
      <c r="GG90" s="221"/>
      <c r="GH90" s="221"/>
      <c r="GI90" s="221"/>
      <c r="GJ90" s="221"/>
      <c r="GK90" s="221"/>
      <c r="GL90" s="221"/>
      <c r="GM90" s="221"/>
      <c r="GN90" s="221"/>
      <c r="GO90" s="221"/>
      <c r="GP90" s="221"/>
      <c r="GQ90" s="221"/>
      <c r="GR90" s="221"/>
      <c r="GS90" s="221"/>
      <c r="GT90" s="221"/>
      <c r="GU90" s="221"/>
      <c r="GV90" s="221"/>
      <c r="GW90" s="221"/>
      <c r="GX90" s="221"/>
      <c r="GY90" s="221"/>
      <c r="GZ90" s="221"/>
      <c r="HA90" s="221"/>
      <c r="HB90" s="221"/>
      <c r="HC90" s="221"/>
      <c r="HD90" s="221"/>
      <c r="HE90" s="221"/>
      <c r="HF90" s="221"/>
      <c r="HG90" s="221"/>
      <c r="HH90" s="221"/>
      <c r="HI90" s="221"/>
      <c r="HJ90" s="221"/>
      <c r="HK90" s="221"/>
      <c r="HL90" s="221"/>
      <c r="HM90" s="221"/>
      <c r="HN90" s="221"/>
      <c r="HO90" s="221"/>
      <c r="HP90" s="221"/>
      <c r="HQ90" s="221"/>
      <c r="HR90" s="221"/>
      <c r="HS90" s="221"/>
      <c r="HT90" s="221"/>
      <c r="HU90" s="221"/>
      <c r="HV90" s="221"/>
      <c r="HW90" s="221"/>
      <c r="HX90" s="221"/>
      <c r="HY90" s="221"/>
      <c r="HZ90" s="221"/>
      <c r="IA90" s="221"/>
      <c r="IB90" s="221"/>
      <c r="IC90" s="221"/>
      <c r="ID90" s="221"/>
      <c r="IE90" s="221"/>
      <c r="IF90" s="221"/>
      <c r="IG90" s="221"/>
      <c r="IH90" s="221"/>
      <c r="II90" s="221"/>
      <c r="IJ90" s="221"/>
      <c r="IK90" s="221"/>
      <c r="IL90" s="221"/>
      <c r="IM90" s="221"/>
      <c r="IN90" s="221"/>
      <c r="IO90" s="221"/>
      <c r="IP90" s="221"/>
      <c r="IQ90" s="221"/>
      <c r="IR90" s="221"/>
      <c r="IS90" s="221"/>
      <c r="IT90" s="221"/>
      <c r="IU90" s="221"/>
      <c r="IV90" s="221"/>
    </row>
    <row r="91" spans="1:256" s="314" customFormat="1" ht="13.5" customHeight="1" thickBot="1" x14ac:dyDescent="0.35">
      <c r="A91" s="305"/>
      <c r="B91" s="327"/>
      <c r="C91" s="316"/>
      <c r="D91" s="310" t="s">
        <v>555</v>
      </c>
      <c r="E91" s="312"/>
      <c r="F91" s="313"/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  <c r="T91" s="313"/>
      <c r="U91" s="313"/>
      <c r="V91" s="313"/>
      <c r="W91" s="313"/>
      <c r="X91" s="313"/>
      <c r="Y91" s="313"/>
      <c r="Z91" s="313"/>
      <c r="AA91" s="313"/>
      <c r="AB91" s="313"/>
      <c r="AC91" s="313"/>
      <c r="AD91" s="313"/>
      <c r="AE91" s="313"/>
      <c r="AF91" s="313"/>
      <c r="AG91" s="313"/>
      <c r="AH91" s="313"/>
      <c r="AI91" s="313"/>
      <c r="AJ91" s="313"/>
      <c r="AK91" s="313"/>
      <c r="AL91" s="313"/>
      <c r="AM91" s="313"/>
      <c r="AN91" s="313"/>
      <c r="AO91" s="313"/>
      <c r="AP91" s="313"/>
      <c r="AQ91" s="313"/>
      <c r="AR91" s="313"/>
      <c r="AS91" s="313"/>
      <c r="AT91" s="313"/>
      <c r="AU91" s="313"/>
      <c r="AV91" s="313"/>
      <c r="AW91" s="313"/>
      <c r="AX91" s="313"/>
      <c r="AY91" s="313"/>
      <c r="AZ91" s="313"/>
      <c r="BA91" s="313"/>
      <c r="BB91" s="313"/>
      <c r="BC91" s="313"/>
      <c r="BD91" s="313"/>
      <c r="BE91" s="313"/>
      <c r="BF91" s="313"/>
      <c r="BG91" s="313"/>
      <c r="BH91" s="313"/>
      <c r="BI91" s="313"/>
      <c r="BJ91" s="313"/>
      <c r="BK91" s="313"/>
      <c r="BL91" s="313"/>
      <c r="BM91" s="313"/>
      <c r="BN91" s="313"/>
      <c r="BO91" s="313"/>
      <c r="BP91" s="313"/>
      <c r="BQ91" s="313"/>
      <c r="BR91" s="313"/>
      <c r="BS91" s="313"/>
      <c r="BT91" s="313"/>
      <c r="BU91" s="313"/>
      <c r="BV91" s="313"/>
      <c r="BW91" s="313"/>
      <c r="BX91" s="313"/>
      <c r="BY91" s="313"/>
      <c r="BZ91" s="313"/>
      <c r="CA91" s="313"/>
      <c r="CB91" s="313"/>
      <c r="CC91" s="313"/>
      <c r="CD91" s="313"/>
      <c r="CE91" s="313"/>
      <c r="CF91" s="313"/>
      <c r="CG91" s="313"/>
      <c r="CH91" s="313"/>
      <c r="CI91" s="313"/>
      <c r="CJ91" s="313"/>
      <c r="CK91" s="313"/>
      <c r="CL91" s="313"/>
      <c r="CM91" s="313"/>
      <c r="CN91" s="313"/>
      <c r="CO91" s="313"/>
      <c r="CP91" s="313"/>
      <c r="CQ91" s="313"/>
      <c r="CR91" s="313"/>
      <c r="CS91" s="313"/>
      <c r="CT91" s="313"/>
      <c r="CU91" s="313"/>
      <c r="CV91" s="313"/>
      <c r="CW91" s="313"/>
      <c r="CX91" s="313"/>
      <c r="CY91" s="313"/>
      <c r="CZ91" s="313"/>
      <c r="DA91" s="313"/>
      <c r="DB91" s="313"/>
      <c r="DC91" s="313"/>
      <c r="DD91" s="313"/>
      <c r="DE91" s="313"/>
      <c r="DF91" s="313"/>
      <c r="DG91" s="313"/>
      <c r="DH91" s="313"/>
      <c r="DI91" s="313"/>
      <c r="DJ91" s="313"/>
      <c r="DK91" s="313"/>
      <c r="DL91" s="313"/>
      <c r="DM91" s="313"/>
      <c r="DN91" s="313"/>
      <c r="DO91" s="313"/>
      <c r="DP91" s="313"/>
      <c r="DQ91" s="313"/>
      <c r="DR91" s="313"/>
      <c r="DS91" s="313"/>
      <c r="DT91" s="313"/>
      <c r="DU91" s="313"/>
      <c r="DV91" s="313"/>
      <c r="DW91" s="313"/>
      <c r="DX91" s="313"/>
      <c r="DY91" s="313"/>
      <c r="DZ91" s="313"/>
      <c r="EA91" s="313"/>
      <c r="EB91" s="313"/>
      <c r="EC91" s="313"/>
      <c r="ED91" s="313"/>
      <c r="EE91" s="313"/>
      <c r="EF91" s="313"/>
      <c r="EG91" s="313"/>
      <c r="EH91" s="313"/>
      <c r="EI91" s="313"/>
      <c r="EJ91" s="313"/>
      <c r="EK91" s="313"/>
      <c r="EL91" s="313"/>
      <c r="EM91" s="313"/>
      <c r="EN91" s="313"/>
      <c r="EO91" s="313"/>
      <c r="EP91" s="313"/>
      <c r="EQ91" s="313"/>
      <c r="ER91" s="313"/>
      <c r="ES91" s="313"/>
      <c r="ET91" s="313"/>
      <c r="EU91" s="313"/>
      <c r="EV91" s="313"/>
      <c r="EW91" s="313"/>
      <c r="EX91" s="313"/>
      <c r="EY91" s="313"/>
      <c r="EZ91" s="313"/>
      <c r="FA91" s="313"/>
      <c r="FB91" s="313"/>
      <c r="FC91" s="313"/>
      <c r="FD91" s="313"/>
      <c r="FE91" s="313"/>
      <c r="FF91" s="313"/>
      <c r="FG91" s="313"/>
      <c r="FH91" s="313"/>
      <c r="FI91" s="313"/>
      <c r="FJ91" s="313"/>
      <c r="FK91" s="313"/>
      <c r="FL91" s="313"/>
      <c r="FM91" s="313"/>
      <c r="FN91" s="313"/>
      <c r="FO91" s="313"/>
      <c r="FP91" s="313"/>
      <c r="FQ91" s="313"/>
      <c r="FR91" s="313"/>
      <c r="FS91" s="313"/>
      <c r="FT91" s="313"/>
      <c r="FU91" s="313"/>
      <c r="FV91" s="313"/>
      <c r="FW91" s="313"/>
      <c r="FX91" s="313"/>
      <c r="FY91" s="313"/>
      <c r="FZ91" s="313"/>
      <c r="GA91" s="313"/>
      <c r="GB91" s="313"/>
      <c r="GC91" s="313"/>
      <c r="GD91" s="313"/>
      <c r="GE91" s="313"/>
      <c r="GF91" s="313"/>
      <c r="GG91" s="313"/>
      <c r="GH91" s="313"/>
      <c r="GI91" s="313"/>
      <c r="GJ91" s="313"/>
      <c r="GK91" s="313"/>
      <c r="GL91" s="313"/>
      <c r="GM91" s="313"/>
      <c r="GN91" s="313"/>
      <c r="GO91" s="313"/>
      <c r="GP91" s="313"/>
      <c r="GQ91" s="313"/>
      <c r="GR91" s="313"/>
      <c r="GS91" s="313"/>
      <c r="GT91" s="313"/>
      <c r="GU91" s="313"/>
      <c r="GV91" s="313"/>
      <c r="GW91" s="313"/>
      <c r="GX91" s="313"/>
      <c r="GY91" s="313"/>
      <c r="GZ91" s="313"/>
      <c r="HA91" s="313"/>
      <c r="HB91" s="313"/>
      <c r="HC91" s="313"/>
      <c r="HD91" s="313"/>
      <c r="HE91" s="313"/>
      <c r="HF91" s="313"/>
      <c r="HG91" s="313"/>
      <c r="HH91" s="313"/>
      <c r="HI91" s="313"/>
      <c r="HJ91" s="313"/>
      <c r="HK91" s="313"/>
      <c r="HL91" s="313"/>
      <c r="HM91" s="313"/>
      <c r="HN91" s="313"/>
      <c r="HO91" s="313"/>
      <c r="HP91" s="313"/>
      <c r="HQ91" s="313"/>
      <c r="HR91" s="313"/>
      <c r="HS91" s="313"/>
      <c r="HT91" s="313"/>
      <c r="HU91" s="313"/>
      <c r="HV91" s="313"/>
      <c r="HW91" s="313"/>
      <c r="HX91" s="313"/>
      <c r="HY91" s="313"/>
      <c r="HZ91" s="313"/>
      <c r="IA91" s="313"/>
      <c r="IB91" s="313"/>
      <c r="IC91" s="313"/>
      <c r="ID91" s="313"/>
      <c r="IE91" s="313"/>
      <c r="IF91" s="313"/>
      <c r="IG91" s="313"/>
      <c r="IH91" s="313"/>
      <c r="II91" s="313"/>
      <c r="IJ91" s="313"/>
      <c r="IK91" s="313"/>
      <c r="IL91" s="313"/>
      <c r="IM91" s="313"/>
      <c r="IN91" s="313"/>
      <c r="IO91" s="313"/>
      <c r="IP91" s="313"/>
      <c r="IQ91" s="313"/>
      <c r="IR91" s="313"/>
      <c r="IS91" s="313"/>
      <c r="IT91" s="313"/>
      <c r="IU91" s="313"/>
      <c r="IV91" s="313"/>
    </row>
    <row r="92" spans="1:256" s="305" customFormat="1" ht="13.5" customHeight="1" x14ac:dyDescent="0.3">
      <c r="A92" s="298"/>
      <c r="B92" s="327"/>
      <c r="C92" s="311"/>
      <c r="D92" s="332" t="s">
        <v>548</v>
      </c>
      <c r="E92" s="304"/>
      <c r="F92" s="221"/>
      <c r="G92" s="221"/>
      <c r="H92" s="221"/>
      <c r="I92" s="221"/>
      <c r="J92" s="221"/>
      <c r="K92" s="221"/>
      <c r="L92" s="221"/>
      <c r="M92" s="221"/>
      <c r="N92" s="221"/>
      <c r="O92" s="221"/>
      <c r="P92" s="221"/>
      <c r="Q92" s="221"/>
      <c r="R92" s="221"/>
      <c r="S92" s="221"/>
      <c r="T92" s="221"/>
      <c r="U92" s="221"/>
      <c r="V92" s="221"/>
      <c r="W92" s="221"/>
      <c r="X92" s="221"/>
      <c r="Y92" s="221"/>
      <c r="Z92" s="221"/>
      <c r="AA92" s="221"/>
      <c r="AB92" s="221"/>
      <c r="AC92" s="221"/>
      <c r="AD92" s="221"/>
      <c r="AE92" s="221"/>
      <c r="AF92" s="221"/>
      <c r="AG92" s="221"/>
      <c r="AH92" s="221"/>
      <c r="AI92" s="221"/>
      <c r="AJ92" s="221"/>
      <c r="AK92" s="221"/>
      <c r="AL92" s="221"/>
      <c r="AM92" s="221"/>
      <c r="AN92" s="221"/>
      <c r="AO92" s="221"/>
      <c r="AP92" s="221"/>
      <c r="AQ92" s="221"/>
      <c r="AR92" s="221"/>
      <c r="AS92" s="221"/>
      <c r="AT92" s="221"/>
      <c r="AU92" s="221"/>
      <c r="AV92" s="221"/>
      <c r="AW92" s="221"/>
      <c r="AX92" s="221"/>
      <c r="AY92" s="221"/>
      <c r="AZ92" s="221"/>
      <c r="BA92" s="221"/>
      <c r="BB92" s="221"/>
      <c r="BC92" s="221"/>
      <c r="BD92" s="221"/>
      <c r="BE92" s="221"/>
      <c r="BF92" s="221"/>
      <c r="BG92" s="221"/>
      <c r="BH92" s="221"/>
      <c r="BI92" s="221"/>
      <c r="BJ92" s="221"/>
      <c r="BK92" s="221"/>
      <c r="BL92" s="221"/>
      <c r="BM92" s="221"/>
      <c r="BN92" s="221"/>
      <c r="BO92" s="221"/>
      <c r="BP92" s="221"/>
      <c r="BQ92" s="221"/>
      <c r="BR92" s="221"/>
      <c r="BS92" s="221"/>
      <c r="BT92" s="221"/>
      <c r="BU92" s="221"/>
      <c r="BV92" s="221"/>
      <c r="BW92" s="221"/>
      <c r="BX92" s="221"/>
      <c r="BY92" s="221"/>
      <c r="BZ92" s="221"/>
      <c r="CA92" s="221"/>
      <c r="CB92" s="221"/>
      <c r="CC92" s="221"/>
      <c r="CD92" s="221"/>
      <c r="CE92" s="221"/>
      <c r="CF92" s="221"/>
      <c r="CG92" s="221"/>
      <c r="CH92" s="221"/>
      <c r="CI92" s="221"/>
      <c r="CJ92" s="221"/>
      <c r="CK92" s="221"/>
      <c r="CL92" s="221"/>
      <c r="CM92" s="221"/>
      <c r="CN92" s="221"/>
      <c r="CO92" s="221"/>
      <c r="CP92" s="221"/>
      <c r="CQ92" s="221"/>
      <c r="CR92" s="221"/>
      <c r="CS92" s="221"/>
      <c r="CT92" s="221"/>
      <c r="CU92" s="221"/>
      <c r="CV92" s="221"/>
      <c r="CW92" s="221"/>
      <c r="CX92" s="221"/>
      <c r="CY92" s="221"/>
      <c r="CZ92" s="221"/>
      <c r="DA92" s="221"/>
      <c r="DB92" s="221"/>
      <c r="DC92" s="221"/>
      <c r="DD92" s="221"/>
      <c r="DE92" s="221"/>
      <c r="DF92" s="221"/>
      <c r="DG92" s="221"/>
      <c r="DH92" s="221"/>
      <c r="DI92" s="221"/>
      <c r="DJ92" s="221"/>
      <c r="DK92" s="221"/>
      <c r="DL92" s="221"/>
      <c r="DM92" s="221"/>
      <c r="DN92" s="221"/>
      <c r="DO92" s="221"/>
      <c r="DP92" s="221"/>
      <c r="DQ92" s="221"/>
      <c r="DR92" s="221"/>
      <c r="DS92" s="221"/>
      <c r="DT92" s="221"/>
      <c r="DU92" s="221"/>
      <c r="DV92" s="221"/>
      <c r="DW92" s="221"/>
      <c r="DX92" s="221"/>
      <c r="DY92" s="221"/>
      <c r="DZ92" s="221"/>
      <c r="EA92" s="221"/>
      <c r="EB92" s="221"/>
      <c r="EC92" s="221"/>
      <c r="ED92" s="221"/>
      <c r="EE92" s="221"/>
      <c r="EF92" s="221"/>
      <c r="EG92" s="221"/>
      <c r="EH92" s="221"/>
      <c r="EI92" s="221"/>
      <c r="EJ92" s="221"/>
      <c r="EK92" s="221"/>
      <c r="EL92" s="221"/>
      <c r="EM92" s="221"/>
      <c r="EN92" s="221"/>
      <c r="EO92" s="221"/>
      <c r="EP92" s="221"/>
      <c r="EQ92" s="221"/>
      <c r="ER92" s="221"/>
      <c r="ES92" s="221"/>
      <c r="ET92" s="221"/>
      <c r="EU92" s="221"/>
      <c r="EV92" s="221"/>
      <c r="EW92" s="221"/>
      <c r="EX92" s="221"/>
      <c r="EY92" s="221"/>
      <c r="EZ92" s="221"/>
      <c r="FA92" s="221"/>
      <c r="FB92" s="221"/>
      <c r="FC92" s="221"/>
      <c r="FD92" s="221"/>
      <c r="FE92" s="221"/>
      <c r="FF92" s="221"/>
      <c r="FG92" s="221"/>
      <c r="FH92" s="221"/>
      <c r="FI92" s="221"/>
      <c r="FJ92" s="221"/>
      <c r="FK92" s="221"/>
      <c r="FL92" s="221"/>
      <c r="FM92" s="221"/>
      <c r="FN92" s="221"/>
      <c r="FO92" s="221"/>
      <c r="FP92" s="221"/>
      <c r="FQ92" s="221"/>
      <c r="FR92" s="221"/>
      <c r="FS92" s="221"/>
      <c r="FT92" s="221"/>
      <c r="FU92" s="221"/>
      <c r="FV92" s="221"/>
      <c r="FW92" s="221"/>
      <c r="FX92" s="221"/>
      <c r="FY92" s="221"/>
      <c r="FZ92" s="221"/>
      <c r="GA92" s="221"/>
      <c r="GB92" s="221"/>
      <c r="GC92" s="221"/>
      <c r="GD92" s="221"/>
      <c r="GE92" s="221"/>
      <c r="GF92" s="221"/>
      <c r="GG92" s="221"/>
      <c r="GH92" s="221"/>
      <c r="GI92" s="221"/>
      <c r="GJ92" s="221"/>
      <c r="GK92" s="221"/>
      <c r="GL92" s="221"/>
      <c r="GM92" s="221"/>
      <c r="GN92" s="221"/>
      <c r="GO92" s="221"/>
      <c r="GP92" s="221"/>
      <c r="GQ92" s="221"/>
      <c r="GR92" s="221"/>
      <c r="GS92" s="221"/>
      <c r="GT92" s="221"/>
      <c r="GU92" s="221"/>
      <c r="GV92" s="221"/>
      <c r="GW92" s="221"/>
      <c r="GX92" s="221"/>
      <c r="GY92" s="221"/>
      <c r="GZ92" s="221"/>
      <c r="HA92" s="221"/>
      <c r="HB92" s="221"/>
      <c r="HC92" s="221"/>
      <c r="HD92" s="221"/>
      <c r="HE92" s="221"/>
      <c r="HF92" s="221"/>
      <c r="HG92" s="221"/>
      <c r="HH92" s="221"/>
      <c r="HI92" s="221"/>
      <c r="HJ92" s="221"/>
      <c r="HK92" s="221"/>
      <c r="HL92" s="221"/>
      <c r="HM92" s="221"/>
      <c r="HN92" s="221"/>
      <c r="HO92" s="221"/>
      <c r="HP92" s="221"/>
      <c r="HQ92" s="221"/>
      <c r="HR92" s="221"/>
      <c r="HS92" s="221"/>
      <c r="HT92" s="221"/>
      <c r="HU92" s="221"/>
      <c r="HV92" s="221"/>
      <c r="HW92" s="221"/>
      <c r="HX92" s="221"/>
      <c r="HY92" s="221"/>
      <c r="HZ92" s="221"/>
      <c r="IA92" s="221"/>
      <c r="IB92" s="221"/>
      <c r="IC92" s="221"/>
      <c r="ID92" s="221"/>
      <c r="IE92" s="221"/>
      <c r="IF92" s="221"/>
      <c r="IG92" s="221"/>
      <c r="IH92" s="221"/>
      <c r="II92" s="221"/>
      <c r="IJ92" s="221"/>
      <c r="IK92" s="221"/>
      <c r="IL92" s="221"/>
      <c r="IM92" s="221"/>
      <c r="IN92" s="221"/>
      <c r="IO92" s="221"/>
      <c r="IP92" s="221"/>
      <c r="IQ92" s="221"/>
      <c r="IR92" s="221"/>
      <c r="IS92" s="221"/>
      <c r="IT92" s="221"/>
      <c r="IU92" s="221"/>
      <c r="IV92" s="221"/>
    </row>
    <row r="93" spans="1:256" s="305" customFormat="1" ht="13.5" customHeight="1" x14ac:dyDescent="0.3">
      <c r="B93" s="328" t="s">
        <v>501</v>
      </c>
      <c r="C93" s="311"/>
      <c r="D93" s="306" t="s">
        <v>549</v>
      </c>
      <c r="E93" s="309"/>
      <c r="F93" s="266"/>
      <c r="G93" s="266"/>
      <c r="H93" s="266"/>
      <c r="I93" s="266"/>
      <c r="J93" s="266"/>
      <c r="K93" s="266"/>
      <c r="L93" s="266"/>
      <c r="M93" s="266"/>
      <c r="N93" s="266"/>
      <c r="O93" s="266"/>
      <c r="P93" s="266"/>
      <c r="Q93" s="266"/>
      <c r="R93" s="266"/>
      <c r="S93" s="266"/>
      <c r="T93" s="266"/>
      <c r="U93" s="266"/>
      <c r="V93" s="266"/>
      <c r="W93" s="266"/>
      <c r="X93" s="266"/>
      <c r="Y93" s="266"/>
      <c r="Z93" s="266"/>
      <c r="AA93" s="266"/>
      <c r="AB93" s="266"/>
      <c r="AC93" s="266"/>
      <c r="AD93" s="266"/>
      <c r="AE93" s="266"/>
      <c r="AF93" s="266"/>
      <c r="AG93" s="266"/>
      <c r="AH93" s="266"/>
      <c r="AI93" s="266"/>
      <c r="AJ93" s="266"/>
      <c r="AK93" s="266"/>
      <c r="AL93" s="266"/>
      <c r="AM93" s="266"/>
      <c r="AN93" s="266"/>
      <c r="AO93" s="266"/>
      <c r="AP93" s="266"/>
      <c r="AQ93" s="266"/>
      <c r="AR93" s="266"/>
      <c r="AS93" s="266"/>
      <c r="AT93" s="266"/>
      <c r="AU93" s="266"/>
      <c r="AV93" s="266"/>
      <c r="AW93" s="266"/>
      <c r="AX93" s="266"/>
      <c r="AY93" s="266"/>
      <c r="AZ93" s="266"/>
      <c r="BA93" s="266"/>
      <c r="BB93" s="266"/>
      <c r="BC93" s="266"/>
      <c r="BD93" s="266"/>
      <c r="BE93" s="266"/>
      <c r="BF93" s="266"/>
      <c r="BG93" s="266"/>
      <c r="BH93" s="266"/>
      <c r="BI93" s="266"/>
      <c r="BJ93" s="266"/>
      <c r="BK93" s="266"/>
      <c r="BL93" s="266"/>
      <c r="BM93" s="266"/>
      <c r="BN93" s="266"/>
      <c r="BO93" s="266"/>
      <c r="BP93" s="266"/>
      <c r="BQ93" s="266"/>
      <c r="BR93" s="266"/>
      <c r="BS93" s="266"/>
      <c r="BT93" s="266"/>
      <c r="BU93" s="266"/>
      <c r="BV93" s="266"/>
      <c r="BW93" s="266"/>
      <c r="BX93" s="266"/>
      <c r="BY93" s="266"/>
      <c r="BZ93" s="266"/>
      <c r="CA93" s="266"/>
      <c r="CB93" s="266"/>
      <c r="CC93" s="266"/>
      <c r="CD93" s="266"/>
      <c r="CE93" s="266"/>
      <c r="CF93" s="266"/>
      <c r="CG93" s="266"/>
      <c r="CH93" s="266"/>
      <c r="CI93" s="266"/>
      <c r="CJ93" s="266"/>
      <c r="CK93" s="266"/>
      <c r="CL93" s="266"/>
      <c r="CM93" s="266"/>
      <c r="CN93" s="266"/>
      <c r="CO93" s="266"/>
      <c r="CP93" s="266"/>
      <c r="CQ93" s="266"/>
      <c r="CR93" s="266"/>
      <c r="CS93" s="266"/>
      <c r="CT93" s="266"/>
      <c r="CU93" s="266"/>
      <c r="CV93" s="266"/>
      <c r="CW93" s="266"/>
      <c r="CX93" s="266"/>
      <c r="CY93" s="266"/>
      <c r="CZ93" s="266"/>
      <c r="DA93" s="266"/>
      <c r="DB93" s="266"/>
      <c r="DC93" s="266"/>
      <c r="DD93" s="266"/>
      <c r="DE93" s="266"/>
      <c r="DF93" s="266"/>
      <c r="DG93" s="266"/>
      <c r="DH93" s="266"/>
      <c r="DI93" s="266"/>
      <c r="DJ93" s="266"/>
      <c r="DK93" s="266"/>
      <c r="DL93" s="266"/>
      <c r="DM93" s="266"/>
      <c r="DN93" s="266"/>
      <c r="DO93" s="266"/>
      <c r="DP93" s="266"/>
      <c r="DQ93" s="266"/>
      <c r="DR93" s="266"/>
      <c r="DS93" s="266"/>
      <c r="DT93" s="266"/>
      <c r="DU93" s="266"/>
      <c r="DV93" s="266"/>
      <c r="DW93" s="266"/>
      <c r="DX93" s="266"/>
      <c r="DY93" s="266"/>
      <c r="DZ93" s="266"/>
      <c r="EA93" s="266"/>
      <c r="EB93" s="266"/>
      <c r="EC93" s="266"/>
      <c r="ED93" s="266"/>
      <c r="EE93" s="266"/>
      <c r="EF93" s="266"/>
      <c r="EG93" s="266"/>
      <c r="EH93" s="266"/>
      <c r="EI93" s="266"/>
      <c r="EJ93" s="266"/>
      <c r="EK93" s="266"/>
      <c r="EL93" s="266"/>
      <c r="EM93" s="266"/>
      <c r="EN93" s="266"/>
      <c r="EO93" s="266"/>
      <c r="EP93" s="266"/>
      <c r="EQ93" s="266"/>
      <c r="ER93" s="266"/>
      <c r="ES93" s="266"/>
      <c r="ET93" s="266"/>
      <c r="EU93" s="266"/>
      <c r="EV93" s="266"/>
      <c r="EW93" s="266"/>
      <c r="EX93" s="266"/>
      <c r="EY93" s="266"/>
      <c r="EZ93" s="266"/>
      <c r="FA93" s="266"/>
      <c r="FB93" s="266"/>
      <c r="FC93" s="266"/>
      <c r="FD93" s="266"/>
      <c r="FE93" s="266"/>
      <c r="FF93" s="266"/>
      <c r="FG93" s="266"/>
      <c r="FH93" s="266"/>
      <c r="FI93" s="266"/>
      <c r="FJ93" s="266"/>
      <c r="FK93" s="266"/>
      <c r="FL93" s="266"/>
      <c r="FM93" s="266"/>
      <c r="FN93" s="266"/>
      <c r="FO93" s="266"/>
      <c r="FP93" s="266"/>
      <c r="FQ93" s="266"/>
      <c r="FR93" s="266"/>
      <c r="FS93" s="266"/>
      <c r="FT93" s="266"/>
      <c r="FU93" s="266"/>
      <c r="FV93" s="266"/>
      <c r="FW93" s="266"/>
      <c r="FX93" s="266"/>
      <c r="FY93" s="266"/>
      <c r="FZ93" s="266"/>
      <c r="GA93" s="266"/>
      <c r="GB93" s="266"/>
      <c r="GC93" s="266"/>
      <c r="GD93" s="266"/>
      <c r="GE93" s="266"/>
      <c r="GF93" s="266"/>
      <c r="GG93" s="266"/>
      <c r="GH93" s="266"/>
      <c r="GI93" s="266"/>
      <c r="GJ93" s="266"/>
      <c r="GK93" s="266"/>
      <c r="GL93" s="266"/>
      <c r="GM93" s="266"/>
      <c r="GN93" s="266"/>
      <c r="GO93" s="266"/>
      <c r="GP93" s="266"/>
      <c r="GQ93" s="266"/>
      <c r="GR93" s="266"/>
      <c r="GS93" s="266"/>
      <c r="GT93" s="266"/>
      <c r="GU93" s="266"/>
      <c r="GV93" s="266"/>
      <c r="GW93" s="266"/>
      <c r="GX93" s="266"/>
      <c r="GY93" s="266"/>
      <c r="GZ93" s="266"/>
      <c r="HA93" s="266"/>
      <c r="HB93" s="266"/>
      <c r="HC93" s="266"/>
      <c r="HD93" s="266"/>
      <c r="HE93" s="266"/>
      <c r="HF93" s="266"/>
      <c r="HG93" s="266"/>
      <c r="HH93" s="266"/>
      <c r="HI93" s="266"/>
      <c r="HJ93" s="266"/>
      <c r="HK93" s="266"/>
      <c r="HL93" s="266"/>
      <c r="HM93" s="266"/>
      <c r="HN93" s="266"/>
      <c r="HO93" s="266"/>
      <c r="HP93" s="266"/>
      <c r="HQ93" s="266"/>
      <c r="HR93" s="266"/>
      <c r="HS93" s="266"/>
      <c r="HT93" s="266"/>
      <c r="HU93" s="266"/>
      <c r="HV93" s="266"/>
      <c r="HW93" s="266"/>
      <c r="HX93" s="266"/>
      <c r="HY93" s="266"/>
      <c r="HZ93" s="266"/>
      <c r="IA93" s="266"/>
      <c r="IB93" s="266"/>
      <c r="IC93" s="266"/>
      <c r="ID93" s="266"/>
      <c r="IE93" s="266"/>
      <c r="IF93" s="266"/>
      <c r="IG93" s="266"/>
      <c r="IH93" s="266"/>
      <c r="II93" s="266"/>
      <c r="IJ93" s="266"/>
      <c r="IK93" s="266"/>
      <c r="IL93" s="266"/>
      <c r="IM93" s="266"/>
      <c r="IN93" s="266"/>
      <c r="IO93" s="266"/>
      <c r="IP93" s="266"/>
      <c r="IQ93" s="266"/>
      <c r="IR93" s="266"/>
      <c r="IS93" s="266"/>
      <c r="IT93" s="266"/>
      <c r="IU93" s="266"/>
      <c r="IV93" s="266"/>
    </row>
    <row r="94" spans="1:256" s="305" customFormat="1" ht="13.5" customHeight="1" x14ac:dyDescent="0.3">
      <c r="A94" s="298"/>
      <c r="B94" s="327"/>
      <c r="C94" s="311"/>
      <c r="D94" s="343" t="s">
        <v>550</v>
      </c>
      <c r="E94" s="304"/>
      <c r="F94" s="221"/>
      <c r="G94" s="221"/>
      <c r="H94" s="221"/>
      <c r="I94" s="221"/>
      <c r="J94" s="221"/>
      <c r="K94" s="221"/>
      <c r="L94" s="221"/>
      <c r="M94" s="221"/>
      <c r="N94" s="221"/>
      <c r="O94" s="221"/>
      <c r="P94" s="221"/>
      <c r="Q94" s="221"/>
      <c r="R94" s="221"/>
      <c r="S94" s="221"/>
      <c r="T94" s="221"/>
      <c r="U94" s="221"/>
      <c r="V94" s="221"/>
      <c r="W94" s="221"/>
      <c r="X94" s="221"/>
      <c r="Y94" s="221"/>
      <c r="Z94" s="221"/>
      <c r="AA94" s="221"/>
      <c r="AB94" s="221"/>
      <c r="AC94" s="221"/>
      <c r="AD94" s="221"/>
      <c r="AE94" s="221"/>
      <c r="AF94" s="221"/>
      <c r="AG94" s="221"/>
      <c r="AH94" s="221"/>
      <c r="AI94" s="221"/>
      <c r="AJ94" s="221"/>
      <c r="AK94" s="221"/>
      <c r="AL94" s="221"/>
      <c r="AM94" s="221"/>
      <c r="AN94" s="221"/>
      <c r="AO94" s="221"/>
      <c r="AP94" s="221"/>
      <c r="AQ94" s="221"/>
      <c r="AR94" s="221"/>
      <c r="AS94" s="221"/>
      <c r="AT94" s="221"/>
      <c r="AU94" s="221"/>
      <c r="AV94" s="221"/>
      <c r="AW94" s="221"/>
      <c r="AX94" s="221"/>
      <c r="AY94" s="221"/>
      <c r="AZ94" s="221"/>
      <c r="BA94" s="221"/>
      <c r="BB94" s="221"/>
      <c r="BC94" s="221"/>
      <c r="BD94" s="221"/>
      <c r="BE94" s="221"/>
      <c r="BF94" s="221"/>
      <c r="BG94" s="221"/>
      <c r="BH94" s="221"/>
      <c r="BI94" s="221"/>
      <c r="BJ94" s="221"/>
      <c r="BK94" s="221"/>
      <c r="BL94" s="221"/>
      <c r="BM94" s="221"/>
      <c r="BN94" s="221"/>
      <c r="BO94" s="221"/>
      <c r="BP94" s="221"/>
      <c r="BQ94" s="221"/>
      <c r="BR94" s="221"/>
      <c r="BS94" s="221"/>
      <c r="BT94" s="221"/>
      <c r="BU94" s="221"/>
      <c r="BV94" s="221"/>
      <c r="BW94" s="221"/>
      <c r="BX94" s="221"/>
      <c r="BY94" s="221"/>
      <c r="BZ94" s="221"/>
      <c r="CA94" s="221"/>
      <c r="CB94" s="221"/>
      <c r="CC94" s="221"/>
      <c r="CD94" s="221"/>
      <c r="CE94" s="221"/>
      <c r="CF94" s="221"/>
      <c r="CG94" s="221"/>
      <c r="CH94" s="221"/>
      <c r="CI94" s="221"/>
      <c r="CJ94" s="221"/>
      <c r="CK94" s="221"/>
      <c r="CL94" s="221"/>
      <c r="CM94" s="221"/>
      <c r="CN94" s="221"/>
      <c r="CO94" s="221"/>
      <c r="CP94" s="221"/>
      <c r="CQ94" s="221"/>
      <c r="CR94" s="221"/>
      <c r="CS94" s="221"/>
      <c r="CT94" s="221"/>
      <c r="CU94" s="221"/>
      <c r="CV94" s="221"/>
      <c r="CW94" s="221"/>
      <c r="CX94" s="221"/>
      <c r="CY94" s="221"/>
      <c r="CZ94" s="221"/>
      <c r="DA94" s="221"/>
      <c r="DB94" s="221"/>
      <c r="DC94" s="221"/>
      <c r="DD94" s="221"/>
      <c r="DE94" s="221"/>
      <c r="DF94" s="221"/>
      <c r="DG94" s="221"/>
      <c r="DH94" s="221"/>
      <c r="DI94" s="221"/>
      <c r="DJ94" s="221"/>
      <c r="DK94" s="221"/>
      <c r="DL94" s="221"/>
      <c r="DM94" s="221"/>
      <c r="DN94" s="221"/>
      <c r="DO94" s="221"/>
      <c r="DP94" s="221"/>
      <c r="DQ94" s="221"/>
      <c r="DR94" s="221"/>
      <c r="DS94" s="221"/>
      <c r="DT94" s="221"/>
      <c r="DU94" s="221"/>
      <c r="DV94" s="221"/>
      <c r="DW94" s="221"/>
      <c r="DX94" s="221"/>
      <c r="DY94" s="221"/>
      <c r="DZ94" s="221"/>
      <c r="EA94" s="221"/>
      <c r="EB94" s="221"/>
      <c r="EC94" s="221"/>
      <c r="ED94" s="221"/>
      <c r="EE94" s="221"/>
      <c r="EF94" s="221"/>
      <c r="EG94" s="221"/>
      <c r="EH94" s="221"/>
      <c r="EI94" s="221"/>
      <c r="EJ94" s="221"/>
      <c r="EK94" s="221"/>
      <c r="EL94" s="221"/>
      <c r="EM94" s="221"/>
      <c r="EN94" s="221"/>
      <c r="EO94" s="221"/>
      <c r="EP94" s="221"/>
      <c r="EQ94" s="221"/>
      <c r="ER94" s="221"/>
      <c r="ES94" s="221"/>
      <c r="ET94" s="221"/>
      <c r="EU94" s="221"/>
      <c r="EV94" s="221"/>
      <c r="EW94" s="221"/>
      <c r="EX94" s="221"/>
      <c r="EY94" s="221"/>
      <c r="EZ94" s="221"/>
      <c r="FA94" s="221"/>
      <c r="FB94" s="221"/>
      <c r="FC94" s="221"/>
      <c r="FD94" s="221"/>
      <c r="FE94" s="221"/>
      <c r="FF94" s="221"/>
      <c r="FG94" s="221"/>
      <c r="FH94" s="221"/>
      <c r="FI94" s="221"/>
      <c r="FJ94" s="221"/>
      <c r="FK94" s="221"/>
      <c r="FL94" s="221"/>
      <c r="FM94" s="221"/>
      <c r="FN94" s="221"/>
      <c r="FO94" s="221"/>
      <c r="FP94" s="221"/>
      <c r="FQ94" s="221"/>
      <c r="FR94" s="221"/>
      <c r="FS94" s="221"/>
      <c r="FT94" s="221"/>
      <c r="FU94" s="221"/>
      <c r="FV94" s="221"/>
      <c r="FW94" s="221"/>
      <c r="FX94" s="221"/>
      <c r="FY94" s="221"/>
      <c r="FZ94" s="221"/>
      <c r="GA94" s="221"/>
      <c r="GB94" s="221"/>
      <c r="GC94" s="221"/>
      <c r="GD94" s="221"/>
      <c r="GE94" s="221"/>
      <c r="GF94" s="221"/>
      <c r="GG94" s="221"/>
      <c r="GH94" s="221"/>
      <c r="GI94" s="221"/>
      <c r="GJ94" s="221"/>
      <c r="GK94" s="221"/>
      <c r="GL94" s="221"/>
      <c r="GM94" s="221"/>
      <c r="GN94" s="221"/>
      <c r="GO94" s="221"/>
      <c r="GP94" s="221"/>
      <c r="GQ94" s="221"/>
      <c r="GR94" s="221"/>
      <c r="GS94" s="221"/>
      <c r="GT94" s="221"/>
      <c r="GU94" s="221"/>
      <c r="GV94" s="221"/>
      <c r="GW94" s="221"/>
      <c r="GX94" s="221"/>
      <c r="GY94" s="221"/>
      <c r="GZ94" s="221"/>
      <c r="HA94" s="221"/>
      <c r="HB94" s="221"/>
      <c r="HC94" s="221"/>
      <c r="HD94" s="221"/>
      <c r="HE94" s="221"/>
      <c r="HF94" s="221"/>
      <c r="HG94" s="221"/>
      <c r="HH94" s="221"/>
      <c r="HI94" s="221"/>
      <c r="HJ94" s="221"/>
      <c r="HK94" s="221"/>
      <c r="HL94" s="221"/>
      <c r="HM94" s="221"/>
      <c r="HN94" s="221"/>
      <c r="HO94" s="221"/>
      <c r="HP94" s="221"/>
      <c r="HQ94" s="221"/>
      <c r="HR94" s="221"/>
      <c r="HS94" s="221"/>
      <c r="HT94" s="221"/>
      <c r="HU94" s="221"/>
      <c r="HV94" s="221"/>
      <c r="HW94" s="221"/>
      <c r="HX94" s="221"/>
      <c r="HY94" s="221"/>
      <c r="HZ94" s="221"/>
      <c r="IA94" s="221"/>
      <c r="IB94" s="221"/>
      <c r="IC94" s="221"/>
      <c r="ID94" s="221"/>
      <c r="IE94" s="221"/>
      <c r="IF94" s="221"/>
      <c r="IG94" s="221"/>
      <c r="IH94" s="221"/>
      <c r="II94" s="221"/>
      <c r="IJ94" s="221"/>
      <c r="IK94" s="221"/>
      <c r="IL94" s="221"/>
      <c r="IM94" s="221"/>
      <c r="IN94" s="221"/>
      <c r="IO94" s="221"/>
      <c r="IP94" s="221"/>
      <c r="IQ94" s="221"/>
      <c r="IR94" s="221"/>
      <c r="IS94" s="221"/>
      <c r="IT94" s="221"/>
      <c r="IU94" s="221"/>
      <c r="IV94" s="221"/>
    </row>
    <row r="95" spans="1:256" s="305" customFormat="1" ht="13.5" customHeight="1" x14ac:dyDescent="0.3">
      <c r="B95" s="327"/>
      <c r="C95" s="317" t="s">
        <v>514</v>
      </c>
      <c r="D95" s="306" t="s">
        <v>551</v>
      </c>
      <c r="E95" s="309"/>
      <c r="F95" s="266"/>
      <c r="G95" s="266"/>
      <c r="H95" s="266"/>
      <c r="I95" s="266"/>
      <c r="J95" s="266"/>
      <c r="K95" s="266"/>
      <c r="L95" s="266"/>
      <c r="M95" s="266"/>
      <c r="N95" s="266"/>
      <c r="O95" s="266"/>
      <c r="P95" s="266"/>
      <c r="Q95" s="266"/>
      <c r="R95" s="266"/>
      <c r="S95" s="266"/>
      <c r="T95" s="266"/>
      <c r="U95" s="266"/>
      <c r="V95" s="266"/>
      <c r="W95" s="266"/>
      <c r="X95" s="266"/>
      <c r="Y95" s="266"/>
      <c r="Z95" s="266"/>
      <c r="AA95" s="266"/>
      <c r="AB95" s="266"/>
      <c r="AC95" s="266"/>
      <c r="AD95" s="266"/>
      <c r="AE95" s="266"/>
      <c r="AF95" s="266"/>
      <c r="AG95" s="266"/>
      <c r="AH95" s="266"/>
      <c r="AI95" s="266"/>
      <c r="AJ95" s="266"/>
      <c r="AK95" s="266"/>
      <c r="AL95" s="266"/>
      <c r="AM95" s="266"/>
      <c r="AN95" s="266"/>
      <c r="AO95" s="266"/>
      <c r="AP95" s="266"/>
      <c r="AQ95" s="266"/>
      <c r="AR95" s="266"/>
      <c r="AS95" s="266"/>
      <c r="AT95" s="266"/>
      <c r="AU95" s="266"/>
      <c r="AV95" s="266"/>
      <c r="AW95" s="266"/>
      <c r="AX95" s="266"/>
      <c r="AY95" s="266"/>
      <c r="AZ95" s="266"/>
      <c r="BA95" s="266"/>
      <c r="BB95" s="266"/>
      <c r="BC95" s="266"/>
      <c r="BD95" s="266"/>
      <c r="BE95" s="266"/>
      <c r="BF95" s="266"/>
      <c r="BG95" s="266"/>
      <c r="BH95" s="266"/>
      <c r="BI95" s="266"/>
      <c r="BJ95" s="266"/>
      <c r="BK95" s="266"/>
      <c r="BL95" s="266"/>
      <c r="BM95" s="266"/>
      <c r="BN95" s="266"/>
      <c r="BO95" s="266"/>
      <c r="BP95" s="266"/>
      <c r="BQ95" s="266"/>
      <c r="BR95" s="266"/>
      <c r="BS95" s="266"/>
      <c r="BT95" s="266"/>
      <c r="BU95" s="266"/>
      <c r="BV95" s="266"/>
      <c r="BW95" s="266"/>
      <c r="BX95" s="266"/>
      <c r="BY95" s="266"/>
      <c r="BZ95" s="266"/>
      <c r="CA95" s="266"/>
      <c r="CB95" s="266"/>
      <c r="CC95" s="266"/>
      <c r="CD95" s="266"/>
      <c r="CE95" s="266"/>
      <c r="CF95" s="266"/>
      <c r="CG95" s="266"/>
      <c r="CH95" s="266"/>
      <c r="CI95" s="266"/>
      <c r="CJ95" s="266"/>
      <c r="CK95" s="266"/>
      <c r="CL95" s="266"/>
      <c r="CM95" s="266"/>
      <c r="CN95" s="266"/>
      <c r="CO95" s="266"/>
      <c r="CP95" s="266"/>
      <c r="CQ95" s="266"/>
      <c r="CR95" s="266"/>
      <c r="CS95" s="266"/>
      <c r="CT95" s="266"/>
      <c r="CU95" s="266"/>
      <c r="CV95" s="266"/>
      <c r="CW95" s="266"/>
      <c r="CX95" s="266"/>
      <c r="CY95" s="266"/>
      <c r="CZ95" s="266"/>
      <c r="DA95" s="266"/>
      <c r="DB95" s="266"/>
      <c r="DC95" s="266"/>
      <c r="DD95" s="266"/>
      <c r="DE95" s="266"/>
      <c r="DF95" s="266"/>
      <c r="DG95" s="266"/>
      <c r="DH95" s="266"/>
      <c r="DI95" s="266"/>
      <c r="DJ95" s="266"/>
      <c r="DK95" s="266"/>
      <c r="DL95" s="266"/>
      <c r="DM95" s="266"/>
      <c r="DN95" s="266"/>
      <c r="DO95" s="266"/>
      <c r="DP95" s="266"/>
      <c r="DQ95" s="266"/>
      <c r="DR95" s="266"/>
      <c r="DS95" s="266"/>
      <c r="DT95" s="266"/>
      <c r="DU95" s="266"/>
      <c r="DV95" s="266"/>
      <c r="DW95" s="266"/>
      <c r="DX95" s="266"/>
      <c r="DY95" s="266"/>
      <c r="DZ95" s="266"/>
      <c r="EA95" s="266"/>
      <c r="EB95" s="266"/>
      <c r="EC95" s="266"/>
      <c r="ED95" s="266"/>
      <c r="EE95" s="266"/>
      <c r="EF95" s="266"/>
      <c r="EG95" s="266"/>
      <c r="EH95" s="266"/>
      <c r="EI95" s="266"/>
      <c r="EJ95" s="266"/>
      <c r="EK95" s="266"/>
      <c r="EL95" s="266"/>
      <c r="EM95" s="266"/>
      <c r="EN95" s="266"/>
      <c r="EO95" s="266"/>
      <c r="EP95" s="266"/>
      <c r="EQ95" s="266"/>
      <c r="ER95" s="266"/>
      <c r="ES95" s="266"/>
      <c r="ET95" s="266"/>
      <c r="EU95" s="266"/>
      <c r="EV95" s="266"/>
      <c r="EW95" s="266"/>
      <c r="EX95" s="266"/>
      <c r="EY95" s="266"/>
      <c r="EZ95" s="266"/>
      <c r="FA95" s="266"/>
      <c r="FB95" s="266"/>
      <c r="FC95" s="266"/>
      <c r="FD95" s="266"/>
      <c r="FE95" s="266"/>
      <c r="FF95" s="266"/>
      <c r="FG95" s="266"/>
      <c r="FH95" s="266"/>
      <c r="FI95" s="266"/>
      <c r="FJ95" s="266"/>
      <c r="FK95" s="266"/>
      <c r="FL95" s="266"/>
      <c r="FM95" s="266"/>
      <c r="FN95" s="266"/>
      <c r="FO95" s="266"/>
      <c r="FP95" s="266"/>
      <c r="FQ95" s="266"/>
      <c r="FR95" s="266"/>
      <c r="FS95" s="266"/>
      <c r="FT95" s="266"/>
      <c r="FU95" s="266"/>
      <c r="FV95" s="266"/>
      <c r="FW95" s="266"/>
      <c r="FX95" s="266"/>
      <c r="FY95" s="266"/>
      <c r="FZ95" s="266"/>
      <c r="GA95" s="266"/>
      <c r="GB95" s="266"/>
      <c r="GC95" s="266"/>
      <c r="GD95" s="266"/>
      <c r="GE95" s="266"/>
      <c r="GF95" s="266"/>
      <c r="GG95" s="266"/>
      <c r="GH95" s="266"/>
      <c r="GI95" s="266"/>
      <c r="GJ95" s="266"/>
      <c r="GK95" s="266"/>
      <c r="GL95" s="266"/>
      <c r="GM95" s="266"/>
      <c r="GN95" s="266"/>
      <c r="GO95" s="266"/>
      <c r="GP95" s="266"/>
      <c r="GQ95" s="266"/>
      <c r="GR95" s="266"/>
      <c r="GS95" s="266"/>
      <c r="GT95" s="266"/>
      <c r="GU95" s="266"/>
      <c r="GV95" s="266"/>
      <c r="GW95" s="266"/>
      <c r="GX95" s="266"/>
      <c r="GY95" s="266"/>
      <c r="GZ95" s="266"/>
      <c r="HA95" s="266"/>
      <c r="HB95" s="266"/>
      <c r="HC95" s="266"/>
      <c r="HD95" s="266"/>
      <c r="HE95" s="266"/>
      <c r="HF95" s="266"/>
      <c r="HG95" s="266"/>
      <c r="HH95" s="266"/>
      <c r="HI95" s="266"/>
      <c r="HJ95" s="266"/>
      <c r="HK95" s="266"/>
      <c r="HL95" s="266"/>
      <c r="HM95" s="266"/>
      <c r="HN95" s="266"/>
      <c r="HO95" s="266"/>
      <c r="HP95" s="266"/>
      <c r="HQ95" s="266"/>
      <c r="HR95" s="266"/>
      <c r="HS95" s="266"/>
      <c r="HT95" s="266"/>
      <c r="HU95" s="266"/>
      <c r="HV95" s="266"/>
      <c r="HW95" s="266"/>
      <c r="HX95" s="266"/>
      <c r="HY95" s="266"/>
      <c r="HZ95" s="266"/>
      <c r="IA95" s="266"/>
      <c r="IB95" s="266"/>
      <c r="IC95" s="266"/>
      <c r="ID95" s="266"/>
      <c r="IE95" s="266"/>
      <c r="IF95" s="266"/>
      <c r="IG95" s="266"/>
      <c r="IH95" s="266"/>
      <c r="II95" s="266"/>
      <c r="IJ95" s="266"/>
      <c r="IK95" s="266"/>
      <c r="IL95" s="266"/>
      <c r="IM95" s="266"/>
      <c r="IN95" s="266"/>
      <c r="IO95" s="266"/>
      <c r="IP95" s="266"/>
      <c r="IQ95" s="266"/>
      <c r="IR95" s="266"/>
      <c r="IS95" s="266"/>
      <c r="IT95" s="266"/>
      <c r="IU95" s="266"/>
      <c r="IV95" s="266"/>
    </row>
    <row r="96" spans="1:256" s="305" customFormat="1" ht="13.5" customHeight="1" x14ac:dyDescent="0.3">
      <c r="A96" s="298"/>
      <c r="B96" s="327"/>
      <c r="C96" s="311"/>
      <c r="D96" s="343" t="s">
        <v>552</v>
      </c>
      <c r="E96" s="304"/>
      <c r="F96" s="221"/>
      <c r="G96" s="221"/>
      <c r="H96" s="221"/>
      <c r="I96" s="221"/>
      <c r="J96" s="221"/>
      <c r="K96" s="221"/>
      <c r="L96" s="221"/>
      <c r="M96" s="221"/>
      <c r="N96" s="221"/>
      <c r="O96" s="221"/>
      <c r="P96" s="221"/>
      <c r="Q96" s="221"/>
      <c r="R96" s="221"/>
      <c r="S96" s="221"/>
      <c r="T96" s="221"/>
      <c r="U96" s="221"/>
      <c r="V96" s="221"/>
      <c r="W96" s="221"/>
      <c r="X96" s="221"/>
      <c r="Y96" s="221"/>
      <c r="Z96" s="221"/>
      <c r="AA96" s="221"/>
      <c r="AB96" s="221"/>
      <c r="AC96" s="221"/>
      <c r="AD96" s="221"/>
      <c r="AE96" s="221"/>
      <c r="AF96" s="221"/>
      <c r="AG96" s="221"/>
      <c r="AH96" s="221"/>
      <c r="AI96" s="221"/>
      <c r="AJ96" s="221"/>
      <c r="AK96" s="221"/>
      <c r="AL96" s="221"/>
      <c r="AM96" s="221"/>
      <c r="AN96" s="221"/>
      <c r="AO96" s="221"/>
      <c r="AP96" s="221"/>
      <c r="AQ96" s="221"/>
      <c r="AR96" s="221"/>
      <c r="AS96" s="221"/>
      <c r="AT96" s="221"/>
      <c r="AU96" s="221"/>
      <c r="AV96" s="221"/>
      <c r="AW96" s="221"/>
      <c r="AX96" s="221"/>
      <c r="AY96" s="221"/>
      <c r="AZ96" s="221"/>
      <c r="BA96" s="221"/>
      <c r="BB96" s="221"/>
      <c r="BC96" s="221"/>
      <c r="BD96" s="221"/>
      <c r="BE96" s="221"/>
      <c r="BF96" s="221"/>
      <c r="BG96" s="221"/>
      <c r="BH96" s="221"/>
      <c r="BI96" s="221"/>
      <c r="BJ96" s="221"/>
      <c r="BK96" s="221"/>
      <c r="BL96" s="221"/>
      <c r="BM96" s="221"/>
      <c r="BN96" s="221"/>
      <c r="BO96" s="221"/>
      <c r="BP96" s="221"/>
      <c r="BQ96" s="221"/>
      <c r="BR96" s="221"/>
      <c r="BS96" s="221"/>
      <c r="BT96" s="221"/>
      <c r="BU96" s="221"/>
      <c r="BV96" s="221"/>
      <c r="BW96" s="221"/>
      <c r="BX96" s="221"/>
      <c r="BY96" s="221"/>
      <c r="BZ96" s="221"/>
      <c r="CA96" s="221"/>
      <c r="CB96" s="221"/>
      <c r="CC96" s="221"/>
      <c r="CD96" s="221"/>
      <c r="CE96" s="221"/>
      <c r="CF96" s="221"/>
      <c r="CG96" s="221"/>
      <c r="CH96" s="221"/>
      <c r="CI96" s="221"/>
      <c r="CJ96" s="221"/>
      <c r="CK96" s="221"/>
      <c r="CL96" s="221"/>
      <c r="CM96" s="221"/>
      <c r="CN96" s="221"/>
      <c r="CO96" s="221"/>
      <c r="CP96" s="221"/>
      <c r="CQ96" s="221"/>
      <c r="CR96" s="221"/>
      <c r="CS96" s="221"/>
      <c r="CT96" s="221"/>
      <c r="CU96" s="221"/>
      <c r="CV96" s="221"/>
      <c r="CW96" s="221"/>
      <c r="CX96" s="221"/>
      <c r="CY96" s="221"/>
      <c r="CZ96" s="221"/>
      <c r="DA96" s="221"/>
      <c r="DB96" s="221"/>
      <c r="DC96" s="221"/>
      <c r="DD96" s="221"/>
      <c r="DE96" s="221"/>
      <c r="DF96" s="221"/>
      <c r="DG96" s="221"/>
      <c r="DH96" s="221"/>
      <c r="DI96" s="221"/>
      <c r="DJ96" s="221"/>
      <c r="DK96" s="221"/>
      <c r="DL96" s="221"/>
      <c r="DM96" s="221"/>
      <c r="DN96" s="221"/>
      <c r="DO96" s="221"/>
      <c r="DP96" s="221"/>
      <c r="DQ96" s="221"/>
      <c r="DR96" s="221"/>
      <c r="DS96" s="221"/>
      <c r="DT96" s="221"/>
      <c r="DU96" s="221"/>
      <c r="DV96" s="221"/>
      <c r="DW96" s="221"/>
      <c r="DX96" s="221"/>
      <c r="DY96" s="221"/>
      <c r="DZ96" s="221"/>
      <c r="EA96" s="221"/>
      <c r="EB96" s="221"/>
      <c r="EC96" s="221"/>
      <c r="ED96" s="221"/>
      <c r="EE96" s="221"/>
      <c r="EF96" s="221"/>
      <c r="EG96" s="221"/>
      <c r="EH96" s="221"/>
      <c r="EI96" s="221"/>
      <c r="EJ96" s="221"/>
      <c r="EK96" s="221"/>
      <c r="EL96" s="221"/>
      <c r="EM96" s="221"/>
      <c r="EN96" s="221"/>
      <c r="EO96" s="221"/>
      <c r="EP96" s="221"/>
      <c r="EQ96" s="221"/>
      <c r="ER96" s="221"/>
      <c r="ES96" s="221"/>
      <c r="ET96" s="221"/>
      <c r="EU96" s="221"/>
      <c r="EV96" s="221"/>
      <c r="EW96" s="221"/>
      <c r="EX96" s="221"/>
      <c r="EY96" s="221"/>
      <c r="EZ96" s="221"/>
      <c r="FA96" s="221"/>
      <c r="FB96" s="221"/>
      <c r="FC96" s="221"/>
      <c r="FD96" s="221"/>
      <c r="FE96" s="221"/>
      <c r="FF96" s="221"/>
      <c r="FG96" s="221"/>
      <c r="FH96" s="221"/>
      <c r="FI96" s="221"/>
      <c r="FJ96" s="221"/>
      <c r="FK96" s="221"/>
      <c r="FL96" s="221"/>
      <c r="FM96" s="221"/>
      <c r="FN96" s="221"/>
      <c r="FO96" s="221"/>
      <c r="FP96" s="221"/>
      <c r="FQ96" s="221"/>
      <c r="FR96" s="221"/>
      <c r="FS96" s="221"/>
      <c r="FT96" s="221"/>
      <c r="FU96" s="221"/>
      <c r="FV96" s="221"/>
      <c r="FW96" s="221"/>
      <c r="FX96" s="221"/>
      <c r="FY96" s="221"/>
      <c r="FZ96" s="221"/>
      <c r="GA96" s="221"/>
      <c r="GB96" s="221"/>
      <c r="GC96" s="221"/>
      <c r="GD96" s="221"/>
      <c r="GE96" s="221"/>
      <c r="GF96" s="221"/>
      <c r="GG96" s="221"/>
      <c r="GH96" s="221"/>
      <c r="GI96" s="221"/>
      <c r="GJ96" s="221"/>
      <c r="GK96" s="221"/>
      <c r="GL96" s="221"/>
      <c r="GM96" s="221"/>
      <c r="GN96" s="221"/>
      <c r="GO96" s="221"/>
      <c r="GP96" s="221"/>
      <c r="GQ96" s="221"/>
      <c r="GR96" s="221"/>
      <c r="GS96" s="221"/>
      <c r="GT96" s="221"/>
      <c r="GU96" s="221"/>
      <c r="GV96" s="221"/>
      <c r="GW96" s="221"/>
      <c r="GX96" s="221"/>
      <c r="GY96" s="221"/>
      <c r="GZ96" s="221"/>
      <c r="HA96" s="221"/>
      <c r="HB96" s="221"/>
      <c r="HC96" s="221"/>
      <c r="HD96" s="221"/>
      <c r="HE96" s="221"/>
      <c r="HF96" s="221"/>
      <c r="HG96" s="221"/>
      <c r="HH96" s="221"/>
      <c r="HI96" s="221"/>
      <c r="HJ96" s="221"/>
      <c r="HK96" s="221"/>
      <c r="HL96" s="221"/>
      <c r="HM96" s="221"/>
      <c r="HN96" s="221"/>
      <c r="HO96" s="221"/>
      <c r="HP96" s="221"/>
      <c r="HQ96" s="221"/>
      <c r="HR96" s="221"/>
      <c r="HS96" s="221"/>
      <c r="HT96" s="221"/>
      <c r="HU96" s="221"/>
      <c r="HV96" s="221"/>
      <c r="HW96" s="221"/>
      <c r="HX96" s="221"/>
      <c r="HY96" s="221"/>
      <c r="HZ96" s="221"/>
      <c r="IA96" s="221"/>
      <c r="IB96" s="221"/>
      <c r="IC96" s="221"/>
      <c r="ID96" s="221"/>
      <c r="IE96" s="221"/>
      <c r="IF96" s="221"/>
      <c r="IG96" s="221"/>
      <c r="IH96" s="221"/>
      <c r="II96" s="221"/>
      <c r="IJ96" s="221"/>
      <c r="IK96" s="221"/>
      <c r="IL96" s="221"/>
      <c r="IM96" s="221"/>
      <c r="IN96" s="221"/>
      <c r="IO96" s="221"/>
      <c r="IP96" s="221"/>
      <c r="IQ96" s="221"/>
      <c r="IR96" s="221"/>
      <c r="IS96" s="221"/>
      <c r="IT96" s="221"/>
      <c r="IU96" s="221"/>
      <c r="IV96" s="221"/>
    </row>
    <row r="97" spans="1:256" s="305" customFormat="1" ht="13.5" customHeight="1" x14ac:dyDescent="0.3">
      <c r="B97" s="327"/>
      <c r="C97" s="311"/>
      <c r="D97" s="306" t="s">
        <v>553</v>
      </c>
      <c r="E97" s="309"/>
      <c r="F97" s="266"/>
      <c r="G97" s="266"/>
      <c r="H97" s="266"/>
      <c r="I97" s="266"/>
      <c r="J97" s="266"/>
      <c r="K97" s="266"/>
      <c r="L97" s="266"/>
      <c r="M97" s="266"/>
      <c r="N97" s="266"/>
      <c r="O97" s="266"/>
      <c r="P97" s="266"/>
      <c r="Q97" s="266"/>
      <c r="R97" s="266"/>
      <c r="S97" s="266"/>
      <c r="T97" s="266"/>
      <c r="U97" s="266"/>
      <c r="V97" s="266"/>
      <c r="W97" s="266"/>
      <c r="X97" s="266"/>
      <c r="Y97" s="266"/>
      <c r="Z97" s="266"/>
      <c r="AA97" s="266"/>
      <c r="AB97" s="266"/>
      <c r="AC97" s="266"/>
      <c r="AD97" s="266"/>
      <c r="AE97" s="266"/>
      <c r="AF97" s="266"/>
      <c r="AG97" s="266"/>
      <c r="AH97" s="266"/>
      <c r="AI97" s="266"/>
      <c r="AJ97" s="266"/>
      <c r="AK97" s="266"/>
      <c r="AL97" s="266"/>
      <c r="AM97" s="266"/>
      <c r="AN97" s="266"/>
      <c r="AO97" s="266"/>
      <c r="AP97" s="266"/>
      <c r="AQ97" s="266"/>
      <c r="AR97" s="266"/>
      <c r="AS97" s="266"/>
      <c r="AT97" s="266"/>
      <c r="AU97" s="266"/>
      <c r="AV97" s="266"/>
      <c r="AW97" s="266"/>
      <c r="AX97" s="266"/>
      <c r="AY97" s="266"/>
      <c r="AZ97" s="266"/>
      <c r="BA97" s="266"/>
      <c r="BB97" s="266"/>
      <c r="BC97" s="266"/>
      <c r="BD97" s="266"/>
      <c r="BE97" s="266"/>
      <c r="BF97" s="266"/>
      <c r="BG97" s="266"/>
      <c r="BH97" s="266"/>
      <c r="BI97" s="266"/>
      <c r="BJ97" s="266"/>
      <c r="BK97" s="266"/>
      <c r="BL97" s="266"/>
      <c r="BM97" s="266"/>
      <c r="BN97" s="266"/>
      <c r="BO97" s="266"/>
      <c r="BP97" s="266"/>
      <c r="BQ97" s="266"/>
      <c r="BR97" s="266"/>
      <c r="BS97" s="266"/>
      <c r="BT97" s="266"/>
      <c r="BU97" s="266"/>
      <c r="BV97" s="266"/>
      <c r="BW97" s="266"/>
      <c r="BX97" s="266"/>
      <c r="BY97" s="266"/>
      <c r="BZ97" s="266"/>
      <c r="CA97" s="266"/>
      <c r="CB97" s="266"/>
      <c r="CC97" s="266"/>
      <c r="CD97" s="266"/>
      <c r="CE97" s="266"/>
      <c r="CF97" s="266"/>
      <c r="CG97" s="266"/>
      <c r="CH97" s="266"/>
      <c r="CI97" s="266"/>
      <c r="CJ97" s="266"/>
      <c r="CK97" s="266"/>
      <c r="CL97" s="266"/>
      <c r="CM97" s="266"/>
      <c r="CN97" s="266"/>
      <c r="CO97" s="266"/>
      <c r="CP97" s="266"/>
      <c r="CQ97" s="266"/>
      <c r="CR97" s="266"/>
      <c r="CS97" s="266"/>
      <c r="CT97" s="266"/>
      <c r="CU97" s="266"/>
      <c r="CV97" s="266"/>
      <c r="CW97" s="266"/>
      <c r="CX97" s="266"/>
      <c r="CY97" s="266"/>
      <c r="CZ97" s="266"/>
      <c r="DA97" s="266"/>
      <c r="DB97" s="266"/>
      <c r="DC97" s="266"/>
      <c r="DD97" s="266"/>
      <c r="DE97" s="266"/>
      <c r="DF97" s="266"/>
      <c r="DG97" s="266"/>
      <c r="DH97" s="266"/>
      <c r="DI97" s="266"/>
      <c r="DJ97" s="266"/>
      <c r="DK97" s="266"/>
      <c r="DL97" s="266"/>
      <c r="DM97" s="266"/>
      <c r="DN97" s="266"/>
      <c r="DO97" s="266"/>
      <c r="DP97" s="266"/>
      <c r="DQ97" s="266"/>
      <c r="DR97" s="266"/>
      <c r="DS97" s="266"/>
      <c r="DT97" s="266"/>
      <c r="DU97" s="266"/>
      <c r="DV97" s="266"/>
      <c r="DW97" s="266"/>
      <c r="DX97" s="266"/>
      <c r="DY97" s="266"/>
      <c r="DZ97" s="266"/>
      <c r="EA97" s="266"/>
      <c r="EB97" s="266"/>
      <c r="EC97" s="266"/>
      <c r="ED97" s="266"/>
      <c r="EE97" s="266"/>
      <c r="EF97" s="266"/>
      <c r="EG97" s="266"/>
      <c r="EH97" s="266"/>
      <c r="EI97" s="266"/>
      <c r="EJ97" s="266"/>
      <c r="EK97" s="266"/>
      <c r="EL97" s="266"/>
      <c r="EM97" s="266"/>
      <c r="EN97" s="266"/>
      <c r="EO97" s="266"/>
      <c r="EP97" s="266"/>
      <c r="EQ97" s="266"/>
      <c r="ER97" s="266"/>
      <c r="ES97" s="266"/>
      <c r="ET97" s="266"/>
      <c r="EU97" s="266"/>
      <c r="EV97" s="266"/>
      <c r="EW97" s="266"/>
      <c r="EX97" s="266"/>
      <c r="EY97" s="266"/>
      <c r="EZ97" s="266"/>
      <c r="FA97" s="266"/>
      <c r="FB97" s="266"/>
      <c r="FC97" s="266"/>
      <c r="FD97" s="266"/>
      <c r="FE97" s="266"/>
      <c r="FF97" s="266"/>
      <c r="FG97" s="266"/>
      <c r="FH97" s="266"/>
      <c r="FI97" s="266"/>
      <c r="FJ97" s="266"/>
      <c r="FK97" s="266"/>
      <c r="FL97" s="266"/>
      <c r="FM97" s="266"/>
      <c r="FN97" s="266"/>
      <c r="FO97" s="266"/>
      <c r="FP97" s="266"/>
      <c r="FQ97" s="266"/>
      <c r="FR97" s="266"/>
      <c r="FS97" s="266"/>
      <c r="FT97" s="266"/>
      <c r="FU97" s="266"/>
      <c r="FV97" s="266"/>
      <c r="FW97" s="266"/>
      <c r="FX97" s="266"/>
      <c r="FY97" s="266"/>
      <c r="FZ97" s="266"/>
      <c r="GA97" s="266"/>
      <c r="GB97" s="266"/>
      <c r="GC97" s="266"/>
      <c r="GD97" s="266"/>
      <c r="GE97" s="266"/>
      <c r="GF97" s="266"/>
      <c r="GG97" s="266"/>
      <c r="GH97" s="266"/>
      <c r="GI97" s="266"/>
      <c r="GJ97" s="266"/>
      <c r="GK97" s="266"/>
      <c r="GL97" s="266"/>
      <c r="GM97" s="266"/>
      <c r="GN97" s="266"/>
      <c r="GO97" s="266"/>
      <c r="GP97" s="266"/>
      <c r="GQ97" s="266"/>
      <c r="GR97" s="266"/>
      <c r="GS97" s="266"/>
      <c r="GT97" s="266"/>
      <c r="GU97" s="266"/>
      <c r="GV97" s="266"/>
      <c r="GW97" s="266"/>
      <c r="GX97" s="266"/>
      <c r="GY97" s="266"/>
      <c r="GZ97" s="266"/>
      <c r="HA97" s="266"/>
      <c r="HB97" s="266"/>
      <c r="HC97" s="266"/>
      <c r="HD97" s="266"/>
      <c r="HE97" s="266"/>
      <c r="HF97" s="266"/>
      <c r="HG97" s="266"/>
      <c r="HH97" s="266"/>
      <c r="HI97" s="266"/>
      <c r="HJ97" s="266"/>
      <c r="HK97" s="266"/>
      <c r="HL97" s="266"/>
      <c r="HM97" s="266"/>
      <c r="HN97" s="266"/>
      <c r="HO97" s="266"/>
      <c r="HP97" s="266"/>
      <c r="HQ97" s="266"/>
      <c r="HR97" s="266"/>
      <c r="HS97" s="266"/>
      <c r="HT97" s="266"/>
      <c r="HU97" s="266"/>
      <c r="HV97" s="266"/>
      <c r="HW97" s="266"/>
      <c r="HX97" s="266"/>
      <c r="HY97" s="266"/>
      <c r="HZ97" s="266"/>
      <c r="IA97" s="266"/>
      <c r="IB97" s="266"/>
      <c r="IC97" s="266"/>
      <c r="ID97" s="266"/>
      <c r="IE97" s="266"/>
      <c r="IF97" s="266"/>
      <c r="IG97" s="266"/>
      <c r="IH97" s="266"/>
      <c r="II97" s="266"/>
      <c r="IJ97" s="266"/>
      <c r="IK97" s="266"/>
      <c r="IL97" s="266"/>
      <c r="IM97" s="266"/>
      <c r="IN97" s="266"/>
      <c r="IO97" s="266"/>
      <c r="IP97" s="266"/>
      <c r="IQ97" s="266"/>
      <c r="IR97" s="266"/>
      <c r="IS97" s="266"/>
      <c r="IT97" s="266"/>
      <c r="IU97" s="266"/>
      <c r="IV97" s="266"/>
    </row>
    <row r="98" spans="1:256" s="305" customFormat="1" ht="13.5" customHeight="1" x14ac:dyDescent="0.3">
      <c r="A98" s="298"/>
      <c r="B98" s="327"/>
      <c r="C98" s="311"/>
      <c r="D98" s="343" t="s">
        <v>554</v>
      </c>
      <c r="E98" s="304"/>
      <c r="F98" s="221"/>
      <c r="G98" s="221"/>
      <c r="H98" s="221"/>
      <c r="I98" s="221"/>
      <c r="J98" s="221"/>
      <c r="K98" s="221"/>
      <c r="L98" s="221"/>
      <c r="M98" s="221"/>
      <c r="N98" s="221"/>
      <c r="O98" s="221"/>
      <c r="P98" s="221"/>
      <c r="Q98" s="221"/>
      <c r="R98" s="221"/>
      <c r="S98" s="221"/>
      <c r="T98" s="221"/>
      <c r="U98" s="221"/>
      <c r="V98" s="221"/>
      <c r="W98" s="221"/>
      <c r="X98" s="221"/>
      <c r="Y98" s="221"/>
      <c r="Z98" s="221"/>
      <c r="AA98" s="221"/>
      <c r="AB98" s="221"/>
      <c r="AC98" s="221"/>
      <c r="AD98" s="221"/>
      <c r="AE98" s="221"/>
      <c r="AF98" s="221"/>
      <c r="AG98" s="221"/>
      <c r="AH98" s="221"/>
      <c r="AI98" s="221"/>
      <c r="AJ98" s="221"/>
      <c r="AK98" s="221"/>
      <c r="AL98" s="221"/>
      <c r="AM98" s="221"/>
      <c r="AN98" s="221"/>
      <c r="AO98" s="221"/>
      <c r="AP98" s="221"/>
      <c r="AQ98" s="221"/>
      <c r="AR98" s="221"/>
      <c r="AS98" s="221"/>
      <c r="AT98" s="221"/>
      <c r="AU98" s="221"/>
      <c r="AV98" s="221"/>
      <c r="AW98" s="221"/>
      <c r="AX98" s="221"/>
      <c r="AY98" s="221"/>
      <c r="AZ98" s="221"/>
      <c r="BA98" s="221"/>
      <c r="BB98" s="221"/>
      <c r="BC98" s="221"/>
      <c r="BD98" s="221"/>
      <c r="BE98" s="221"/>
      <c r="BF98" s="221"/>
      <c r="BG98" s="221"/>
      <c r="BH98" s="221"/>
      <c r="BI98" s="221"/>
      <c r="BJ98" s="221"/>
      <c r="BK98" s="221"/>
      <c r="BL98" s="221"/>
      <c r="BM98" s="221"/>
      <c r="BN98" s="221"/>
      <c r="BO98" s="221"/>
      <c r="BP98" s="221"/>
      <c r="BQ98" s="221"/>
      <c r="BR98" s="221"/>
      <c r="BS98" s="221"/>
      <c r="BT98" s="221"/>
      <c r="BU98" s="221"/>
      <c r="BV98" s="221"/>
      <c r="BW98" s="221"/>
      <c r="BX98" s="221"/>
      <c r="BY98" s="221"/>
      <c r="BZ98" s="221"/>
      <c r="CA98" s="221"/>
      <c r="CB98" s="221"/>
      <c r="CC98" s="221"/>
      <c r="CD98" s="221"/>
      <c r="CE98" s="221"/>
      <c r="CF98" s="221"/>
      <c r="CG98" s="221"/>
      <c r="CH98" s="221"/>
      <c r="CI98" s="221"/>
      <c r="CJ98" s="221"/>
      <c r="CK98" s="221"/>
      <c r="CL98" s="221"/>
      <c r="CM98" s="221"/>
      <c r="CN98" s="221"/>
      <c r="CO98" s="221"/>
      <c r="CP98" s="221"/>
      <c r="CQ98" s="221"/>
      <c r="CR98" s="221"/>
      <c r="CS98" s="221"/>
      <c r="CT98" s="221"/>
      <c r="CU98" s="221"/>
      <c r="CV98" s="221"/>
      <c r="CW98" s="221"/>
      <c r="CX98" s="221"/>
      <c r="CY98" s="221"/>
      <c r="CZ98" s="221"/>
      <c r="DA98" s="221"/>
      <c r="DB98" s="221"/>
      <c r="DC98" s="221"/>
      <c r="DD98" s="221"/>
      <c r="DE98" s="221"/>
      <c r="DF98" s="221"/>
      <c r="DG98" s="221"/>
      <c r="DH98" s="221"/>
      <c r="DI98" s="221"/>
      <c r="DJ98" s="221"/>
      <c r="DK98" s="221"/>
      <c r="DL98" s="221"/>
      <c r="DM98" s="221"/>
      <c r="DN98" s="221"/>
      <c r="DO98" s="221"/>
      <c r="DP98" s="221"/>
      <c r="DQ98" s="221"/>
      <c r="DR98" s="221"/>
      <c r="DS98" s="221"/>
      <c r="DT98" s="221"/>
      <c r="DU98" s="221"/>
      <c r="DV98" s="221"/>
      <c r="DW98" s="221"/>
      <c r="DX98" s="221"/>
      <c r="DY98" s="221"/>
      <c r="DZ98" s="221"/>
      <c r="EA98" s="221"/>
      <c r="EB98" s="221"/>
      <c r="EC98" s="221"/>
      <c r="ED98" s="221"/>
      <c r="EE98" s="221"/>
      <c r="EF98" s="221"/>
      <c r="EG98" s="221"/>
      <c r="EH98" s="221"/>
      <c r="EI98" s="221"/>
      <c r="EJ98" s="221"/>
      <c r="EK98" s="221"/>
      <c r="EL98" s="221"/>
      <c r="EM98" s="221"/>
      <c r="EN98" s="221"/>
      <c r="EO98" s="221"/>
      <c r="EP98" s="221"/>
      <c r="EQ98" s="221"/>
      <c r="ER98" s="221"/>
      <c r="ES98" s="221"/>
      <c r="ET98" s="221"/>
      <c r="EU98" s="221"/>
      <c r="EV98" s="221"/>
      <c r="EW98" s="221"/>
      <c r="EX98" s="221"/>
      <c r="EY98" s="221"/>
      <c r="EZ98" s="221"/>
      <c r="FA98" s="221"/>
      <c r="FB98" s="221"/>
      <c r="FC98" s="221"/>
      <c r="FD98" s="221"/>
      <c r="FE98" s="221"/>
      <c r="FF98" s="221"/>
      <c r="FG98" s="221"/>
      <c r="FH98" s="221"/>
      <c r="FI98" s="221"/>
      <c r="FJ98" s="221"/>
      <c r="FK98" s="221"/>
      <c r="FL98" s="221"/>
      <c r="FM98" s="221"/>
      <c r="FN98" s="221"/>
      <c r="FO98" s="221"/>
      <c r="FP98" s="221"/>
      <c r="FQ98" s="221"/>
      <c r="FR98" s="221"/>
      <c r="FS98" s="221"/>
      <c r="FT98" s="221"/>
      <c r="FU98" s="221"/>
      <c r="FV98" s="221"/>
      <c r="FW98" s="221"/>
      <c r="FX98" s="221"/>
      <c r="FY98" s="221"/>
      <c r="FZ98" s="221"/>
      <c r="GA98" s="221"/>
      <c r="GB98" s="221"/>
      <c r="GC98" s="221"/>
      <c r="GD98" s="221"/>
      <c r="GE98" s="221"/>
      <c r="GF98" s="221"/>
      <c r="GG98" s="221"/>
      <c r="GH98" s="221"/>
      <c r="GI98" s="221"/>
      <c r="GJ98" s="221"/>
      <c r="GK98" s="221"/>
      <c r="GL98" s="221"/>
      <c r="GM98" s="221"/>
      <c r="GN98" s="221"/>
      <c r="GO98" s="221"/>
      <c r="GP98" s="221"/>
      <c r="GQ98" s="221"/>
      <c r="GR98" s="221"/>
      <c r="GS98" s="221"/>
      <c r="GT98" s="221"/>
      <c r="GU98" s="221"/>
      <c r="GV98" s="221"/>
      <c r="GW98" s="221"/>
      <c r="GX98" s="221"/>
      <c r="GY98" s="221"/>
      <c r="GZ98" s="221"/>
      <c r="HA98" s="221"/>
      <c r="HB98" s="221"/>
      <c r="HC98" s="221"/>
      <c r="HD98" s="221"/>
      <c r="HE98" s="221"/>
      <c r="HF98" s="221"/>
      <c r="HG98" s="221"/>
      <c r="HH98" s="221"/>
      <c r="HI98" s="221"/>
      <c r="HJ98" s="221"/>
      <c r="HK98" s="221"/>
      <c r="HL98" s="221"/>
      <c r="HM98" s="221"/>
      <c r="HN98" s="221"/>
      <c r="HO98" s="221"/>
      <c r="HP98" s="221"/>
      <c r="HQ98" s="221"/>
      <c r="HR98" s="221"/>
      <c r="HS98" s="221"/>
      <c r="HT98" s="221"/>
      <c r="HU98" s="221"/>
      <c r="HV98" s="221"/>
      <c r="HW98" s="221"/>
      <c r="HX98" s="221"/>
      <c r="HY98" s="221"/>
      <c r="HZ98" s="221"/>
      <c r="IA98" s="221"/>
      <c r="IB98" s="221"/>
      <c r="IC98" s="221"/>
      <c r="ID98" s="221"/>
      <c r="IE98" s="221"/>
      <c r="IF98" s="221"/>
      <c r="IG98" s="221"/>
      <c r="IH98" s="221"/>
      <c r="II98" s="221"/>
      <c r="IJ98" s="221"/>
      <c r="IK98" s="221"/>
      <c r="IL98" s="221"/>
      <c r="IM98" s="221"/>
      <c r="IN98" s="221"/>
      <c r="IO98" s="221"/>
      <c r="IP98" s="221"/>
      <c r="IQ98" s="221"/>
      <c r="IR98" s="221"/>
      <c r="IS98" s="221"/>
      <c r="IT98" s="221"/>
      <c r="IU98" s="221"/>
      <c r="IV98" s="221"/>
    </row>
    <row r="99" spans="1:256" s="314" customFormat="1" ht="13.5" customHeight="1" thickBot="1" x14ac:dyDescent="0.35">
      <c r="A99" s="305"/>
      <c r="B99" s="327"/>
      <c r="C99" s="316"/>
      <c r="D99" s="310" t="s">
        <v>555</v>
      </c>
      <c r="E99" s="312"/>
      <c r="F99" s="313"/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  <c r="T99" s="313"/>
      <c r="U99" s="313"/>
      <c r="V99" s="313"/>
      <c r="W99" s="313"/>
      <c r="X99" s="313"/>
      <c r="Y99" s="313"/>
      <c r="Z99" s="313"/>
      <c r="AA99" s="313"/>
      <c r="AB99" s="313"/>
      <c r="AC99" s="313"/>
      <c r="AD99" s="313"/>
      <c r="AE99" s="313"/>
      <c r="AF99" s="313"/>
      <c r="AG99" s="313"/>
      <c r="AH99" s="313"/>
      <c r="AI99" s="313"/>
      <c r="AJ99" s="313"/>
      <c r="AK99" s="313"/>
      <c r="AL99" s="313"/>
      <c r="AM99" s="313"/>
      <c r="AN99" s="313"/>
      <c r="AO99" s="313"/>
      <c r="AP99" s="313"/>
      <c r="AQ99" s="313"/>
      <c r="AR99" s="313"/>
      <c r="AS99" s="313"/>
      <c r="AT99" s="313"/>
      <c r="AU99" s="313"/>
      <c r="AV99" s="313"/>
      <c r="AW99" s="313"/>
      <c r="AX99" s="313"/>
      <c r="AY99" s="313"/>
      <c r="AZ99" s="313"/>
      <c r="BA99" s="313"/>
      <c r="BB99" s="313"/>
      <c r="BC99" s="313"/>
      <c r="BD99" s="313"/>
      <c r="BE99" s="313"/>
      <c r="BF99" s="313"/>
      <c r="BG99" s="313"/>
      <c r="BH99" s="313"/>
      <c r="BI99" s="313"/>
      <c r="BJ99" s="313"/>
      <c r="BK99" s="313"/>
      <c r="BL99" s="313"/>
      <c r="BM99" s="313"/>
      <c r="BN99" s="313"/>
      <c r="BO99" s="313"/>
      <c r="BP99" s="313"/>
      <c r="BQ99" s="313"/>
      <c r="BR99" s="313"/>
      <c r="BS99" s="313"/>
      <c r="BT99" s="313"/>
      <c r="BU99" s="313"/>
      <c r="BV99" s="313"/>
      <c r="BW99" s="313"/>
      <c r="BX99" s="313"/>
      <c r="BY99" s="313"/>
      <c r="BZ99" s="313"/>
      <c r="CA99" s="313"/>
      <c r="CB99" s="313"/>
      <c r="CC99" s="313"/>
      <c r="CD99" s="313"/>
      <c r="CE99" s="313"/>
      <c r="CF99" s="313"/>
      <c r="CG99" s="313"/>
      <c r="CH99" s="313"/>
      <c r="CI99" s="313"/>
      <c r="CJ99" s="313"/>
      <c r="CK99" s="313"/>
      <c r="CL99" s="313"/>
      <c r="CM99" s="313"/>
      <c r="CN99" s="313"/>
      <c r="CO99" s="313"/>
      <c r="CP99" s="313"/>
      <c r="CQ99" s="313"/>
      <c r="CR99" s="313"/>
      <c r="CS99" s="313"/>
      <c r="CT99" s="313"/>
      <c r="CU99" s="313"/>
      <c r="CV99" s="313"/>
      <c r="CW99" s="313"/>
      <c r="CX99" s="313"/>
      <c r="CY99" s="313"/>
      <c r="CZ99" s="313"/>
      <c r="DA99" s="313"/>
      <c r="DB99" s="313"/>
      <c r="DC99" s="313"/>
      <c r="DD99" s="313"/>
      <c r="DE99" s="313"/>
      <c r="DF99" s="313"/>
      <c r="DG99" s="313"/>
      <c r="DH99" s="313"/>
      <c r="DI99" s="313"/>
      <c r="DJ99" s="313"/>
      <c r="DK99" s="313"/>
      <c r="DL99" s="313"/>
      <c r="DM99" s="313"/>
      <c r="DN99" s="313"/>
      <c r="DO99" s="313"/>
      <c r="DP99" s="313"/>
      <c r="DQ99" s="313"/>
      <c r="DR99" s="313"/>
      <c r="DS99" s="313"/>
      <c r="DT99" s="313"/>
      <c r="DU99" s="313"/>
      <c r="DV99" s="313"/>
      <c r="DW99" s="313"/>
      <c r="DX99" s="313"/>
      <c r="DY99" s="313"/>
      <c r="DZ99" s="313"/>
      <c r="EA99" s="313"/>
      <c r="EB99" s="313"/>
      <c r="EC99" s="313"/>
      <c r="ED99" s="313"/>
      <c r="EE99" s="313"/>
      <c r="EF99" s="313"/>
      <c r="EG99" s="313"/>
      <c r="EH99" s="313"/>
      <c r="EI99" s="313"/>
      <c r="EJ99" s="313"/>
      <c r="EK99" s="313"/>
      <c r="EL99" s="313"/>
      <c r="EM99" s="313"/>
      <c r="EN99" s="313"/>
      <c r="EO99" s="313"/>
      <c r="EP99" s="313"/>
      <c r="EQ99" s="313"/>
      <c r="ER99" s="313"/>
      <c r="ES99" s="313"/>
      <c r="ET99" s="313"/>
      <c r="EU99" s="313"/>
      <c r="EV99" s="313"/>
      <c r="EW99" s="313"/>
      <c r="EX99" s="313"/>
      <c r="EY99" s="313"/>
      <c r="EZ99" s="313"/>
      <c r="FA99" s="313"/>
      <c r="FB99" s="313"/>
      <c r="FC99" s="313"/>
      <c r="FD99" s="313"/>
      <c r="FE99" s="313"/>
      <c r="FF99" s="313"/>
      <c r="FG99" s="313"/>
      <c r="FH99" s="313"/>
      <c r="FI99" s="313"/>
      <c r="FJ99" s="313"/>
      <c r="FK99" s="313"/>
      <c r="FL99" s="313"/>
      <c r="FM99" s="313"/>
      <c r="FN99" s="313"/>
      <c r="FO99" s="313"/>
      <c r="FP99" s="313"/>
      <c r="FQ99" s="313"/>
      <c r="FR99" s="313"/>
      <c r="FS99" s="313"/>
      <c r="FT99" s="313"/>
      <c r="FU99" s="313"/>
      <c r="FV99" s="313"/>
      <c r="FW99" s="313"/>
      <c r="FX99" s="313"/>
      <c r="FY99" s="313"/>
      <c r="FZ99" s="313"/>
      <c r="GA99" s="313"/>
      <c r="GB99" s="313"/>
      <c r="GC99" s="313"/>
      <c r="GD99" s="313"/>
      <c r="GE99" s="313"/>
      <c r="GF99" s="313"/>
      <c r="GG99" s="313"/>
      <c r="GH99" s="313"/>
      <c r="GI99" s="313"/>
      <c r="GJ99" s="313"/>
      <c r="GK99" s="313"/>
      <c r="GL99" s="313"/>
      <c r="GM99" s="313"/>
      <c r="GN99" s="313"/>
      <c r="GO99" s="313"/>
      <c r="GP99" s="313"/>
      <c r="GQ99" s="313"/>
      <c r="GR99" s="313"/>
      <c r="GS99" s="313"/>
      <c r="GT99" s="313"/>
      <c r="GU99" s="313"/>
      <c r="GV99" s="313"/>
      <c r="GW99" s="313"/>
      <c r="GX99" s="313"/>
      <c r="GY99" s="313"/>
      <c r="GZ99" s="313"/>
      <c r="HA99" s="313"/>
      <c r="HB99" s="313"/>
      <c r="HC99" s="313"/>
      <c r="HD99" s="313"/>
      <c r="HE99" s="313"/>
      <c r="HF99" s="313"/>
      <c r="HG99" s="313"/>
      <c r="HH99" s="313"/>
      <c r="HI99" s="313"/>
      <c r="HJ99" s="313"/>
      <c r="HK99" s="313"/>
      <c r="HL99" s="313"/>
      <c r="HM99" s="313"/>
      <c r="HN99" s="313"/>
      <c r="HO99" s="313"/>
      <c r="HP99" s="313"/>
      <c r="HQ99" s="313"/>
      <c r="HR99" s="313"/>
      <c r="HS99" s="313"/>
      <c r="HT99" s="313"/>
      <c r="HU99" s="313"/>
      <c r="HV99" s="313"/>
      <c r="HW99" s="313"/>
      <c r="HX99" s="313"/>
      <c r="HY99" s="313"/>
      <c r="HZ99" s="313"/>
      <c r="IA99" s="313"/>
      <c r="IB99" s="313"/>
      <c r="IC99" s="313"/>
      <c r="ID99" s="313"/>
      <c r="IE99" s="313"/>
      <c r="IF99" s="313"/>
      <c r="IG99" s="313"/>
      <c r="IH99" s="313"/>
      <c r="II99" s="313"/>
      <c r="IJ99" s="313"/>
      <c r="IK99" s="313"/>
      <c r="IL99" s="313"/>
      <c r="IM99" s="313"/>
      <c r="IN99" s="313"/>
      <c r="IO99" s="313"/>
      <c r="IP99" s="313"/>
      <c r="IQ99" s="313"/>
      <c r="IR99" s="313"/>
      <c r="IS99" s="313"/>
      <c r="IT99" s="313"/>
      <c r="IU99" s="313"/>
      <c r="IV99" s="313"/>
    </row>
    <row r="100" spans="1:256" s="298" customFormat="1" ht="13.5" customHeight="1" x14ac:dyDescent="0.3">
      <c r="B100" s="330"/>
      <c r="C100" s="331"/>
      <c r="D100" s="332" t="s">
        <v>548</v>
      </c>
      <c r="E100" s="220">
        <f>E92+E84</f>
        <v>0</v>
      </c>
      <c r="F100" s="333">
        <f>F92+F84</f>
        <v>0</v>
      </c>
      <c r="G100" s="333">
        <f t="shared" ref="G100:BR100" si="64">G92+G84</f>
        <v>0</v>
      </c>
      <c r="H100" s="333">
        <f t="shared" si="64"/>
        <v>0</v>
      </c>
      <c r="I100" s="333">
        <f t="shared" si="64"/>
        <v>0</v>
      </c>
      <c r="J100" s="333">
        <f t="shared" si="64"/>
        <v>0</v>
      </c>
      <c r="K100" s="333">
        <f t="shared" si="64"/>
        <v>0</v>
      </c>
      <c r="L100" s="333">
        <f t="shared" si="64"/>
        <v>0</v>
      </c>
      <c r="M100" s="333">
        <f t="shared" si="64"/>
        <v>0</v>
      </c>
      <c r="N100" s="333">
        <f t="shared" si="64"/>
        <v>0</v>
      </c>
      <c r="O100" s="333">
        <f t="shared" si="64"/>
        <v>0</v>
      </c>
      <c r="P100" s="333">
        <f t="shared" si="64"/>
        <v>0</v>
      </c>
      <c r="Q100" s="333">
        <f t="shared" si="64"/>
        <v>0</v>
      </c>
      <c r="R100" s="333">
        <f t="shared" si="64"/>
        <v>0</v>
      </c>
      <c r="S100" s="333">
        <f t="shared" si="64"/>
        <v>0</v>
      </c>
      <c r="T100" s="333">
        <f t="shared" si="64"/>
        <v>0</v>
      </c>
      <c r="U100" s="333">
        <f t="shared" si="64"/>
        <v>0</v>
      </c>
      <c r="V100" s="333">
        <f t="shared" si="64"/>
        <v>0</v>
      </c>
      <c r="W100" s="333">
        <f t="shared" si="64"/>
        <v>0</v>
      </c>
      <c r="X100" s="333">
        <f t="shared" si="64"/>
        <v>0</v>
      </c>
      <c r="Y100" s="333">
        <f t="shared" si="64"/>
        <v>0</v>
      </c>
      <c r="Z100" s="333">
        <f t="shared" si="64"/>
        <v>0</v>
      </c>
      <c r="AA100" s="333">
        <f t="shared" si="64"/>
        <v>0</v>
      </c>
      <c r="AB100" s="333">
        <f t="shared" si="64"/>
        <v>0</v>
      </c>
      <c r="AC100" s="333">
        <f t="shared" si="64"/>
        <v>0</v>
      </c>
      <c r="AD100" s="333">
        <f t="shared" si="64"/>
        <v>0</v>
      </c>
      <c r="AE100" s="333">
        <f t="shared" si="64"/>
        <v>0</v>
      </c>
      <c r="AF100" s="333">
        <f t="shared" si="64"/>
        <v>0</v>
      </c>
      <c r="AG100" s="333">
        <f t="shared" si="64"/>
        <v>0</v>
      </c>
      <c r="AH100" s="333">
        <f t="shared" si="64"/>
        <v>0</v>
      </c>
      <c r="AI100" s="333">
        <f t="shared" si="64"/>
        <v>0</v>
      </c>
      <c r="AJ100" s="333">
        <f t="shared" si="64"/>
        <v>0</v>
      </c>
      <c r="AK100" s="333">
        <f t="shared" si="64"/>
        <v>0</v>
      </c>
      <c r="AL100" s="333">
        <f t="shared" si="64"/>
        <v>0</v>
      </c>
      <c r="AM100" s="333">
        <f t="shared" si="64"/>
        <v>0</v>
      </c>
      <c r="AN100" s="333">
        <f t="shared" si="64"/>
        <v>0</v>
      </c>
      <c r="AO100" s="333">
        <f t="shared" si="64"/>
        <v>0</v>
      </c>
      <c r="AP100" s="333">
        <f t="shared" si="64"/>
        <v>0</v>
      </c>
      <c r="AQ100" s="333">
        <f t="shared" si="64"/>
        <v>0</v>
      </c>
      <c r="AR100" s="333">
        <f t="shared" si="64"/>
        <v>0</v>
      </c>
      <c r="AS100" s="333">
        <f t="shared" si="64"/>
        <v>0</v>
      </c>
      <c r="AT100" s="333">
        <f t="shared" si="64"/>
        <v>0</v>
      </c>
      <c r="AU100" s="333">
        <f t="shared" si="64"/>
        <v>0</v>
      </c>
      <c r="AV100" s="333">
        <f t="shared" si="64"/>
        <v>0</v>
      </c>
      <c r="AW100" s="333">
        <f t="shared" si="64"/>
        <v>0</v>
      </c>
      <c r="AX100" s="333">
        <f t="shared" si="64"/>
        <v>0</v>
      </c>
      <c r="AY100" s="333">
        <f t="shared" si="64"/>
        <v>0</v>
      </c>
      <c r="AZ100" s="333">
        <f t="shared" si="64"/>
        <v>0</v>
      </c>
      <c r="BA100" s="333">
        <f t="shared" si="64"/>
        <v>0</v>
      </c>
      <c r="BB100" s="333">
        <f t="shared" si="64"/>
        <v>0</v>
      </c>
      <c r="BC100" s="333">
        <f t="shared" si="64"/>
        <v>0</v>
      </c>
      <c r="BD100" s="333">
        <f t="shared" si="64"/>
        <v>0</v>
      </c>
      <c r="BE100" s="333">
        <f t="shared" si="64"/>
        <v>0</v>
      </c>
      <c r="BF100" s="333">
        <f t="shared" si="64"/>
        <v>0</v>
      </c>
      <c r="BG100" s="333">
        <f t="shared" si="64"/>
        <v>0</v>
      </c>
      <c r="BH100" s="333">
        <f t="shared" si="64"/>
        <v>0</v>
      </c>
      <c r="BI100" s="333">
        <f t="shared" si="64"/>
        <v>0</v>
      </c>
      <c r="BJ100" s="333">
        <f t="shared" si="64"/>
        <v>0</v>
      </c>
      <c r="BK100" s="333">
        <f t="shared" si="64"/>
        <v>0</v>
      </c>
      <c r="BL100" s="333">
        <f t="shared" si="64"/>
        <v>0</v>
      </c>
      <c r="BM100" s="333">
        <f t="shared" si="64"/>
        <v>0</v>
      </c>
      <c r="BN100" s="333">
        <f t="shared" si="64"/>
        <v>0</v>
      </c>
      <c r="BO100" s="333">
        <f t="shared" si="64"/>
        <v>0</v>
      </c>
      <c r="BP100" s="333">
        <f t="shared" si="64"/>
        <v>0</v>
      </c>
      <c r="BQ100" s="333">
        <f t="shared" si="64"/>
        <v>0</v>
      </c>
      <c r="BR100" s="333">
        <f t="shared" si="64"/>
        <v>0</v>
      </c>
      <c r="BS100" s="333">
        <f t="shared" ref="BS100:ED100" si="65">BS92+BS84</f>
        <v>0</v>
      </c>
      <c r="BT100" s="333">
        <f t="shared" si="65"/>
        <v>0</v>
      </c>
      <c r="BU100" s="333">
        <f t="shared" si="65"/>
        <v>0</v>
      </c>
      <c r="BV100" s="333">
        <f t="shared" si="65"/>
        <v>0</v>
      </c>
      <c r="BW100" s="333">
        <f t="shared" si="65"/>
        <v>0</v>
      </c>
      <c r="BX100" s="333">
        <f t="shared" si="65"/>
        <v>0</v>
      </c>
      <c r="BY100" s="333">
        <f t="shared" si="65"/>
        <v>0</v>
      </c>
      <c r="BZ100" s="333">
        <f t="shared" si="65"/>
        <v>0</v>
      </c>
      <c r="CA100" s="333">
        <f t="shared" si="65"/>
        <v>0</v>
      </c>
      <c r="CB100" s="333">
        <f t="shared" si="65"/>
        <v>0</v>
      </c>
      <c r="CC100" s="333">
        <f t="shared" si="65"/>
        <v>0</v>
      </c>
      <c r="CD100" s="333">
        <f t="shared" si="65"/>
        <v>0</v>
      </c>
      <c r="CE100" s="333">
        <f t="shared" si="65"/>
        <v>0</v>
      </c>
      <c r="CF100" s="333">
        <f t="shared" si="65"/>
        <v>0</v>
      </c>
      <c r="CG100" s="333">
        <f t="shared" si="65"/>
        <v>0</v>
      </c>
      <c r="CH100" s="333">
        <f t="shared" si="65"/>
        <v>0</v>
      </c>
      <c r="CI100" s="333">
        <f t="shared" si="65"/>
        <v>0</v>
      </c>
      <c r="CJ100" s="333">
        <f t="shared" si="65"/>
        <v>0</v>
      </c>
      <c r="CK100" s="333">
        <f t="shared" si="65"/>
        <v>0</v>
      </c>
      <c r="CL100" s="333">
        <f t="shared" si="65"/>
        <v>0</v>
      </c>
      <c r="CM100" s="333">
        <f t="shared" si="65"/>
        <v>0</v>
      </c>
      <c r="CN100" s="333">
        <f t="shared" si="65"/>
        <v>0</v>
      </c>
      <c r="CO100" s="333">
        <f t="shared" si="65"/>
        <v>0</v>
      </c>
      <c r="CP100" s="333">
        <f t="shared" si="65"/>
        <v>0</v>
      </c>
      <c r="CQ100" s="333">
        <f t="shared" si="65"/>
        <v>0</v>
      </c>
      <c r="CR100" s="333">
        <f t="shared" si="65"/>
        <v>0</v>
      </c>
      <c r="CS100" s="333">
        <f t="shared" si="65"/>
        <v>0</v>
      </c>
      <c r="CT100" s="333">
        <f t="shared" si="65"/>
        <v>0</v>
      </c>
      <c r="CU100" s="333">
        <f t="shared" si="65"/>
        <v>0</v>
      </c>
      <c r="CV100" s="333">
        <f t="shared" si="65"/>
        <v>0</v>
      </c>
      <c r="CW100" s="333">
        <f t="shared" si="65"/>
        <v>0</v>
      </c>
      <c r="CX100" s="333">
        <f t="shared" si="65"/>
        <v>0</v>
      </c>
      <c r="CY100" s="333">
        <f t="shared" si="65"/>
        <v>0</v>
      </c>
      <c r="CZ100" s="333">
        <f t="shared" si="65"/>
        <v>0</v>
      </c>
      <c r="DA100" s="333">
        <f t="shared" si="65"/>
        <v>0</v>
      </c>
      <c r="DB100" s="333">
        <f t="shared" si="65"/>
        <v>0</v>
      </c>
      <c r="DC100" s="333">
        <f t="shared" si="65"/>
        <v>0</v>
      </c>
      <c r="DD100" s="333">
        <f t="shared" si="65"/>
        <v>0</v>
      </c>
      <c r="DE100" s="333">
        <f t="shared" si="65"/>
        <v>0</v>
      </c>
      <c r="DF100" s="333">
        <f t="shared" si="65"/>
        <v>0</v>
      </c>
      <c r="DG100" s="333">
        <f t="shared" si="65"/>
        <v>0</v>
      </c>
      <c r="DH100" s="333">
        <f t="shared" si="65"/>
        <v>0</v>
      </c>
      <c r="DI100" s="333">
        <f t="shared" si="65"/>
        <v>0</v>
      </c>
      <c r="DJ100" s="333">
        <f t="shared" si="65"/>
        <v>0</v>
      </c>
      <c r="DK100" s="333">
        <f t="shared" si="65"/>
        <v>0</v>
      </c>
      <c r="DL100" s="333">
        <f t="shared" si="65"/>
        <v>0</v>
      </c>
      <c r="DM100" s="333">
        <f t="shared" si="65"/>
        <v>0</v>
      </c>
      <c r="DN100" s="333">
        <f t="shared" si="65"/>
        <v>0</v>
      </c>
      <c r="DO100" s="333">
        <f t="shared" si="65"/>
        <v>0</v>
      </c>
      <c r="DP100" s="333">
        <f t="shared" si="65"/>
        <v>0</v>
      </c>
      <c r="DQ100" s="333">
        <f t="shared" si="65"/>
        <v>0</v>
      </c>
      <c r="DR100" s="333">
        <f t="shared" si="65"/>
        <v>0</v>
      </c>
      <c r="DS100" s="333">
        <f t="shared" si="65"/>
        <v>0</v>
      </c>
      <c r="DT100" s="333">
        <f t="shared" si="65"/>
        <v>0</v>
      </c>
      <c r="DU100" s="333">
        <f t="shared" si="65"/>
        <v>0</v>
      </c>
      <c r="DV100" s="333">
        <f t="shared" si="65"/>
        <v>0</v>
      </c>
      <c r="DW100" s="333">
        <f t="shared" si="65"/>
        <v>0</v>
      </c>
      <c r="DX100" s="333">
        <f t="shared" si="65"/>
        <v>0</v>
      </c>
      <c r="DY100" s="333">
        <f t="shared" si="65"/>
        <v>0</v>
      </c>
      <c r="DZ100" s="333">
        <f t="shared" si="65"/>
        <v>0</v>
      </c>
      <c r="EA100" s="333">
        <f t="shared" si="65"/>
        <v>0</v>
      </c>
      <c r="EB100" s="333">
        <f t="shared" si="65"/>
        <v>0</v>
      </c>
      <c r="EC100" s="333">
        <f t="shared" si="65"/>
        <v>0</v>
      </c>
      <c r="ED100" s="333">
        <f t="shared" si="65"/>
        <v>0</v>
      </c>
      <c r="EE100" s="333">
        <f t="shared" ref="EE100:GP100" si="66">EE92+EE84</f>
        <v>0</v>
      </c>
      <c r="EF100" s="333">
        <f t="shared" si="66"/>
        <v>0</v>
      </c>
      <c r="EG100" s="333">
        <f t="shared" si="66"/>
        <v>0</v>
      </c>
      <c r="EH100" s="333">
        <f t="shared" si="66"/>
        <v>0</v>
      </c>
      <c r="EI100" s="333">
        <f t="shared" si="66"/>
        <v>0</v>
      </c>
      <c r="EJ100" s="333">
        <f t="shared" si="66"/>
        <v>0</v>
      </c>
      <c r="EK100" s="333">
        <f t="shared" si="66"/>
        <v>0</v>
      </c>
      <c r="EL100" s="333">
        <f t="shared" si="66"/>
        <v>0</v>
      </c>
      <c r="EM100" s="333">
        <f t="shared" si="66"/>
        <v>0</v>
      </c>
      <c r="EN100" s="333">
        <f t="shared" si="66"/>
        <v>0</v>
      </c>
      <c r="EO100" s="333">
        <f t="shared" si="66"/>
        <v>0</v>
      </c>
      <c r="EP100" s="333">
        <f t="shared" si="66"/>
        <v>0</v>
      </c>
      <c r="EQ100" s="333">
        <f t="shared" si="66"/>
        <v>0</v>
      </c>
      <c r="ER100" s="333">
        <f t="shared" si="66"/>
        <v>0</v>
      </c>
      <c r="ES100" s="333">
        <f t="shared" si="66"/>
        <v>0</v>
      </c>
      <c r="ET100" s="333">
        <f t="shared" si="66"/>
        <v>0</v>
      </c>
      <c r="EU100" s="333">
        <f t="shared" si="66"/>
        <v>0</v>
      </c>
      <c r="EV100" s="333">
        <f t="shared" si="66"/>
        <v>0</v>
      </c>
      <c r="EW100" s="333">
        <f t="shared" si="66"/>
        <v>0</v>
      </c>
      <c r="EX100" s="333">
        <f t="shared" si="66"/>
        <v>0</v>
      </c>
      <c r="EY100" s="333">
        <f t="shared" si="66"/>
        <v>0</v>
      </c>
      <c r="EZ100" s="333">
        <f t="shared" si="66"/>
        <v>0</v>
      </c>
      <c r="FA100" s="333">
        <f t="shared" si="66"/>
        <v>0</v>
      </c>
      <c r="FB100" s="333">
        <f t="shared" si="66"/>
        <v>0</v>
      </c>
      <c r="FC100" s="333">
        <f t="shared" si="66"/>
        <v>0</v>
      </c>
      <c r="FD100" s="333">
        <f t="shared" si="66"/>
        <v>0</v>
      </c>
      <c r="FE100" s="333">
        <f t="shared" si="66"/>
        <v>0</v>
      </c>
      <c r="FF100" s="333">
        <f t="shared" si="66"/>
        <v>0</v>
      </c>
      <c r="FG100" s="333">
        <f t="shared" si="66"/>
        <v>0</v>
      </c>
      <c r="FH100" s="333">
        <f t="shared" si="66"/>
        <v>0</v>
      </c>
      <c r="FI100" s="333">
        <f t="shared" si="66"/>
        <v>0</v>
      </c>
      <c r="FJ100" s="333">
        <f t="shared" si="66"/>
        <v>0</v>
      </c>
      <c r="FK100" s="333">
        <f t="shared" si="66"/>
        <v>0</v>
      </c>
      <c r="FL100" s="333">
        <f t="shared" si="66"/>
        <v>0</v>
      </c>
      <c r="FM100" s="333">
        <f t="shared" si="66"/>
        <v>0</v>
      </c>
      <c r="FN100" s="333">
        <f t="shared" si="66"/>
        <v>0</v>
      </c>
      <c r="FO100" s="333">
        <f t="shared" si="66"/>
        <v>0</v>
      </c>
      <c r="FP100" s="333">
        <f t="shared" si="66"/>
        <v>0</v>
      </c>
      <c r="FQ100" s="333">
        <f t="shared" si="66"/>
        <v>0</v>
      </c>
      <c r="FR100" s="333">
        <f t="shared" si="66"/>
        <v>0</v>
      </c>
      <c r="FS100" s="333">
        <f t="shared" si="66"/>
        <v>0</v>
      </c>
      <c r="FT100" s="333">
        <f t="shared" si="66"/>
        <v>0</v>
      </c>
      <c r="FU100" s="333">
        <f t="shared" si="66"/>
        <v>0</v>
      </c>
      <c r="FV100" s="333">
        <f t="shared" si="66"/>
        <v>0</v>
      </c>
      <c r="FW100" s="333">
        <f t="shared" si="66"/>
        <v>0</v>
      </c>
      <c r="FX100" s="333">
        <f t="shared" si="66"/>
        <v>0</v>
      </c>
      <c r="FY100" s="333">
        <f t="shared" si="66"/>
        <v>0</v>
      </c>
      <c r="FZ100" s="333">
        <f t="shared" si="66"/>
        <v>0</v>
      </c>
      <c r="GA100" s="333">
        <f t="shared" si="66"/>
        <v>0</v>
      </c>
      <c r="GB100" s="333">
        <f t="shared" si="66"/>
        <v>0</v>
      </c>
      <c r="GC100" s="333">
        <f t="shared" si="66"/>
        <v>0</v>
      </c>
      <c r="GD100" s="333">
        <f t="shared" si="66"/>
        <v>0</v>
      </c>
      <c r="GE100" s="333">
        <f t="shared" si="66"/>
        <v>0</v>
      </c>
      <c r="GF100" s="333">
        <f t="shared" si="66"/>
        <v>0</v>
      </c>
      <c r="GG100" s="333">
        <f t="shared" si="66"/>
        <v>0</v>
      </c>
      <c r="GH100" s="333">
        <f t="shared" si="66"/>
        <v>0</v>
      </c>
      <c r="GI100" s="333">
        <f t="shared" si="66"/>
        <v>0</v>
      </c>
      <c r="GJ100" s="333">
        <f t="shared" si="66"/>
        <v>0</v>
      </c>
      <c r="GK100" s="333">
        <f t="shared" si="66"/>
        <v>0</v>
      </c>
      <c r="GL100" s="333">
        <f t="shared" si="66"/>
        <v>0</v>
      </c>
      <c r="GM100" s="333">
        <f t="shared" si="66"/>
        <v>0</v>
      </c>
      <c r="GN100" s="333">
        <f t="shared" si="66"/>
        <v>0</v>
      </c>
      <c r="GO100" s="333">
        <f t="shared" si="66"/>
        <v>0</v>
      </c>
      <c r="GP100" s="333">
        <f t="shared" si="66"/>
        <v>0</v>
      </c>
      <c r="GQ100" s="333">
        <f t="shared" ref="GQ100:IV100" si="67">GQ92+GQ84</f>
        <v>0</v>
      </c>
      <c r="GR100" s="333">
        <f t="shared" si="67"/>
        <v>0</v>
      </c>
      <c r="GS100" s="333">
        <f t="shared" si="67"/>
        <v>0</v>
      </c>
      <c r="GT100" s="333">
        <f t="shared" si="67"/>
        <v>0</v>
      </c>
      <c r="GU100" s="333">
        <f t="shared" si="67"/>
        <v>0</v>
      </c>
      <c r="GV100" s="333">
        <f t="shared" si="67"/>
        <v>0</v>
      </c>
      <c r="GW100" s="333">
        <f t="shared" si="67"/>
        <v>0</v>
      </c>
      <c r="GX100" s="333">
        <f t="shared" si="67"/>
        <v>0</v>
      </c>
      <c r="GY100" s="333">
        <f t="shared" si="67"/>
        <v>0</v>
      </c>
      <c r="GZ100" s="333">
        <f t="shared" si="67"/>
        <v>0</v>
      </c>
      <c r="HA100" s="333">
        <f t="shared" si="67"/>
        <v>0</v>
      </c>
      <c r="HB100" s="333">
        <f t="shared" si="67"/>
        <v>0</v>
      </c>
      <c r="HC100" s="333">
        <f t="shared" si="67"/>
        <v>0</v>
      </c>
      <c r="HD100" s="333">
        <f t="shared" si="67"/>
        <v>0</v>
      </c>
      <c r="HE100" s="333">
        <f t="shared" si="67"/>
        <v>0</v>
      </c>
      <c r="HF100" s="333">
        <f t="shared" si="67"/>
        <v>0</v>
      </c>
      <c r="HG100" s="333">
        <f t="shared" si="67"/>
        <v>0</v>
      </c>
      <c r="HH100" s="333">
        <f t="shared" si="67"/>
        <v>0</v>
      </c>
      <c r="HI100" s="333">
        <f t="shared" si="67"/>
        <v>0</v>
      </c>
      <c r="HJ100" s="333">
        <f t="shared" si="67"/>
        <v>0</v>
      </c>
      <c r="HK100" s="333">
        <f t="shared" si="67"/>
        <v>0</v>
      </c>
      <c r="HL100" s="333">
        <f t="shared" si="67"/>
        <v>0</v>
      </c>
      <c r="HM100" s="333">
        <f t="shared" si="67"/>
        <v>0</v>
      </c>
      <c r="HN100" s="333">
        <f t="shared" si="67"/>
        <v>0</v>
      </c>
      <c r="HO100" s="333">
        <f t="shared" si="67"/>
        <v>0</v>
      </c>
      <c r="HP100" s="333">
        <f t="shared" si="67"/>
        <v>0</v>
      </c>
      <c r="HQ100" s="333">
        <f t="shared" si="67"/>
        <v>0</v>
      </c>
      <c r="HR100" s="333">
        <f t="shared" si="67"/>
        <v>0</v>
      </c>
      <c r="HS100" s="333">
        <f t="shared" si="67"/>
        <v>0</v>
      </c>
      <c r="HT100" s="333">
        <f t="shared" si="67"/>
        <v>0</v>
      </c>
      <c r="HU100" s="333">
        <f t="shared" si="67"/>
        <v>0</v>
      </c>
      <c r="HV100" s="333">
        <f t="shared" si="67"/>
        <v>0</v>
      </c>
      <c r="HW100" s="333">
        <f t="shared" si="67"/>
        <v>0</v>
      </c>
      <c r="HX100" s="333">
        <f t="shared" si="67"/>
        <v>0</v>
      </c>
      <c r="HY100" s="333">
        <f t="shared" si="67"/>
        <v>0</v>
      </c>
      <c r="HZ100" s="333">
        <f t="shared" si="67"/>
        <v>0</v>
      </c>
      <c r="IA100" s="333">
        <f t="shared" si="67"/>
        <v>0</v>
      </c>
      <c r="IB100" s="333">
        <f t="shared" si="67"/>
        <v>0</v>
      </c>
      <c r="IC100" s="333">
        <f t="shared" si="67"/>
        <v>0</v>
      </c>
      <c r="ID100" s="333">
        <f t="shared" si="67"/>
        <v>0</v>
      </c>
      <c r="IE100" s="333">
        <f t="shared" si="67"/>
        <v>0</v>
      </c>
      <c r="IF100" s="333">
        <f t="shared" si="67"/>
        <v>0</v>
      </c>
      <c r="IG100" s="333">
        <f t="shared" si="67"/>
        <v>0</v>
      </c>
      <c r="IH100" s="333">
        <f t="shared" si="67"/>
        <v>0</v>
      </c>
      <c r="II100" s="333">
        <f t="shared" si="67"/>
        <v>0</v>
      </c>
      <c r="IJ100" s="333">
        <f t="shared" si="67"/>
        <v>0</v>
      </c>
      <c r="IK100" s="333">
        <f t="shared" si="67"/>
        <v>0</v>
      </c>
      <c r="IL100" s="333">
        <f t="shared" si="67"/>
        <v>0</v>
      </c>
      <c r="IM100" s="333">
        <f t="shared" si="67"/>
        <v>0</v>
      </c>
      <c r="IN100" s="333">
        <f t="shared" si="67"/>
        <v>0</v>
      </c>
      <c r="IO100" s="333">
        <f t="shared" si="67"/>
        <v>0</v>
      </c>
      <c r="IP100" s="333">
        <f t="shared" si="67"/>
        <v>0</v>
      </c>
      <c r="IQ100" s="333">
        <f t="shared" si="67"/>
        <v>0</v>
      </c>
      <c r="IR100" s="333">
        <f t="shared" si="67"/>
        <v>0</v>
      </c>
      <c r="IS100" s="333">
        <f t="shared" si="67"/>
        <v>0</v>
      </c>
      <c r="IT100" s="333">
        <f t="shared" si="67"/>
        <v>0</v>
      </c>
      <c r="IU100" s="333">
        <f t="shared" si="67"/>
        <v>0</v>
      </c>
      <c r="IV100" s="333">
        <f t="shared" si="67"/>
        <v>0</v>
      </c>
    </row>
    <row r="101" spans="1:256" s="336" customFormat="1" ht="13.5" customHeight="1" x14ac:dyDescent="0.3">
      <c r="A101" s="305"/>
      <c r="B101" s="330"/>
      <c r="C101" s="334" t="s">
        <v>557</v>
      </c>
      <c r="D101" s="335" t="s">
        <v>550</v>
      </c>
      <c r="E101" s="251">
        <f>E94+E86</f>
        <v>0</v>
      </c>
      <c r="F101" s="252">
        <f>F94+F86</f>
        <v>0</v>
      </c>
      <c r="G101" s="252">
        <f t="shared" ref="G101:BR101" si="68">G94+G86</f>
        <v>0</v>
      </c>
      <c r="H101" s="252">
        <f t="shared" si="68"/>
        <v>0</v>
      </c>
      <c r="I101" s="252">
        <f t="shared" si="68"/>
        <v>0</v>
      </c>
      <c r="J101" s="252">
        <f t="shared" si="68"/>
        <v>0</v>
      </c>
      <c r="K101" s="252">
        <f t="shared" si="68"/>
        <v>0</v>
      </c>
      <c r="L101" s="252">
        <f t="shared" si="68"/>
        <v>0</v>
      </c>
      <c r="M101" s="252">
        <f t="shared" si="68"/>
        <v>0</v>
      </c>
      <c r="N101" s="252">
        <f t="shared" si="68"/>
        <v>0</v>
      </c>
      <c r="O101" s="252">
        <f t="shared" si="68"/>
        <v>0</v>
      </c>
      <c r="P101" s="252">
        <f t="shared" si="68"/>
        <v>0</v>
      </c>
      <c r="Q101" s="252">
        <f t="shared" si="68"/>
        <v>0</v>
      </c>
      <c r="R101" s="252">
        <f t="shared" si="68"/>
        <v>0</v>
      </c>
      <c r="S101" s="252">
        <f t="shared" si="68"/>
        <v>0</v>
      </c>
      <c r="T101" s="252">
        <f t="shared" si="68"/>
        <v>0</v>
      </c>
      <c r="U101" s="252">
        <f t="shared" si="68"/>
        <v>0</v>
      </c>
      <c r="V101" s="252">
        <f t="shared" si="68"/>
        <v>0</v>
      </c>
      <c r="W101" s="252">
        <f t="shared" si="68"/>
        <v>0</v>
      </c>
      <c r="X101" s="252">
        <f t="shared" si="68"/>
        <v>0</v>
      </c>
      <c r="Y101" s="252">
        <f t="shared" si="68"/>
        <v>0</v>
      </c>
      <c r="Z101" s="252">
        <f t="shared" si="68"/>
        <v>0</v>
      </c>
      <c r="AA101" s="252">
        <f t="shared" si="68"/>
        <v>0</v>
      </c>
      <c r="AB101" s="252">
        <f t="shared" si="68"/>
        <v>0</v>
      </c>
      <c r="AC101" s="252">
        <f t="shared" si="68"/>
        <v>0</v>
      </c>
      <c r="AD101" s="252">
        <f t="shared" si="68"/>
        <v>0</v>
      </c>
      <c r="AE101" s="252">
        <f t="shared" si="68"/>
        <v>0</v>
      </c>
      <c r="AF101" s="252">
        <f t="shared" si="68"/>
        <v>0</v>
      </c>
      <c r="AG101" s="252">
        <f t="shared" si="68"/>
        <v>0</v>
      </c>
      <c r="AH101" s="252">
        <f t="shared" si="68"/>
        <v>0</v>
      </c>
      <c r="AI101" s="252">
        <f t="shared" si="68"/>
        <v>0</v>
      </c>
      <c r="AJ101" s="252">
        <f t="shared" si="68"/>
        <v>0</v>
      </c>
      <c r="AK101" s="252">
        <f t="shared" si="68"/>
        <v>0</v>
      </c>
      <c r="AL101" s="252">
        <f t="shared" si="68"/>
        <v>0</v>
      </c>
      <c r="AM101" s="252">
        <f t="shared" si="68"/>
        <v>0</v>
      </c>
      <c r="AN101" s="252">
        <f t="shared" si="68"/>
        <v>0</v>
      </c>
      <c r="AO101" s="252">
        <f t="shared" si="68"/>
        <v>0</v>
      </c>
      <c r="AP101" s="252">
        <f t="shared" si="68"/>
        <v>0</v>
      </c>
      <c r="AQ101" s="252">
        <f t="shared" si="68"/>
        <v>0</v>
      </c>
      <c r="AR101" s="252">
        <f t="shared" si="68"/>
        <v>0</v>
      </c>
      <c r="AS101" s="252">
        <f t="shared" si="68"/>
        <v>0</v>
      </c>
      <c r="AT101" s="252">
        <f t="shared" si="68"/>
        <v>0</v>
      </c>
      <c r="AU101" s="252">
        <f t="shared" si="68"/>
        <v>0</v>
      </c>
      <c r="AV101" s="252">
        <f t="shared" si="68"/>
        <v>0</v>
      </c>
      <c r="AW101" s="252">
        <f t="shared" si="68"/>
        <v>0</v>
      </c>
      <c r="AX101" s="252">
        <f t="shared" si="68"/>
        <v>0</v>
      </c>
      <c r="AY101" s="252">
        <f t="shared" si="68"/>
        <v>0</v>
      </c>
      <c r="AZ101" s="252">
        <f t="shared" si="68"/>
        <v>0</v>
      </c>
      <c r="BA101" s="252">
        <f t="shared" si="68"/>
        <v>0</v>
      </c>
      <c r="BB101" s="252">
        <f t="shared" si="68"/>
        <v>0</v>
      </c>
      <c r="BC101" s="252">
        <f t="shared" si="68"/>
        <v>0</v>
      </c>
      <c r="BD101" s="252">
        <f t="shared" si="68"/>
        <v>0</v>
      </c>
      <c r="BE101" s="252">
        <f t="shared" si="68"/>
        <v>0</v>
      </c>
      <c r="BF101" s="252">
        <f t="shared" si="68"/>
        <v>0</v>
      </c>
      <c r="BG101" s="252">
        <f t="shared" si="68"/>
        <v>0</v>
      </c>
      <c r="BH101" s="252">
        <f t="shared" si="68"/>
        <v>0</v>
      </c>
      <c r="BI101" s="252">
        <f t="shared" si="68"/>
        <v>0</v>
      </c>
      <c r="BJ101" s="252">
        <f t="shared" si="68"/>
        <v>0</v>
      </c>
      <c r="BK101" s="252">
        <f t="shared" si="68"/>
        <v>0</v>
      </c>
      <c r="BL101" s="252">
        <f t="shared" si="68"/>
        <v>0</v>
      </c>
      <c r="BM101" s="252">
        <f t="shared" si="68"/>
        <v>0</v>
      </c>
      <c r="BN101" s="252">
        <f t="shared" si="68"/>
        <v>0</v>
      </c>
      <c r="BO101" s="252">
        <f t="shared" si="68"/>
        <v>0</v>
      </c>
      <c r="BP101" s="252">
        <f t="shared" si="68"/>
        <v>0</v>
      </c>
      <c r="BQ101" s="252">
        <f t="shared" si="68"/>
        <v>0</v>
      </c>
      <c r="BR101" s="252">
        <f t="shared" si="68"/>
        <v>0</v>
      </c>
      <c r="BS101" s="252">
        <f t="shared" ref="BS101:ED101" si="69">BS94+BS86</f>
        <v>0</v>
      </c>
      <c r="BT101" s="252">
        <f t="shared" si="69"/>
        <v>0</v>
      </c>
      <c r="BU101" s="252">
        <f t="shared" si="69"/>
        <v>0</v>
      </c>
      <c r="BV101" s="252">
        <f t="shared" si="69"/>
        <v>0</v>
      </c>
      <c r="BW101" s="252">
        <f t="shared" si="69"/>
        <v>0</v>
      </c>
      <c r="BX101" s="252">
        <f t="shared" si="69"/>
        <v>0</v>
      </c>
      <c r="BY101" s="252">
        <f t="shared" si="69"/>
        <v>0</v>
      </c>
      <c r="BZ101" s="252">
        <f t="shared" si="69"/>
        <v>0</v>
      </c>
      <c r="CA101" s="252">
        <f t="shared" si="69"/>
        <v>0</v>
      </c>
      <c r="CB101" s="252">
        <f t="shared" si="69"/>
        <v>0</v>
      </c>
      <c r="CC101" s="252">
        <f t="shared" si="69"/>
        <v>0</v>
      </c>
      <c r="CD101" s="252">
        <f t="shared" si="69"/>
        <v>0</v>
      </c>
      <c r="CE101" s="252">
        <f t="shared" si="69"/>
        <v>0</v>
      </c>
      <c r="CF101" s="252">
        <f t="shared" si="69"/>
        <v>0</v>
      </c>
      <c r="CG101" s="252">
        <f t="shared" si="69"/>
        <v>0</v>
      </c>
      <c r="CH101" s="252">
        <f t="shared" si="69"/>
        <v>0</v>
      </c>
      <c r="CI101" s="252">
        <f t="shared" si="69"/>
        <v>0</v>
      </c>
      <c r="CJ101" s="252">
        <f t="shared" si="69"/>
        <v>0</v>
      </c>
      <c r="CK101" s="252">
        <f t="shared" si="69"/>
        <v>0</v>
      </c>
      <c r="CL101" s="252">
        <f t="shared" si="69"/>
        <v>0</v>
      </c>
      <c r="CM101" s="252">
        <f t="shared" si="69"/>
        <v>0</v>
      </c>
      <c r="CN101" s="252">
        <f t="shared" si="69"/>
        <v>0</v>
      </c>
      <c r="CO101" s="252">
        <f t="shared" si="69"/>
        <v>0</v>
      </c>
      <c r="CP101" s="252">
        <f t="shared" si="69"/>
        <v>0</v>
      </c>
      <c r="CQ101" s="252">
        <f t="shared" si="69"/>
        <v>0</v>
      </c>
      <c r="CR101" s="252">
        <f t="shared" si="69"/>
        <v>0</v>
      </c>
      <c r="CS101" s="252">
        <f t="shared" si="69"/>
        <v>0</v>
      </c>
      <c r="CT101" s="252">
        <f t="shared" si="69"/>
        <v>0</v>
      </c>
      <c r="CU101" s="252">
        <f t="shared" si="69"/>
        <v>0</v>
      </c>
      <c r="CV101" s="252">
        <f t="shared" si="69"/>
        <v>0</v>
      </c>
      <c r="CW101" s="252">
        <f t="shared" si="69"/>
        <v>0</v>
      </c>
      <c r="CX101" s="252">
        <f t="shared" si="69"/>
        <v>0</v>
      </c>
      <c r="CY101" s="252">
        <f t="shared" si="69"/>
        <v>0</v>
      </c>
      <c r="CZ101" s="252">
        <f t="shared" si="69"/>
        <v>0</v>
      </c>
      <c r="DA101" s="252">
        <f t="shared" si="69"/>
        <v>0</v>
      </c>
      <c r="DB101" s="252">
        <f t="shared" si="69"/>
        <v>0</v>
      </c>
      <c r="DC101" s="252">
        <f t="shared" si="69"/>
        <v>0</v>
      </c>
      <c r="DD101" s="252">
        <f t="shared" si="69"/>
        <v>0</v>
      </c>
      <c r="DE101" s="252">
        <f t="shared" si="69"/>
        <v>0</v>
      </c>
      <c r="DF101" s="252">
        <f t="shared" si="69"/>
        <v>0</v>
      </c>
      <c r="DG101" s="252">
        <f t="shared" si="69"/>
        <v>0</v>
      </c>
      <c r="DH101" s="252">
        <f t="shared" si="69"/>
        <v>0</v>
      </c>
      <c r="DI101" s="252">
        <f t="shared" si="69"/>
        <v>0</v>
      </c>
      <c r="DJ101" s="252">
        <f t="shared" si="69"/>
        <v>0</v>
      </c>
      <c r="DK101" s="252">
        <f t="shared" si="69"/>
        <v>0</v>
      </c>
      <c r="DL101" s="252">
        <f t="shared" si="69"/>
        <v>0</v>
      </c>
      <c r="DM101" s="252">
        <f t="shared" si="69"/>
        <v>0</v>
      </c>
      <c r="DN101" s="252">
        <f t="shared" si="69"/>
        <v>0</v>
      </c>
      <c r="DO101" s="252">
        <f t="shared" si="69"/>
        <v>0</v>
      </c>
      <c r="DP101" s="252">
        <f t="shared" si="69"/>
        <v>0</v>
      </c>
      <c r="DQ101" s="252">
        <f t="shared" si="69"/>
        <v>0</v>
      </c>
      <c r="DR101" s="252">
        <f t="shared" si="69"/>
        <v>0</v>
      </c>
      <c r="DS101" s="252">
        <f t="shared" si="69"/>
        <v>0</v>
      </c>
      <c r="DT101" s="252">
        <f t="shared" si="69"/>
        <v>0</v>
      </c>
      <c r="DU101" s="252">
        <f t="shared" si="69"/>
        <v>0</v>
      </c>
      <c r="DV101" s="252">
        <f t="shared" si="69"/>
        <v>0</v>
      </c>
      <c r="DW101" s="252">
        <f t="shared" si="69"/>
        <v>0</v>
      </c>
      <c r="DX101" s="252">
        <f t="shared" si="69"/>
        <v>0</v>
      </c>
      <c r="DY101" s="252">
        <f t="shared" si="69"/>
        <v>0</v>
      </c>
      <c r="DZ101" s="252">
        <f t="shared" si="69"/>
        <v>0</v>
      </c>
      <c r="EA101" s="252">
        <f t="shared" si="69"/>
        <v>0</v>
      </c>
      <c r="EB101" s="252">
        <f t="shared" si="69"/>
        <v>0</v>
      </c>
      <c r="EC101" s="252">
        <f t="shared" si="69"/>
        <v>0</v>
      </c>
      <c r="ED101" s="252">
        <f t="shared" si="69"/>
        <v>0</v>
      </c>
      <c r="EE101" s="252">
        <f t="shared" ref="EE101:GP101" si="70">EE94+EE86</f>
        <v>0</v>
      </c>
      <c r="EF101" s="252">
        <f t="shared" si="70"/>
        <v>0</v>
      </c>
      <c r="EG101" s="252">
        <f t="shared" si="70"/>
        <v>0</v>
      </c>
      <c r="EH101" s="252">
        <f t="shared" si="70"/>
        <v>0</v>
      </c>
      <c r="EI101" s="252">
        <f t="shared" si="70"/>
        <v>0</v>
      </c>
      <c r="EJ101" s="252">
        <f t="shared" si="70"/>
        <v>0</v>
      </c>
      <c r="EK101" s="252">
        <f t="shared" si="70"/>
        <v>0</v>
      </c>
      <c r="EL101" s="252">
        <f t="shared" si="70"/>
        <v>0</v>
      </c>
      <c r="EM101" s="252">
        <f t="shared" si="70"/>
        <v>0</v>
      </c>
      <c r="EN101" s="252">
        <f t="shared" si="70"/>
        <v>0</v>
      </c>
      <c r="EO101" s="252">
        <f t="shared" si="70"/>
        <v>0</v>
      </c>
      <c r="EP101" s="252">
        <f t="shared" si="70"/>
        <v>0</v>
      </c>
      <c r="EQ101" s="252">
        <f t="shared" si="70"/>
        <v>0</v>
      </c>
      <c r="ER101" s="252">
        <f t="shared" si="70"/>
        <v>0</v>
      </c>
      <c r="ES101" s="252">
        <f t="shared" si="70"/>
        <v>0</v>
      </c>
      <c r="ET101" s="252">
        <f t="shared" si="70"/>
        <v>0</v>
      </c>
      <c r="EU101" s="252">
        <f t="shared" si="70"/>
        <v>0</v>
      </c>
      <c r="EV101" s="252">
        <f t="shared" si="70"/>
        <v>0</v>
      </c>
      <c r="EW101" s="252">
        <f t="shared" si="70"/>
        <v>0</v>
      </c>
      <c r="EX101" s="252">
        <f t="shared" si="70"/>
        <v>0</v>
      </c>
      <c r="EY101" s="252">
        <f t="shared" si="70"/>
        <v>0</v>
      </c>
      <c r="EZ101" s="252">
        <f t="shared" si="70"/>
        <v>0</v>
      </c>
      <c r="FA101" s="252">
        <f t="shared" si="70"/>
        <v>0</v>
      </c>
      <c r="FB101" s="252">
        <f t="shared" si="70"/>
        <v>0</v>
      </c>
      <c r="FC101" s="252">
        <f t="shared" si="70"/>
        <v>0</v>
      </c>
      <c r="FD101" s="252">
        <f t="shared" si="70"/>
        <v>0</v>
      </c>
      <c r="FE101" s="252">
        <f t="shared" si="70"/>
        <v>0</v>
      </c>
      <c r="FF101" s="252">
        <f t="shared" si="70"/>
        <v>0</v>
      </c>
      <c r="FG101" s="252">
        <f t="shared" si="70"/>
        <v>0</v>
      </c>
      <c r="FH101" s="252">
        <f t="shared" si="70"/>
        <v>0</v>
      </c>
      <c r="FI101" s="252">
        <f t="shared" si="70"/>
        <v>0</v>
      </c>
      <c r="FJ101" s="252">
        <f t="shared" si="70"/>
        <v>0</v>
      </c>
      <c r="FK101" s="252">
        <f t="shared" si="70"/>
        <v>0</v>
      </c>
      <c r="FL101" s="252">
        <f t="shared" si="70"/>
        <v>0</v>
      </c>
      <c r="FM101" s="252">
        <f t="shared" si="70"/>
        <v>0</v>
      </c>
      <c r="FN101" s="252">
        <f t="shared" si="70"/>
        <v>0</v>
      </c>
      <c r="FO101" s="252">
        <f t="shared" si="70"/>
        <v>0</v>
      </c>
      <c r="FP101" s="252">
        <f t="shared" si="70"/>
        <v>0</v>
      </c>
      <c r="FQ101" s="252">
        <f t="shared" si="70"/>
        <v>0</v>
      </c>
      <c r="FR101" s="252">
        <f t="shared" si="70"/>
        <v>0</v>
      </c>
      <c r="FS101" s="252">
        <f t="shared" si="70"/>
        <v>0</v>
      </c>
      <c r="FT101" s="252">
        <f t="shared" si="70"/>
        <v>0</v>
      </c>
      <c r="FU101" s="252">
        <f t="shared" si="70"/>
        <v>0</v>
      </c>
      <c r="FV101" s="252">
        <f t="shared" si="70"/>
        <v>0</v>
      </c>
      <c r="FW101" s="252">
        <f t="shared" si="70"/>
        <v>0</v>
      </c>
      <c r="FX101" s="252">
        <f t="shared" si="70"/>
        <v>0</v>
      </c>
      <c r="FY101" s="252">
        <f t="shared" si="70"/>
        <v>0</v>
      </c>
      <c r="FZ101" s="252">
        <f t="shared" si="70"/>
        <v>0</v>
      </c>
      <c r="GA101" s="252">
        <f t="shared" si="70"/>
        <v>0</v>
      </c>
      <c r="GB101" s="252">
        <f t="shared" si="70"/>
        <v>0</v>
      </c>
      <c r="GC101" s="252">
        <f t="shared" si="70"/>
        <v>0</v>
      </c>
      <c r="GD101" s="252">
        <f t="shared" si="70"/>
        <v>0</v>
      </c>
      <c r="GE101" s="252">
        <f t="shared" si="70"/>
        <v>0</v>
      </c>
      <c r="GF101" s="252">
        <f t="shared" si="70"/>
        <v>0</v>
      </c>
      <c r="GG101" s="252">
        <f t="shared" si="70"/>
        <v>0</v>
      </c>
      <c r="GH101" s="252">
        <f t="shared" si="70"/>
        <v>0</v>
      </c>
      <c r="GI101" s="252">
        <f t="shared" si="70"/>
        <v>0</v>
      </c>
      <c r="GJ101" s="252">
        <f t="shared" si="70"/>
        <v>0</v>
      </c>
      <c r="GK101" s="252">
        <f t="shared" si="70"/>
        <v>0</v>
      </c>
      <c r="GL101" s="252">
        <f t="shared" si="70"/>
        <v>0</v>
      </c>
      <c r="GM101" s="252">
        <f t="shared" si="70"/>
        <v>0</v>
      </c>
      <c r="GN101" s="252">
        <f t="shared" si="70"/>
        <v>0</v>
      </c>
      <c r="GO101" s="252">
        <f t="shared" si="70"/>
        <v>0</v>
      </c>
      <c r="GP101" s="252">
        <f t="shared" si="70"/>
        <v>0</v>
      </c>
      <c r="GQ101" s="252">
        <f t="shared" ref="GQ101:IV101" si="71">GQ94+GQ86</f>
        <v>0</v>
      </c>
      <c r="GR101" s="252">
        <f t="shared" si="71"/>
        <v>0</v>
      </c>
      <c r="GS101" s="252">
        <f t="shared" si="71"/>
        <v>0</v>
      </c>
      <c r="GT101" s="252">
        <f t="shared" si="71"/>
        <v>0</v>
      </c>
      <c r="GU101" s="252">
        <f t="shared" si="71"/>
        <v>0</v>
      </c>
      <c r="GV101" s="252">
        <f t="shared" si="71"/>
        <v>0</v>
      </c>
      <c r="GW101" s="252">
        <f t="shared" si="71"/>
        <v>0</v>
      </c>
      <c r="GX101" s="252">
        <f t="shared" si="71"/>
        <v>0</v>
      </c>
      <c r="GY101" s="252">
        <f t="shared" si="71"/>
        <v>0</v>
      </c>
      <c r="GZ101" s="252">
        <f t="shared" si="71"/>
        <v>0</v>
      </c>
      <c r="HA101" s="252">
        <f t="shared" si="71"/>
        <v>0</v>
      </c>
      <c r="HB101" s="252">
        <f t="shared" si="71"/>
        <v>0</v>
      </c>
      <c r="HC101" s="252">
        <f t="shared" si="71"/>
        <v>0</v>
      </c>
      <c r="HD101" s="252">
        <f t="shared" si="71"/>
        <v>0</v>
      </c>
      <c r="HE101" s="252">
        <f t="shared" si="71"/>
        <v>0</v>
      </c>
      <c r="HF101" s="252">
        <f t="shared" si="71"/>
        <v>0</v>
      </c>
      <c r="HG101" s="252">
        <f t="shared" si="71"/>
        <v>0</v>
      </c>
      <c r="HH101" s="252">
        <f t="shared" si="71"/>
        <v>0</v>
      </c>
      <c r="HI101" s="252">
        <f t="shared" si="71"/>
        <v>0</v>
      </c>
      <c r="HJ101" s="252">
        <f t="shared" si="71"/>
        <v>0</v>
      </c>
      <c r="HK101" s="252">
        <f t="shared" si="71"/>
        <v>0</v>
      </c>
      <c r="HL101" s="252">
        <f t="shared" si="71"/>
        <v>0</v>
      </c>
      <c r="HM101" s="252">
        <f t="shared" si="71"/>
        <v>0</v>
      </c>
      <c r="HN101" s="252">
        <f t="shared" si="71"/>
        <v>0</v>
      </c>
      <c r="HO101" s="252">
        <f t="shared" si="71"/>
        <v>0</v>
      </c>
      <c r="HP101" s="252">
        <f t="shared" si="71"/>
        <v>0</v>
      </c>
      <c r="HQ101" s="252">
        <f t="shared" si="71"/>
        <v>0</v>
      </c>
      <c r="HR101" s="252">
        <f t="shared" si="71"/>
        <v>0</v>
      </c>
      <c r="HS101" s="252">
        <f t="shared" si="71"/>
        <v>0</v>
      </c>
      <c r="HT101" s="252">
        <f t="shared" si="71"/>
        <v>0</v>
      </c>
      <c r="HU101" s="252">
        <f t="shared" si="71"/>
        <v>0</v>
      </c>
      <c r="HV101" s="252">
        <f t="shared" si="71"/>
        <v>0</v>
      </c>
      <c r="HW101" s="252">
        <f t="shared" si="71"/>
        <v>0</v>
      </c>
      <c r="HX101" s="252">
        <f t="shared" si="71"/>
        <v>0</v>
      </c>
      <c r="HY101" s="252">
        <f t="shared" si="71"/>
        <v>0</v>
      </c>
      <c r="HZ101" s="252">
        <f t="shared" si="71"/>
        <v>0</v>
      </c>
      <c r="IA101" s="252">
        <f t="shared" si="71"/>
        <v>0</v>
      </c>
      <c r="IB101" s="252">
        <f t="shared" si="71"/>
        <v>0</v>
      </c>
      <c r="IC101" s="252">
        <f t="shared" si="71"/>
        <v>0</v>
      </c>
      <c r="ID101" s="252">
        <f t="shared" si="71"/>
        <v>0</v>
      </c>
      <c r="IE101" s="252">
        <f t="shared" si="71"/>
        <v>0</v>
      </c>
      <c r="IF101" s="252">
        <f t="shared" si="71"/>
        <v>0</v>
      </c>
      <c r="IG101" s="252">
        <f t="shared" si="71"/>
        <v>0</v>
      </c>
      <c r="IH101" s="252">
        <f t="shared" si="71"/>
        <v>0</v>
      </c>
      <c r="II101" s="252">
        <f t="shared" si="71"/>
        <v>0</v>
      </c>
      <c r="IJ101" s="252">
        <f t="shared" si="71"/>
        <v>0</v>
      </c>
      <c r="IK101" s="252">
        <f t="shared" si="71"/>
        <v>0</v>
      </c>
      <c r="IL101" s="252">
        <f t="shared" si="71"/>
        <v>0</v>
      </c>
      <c r="IM101" s="252">
        <f t="shared" si="71"/>
        <v>0</v>
      </c>
      <c r="IN101" s="252">
        <f t="shared" si="71"/>
        <v>0</v>
      </c>
      <c r="IO101" s="252">
        <f t="shared" si="71"/>
        <v>0</v>
      </c>
      <c r="IP101" s="252">
        <f t="shared" si="71"/>
        <v>0</v>
      </c>
      <c r="IQ101" s="252">
        <f t="shared" si="71"/>
        <v>0</v>
      </c>
      <c r="IR101" s="252">
        <f t="shared" si="71"/>
        <v>0</v>
      </c>
      <c r="IS101" s="252">
        <f t="shared" si="71"/>
        <v>0</v>
      </c>
      <c r="IT101" s="252">
        <f t="shared" si="71"/>
        <v>0</v>
      </c>
      <c r="IU101" s="252">
        <f t="shared" si="71"/>
        <v>0</v>
      </c>
      <c r="IV101" s="252">
        <f t="shared" si="71"/>
        <v>0</v>
      </c>
    </row>
    <row r="102" spans="1:256" s="336" customFormat="1" ht="13.5" customHeight="1" x14ac:dyDescent="0.3">
      <c r="A102" s="298"/>
      <c r="B102" s="330"/>
      <c r="C102" s="331"/>
      <c r="D102" s="335" t="s">
        <v>552</v>
      </c>
      <c r="E102" s="251">
        <f>E96+E88</f>
        <v>0</v>
      </c>
      <c r="F102" s="252">
        <f>F96+F88</f>
        <v>0</v>
      </c>
      <c r="G102" s="252">
        <f t="shared" ref="G102:BR102" si="72">G96+G88</f>
        <v>0</v>
      </c>
      <c r="H102" s="252">
        <f t="shared" si="72"/>
        <v>0</v>
      </c>
      <c r="I102" s="252">
        <f t="shared" si="72"/>
        <v>0</v>
      </c>
      <c r="J102" s="252">
        <f t="shared" si="72"/>
        <v>0</v>
      </c>
      <c r="K102" s="252">
        <f t="shared" si="72"/>
        <v>0</v>
      </c>
      <c r="L102" s="252">
        <f t="shared" si="72"/>
        <v>0</v>
      </c>
      <c r="M102" s="252">
        <f t="shared" si="72"/>
        <v>0</v>
      </c>
      <c r="N102" s="252">
        <f t="shared" si="72"/>
        <v>0</v>
      </c>
      <c r="O102" s="252">
        <f t="shared" si="72"/>
        <v>0</v>
      </c>
      <c r="P102" s="252">
        <f t="shared" si="72"/>
        <v>0</v>
      </c>
      <c r="Q102" s="252">
        <f t="shared" si="72"/>
        <v>0</v>
      </c>
      <c r="R102" s="252">
        <f t="shared" si="72"/>
        <v>0</v>
      </c>
      <c r="S102" s="252">
        <f t="shared" si="72"/>
        <v>0</v>
      </c>
      <c r="T102" s="252">
        <f t="shared" si="72"/>
        <v>0</v>
      </c>
      <c r="U102" s="252">
        <f t="shared" si="72"/>
        <v>0</v>
      </c>
      <c r="V102" s="252">
        <f t="shared" si="72"/>
        <v>0</v>
      </c>
      <c r="W102" s="252">
        <f t="shared" si="72"/>
        <v>0</v>
      </c>
      <c r="X102" s="252">
        <f t="shared" si="72"/>
        <v>0</v>
      </c>
      <c r="Y102" s="252">
        <f t="shared" si="72"/>
        <v>0</v>
      </c>
      <c r="Z102" s="252">
        <f t="shared" si="72"/>
        <v>0</v>
      </c>
      <c r="AA102" s="252">
        <f t="shared" si="72"/>
        <v>0</v>
      </c>
      <c r="AB102" s="252">
        <f t="shared" si="72"/>
        <v>0</v>
      </c>
      <c r="AC102" s="252">
        <f t="shared" si="72"/>
        <v>0</v>
      </c>
      <c r="AD102" s="252">
        <f t="shared" si="72"/>
        <v>0</v>
      </c>
      <c r="AE102" s="252">
        <f t="shared" si="72"/>
        <v>0</v>
      </c>
      <c r="AF102" s="252">
        <f t="shared" si="72"/>
        <v>0</v>
      </c>
      <c r="AG102" s="252">
        <f t="shared" si="72"/>
        <v>0</v>
      </c>
      <c r="AH102" s="252">
        <f t="shared" si="72"/>
        <v>0</v>
      </c>
      <c r="AI102" s="252">
        <f t="shared" si="72"/>
        <v>0</v>
      </c>
      <c r="AJ102" s="252">
        <f t="shared" si="72"/>
        <v>0</v>
      </c>
      <c r="AK102" s="252">
        <f t="shared" si="72"/>
        <v>0</v>
      </c>
      <c r="AL102" s="252">
        <f t="shared" si="72"/>
        <v>0</v>
      </c>
      <c r="AM102" s="252">
        <f t="shared" si="72"/>
        <v>0</v>
      </c>
      <c r="AN102" s="252">
        <f t="shared" si="72"/>
        <v>0</v>
      </c>
      <c r="AO102" s="252">
        <f t="shared" si="72"/>
        <v>0</v>
      </c>
      <c r="AP102" s="252">
        <f t="shared" si="72"/>
        <v>0</v>
      </c>
      <c r="AQ102" s="252">
        <f t="shared" si="72"/>
        <v>0</v>
      </c>
      <c r="AR102" s="252">
        <f t="shared" si="72"/>
        <v>0</v>
      </c>
      <c r="AS102" s="252">
        <f t="shared" si="72"/>
        <v>0</v>
      </c>
      <c r="AT102" s="252">
        <f t="shared" si="72"/>
        <v>0</v>
      </c>
      <c r="AU102" s="252">
        <f t="shared" si="72"/>
        <v>0</v>
      </c>
      <c r="AV102" s="252">
        <f t="shared" si="72"/>
        <v>0</v>
      </c>
      <c r="AW102" s="252">
        <f t="shared" si="72"/>
        <v>0</v>
      </c>
      <c r="AX102" s="252">
        <f t="shared" si="72"/>
        <v>0</v>
      </c>
      <c r="AY102" s="252">
        <f t="shared" si="72"/>
        <v>0</v>
      </c>
      <c r="AZ102" s="252">
        <f t="shared" si="72"/>
        <v>0</v>
      </c>
      <c r="BA102" s="252">
        <f t="shared" si="72"/>
        <v>0</v>
      </c>
      <c r="BB102" s="252">
        <f t="shared" si="72"/>
        <v>0</v>
      </c>
      <c r="BC102" s="252">
        <f t="shared" si="72"/>
        <v>0</v>
      </c>
      <c r="BD102" s="252">
        <f t="shared" si="72"/>
        <v>0</v>
      </c>
      <c r="BE102" s="252">
        <f t="shared" si="72"/>
        <v>0</v>
      </c>
      <c r="BF102" s="252">
        <f t="shared" si="72"/>
        <v>0</v>
      </c>
      <c r="BG102" s="252">
        <f t="shared" si="72"/>
        <v>0</v>
      </c>
      <c r="BH102" s="252">
        <f t="shared" si="72"/>
        <v>0</v>
      </c>
      <c r="BI102" s="252">
        <f t="shared" si="72"/>
        <v>0</v>
      </c>
      <c r="BJ102" s="252">
        <f t="shared" si="72"/>
        <v>0</v>
      </c>
      <c r="BK102" s="252">
        <f t="shared" si="72"/>
        <v>0</v>
      </c>
      <c r="BL102" s="252">
        <f t="shared" si="72"/>
        <v>0</v>
      </c>
      <c r="BM102" s="252">
        <f t="shared" si="72"/>
        <v>0</v>
      </c>
      <c r="BN102" s="252">
        <f t="shared" si="72"/>
        <v>0</v>
      </c>
      <c r="BO102" s="252">
        <f t="shared" si="72"/>
        <v>0</v>
      </c>
      <c r="BP102" s="252">
        <f t="shared" si="72"/>
        <v>0</v>
      </c>
      <c r="BQ102" s="252">
        <f t="shared" si="72"/>
        <v>0</v>
      </c>
      <c r="BR102" s="252">
        <f t="shared" si="72"/>
        <v>0</v>
      </c>
      <c r="BS102" s="252">
        <f t="shared" ref="BS102:ED102" si="73">BS96+BS88</f>
        <v>0</v>
      </c>
      <c r="BT102" s="252">
        <f t="shared" si="73"/>
        <v>0</v>
      </c>
      <c r="BU102" s="252">
        <f t="shared" si="73"/>
        <v>0</v>
      </c>
      <c r="BV102" s="252">
        <f t="shared" si="73"/>
        <v>0</v>
      </c>
      <c r="BW102" s="252">
        <f t="shared" si="73"/>
        <v>0</v>
      </c>
      <c r="BX102" s="252">
        <f t="shared" si="73"/>
        <v>0</v>
      </c>
      <c r="BY102" s="252">
        <f t="shared" si="73"/>
        <v>0</v>
      </c>
      <c r="BZ102" s="252">
        <f t="shared" si="73"/>
        <v>0</v>
      </c>
      <c r="CA102" s="252">
        <f t="shared" si="73"/>
        <v>0</v>
      </c>
      <c r="CB102" s="252">
        <f t="shared" si="73"/>
        <v>0</v>
      </c>
      <c r="CC102" s="252">
        <f t="shared" si="73"/>
        <v>0</v>
      </c>
      <c r="CD102" s="252">
        <f t="shared" si="73"/>
        <v>0</v>
      </c>
      <c r="CE102" s="252">
        <f t="shared" si="73"/>
        <v>0</v>
      </c>
      <c r="CF102" s="252">
        <f t="shared" si="73"/>
        <v>0</v>
      </c>
      <c r="CG102" s="252">
        <f t="shared" si="73"/>
        <v>0</v>
      </c>
      <c r="CH102" s="252">
        <f t="shared" si="73"/>
        <v>0</v>
      </c>
      <c r="CI102" s="252">
        <f t="shared" si="73"/>
        <v>0</v>
      </c>
      <c r="CJ102" s="252">
        <f t="shared" si="73"/>
        <v>0</v>
      </c>
      <c r="CK102" s="252">
        <f t="shared" si="73"/>
        <v>0</v>
      </c>
      <c r="CL102" s="252">
        <f t="shared" si="73"/>
        <v>0</v>
      </c>
      <c r="CM102" s="252">
        <f t="shared" si="73"/>
        <v>0</v>
      </c>
      <c r="CN102" s="252">
        <f t="shared" si="73"/>
        <v>0</v>
      </c>
      <c r="CO102" s="252">
        <f t="shared" si="73"/>
        <v>0</v>
      </c>
      <c r="CP102" s="252">
        <f t="shared" si="73"/>
        <v>0</v>
      </c>
      <c r="CQ102" s="252">
        <f t="shared" si="73"/>
        <v>0</v>
      </c>
      <c r="CR102" s="252">
        <f t="shared" si="73"/>
        <v>0</v>
      </c>
      <c r="CS102" s="252">
        <f t="shared" si="73"/>
        <v>0</v>
      </c>
      <c r="CT102" s="252">
        <f t="shared" si="73"/>
        <v>0</v>
      </c>
      <c r="CU102" s="252">
        <f t="shared" si="73"/>
        <v>0</v>
      </c>
      <c r="CV102" s="252">
        <f t="shared" si="73"/>
        <v>0</v>
      </c>
      <c r="CW102" s="252">
        <f t="shared" si="73"/>
        <v>0</v>
      </c>
      <c r="CX102" s="252">
        <f t="shared" si="73"/>
        <v>0</v>
      </c>
      <c r="CY102" s="252">
        <f t="shared" si="73"/>
        <v>0</v>
      </c>
      <c r="CZ102" s="252">
        <f t="shared" si="73"/>
        <v>0</v>
      </c>
      <c r="DA102" s="252">
        <f t="shared" si="73"/>
        <v>0</v>
      </c>
      <c r="DB102" s="252">
        <f t="shared" si="73"/>
        <v>0</v>
      </c>
      <c r="DC102" s="252">
        <f t="shared" si="73"/>
        <v>0</v>
      </c>
      <c r="DD102" s="252">
        <f t="shared" si="73"/>
        <v>0</v>
      </c>
      <c r="DE102" s="252">
        <f t="shared" si="73"/>
        <v>0</v>
      </c>
      <c r="DF102" s="252">
        <f t="shared" si="73"/>
        <v>0</v>
      </c>
      <c r="DG102" s="252">
        <f t="shared" si="73"/>
        <v>0</v>
      </c>
      <c r="DH102" s="252">
        <f t="shared" si="73"/>
        <v>0</v>
      </c>
      <c r="DI102" s="252">
        <f t="shared" si="73"/>
        <v>0</v>
      </c>
      <c r="DJ102" s="252">
        <f t="shared" si="73"/>
        <v>0</v>
      </c>
      <c r="DK102" s="252">
        <f t="shared" si="73"/>
        <v>0</v>
      </c>
      <c r="DL102" s="252">
        <f t="shared" si="73"/>
        <v>0</v>
      </c>
      <c r="DM102" s="252">
        <f t="shared" si="73"/>
        <v>0</v>
      </c>
      <c r="DN102" s="252">
        <f t="shared" si="73"/>
        <v>0</v>
      </c>
      <c r="DO102" s="252">
        <f t="shared" si="73"/>
        <v>0</v>
      </c>
      <c r="DP102" s="252">
        <f t="shared" si="73"/>
        <v>0</v>
      </c>
      <c r="DQ102" s="252">
        <f t="shared" si="73"/>
        <v>0</v>
      </c>
      <c r="DR102" s="252">
        <f t="shared" si="73"/>
        <v>0</v>
      </c>
      <c r="DS102" s="252">
        <f t="shared" si="73"/>
        <v>0</v>
      </c>
      <c r="DT102" s="252">
        <f t="shared" si="73"/>
        <v>0</v>
      </c>
      <c r="DU102" s="252">
        <f t="shared" si="73"/>
        <v>0</v>
      </c>
      <c r="DV102" s="252">
        <f t="shared" si="73"/>
        <v>0</v>
      </c>
      <c r="DW102" s="252">
        <f t="shared" si="73"/>
        <v>0</v>
      </c>
      <c r="DX102" s="252">
        <f t="shared" si="73"/>
        <v>0</v>
      </c>
      <c r="DY102" s="252">
        <f t="shared" si="73"/>
        <v>0</v>
      </c>
      <c r="DZ102" s="252">
        <f t="shared" si="73"/>
        <v>0</v>
      </c>
      <c r="EA102" s="252">
        <f t="shared" si="73"/>
        <v>0</v>
      </c>
      <c r="EB102" s="252">
        <f t="shared" si="73"/>
        <v>0</v>
      </c>
      <c r="EC102" s="252">
        <f t="shared" si="73"/>
        <v>0</v>
      </c>
      <c r="ED102" s="252">
        <f t="shared" si="73"/>
        <v>0</v>
      </c>
      <c r="EE102" s="252">
        <f t="shared" ref="EE102:GP102" si="74">EE96+EE88</f>
        <v>0</v>
      </c>
      <c r="EF102" s="252">
        <f t="shared" si="74"/>
        <v>0</v>
      </c>
      <c r="EG102" s="252">
        <f t="shared" si="74"/>
        <v>0</v>
      </c>
      <c r="EH102" s="252">
        <f t="shared" si="74"/>
        <v>0</v>
      </c>
      <c r="EI102" s="252">
        <f t="shared" si="74"/>
        <v>0</v>
      </c>
      <c r="EJ102" s="252">
        <f t="shared" si="74"/>
        <v>0</v>
      </c>
      <c r="EK102" s="252">
        <f t="shared" si="74"/>
        <v>0</v>
      </c>
      <c r="EL102" s="252">
        <f t="shared" si="74"/>
        <v>0</v>
      </c>
      <c r="EM102" s="252">
        <f t="shared" si="74"/>
        <v>0</v>
      </c>
      <c r="EN102" s="252">
        <f t="shared" si="74"/>
        <v>0</v>
      </c>
      <c r="EO102" s="252">
        <f t="shared" si="74"/>
        <v>0</v>
      </c>
      <c r="EP102" s="252">
        <f t="shared" si="74"/>
        <v>0</v>
      </c>
      <c r="EQ102" s="252">
        <f t="shared" si="74"/>
        <v>0</v>
      </c>
      <c r="ER102" s="252">
        <f t="shared" si="74"/>
        <v>0</v>
      </c>
      <c r="ES102" s="252">
        <f t="shared" si="74"/>
        <v>0</v>
      </c>
      <c r="ET102" s="252">
        <f t="shared" si="74"/>
        <v>0</v>
      </c>
      <c r="EU102" s="252">
        <f t="shared" si="74"/>
        <v>0</v>
      </c>
      <c r="EV102" s="252">
        <f t="shared" si="74"/>
        <v>0</v>
      </c>
      <c r="EW102" s="252">
        <f t="shared" si="74"/>
        <v>0</v>
      </c>
      <c r="EX102" s="252">
        <f t="shared" si="74"/>
        <v>0</v>
      </c>
      <c r="EY102" s="252">
        <f t="shared" si="74"/>
        <v>0</v>
      </c>
      <c r="EZ102" s="252">
        <f t="shared" si="74"/>
        <v>0</v>
      </c>
      <c r="FA102" s="252">
        <f t="shared" si="74"/>
        <v>0</v>
      </c>
      <c r="FB102" s="252">
        <f t="shared" si="74"/>
        <v>0</v>
      </c>
      <c r="FC102" s="252">
        <f t="shared" si="74"/>
        <v>0</v>
      </c>
      <c r="FD102" s="252">
        <f t="shared" si="74"/>
        <v>0</v>
      </c>
      <c r="FE102" s="252">
        <f t="shared" si="74"/>
        <v>0</v>
      </c>
      <c r="FF102" s="252">
        <f t="shared" si="74"/>
        <v>0</v>
      </c>
      <c r="FG102" s="252">
        <f t="shared" si="74"/>
        <v>0</v>
      </c>
      <c r="FH102" s="252">
        <f t="shared" si="74"/>
        <v>0</v>
      </c>
      <c r="FI102" s="252">
        <f t="shared" si="74"/>
        <v>0</v>
      </c>
      <c r="FJ102" s="252">
        <f t="shared" si="74"/>
        <v>0</v>
      </c>
      <c r="FK102" s="252">
        <f t="shared" si="74"/>
        <v>0</v>
      </c>
      <c r="FL102" s="252">
        <f t="shared" si="74"/>
        <v>0</v>
      </c>
      <c r="FM102" s="252">
        <f t="shared" si="74"/>
        <v>0</v>
      </c>
      <c r="FN102" s="252">
        <f t="shared" si="74"/>
        <v>0</v>
      </c>
      <c r="FO102" s="252">
        <f t="shared" si="74"/>
        <v>0</v>
      </c>
      <c r="FP102" s="252">
        <f t="shared" si="74"/>
        <v>0</v>
      </c>
      <c r="FQ102" s="252">
        <f t="shared" si="74"/>
        <v>0</v>
      </c>
      <c r="FR102" s="252">
        <f t="shared" si="74"/>
        <v>0</v>
      </c>
      <c r="FS102" s="252">
        <f t="shared" si="74"/>
        <v>0</v>
      </c>
      <c r="FT102" s="252">
        <f t="shared" si="74"/>
        <v>0</v>
      </c>
      <c r="FU102" s="252">
        <f t="shared" si="74"/>
        <v>0</v>
      </c>
      <c r="FV102" s="252">
        <f t="shared" si="74"/>
        <v>0</v>
      </c>
      <c r="FW102" s="252">
        <f t="shared" si="74"/>
        <v>0</v>
      </c>
      <c r="FX102" s="252">
        <f t="shared" si="74"/>
        <v>0</v>
      </c>
      <c r="FY102" s="252">
        <f t="shared" si="74"/>
        <v>0</v>
      </c>
      <c r="FZ102" s="252">
        <f t="shared" si="74"/>
        <v>0</v>
      </c>
      <c r="GA102" s="252">
        <f t="shared" si="74"/>
        <v>0</v>
      </c>
      <c r="GB102" s="252">
        <f t="shared" si="74"/>
        <v>0</v>
      </c>
      <c r="GC102" s="252">
        <f t="shared" si="74"/>
        <v>0</v>
      </c>
      <c r="GD102" s="252">
        <f t="shared" si="74"/>
        <v>0</v>
      </c>
      <c r="GE102" s="252">
        <f t="shared" si="74"/>
        <v>0</v>
      </c>
      <c r="GF102" s="252">
        <f t="shared" si="74"/>
        <v>0</v>
      </c>
      <c r="GG102" s="252">
        <f t="shared" si="74"/>
        <v>0</v>
      </c>
      <c r="GH102" s="252">
        <f t="shared" si="74"/>
        <v>0</v>
      </c>
      <c r="GI102" s="252">
        <f t="shared" si="74"/>
        <v>0</v>
      </c>
      <c r="GJ102" s="252">
        <f t="shared" si="74"/>
        <v>0</v>
      </c>
      <c r="GK102" s="252">
        <f t="shared" si="74"/>
        <v>0</v>
      </c>
      <c r="GL102" s="252">
        <f t="shared" si="74"/>
        <v>0</v>
      </c>
      <c r="GM102" s="252">
        <f t="shared" si="74"/>
        <v>0</v>
      </c>
      <c r="GN102" s="252">
        <f t="shared" si="74"/>
        <v>0</v>
      </c>
      <c r="GO102" s="252">
        <f t="shared" si="74"/>
        <v>0</v>
      </c>
      <c r="GP102" s="252">
        <f t="shared" si="74"/>
        <v>0</v>
      </c>
      <c r="GQ102" s="252">
        <f t="shared" ref="GQ102:IV102" si="75">GQ96+GQ88</f>
        <v>0</v>
      </c>
      <c r="GR102" s="252">
        <f t="shared" si="75"/>
        <v>0</v>
      </c>
      <c r="GS102" s="252">
        <f t="shared" si="75"/>
        <v>0</v>
      </c>
      <c r="GT102" s="252">
        <f t="shared" si="75"/>
        <v>0</v>
      </c>
      <c r="GU102" s="252">
        <f t="shared" si="75"/>
        <v>0</v>
      </c>
      <c r="GV102" s="252">
        <f t="shared" si="75"/>
        <v>0</v>
      </c>
      <c r="GW102" s="252">
        <f t="shared" si="75"/>
        <v>0</v>
      </c>
      <c r="GX102" s="252">
        <f t="shared" si="75"/>
        <v>0</v>
      </c>
      <c r="GY102" s="252">
        <f t="shared" si="75"/>
        <v>0</v>
      </c>
      <c r="GZ102" s="252">
        <f t="shared" si="75"/>
        <v>0</v>
      </c>
      <c r="HA102" s="252">
        <f t="shared" si="75"/>
        <v>0</v>
      </c>
      <c r="HB102" s="252">
        <f t="shared" si="75"/>
        <v>0</v>
      </c>
      <c r="HC102" s="252">
        <f t="shared" si="75"/>
        <v>0</v>
      </c>
      <c r="HD102" s="252">
        <f t="shared" si="75"/>
        <v>0</v>
      </c>
      <c r="HE102" s="252">
        <f t="shared" si="75"/>
        <v>0</v>
      </c>
      <c r="HF102" s="252">
        <f t="shared" si="75"/>
        <v>0</v>
      </c>
      <c r="HG102" s="252">
        <f t="shared" si="75"/>
        <v>0</v>
      </c>
      <c r="HH102" s="252">
        <f t="shared" si="75"/>
        <v>0</v>
      </c>
      <c r="HI102" s="252">
        <f t="shared" si="75"/>
        <v>0</v>
      </c>
      <c r="HJ102" s="252">
        <f t="shared" si="75"/>
        <v>0</v>
      </c>
      <c r="HK102" s="252">
        <f t="shared" si="75"/>
        <v>0</v>
      </c>
      <c r="HL102" s="252">
        <f t="shared" si="75"/>
        <v>0</v>
      </c>
      <c r="HM102" s="252">
        <f t="shared" si="75"/>
        <v>0</v>
      </c>
      <c r="HN102" s="252">
        <f t="shared" si="75"/>
        <v>0</v>
      </c>
      <c r="HO102" s="252">
        <f t="shared" si="75"/>
        <v>0</v>
      </c>
      <c r="HP102" s="252">
        <f t="shared" si="75"/>
        <v>0</v>
      </c>
      <c r="HQ102" s="252">
        <f t="shared" si="75"/>
        <v>0</v>
      </c>
      <c r="HR102" s="252">
        <f t="shared" si="75"/>
        <v>0</v>
      </c>
      <c r="HS102" s="252">
        <f t="shared" si="75"/>
        <v>0</v>
      </c>
      <c r="HT102" s="252">
        <f t="shared" si="75"/>
        <v>0</v>
      </c>
      <c r="HU102" s="252">
        <f t="shared" si="75"/>
        <v>0</v>
      </c>
      <c r="HV102" s="252">
        <f t="shared" si="75"/>
        <v>0</v>
      </c>
      <c r="HW102" s="252">
        <f t="shared" si="75"/>
        <v>0</v>
      </c>
      <c r="HX102" s="252">
        <f t="shared" si="75"/>
        <v>0</v>
      </c>
      <c r="HY102" s="252">
        <f t="shared" si="75"/>
        <v>0</v>
      </c>
      <c r="HZ102" s="252">
        <f t="shared" si="75"/>
        <v>0</v>
      </c>
      <c r="IA102" s="252">
        <f t="shared" si="75"/>
        <v>0</v>
      </c>
      <c r="IB102" s="252">
        <f t="shared" si="75"/>
        <v>0</v>
      </c>
      <c r="IC102" s="252">
        <f t="shared" si="75"/>
        <v>0</v>
      </c>
      <c r="ID102" s="252">
        <f t="shared" si="75"/>
        <v>0</v>
      </c>
      <c r="IE102" s="252">
        <f t="shared" si="75"/>
        <v>0</v>
      </c>
      <c r="IF102" s="252">
        <f t="shared" si="75"/>
        <v>0</v>
      </c>
      <c r="IG102" s="252">
        <f t="shared" si="75"/>
        <v>0</v>
      </c>
      <c r="IH102" s="252">
        <f t="shared" si="75"/>
        <v>0</v>
      </c>
      <c r="II102" s="252">
        <f t="shared" si="75"/>
        <v>0</v>
      </c>
      <c r="IJ102" s="252">
        <f t="shared" si="75"/>
        <v>0</v>
      </c>
      <c r="IK102" s="252">
        <f t="shared" si="75"/>
        <v>0</v>
      </c>
      <c r="IL102" s="252">
        <f t="shared" si="75"/>
        <v>0</v>
      </c>
      <c r="IM102" s="252">
        <f t="shared" si="75"/>
        <v>0</v>
      </c>
      <c r="IN102" s="252">
        <f t="shared" si="75"/>
        <v>0</v>
      </c>
      <c r="IO102" s="252">
        <f t="shared" si="75"/>
        <v>0</v>
      </c>
      <c r="IP102" s="252">
        <f t="shared" si="75"/>
        <v>0</v>
      </c>
      <c r="IQ102" s="252">
        <f t="shared" si="75"/>
        <v>0</v>
      </c>
      <c r="IR102" s="252">
        <f t="shared" si="75"/>
        <v>0</v>
      </c>
      <c r="IS102" s="252">
        <f t="shared" si="75"/>
        <v>0</v>
      </c>
      <c r="IT102" s="252">
        <f t="shared" si="75"/>
        <v>0</v>
      </c>
      <c r="IU102" s="252">
        <f t="shared" si="75"/>
        <v>0</v>
      </c>
      <c r="IV102" s="252">
        <f t="shared" si="75"/>
        <v>0</v>
      </c>
    </row>
    <row r="103" spans="1:256" s="342" customFormat="1" ht="13.5" customHeight="1" thickBot="1" x14ac:dyDescent="0.35">
      <c r="A103" s="305"/>
      <c r="B103" s="337"/>
      <c r="C103" s="338"/>
      <c r="D103" s="339" t="s">
        <v>554</v>
      </c>
      <c r="E103" s="340">
        <f>E98+E90</f>
        <v>0</v>
      </c>
      <c r="F103" s="341">
        <f>F98+F90</f>
        <v>0</v>
      </c>
      <c r="G103" s="341">
        <f t="shared" ref="G103:BR103" si="76">G98+G90</f>
        <v>0</v>
      </c>
      <c r="H103" s="341">
        <f t="shared" si="76"/>
        <v>0</v>
      </c>
      <c r="I103" s="341">
        <f t="shared" si="76"/>
        <v>0</v>
      </c>
      <c r="J103" s="341">
        <f t="shared" si="76"/>
        <v>0</v>
      </c>
      <c r="K103" s="341">
        <f t="shared" si="76"/>
        <v>0</v>
      </c>
      <c r="L103" s="341">
        <f t="shared" si="76"/>
        <v>0</v>
      </c>
      <c r="M103" s="341">
        <f t="shared" si="76"/>
        <v>0</v>
      </c>
      <c r="N103" s="341">
        <f t="shared" si="76"/>
        <v>0</v>
      </c>
      <c r="O103" s="341">
        <f t="shared" si="76"/>
        <v>0</v>
      </c>
      <c r="P103" s="341">
        <f t="shared" si="76"/>
        <v>0</v>
      </c>
      <c r="Q103" s="341">
        <f t="shared" si="76"/>
        <v>0</v>
      </c>
      <c r="R103" s="341">
        <f t="shared" si="76"/>
        <v>0</v>
      </c>
      <c r="S103" s="341">
        <f t="shared" si="76"/>
        <v>0</v>
      </c>
      <c r="T103" s="341">
        <f t="shared" si="76"/>
        <v>0</v>
      </c>
      <c r="U103" s="341">
        <f t="shared" si="76"/>
        <v>0</v>
      </c>
      <c r="V103" s="341">
        <f t="shared" si="76"/>
        <v>0</v>
      </c>
      <c r="W103" s="341">
        <f t="shared" si="76"/>
        <v>0</v>
      </c>
      <c r="X103" s="341">
        <f t="shared" si="76"/>
        <v>0</v>
      </c>
      <c r="Y103" s="341">
        <f t="shared" si="76"/>
        <v>0</v>
      </c>
      <c r="Z103" s="341">
        <f t="shared" si="76"/>
        <v>0</v>
      </c>
      <c r="AA103" s="341">
        <f t="shared" si="76"/>
        <v>0</v>
      </c>
      <c r="AB103" s="341">
        <f t="shared" si="76"/>
        <v>0</v>
      </c>
      <c r="AC103" s="341">
        <f t="shared" si="76"/>
        <v>0</v>
      </c>
      <c r="AD103" s="341">
        <f t="shared" si="76"/>
        <v>0</v>
      </c>
      <c r="AE103" s="341">
        <f t="shared" si="76"/>
        <v>0</v>
      </c>
      <c r="AF103" s="341">
        <f t="shared" si="76"/>
        <v>0</v>
      </c>
      <c r="AG103" s="341">
        <f t="shared" si="76"/>
        <v>0</v>
      </c>
      <c r="AH103" s="341">
        <f t="shared" si="76"/>
        <v>0</v>
      </c>
      <c r="AI103" s="341">
        <f t="shared" si="76"/>
        <v>0</v>
      </c>
      <c r="AJ103" s="341">
        <f t="shared" si="76"/>
        <v>0</v>
      </c>
      <c r="AK103" s="341">
        <f t="shared" si="76"/>
        <v>0</v>
      </c>
      <c r="AL103" s="341">
        <f t="shared" si="76"/>
        <v>0</v>
      </c>
      <c r="AM103" s="341">
        <f t="shared" si="76"/>
        <v>0</v>
      </c>
      <c r="AN103" s="341">
        <f t="shared" si="76"/>
        <v>0</v>
      </c>
      <c r="AO103" s="341">
        <f t="shared" si="76"/>
        <v>0</v>
      </c>
      <c r="AP103" s="341">
        <f t="shared" si="76"/>
        <v>0</v>
      </c>
      <c r="AQ103" s="341">
        <f t="shared" si="76"/>
        <v>0</v>
      </c>
      <c r="AR103" s="341">
        <f t="shared" si="76"/>
        <v>0</v>
      </c>
      <c r="AS103" s="341">
        <f t="shared" si="76"/>
        <v>0</v>
      </c>
      <c r="AT103" s="341">
        <f t="shared" si="76"/>
        <v>0</v>
      </c>
      <c r="AU103" s="341">
        <f t="shared" si="76"/>
        <v>0</v>
      </c>
      <c r="AV103" s="341">
        <f t="shared" si="76"/>
        <v>0</v>
      </c>
      <c r="AW103" s="341">
        <f t="shared" si="76"/>
        <v>0</v>
      </c>
      <c r="AX103" s="341">
        <f t="shared" si="76"/>
        <v>0</v>
      </c>
      <c r="AY103" s="341">
        <f t="shared" si="76"/>
        <v>0</v>
      </c>
      <c r="AZ103" s="341">
        <f t="shared" si="76"/>
        <v>0</v>
      </c>
      <c r="BA103" s="341">
        <f t="shared" si="76"/>
        <v>0</v>
      </c>
      <c r="BB103" s="341">
        <f t="shared" si="76"/>
        <v>0</v>
      </c>
      <c r="BC103" s="341">
        <f t="shared" si="76"/>
        <v>0</v>
      </c>
      <c r="BD103" s="341">
        <f t="shared" si="76"/>
        <v>0</v>
      </c>
      <c r="BE103" s="341">
        <f t="shared" si="76"/>
        <v>0</v>
      </c>
      <c r="BF103" s="341">
        <f t="shared" si="76"/>
        <v>0</v>
      </c>
      <c r="BG103" s="341">
        <f t="shared" si="76"/>
        <v>0</v>
      </c>
      <c r="BH103" s="341">
        <f t="shared" si="76"/>
        <v>0</v>
      </c>
      <c r="BI103" s="341">
        <f t="shared" si="76"/>
        <v>0</v>
      </c>
      <c r="BJ103" s="341">
        <f t="shared" si="76"/>
        <v>0</v>
      </c>
      <c r="BK103" s="341">
        <f t="shared" si="76"/>
        <v>0</v>
      </c>
      <c r="BL103" s="341">
        <f t="shared" si="76"/>
        <v>0</v>
      </c>
      <c r="BM103" s="341">
        <f t="shared" si="76"/>
        <v>0</v>
      </c>
      <c r="BN103" s="341">
        <f t="shared" si="76"/>
        <v>0</v>
      </c>
      <c r="BO103" s="341">
        <f t="shared" si="76"/>
        <v>0</v>
      </c>
      <c r="BP103" s="341">
        <f t="shared" si="76"/>
        <v>0</v>
      </c>
      <c r="BQ103" s="341">
        <f t="shared" si="76"/>
        <v>0</v>
      </c>
      <c r="BR103" s="341">
        <f t="shared" si="76"/>
        <v>0</v>
      </c>
      <c r="BS103" s="341">
        <f t="shared" ref="BS103:ED103" si="77">BS98+BS90</f>
        <v>0</v>
      </c>
      <c r="BT103" s="341">
        <f t="shared" si="77"/>
        <v>0</v>
      </c>
      <c r="BU103" s="341">
        <f t="shared" si="77"/>
        <v>0</v>
      </c>
      <c r="BV103" s="341">
        <f t="shared" si="77"/>
        <v>0</v>
      </c>
      <c r="BW103" s="341">
        <f t="shared" si="77"/>
        <v>0</v>
      </c>
      <c r="BX103" s="341">
        <f t="shared" si="77"/>
        <v>0</v>
      </c>
      <c r="BY103" s="341">
        <f t="shared" si="77"/>
        <v>0</v>
      </c>
      <c r="BZ103" s="341">
        <f t="shared" si="77"/>
        <v>0</v>
      </c>
      <c r="CA103" s="341">
        <f t="shared" si="77"/>
        <v>0</v>
      </c>
      <c r="CB103" s="341">
        <f t="shared" si="77"/>
        <v>0</v>
      </c>
      <c r="CC103" s="341">
        <f t="shared" si="77"/>
        <v>0</v>
      </c>
      <c r="CD103" s="341">
        <f t="shared" si="77"/>
        <v>0</v>
      </c>
      <c r="CE103" s="341">
        <f t="shared" si="77"/>
        <v>0</v>
      </c>
      <c r="CF103" s="341">
        <f t="shared" si="77"/>
        <v>0</v>
      </c>
      <c r="CG103" s="341">
        <f t="shared" si="77"/>
        <v>0</v>
      </c>
      <c r="CH103" s="341">
        <f t="shared" si="77"/>
        <v>0</v>
      </c>
      <c r="CI103" s="341">
        <f t="shared" si="77"/>
        <v>0</v>
      </c>
      <c r="CJ103" s="341">
        <f t="shared" si="77"/>
        <v>0</v>
      </c>
      <c r="CK103" s="341">
        <f t="shared" si="77"/>
        <v>0</v>
      </c>
      <c r="CL103" s="341">
        <f t="shared" si="77"/>
        <v>0</v>
      </c>
      <c r="CM103" s="341">
        <f t="shared" si="77"/>
        <v>0</v>
      </c>
      <c r="CN103" s="341">
        <f t="shared" si="77"/>
        <v>0</v>
      </c>
      <c r="CO103" s="341">
        <f t="shared" si="77"/>
        <v>0</v>
      </c>
      <c r="CP103" s="341">
        <f t="shared" si="77"/>
        <v>0</v>
      </c>
      <c r="CQ103" s="341">
        <f t="shared" si="77"/>
        <v>0</v>
      </c>
      <c r="CR103" s="341">
        <f t="shared" si="77"/>
        <v>0</v>
      </c>
      <c r="CS103" s="341">
        <f t="shared" si="77"/>
        <v>0</v>
      </c>
      <c r="CT103" s="341">
        <f t="shared" si="77"/>
        <v>0</v>
      </c>
      <c r="CU103" s="341">
        <f t="shared" si="77"/>
        <v>0</v>
      </c>
      <c r="CV103" s="341">
        <f t="shared" si="77"/>
        <v>0</v>
      </c>
      <c r="CW103" s="341">
        <f t="shared" si="77"/>
        <v>0</v>
      </c>
      <c r="CX103" s="341">
        <f t="shared" si="77"/>
        <v>0</v>
      </c>
      <c r="CY103" s="341">
        <f t="shared" si="77"/>
        <v>0</v>
      </c>
      <c r="CZ103" s="341">
        <f t="shared" si="77"/>
        <v>0</v>
      </c>
      <c r="DA103" s="341">
        <f t="shared" si="77"/>
        <v>0</v>
      </c>
      <c r="DB103" s="341">
        <f t="shared" si="77"/>
        <v>0</v>
      </c>
      <c r="DC103" s="341">
        <f t="shared" si="77"/>
        <v>0</v>
      </c>
      <c r="DD103" s="341">
        <f t="shared" si="77"/>
        <v>0</v>
      </c>
      <c r="DE103" s="341">
        <f t="shared" si="77"/>
        <v>0</v>
      </c>
      <c r="DF103" s="341">
        <f t="shared" si="77"/>
        <v>0</v>
      </c>
      <c r="DG103" s="341">
        <f t="shared" si="77"/>
        <v>0</v>
      </c>
      <c r="DH103" s="341">
        <f t="shared" si="77"/>
        <v>0</v>
      </c>
      <c r="DI103" s="341">
        <f t="shared" si="77"/>
        <v>0</v>
      </c>
      <c r="DJ103" s="341">
        <f t="shared" si="77"/>
        <v>0</v>
      </c>
      <c r="DK103" s="341">
        <f t="shared" si="77"/>
        <v>0</v>
      </c>
      <c r="DL103" s="341">
        <f t="shared" si="77"/>
        <v>0</v>
      </c>
      <c r="DM103" s="341">
        <f t="shared" si="77"/>
        <v>0</v>
      </c>
      <c r="DN103" s="341">
        <f t="shared" si="77"/>
        <v>0</v>
      </c>
      <c r="DO103" s="341">
        <f t="shared" si="77"/>
        <v>0</v>
      </c>
      <c r="DP103" s="341">
        <f t="shared" si="77"/>
        <v>0</v>
      </c>
      <c r="DQ103" s="341">
        <f t="shared" si="77"/>
        <v>0</v>
      </c>
      <c r="DR103" s="341">
        <f t="shared" si="77"/>
        <v>0</v>
      </c>
      <c r="DS103" s="341">
        <f t="shared" si="77"/>
        <v>0</v>
      </c>
      <c r="DT103" s="341">
        <f t="shared" si="77"/>
        <v>0</v>
      </c>
      <c r="DU103" s="341">
        <f t="shared" si="77"/>
        <v>0</v>
      </c>
      <c r="DV103" s="341">
        <f t="shared" si="77"/>
        <v>0</v>
      </c>
      <c r="DW103" s="341">
        <f t="shared" si="77"/>
        <v>0</v>
      </c>
      <c r="DX103" s="341">
        <f t="shared" si="77"/>
        <v>0</v>
      </c>
      <c r="DY103" s="341">
        <f t="shared" si="77"/>
        <v>0</v>
      </c>
      <c r="DZ103" s="341">
        <f t="shared" si="77"/>
        <v>0</v>
      </c>
      <c r="EA103" s="341">
        <f t="shared" si="77"/>
        <v>0</v>
      </c>
      <c r="EB103" s="341">
        <f t="shared" si="77"/>
        <v>0</v>
      </c>
      <c r="EC103" s="341">
        <f t="shared" si="77"/>
        <v>0</v>
      </c>
      <c r="ED103" s="341">
        <f t="shared" si="77"/>
        <v>0</v>
      </c>
      <c r="EE103" s="341">
        <f t="shared" ref="EE103:GP103" si="78">EE98+EE90</f>
        <v>0</v>
      </c>
      <c r="EF103" s="341">
        <f t="shared" si="78"/>
        <v>0</v>
      </c>
      <c r="EG103" s="341">
        <f t="shared" si="78"/>
        <v>0</v>
      </c>
      <c r="EH103" s="341">
        <f t="shared" si="78"/>
        <v>0</v>
      </c>
      <c r="EI103" s="341">
        <f t="shared" si="78"/>
        <v>0</v>
      </c>
      <c r="EJ103" s="341">
        <f t="shared" si="78"/>
        <v>0</v>
      </c>
      <c r="EK103" s="341">
        <f t="shared" si="78"/>
        <v>0</v>
      </c>
      <c r="EL103" s="341">
        <f t="shared" si="78"/>
        <v>0</v>
      </c>
      <c r="EM103" s="341">
        <f t="shared" si="78"/>
        <v>0</v>
      </c>
      <c r="EN103" s="341">
        <f t="shared" si="78"/>
        <v>0</v>
      </c>
      <c r="EO103" s="341">
        <f t="shared" si="78"/>
        <v>0</v>
      </c>
      <c r="EP103" s="341">
        <f t="shared" si="78"/>
        <v>0</v>
      </c>
      <c r="EQ103" s="341">
        <f t="shared" si="78"/>
        <v>0</v>
      </c>
      <c r="ER103" s="341">
        <f t="shared" si="78"/>
        <v>0</v>
      </c>
      <c r="ES103" s="341">
        <f t="shared" si="78"/>
        <v>0</v>
      </c>
      <c r="ET103" s="341">
        <f t="shared" si="78"/>
        <v>0</v>
      </c>
      <c r="EU103" s="341">
        <f t="shared" si="78"/>
        <v>0</v>
      </c>
      <c r="EV103" s="341">
        <f t="shared" si="78"/>
        <v>0</v>
      </c>
      <c r="EW103" s="341">
        <f t="shared" si="78"/>
        <v>0</v>
      </c>
      <c r="EX103" s="341">
        <f t="shared" si="78"/>
        <v>0</v>
      </c>
      <c r="EY103" s="341">
        <f t="shared" si="78"/>
        <v>0</v>
      </c>
      <c r="EZ103" s="341">
        <f t="shared" si="78"/>
        <v>0</v>
      </c>
      <c r="FA103" s="341">
        <f t="shared" si="78"/>
        <v>0</v>
      </c>
      <c r="FB103" s="341">
        <f t="shared" si="78"/>
        <v>0</v>
      </c>
      <c r="FC103" s="341">
        <f t="shared" si="78"/>
        <v>0</v>
      </c>
      <c r="FD103" s="341">
        <f t="shared" si="78"/>
        <v>0</v>
      </c>
      <c r="FE103" s="341">
        <f t="shared" si="78"/>
        <v>0</v>
      </c>
      <c r="FF103" s="341">
        <f t="shared" si="78"/>
        <v>0</v>
      </c>
      <c r="FG103" s="341">
        <f t="shared" si="78"/>
        <v>0</v>
      </c>
      <c r="FH103" s="341">
        <f t="shared" si="78"/>
        <v>0</v>
      </c>
      <c r="FI103" s="341">
        <f t="shared" si="78"/>
        <v>0</v>
      </c>
      <c r="FJ103" s="341">
        <f t="shared" si="78"/>
        <v>0</v>
      </c>
      <c r="FK103" s="341">
        <f t="shared" si="78"/>
        <v>0</v>
      </c>
      <c r="FL103" s="341">
        <f t="shared" si="78"/>
        <v>0</v>
      </c>
      <c r="FM103" s="341">
        <f t="shared" si="78"/>
        <v>0</v>
      </c>
      <c r="FN103" s="341">
        <f t="shared" si="78"/>
        <v>0</v>
      </c>
      <c r="FO103" s="341">
        <f t="shared" si="78"/>
        <v>0</v>
      </c>
      <c r="FP103" s="341">
        <f t="shared" si="78"/>
        <v>0</v>
      </c>
      <c r="FQ103" s="341">
        <f t="shared" si="78"/>
        <v>0</v>
      </c>
      <c r="FR103" s="341">
        <f t="shared" si="78"/>
        <v>0</v>
      </c>
      <c r="FS103" s="341">
        <f t="shared" si="78"/>
        <v>0</v>
      </c>
      <c r="FT103" s="341">
        <f t="shared" si="78"/>
        <v>0</v>
      </c>
      <c r="FU103" s="341">
        <f t="shared" si="78"/>
        <v>0</v>
      </c>
      <c r="FV103" s="341">
        <f t="shared" si="78"/>
        <v>0</v>
      </c>
      <c r="FW103" s="341">
        <f t="shared" si="78"/>
        <v>0</v>
      </c>
      <c r="FX103" s="341">
        <f t="shared" si="78"/>
        <v>0</v>
      </c>
      <c r="FY103" s="341">
        <f t="shared" si="78"/>
        <v>0</v>
      </c>
      <c r="FZ103" s="341">
        <f t="shared" si="78"/>
        <v>0</v>
      </c>
      <c r="GA103" s="341">
        <f t="shared" si="78"/>
        <v>0</v>
      </c>
      <c r="GB103" s="341">
        <f t="shared" si="78"/>
        <v>0</v>
      </c>
      <c r="GC103" s="341">
        <f t="shared" si="78"/>
        <v>0</v>
      </c>
      <c r="GD103" s="341">
        <f t="shared" si="78"/>
        <v>0</v>
      </c>
      <c r="GE103" s="341">
        <f t="shared" si="78"/>
        <v>0</v>
      </c>
      <c r="GF103" s="341">
        <f t="shared" si="78"/>
        <v>0</v>
      </c>
      <c r="GG103" s="341">
        <f t="shared" si="78"/>
        <v>0</v>
      </c>
      <c r="GH103" s="341">
        <f t="shared" si="78"/>
        <v>0</v>
      </c>
      <c r="GI103" s="341">
        <f t="shared" si="78"/>
        <v>0</v>
      </c>
      <c r="GJ103" s="341">
        <f t="shared" si="78"/>
        <v>0</v>
      </c>
      <c r="GK103" s="341">
        <f t="shared" si="78"/>
        <v>0</v>
      </c>
      <c r="GL103" s="341">
        <f t="shared" si="78"/>
        <v>0</v>
      </c>
      <c r="GM103" s="341">
        <f t="shared" si="78"/>
        <v>0</v>
      </c>
      <c r="GN103" s="341">
        <f t="shared" si="78"/>
        <v>0</v>
      </c>
      <c r="GO103" s="341">
        <f t="shared" si="78"/>
        <v>0</v>
      </c>
      <c r="GP103" s="341">
        <f t="shared" si="78"/>
        <v>0</v>
      </c>
      <c r="GQ103" s="341">
        <f t="shared" ref="GQ103:IV103" si="79">GQ98+GQ90</f>
        <v>0</v>
      </c>
      <c r="GR103" s="341">
        <f t="shared" si="79"/>
        <v>0</v>
      </c>
      <c r="GS103" s="341">
        <f t="shared" si="79"/>
        <v>0</v>
      </c>
      <c r="GT103" s="341">
        <f t="shared" si="79"/>
        <v>0</v>
      </c>
      <c r="GU103" s="341">
        <f t="shared" si="79"/>
        <v>0</v>
      </c>
      <c r="GV103" s="341">
        <f t="shared" si="79"/>
        <v>0</v>
      </c>
      <c r="GW103" s="341">
        <f t="shared" si="79"/>
        <v>0</v>
      </c>
      <c r="GX103" s="341">
        <f t="shared" si="79"/>
        <v>0</v>
      </c>
      <c r="GY103" s="341">
        <f t="shared" si="79"/>
        <v>0</v>
      </c>
      <c r="GZ103" s="341">
        <f t="shared" si="79"/>
        <v>0</v>
      </c>
      <c r="HA103" s="341">
        <f t="shared" si="79"/>
        <v>0</v>
      </c>
      <c r="HB103" s="341">
        <f t="shared" si="79"/>
        <v>0</v>
      </c>
      <c r="HC103" s="341">
        <f t="shared" si="79"/>
        <v>0</v>
      </c>
      <c r="HD103" s="341">
        <f t="shared" si="79"/>
        <v>0</v>
      </c>
      <c r="HE103" s="341">
        <f t="shared" si="79"/>
        <v>0</v>
      </c>
      <c r="HF103" s="341">
        <f t="shared" si="79"/>
        <v>0</v>
      </c>
      <c r="HG103" s="341">
        <f t="shared" si="79"/>
        <v>0</v>
      </c>
      <c r="HH103" s="341">
        <f t="shared" si="79"/>
        <v>0</v>
      </c>
      <c r="HI103" s="341">
        <f t="shared" si="79"/>
        <v>0</v>
      </c>
      <c r="HJ103" s="341">
        <f t="shared" si="79"/>
        <v>0</v>
      </c>
      <c r="HK103" s="341">
        <f t="shared" si="79"/>
        <v>0</v>
      </c>
      <c r="HL103" s="341">
        <f t="shared" si="79"/>
        <v>0</v>
      </c>
      <c r="HM103" s="341">
        <f t="shared" si="79"/>
        <v>0</v>
      </c>
      <c r="HN103" s="341">
        <f t="shared" si="79"/>
        <v>0</v>
      </c>
      <c r="HO103" s="341">
        <f t="shared" si="79"/>
        <v>0</v>
      </c>
      <c r="HP103" s="341">
        <f t="shared" si="79"/>
        <v>0</v>
      </c>
      <c r="HQ103" s="341">
        <f t="shared" si="79"/>
        <v>0</v>
      </c>
      <c r="HR103" s="341">
        <f t="shared" si="79"/>
        <v>0</v>
      </c>
      <c r="HS103" s="341">
        <f t="shared" si="79"/>
        <v>0</v>
      </c>
      <c r="HT103" s="341">
        <f t="shared" si="79"/>
        <v>0</v>
      </c>
      <c r="HU103" s="341">
        <f t="shared" si="79"/>
        <v>0</v>
      </c>
      <c r="HV103" s="341">
        <f t="shared" si="79"/>
        <v>0</v>
      </c>
      <c r="HW103" s="341">
        <f t="shared" si="79"/>
        <v>0</v>
      </c>
      <c r="HX103" s="341">
        <f t="shared" si="79"/>
        <v>0</v>
      </c>
      <c r="HY103" s="341">
        <f t="shared" si="79"/>
        <v>0</v>
      </c>
      <c r="HZ103" s="341">
        <f t="shared" si="79"/>
        <v>0</v>
      </c>
      <c r="IA103" s="341">
        <f t="shared" si="79"/>
        <v>0</v>
      </c>
      <c r="IB103" s="341">
        <f t="shared" si="79"/>
        <v>0</v>
      </c>
      <c r="IC103" s="341">
        <f t="shared" si="79"/>
        <v>0</v>
      </c>
      <c r="ID103" s="341">
        <f t="shared" si="79"/>
        <v>0</v>
      </c>
      <c r="IE103" s="341">
        <f t="shared" si="79"/>
        <v>0</v>
      </c>
      <c r="IF103" s="341">
        <f t="shared" si="79"/>
        <v>0</v>
      </c>
      <c r="IG103" s="341">
        <f t="shared" si="79"/>
        <v>0</v>
      </c>
      <c r="IH103" s="341">
        <f t="shared" si="79"/>
        <v>0</v>
      </c>
      <c r="II103" s="341">
        <f t="shared" si="79"/>
        <v>0</v>
      </c>
      <c r="IJ103" s="341">
        <f t="shared" si="79"/>
        <v>0</v>
      </c>
      <c r="IK103" s="341">
        <f t="shared" si="79"/>
        <v>0</v>
      </c>
      <c r="IL103" s="341">
        <f t="shared" si="79"/>
        <v>0</v>
      </c>
      <c r="IM103" s="341">
        <f t="shared" si="79"/>
        <v>0</v>
      </c>
      <c r="IN103" s="341">
        <f t="shared" si="79"/>
        <v>0</v>
      </c>
      <c r="IO103" s="341">
        <f t="shared" si="79"/>
        <v>0</v>
      </c>
      <c r="IP103" s="341">
        <f t="shared" si="79"/>
        <v>0</v>
      </c>
      <c r="IQ103" s="341">
        <f t="shared" si="79"/>
        <v>0</v>
      </c>
      <c r="IR103" s="341">
        <f t="shared" si="79"/>
        <v>0</v>
      </c>
      <c r="IS103" s="341">
        <f t="shared" si="79"/>
        <v>0</v>
      </c>
      <c r="IT103" s="341">
        <f t="shared" si="79"/>
        <v>0</v>
      </c>
      <c r="IU103" s="341">
        <f t="shared" si="79"/>
        <v>0</v>
      </c>
      <c r="IV103" s="341">
        <f t="shared" si="79"/>
        <v>0</v>
      </c>
    </row>
    <row r="104" spans="1:256" s="299" customFormat="1" ht="13.5" customHeight="1" thickTop="1" x14ac:dyDescent="0.3">
      <c r="A104" s="298"/>
      <c r="B104" s="326"/>
      <c r="C104" s="315"/>
      <c r="D104" s="343" t="s">
        <v>548</v>
      </c>
      <c r="E104" s="318"/>
      <c r="F104" s="221"/>
      <c r="G104" s="221"/>
      <c r="H104" s="221"/>
      <c r="I104" s="221"/>
      <c r="J104" s="221"/>
      <c r="K104" s="221"/>
      <c r="L104" s="221"/>
      <c r="M104" s="221"/>
      <c r="N104" s="221"/>
      <c r="O104" s="221"/>
      <c r="P104" s="221"/>
      <c r="Q104" s="221"/>
      <c r="R104" s="221"/>
      <c r="S104" s="221"/>
      <c r="T104" s="221"/>
      <c r="U104" s="221"/>
      <c r="V104" s="221"/>
      <c r="W104" s="221"/>
      <c r="X104" s="221"/>
      <c r="Y104" s="221"/>
      <c r="Z104" s="221"/>
      <c r="AA104" s="221"/>
      <c r="AB104" s="221"/>
      <c r="AC104" s="221"/>
      <c r="AD104" s="221"/>
      <c r="AE104" s="221"/>
      <c r="AF104" s="221"/>
      <c r="AG104" s="221"/>
      <c r="AH104" s="221"/>
      <c r="AI104" s="221"/>
      <c r="AJ104" s="221"/>
      <c r="AK104" s="221"/>
      <c r="AL104" s="221"/>
      <c r="AM104" s="221"/>
      <c r="AN104" s="221"/>
      <c r="AO104" s="221"/>
      <c r="AP104" s="221"/>
      <c r="AQ104" s="221"/>
      <c r="AR104" s="221"/>
      <c r="AS104" s="221"/>
      <c r="AT104" s="221"/>
      <c r="AU104" s="221"/>
      <c r="AV104" s="221"/>
      <c r="AW104" s="221"/>
      <c r="AX104" s="221"/>
      <c r="AY104" s="221"/>
      <c r="AZ104" s="221"/>
      <c r="BA104" s="221"/>
      <c r="BB104" s="221"/>
      <c r="BC104" s="221"/>
      <c r="BD104" s="221"/>
      <c r="BE104" s="221"/>
      <c r="BF104" s="221"/>
      <c r="BG104" s="221"/>
      <c r="BH104" s="221"/>
      <c r="BI104" s="221"/>
      <c r="BJ104" s="221"/>
      <c r="BK104" s="221"/>
      <c r="BL104" s="221"/>
      <c r="BM104" s="221"/>
      <c r="BN104" s="221"/>
      <c r="BO104" s="221"/>
      <c r="BP104" s="221"/>
      <c r="BQ104" s="221"/>
      <c r="BR104" s="221"/>
      <c r="BS104" s="221"/>
      <c r="BT104" s="221"/>
      <c r="BU104" s="221"/>
      <c r="BV104" s="221"/>
      <c r="BW104" s="221"/>
      <c r="BX104" s="221"/>
      <c r="BY104" s="221"/>
      <c r="BZ104" s="221"/>
      <c r="CA104" s="221"/>
      <c r="CB104" s="221"/>
      <c r="CC104" s="221"/>
      <c r="CD104" s="221"/>
      <c r="CE104" s="221"/>
      <c r="CF104" s="221"/>
      <c r="CG104" s="221"/>
      <c r="CH104" s="221"/>
      <c r="CI104" s="221"/>
      <c r="CJ104" s="221"/>
      <c r="CK104" s="221"/>
      <c r="CL104" s="221"/>
      <c r="CM104" s="221"/>
      <c r="CN104" s="221"/>
      <c r="CO104" s="221"/>
      <c r="CP104" s="221"/>
      <c r="CQ104" s="221"/>
      <c r="CR104" s="221"/>
      <c r="CS104" s="221"/>
      <c r="CT104" s="221"/>
      <c r="CU104" s="221"/>
      <c r="CV104" s="221"/>
      <c r="CW104" s="221"/>
      <c r="CX104" s="221"/>
      <c r="CY104" s="221"/>
      <c r="CZ104" s="221"/>
      <c r="DA104" s="221"/>
      <c r="DB104" s="221"/>
      <c r="DC104" s="221"/>
      <c r="DD104" s="221"/>
      <c r="DE104" s="221"/>
      <c r="DF104" s="221"/>
      <c r="DG104" s="221"/>
      <c r="DH104" s="221"/>
      <c r="DI104" s="221"/>
      <c r="DJ104" s="221"/>
      <c r="DK104" s="221"/>
      <c r="DL104" s="221"/>
      <c r="DM104" s="221"/>
      <c r="DN104" s="221"/>
      <c r="DO104" s="221"/>
      <c r="DP104" s="221"/>
      <c r="DQ104" s="221"/>
      <c r="DR104" s="221"/>
      <c r="DS104" s="221"/>
      <c r="DT104" s="221"/>
      <c r="DU104" s="221"/>
      <c r="DV104" s="221"/>
      <c r="DW104" s="221"/>
      <c r="DX104" s="221"/>
      <c r="DY104" s="221"/>
      <c r="DZ104" s="221"/>
      <c r="EA104" s="221"/>
      <c r="EB104" s="221"/>
      <c r="EC104" s="221"/>
      <c r="ED104" s="221"/>
      <c r="EE104" s="221"/>
      <c r="EF104" s="221"/>
      <c r="EG104" s="221"/>
      <c r="EH104" s="221"/>
      <c r="EI104" s="221"/>
      <c r="EJ104" s="221"/>
      <c r="EK104" s="221"/>
      <c r="EL104" s="221"/>
      <c r="EM104" s="221"/>
      <c r="EN104" s="221"/>
      <c r="EO104" s="221"/>
      <c r="EP104" s="221"/>
      <c r="EQ104" s="221"/>
      <c r="ER104" s="221"/>
      <c r="ES104" s="221"/>
      <c r="ET104" s="221"/>
      <c r="EU104" s="221"/>
      <c r="EV104" s="221"/>
      <c r="EW104" s="221"/>
      <c r="EX104" s="221"/>
      <c r="EY104" s="221"/>
      <c r="EZ104" s="221"/>
      <c r="FA104" s="221"/>
      <c r="FB104" s="221"/>
      <c r="FC104" s="221"/>
      <c r="FD104" s="221"/>
      <c r="FE104" s="221"/>
      <c r="FF104" s="221"/>
      <c r="FG104" s="221"/>
      <c r="FH104" s="221"/>
      <c r="FI104" s="221"/>
      <c r="FJ104" s="221"/>
      <c r="FK104" s="221"/>
      <c r="FL104" s="221"/>
      <c r="FM104" s="221"/>
      <c r="FN104" s="221"/>
      <c r="FO104" s="221"/>
      <c r="FP104" s="221"/>
      <c r="FQ104" s="221"/>
      <c r="FR104" s="221"/>
      <c r="FS104" s="221"/>
      <c r="FT104" s="221"/>
      <c r="FU104" s="221"/>
      <c r="FV104" s="221"/>
      <c r="FW104" s="221"/>
      <c r="FX104" s="221"/>
      <c r="FY104" s="221"/>
      <c r="FZ104" s="221"/>
      <c r="GA104" s="221"/>
      <c r="GB104" s="221"/>
      <c r="GC104" s="221"/>
      <c r="GD104" s="221"/>
      <c r="GE104" s="221"/>
      <c r="GF104" s="221"/>
      <c r="GG104" s="221"/>
      <c r="GH104" s="221"/>
      <c r="GI104" s="221"/>
      <c r="GJ104" s="221"/>
      <c r="GK104" s="221"/>
      <c r="GL104" s="221"/>
      <c r="GM104" s="221"/>
      <c r="GN104" s="221"/>
      <c r="GO104" s="221"/>
      <c r="GP104" s="221"/>
      <c r="GQ104" s="221"/>
      <c r="GR104" s="221"/>
      <c r="GS104" s="221"/>
      <c r="GT104" s="221"/>
      <c r="GU104" s="221"/>
      <c r="GV104" s="221"/>
      <c r="GW104" s="221"/>
      <c r="GX104" s="221"/>
      <c r="GY104" s="221"/>
      <c r="GZ104" s="221"/>
      <c r="HA104" s="221"/>
      <c r="HB104" s="221"/>
      <c r="HC104" s="221"/>
      <c r="HD104" s="221"/>
      <c r="HE104" s="221"/>
      <c r="HF104" s="221"/>
      <c r="HG104" s="221"/>
      <c r="HH104" s="221"/>
      <c r="HI104" s="221"/>
      <c r="HJ104" s="221"/>
      <c r="HK104" s="221"/>
      <c r="HL104" s="221"/>
      <c r="HM104" s="221"/>
      <c r="HN104" s="221"/>
      <c r="HO104" s="221"/>
      <c r="HP104" s="221"/>
      <c r="HQ104" s="221"/>
      <c r="HR104" s="221"/>
      <c r="HS104" s="221"/>
      <c r="HT104" s="221"/>
      <c r="HU104" s="221"/>
      <c r="HV104" s="221"/>
      <c r="HW104" s="221"/>
      <c r="HX104" s="221"/>
      <c r="HY104" s="221"/>
      <c r="HZ104" s="221"/>
      <c r="IA104" s="221"/>
      <c r="IB104" s="221"/>
      <c r="IC104" s="221"/>
      <c r="ID104" s="221"/>
      <c r="IE104" s="221"/>
      <c r="IF104" s="221"/>
      <c r="IG104" s="221"/>
      <c r="IH104" s="221"/>
      <c r="II104" s="221"/>
      <c r="IJ104" s="221"/>
      <c r="IK104" s="221"/>
      <c r="IL104" s="221"/>
      <c r="IM104" s="221"/>
      <c r="IN104" s="221"/>
      <c r="IO104" s="221"/>
      <c r="IP104" s="221"/>
      <c r="IQ104" s="221"/>
      <c r="IR104" s="221"/>
      <c r="IS104" s="221"/>
      <c r="IT104" s="221"/>
      <c r="IU104" s="221"/>
      <c r="IV104" s="221"/>
    </row>
    <row r="105" spans="1:256" s="308" customFormat="1" ht="13.5" customHeight="1" x14ac:dyDescent="0.3">
      <c r="A105" s="305"/>
      <c r="B105" s="327"/>
      <c r="C105" s="311"/>
      <c r="D105" s="306" t="s">
        <v>549</v>
      </c>
      <c r="E105" s="307"/>
      <c r="F105" s="266"/>
      <c r="G105" s="266"/>
      <c r="H105" s="266"/>
      <c r="I105" s="266"/>
      <c r="J105" s="266"/>
      <c r="K105" s="266"/>
      <c r="L105" s="266"/>
      <c r="M105" s="266"/>
      <c r="N105" s="266"/>
      <c r="O105" s="266"/>
      <c r="P105" s="266"/>
      <c r="Q105" s="266"/>
      <c r="R105" s="266"/>
      <c r="S105" s="266"/>
      <c r="T105" s="266"/>
      <c r="U105" s="266"/>
      <c r="V105" s="266"/>
      <c r="W105" s="266"/>
      <c r="X105" s="266"/>
      <c r="Y105" s="266"/>
      <c r="Z105" s="266"/>
      <c r="AA105" s="266"/>
      <c r="AB105" s="266"/>
      <c r="AC105" s="266"/>
      <c r="AD105" s="266"/>
      <c r="AE105" s="266"/>
      <c r="AF105" s="266"/>
      <c r="AG105" s="266"/>
      <c r="AH105" s="266"/>
      <c r="AI105" s="266"/>
      <c r="AJ105" s="266"/>
      <c r="AK105" s="266"/>
      <c r="AL105" s="266"/>
      <c r="AM105" s="266"/>
      <c r="AN105" s="266"/>
      <c r="AO105" s="266"/>
      <c r="AP105" s="266"/>
      <c r="AQ105" s="266"/>
      <c r="AR105" s="266"/>
      <c r="AS105" s="266"/>
      <c r="AT105" s="266"/>
      <c r="AU105" s="266"/>
      <c r="AV105" s="266"/>
      <c r="AW105" s="266"/>
      <c r="AX105" s="266"/>
      <c r="AY105" s="266"/>
      <c r="AZ105" s="266"/>
      <c r="BA105" s="266"/>
      <c r="BB105" s="266"/>
      <c r="BC105" s="266"/>
      <c r="BD105" s="266"/>
      <c r="BE105" s="266"/>
      <c r="BF105" s="266"/>
      <c r="BG105" s="266"/>
      <c r="BH105" s="266"/>
      <c r="BI105" s="266"/>
      <c r="BJ105" s="266"/>
      <c r="BK105" s="266"/>
      <c r="BL105" s="266"/>
      <c r="BM105" s="266"/>
      <c r="BN105" s="266"/>
      <c r="BO105" s="266"/>
      <c r="BP105" s="266"/>
      <c r="BQ105" s="266"/>
      <c r="BR105" s="266"/>
      <c r="BS105" s="266"/>
      <c r="BT105" s="266"/>
      <c r="BU105" s="266"/>
      <c r="BV105" s="266"/>
      <c r="BW105" s="266"/>
      <c r="BX105" s="266"/>
      <c r="BY105" s="266"/>
      <c r="BZ105" s="266"/>
      <c r="CA105" s="266"/>
      <c r="CB105" s="266"/>
      <c r="CC105" s="266"/>
      <c r="CD105" s="266"/>
      <c r="CE105" s="266"/>
      <c r="CF105" s="266"/>
      <c r="CG105" s="266"/>
      <c r="CH105" s="266"/>
      <c r="CI105" s="266"/>
      <c r="CJ105" s="266"/>
      <c r="CK105" s="266"/>
      <c r="CL105" s="266"/>
      <c r="CM105" s="266"/>
      <c r="CN105" s="266"/>
      <c r="CO105" s="266"/>
      <c r="CP105" s="266"/>
      <c r="CQ105" s="266"/>
      <c r="CR105" s="266"/>
      <c r="CS105" s="266"/>
      <c r="CT105" s="266"/>
      <c r="CU105" s="266"/>
      <c r="CV105" s="266"/>
      <c r="CW105" s="266"/>
      <c r="CX105" s="266"/>
      <c r="CY105" s="266"/>
      <c r="CZ105" s="266"/>
      <c r="DA105" s="266"/>
      <c r="DB105" s="266"/>
      <c r="DC105" s="266"/>
      <c r="DD105" s="266"/>
      <c r="DE105" s="266"/>
      <c r="DF105" s="266"/>
      <c r="DG105" s="266"/>
      <c r="DH105" s="266"/>
      <c r="DI105" s="266"/>
      <c r="DJ105" s="266"/>
      <c r="DK105" s="266"/>
      <c r="DL105" s="266"/>
      <c r="DM105" s="266"/>
      <c r="DN105" s="266"/>
      <c r="DO105" s="266"/>
      <c r="DP105" s="266"/>
      <c r="DQ105" s="266"/>
      <c r="DR105" s="266"/>
      <c r="DS105" s="266"/>
      <c r="DT105" s="266"/>
      <c r="DU105" s="266"/>
      <c r="DV105" s="266"/>
      <c r="DW105" s="266"/>
      <c r="DX105" s="266"/>
      <c r="DY105" s="266"/>
      <c r="DZ105" s="266"/>
      <c r="EA105" s="266"/>
      <c r="EB105" s="266"/>
      <c r="EC105" s="266"/>
      <c r="ED105" s="266"/>
      <c r="EE105" s="266"/>
      <c r="EF105" s="266"/>
      <c r="EG105" s="266"/>
      <c r="EH105" s="266"/>
      <c r="EI105" s="266"/>
      <c r="EJ105" s="266"/>
      <c r="EK105" s="266"/>
      <c r="EL105" s="266"/>
      <c r="EM105" s="266"/>
      <c r="EN105" s="266"/>
      <c r="EO105" s="266"/>
      <c r="EP105" s="266"/>
      <c r="EQ105" s="266"/>
      <c r="ER105" s="266"/>
      <c r="ES105" s="266"/>
      <c r="ET105" s="266"/>
      <c r="EU105" s="266"/>
      <c r="EV105" s="266"/>
      <c r="EW105" s="266"/>
      <c r="EX105" s="266"/>
      <c r="EY105" s="266"/>
      <c r="EZ105" s="266"/>
      <c r="FA105" s="266"/>
      <c r="FB105" s="266"/>
      <c r="FC105" s="266"/>
      <c r="FD105" s="266"/>
      <c r="FE105" s="266"/>
      <c r="FF105" s="266"/>
      <c r="FG105" s="266"/>
      <c r="FH105" s="266"/>
      <c r="FI105" s="266"/>
      <c r="FJ105" s="266"/>
      <c r="FK105" s="266"/>
      <c r="FL105" s="266"/>
      <c r="FM105" s="266"/>
      <c r="FN105" s="266"/>
      <c r="FO105" s="266"/>
      <c r="FP105" s="266"/>
      <c r="FQ105" s="266"/>
      <c r="FR105" s="266"/>
      <c r="FS105" s="266"/>
      <c r="FT105" s="266"/>
      <c r="FU105" s="266"/>
      <c r="FV105" s="266"/>
      <c r="FW105" s="266"/>
      <c r="FX105" s="266"/>
      <c r="FY105" s="266"/>
      <c r="FZ105" s="266"/>
      <c r="GA105" s="266"/>
      <c r="GB105" s="266"/>
      <c r="GC105" s="266"/>
      <c r="GD105" s="266"/>
      <c r="GE105" s="266"/>
      <c r="GF105" s="266"/>
      <c r="GG105" s="266"/>
      <c r="GH105" s="266"/>
      <c r="GI105" s="266"/>
      <c r="GJ105" s="266"/>
      <c r="GK105" s="266"/>
      <c r="GL105" s="266"/>
      <c r="GM105" s="266"/>
      <c r="GN105" s="266"/>
      <c r="GO105" s="266"/>
      <c r="GP105" s="266"/>
      <c r="GQ105" s="266"/>
      <c r="GR105" s="266"/>
      <c r="GS105" s="266"/>
      <c r="GT105" s="266"/>
      <c r="GU105" s="266"/>
      <c r="GV105" s="266"/>
      <c r="GW105" s="266"/>
      <c r="GX105" s="266"/>
      <c r="GY105" s="266"/>
      <c r="GZ105" s="266"/>
      <c r="HA105" s="266"/>
      <c r="HB105" s="266"/>
      <c r="HC105" s="266"/>
      <c r="HD105" s="266"/>
      <c r="HE105" s="266"/>
      <c r="HF105" s="266"/>
      <c r="HG105" s="266"/>
      <c r="HH105" s="266"/>
      <c r="HI105" s="266"/>
      <c r="HJ105" s="266"/>
      <c r="HK105" s="266"/>
      <c r="HL105" s="266"/>
      <c r="HM105" s="266"/>
      <c r="HN105" s="266"/>
      <c r="HO105" s="266"/>
      <c r="HP105" s="266"/>
      <c r="HQ105" s="266"/>
      <c r="HR105" s="266"/>
      <c r="HS105" s="266"/>
      <c r="HT105" s="266"/>
      <c r="HU105" s="266"/>
      <c r="HV105" s="266"/>
      <c r="HW105" s="266"/>
      <c r="HX105" s="266"/>
      <c r="HY105" s="266"/>
      <c r="HZ105" s="266"/>
      <c r="IA105" s="266"/>
      <c r="IB105" s="266"/>
      <c r="IC105" s="266"/>
      <c r="ID105" s="266"/>
      <c r="IE105" s="266"/>
      <c r="IF105" s="266"/>
      <c r="IG105" s="266"/>
      <c r="IH105" s="266"/>
      <c r="II105" s="266"/>
      <c r="IJ105" s="266"/>
      <c r="IK105" s="266"/>
      <c r="IL105" s="266"/>
      <c r="IM105" s="266"/>
      <c r="IN105" s="266"/>
      <c r="IO105" s="266"/>
      <c r="IP105" s="266"/>
      <c r="IQ105" s="266"/>
      <c r="IR105" s="266"/>
      <c r="IS105" s="266"/>
      <c r="IT105" s="266"/>
      <c r="IU105" s="266"/>
      <c r="IV105" s="266"/>
    </row>
    <row r="106" spans="1:256" s="298" customFormat="1" ht="13.5" customHeight="1" x14ac:dyDescent="0.3">
      <c r="B106" s="326"/>
      <c r="C106" s="315"/>
      <c r="D106" s="343" t="s">
        <v>550</v>
      </c>
      <c r="E106" s="304"/>
      <c r="F106" s="221"/>
      <c r="G106" s="221"/>
      <c r="H106" s="221"/>
      <c r="I106" s="221"/>
      <c r="J106" s="221"/>
      <c r="K106" s="221"/>
      <c r="L106" s="221"/>
      <c r="M106" s="221"/>
      <c r="N106" s="221"/>
      <c r="O106" s="221"/>
      <c r="P106" s="221"/>
      <c r="Q106" s="221"/>
      <c r="R106" s="221"/>
      <c r="S106" s="221"/>
      <c r="T106" s="221"/>
      <c r="U106" s="221"/>
      <c r="V106" s="221"/>
      <c r="W106" s="221"/>
      <c r="X106" s="221"/>
      <c r="Y106" s="221"/>
      <c r="Z106" s="221"/>
      <c r="AA106" s="221"/>
      <c r="AB106" s="221"/>
      <c r="AC106" s="221"/>
      <c r="AD106" s="221"/>
      <c r="AE106" s="221"/>
      <c r="AF106" s="221"/>
      <c r="AG106" s="221"/>
      <c r="AH106" s="221"/>
      <c r="AI106" s="221"/>
      <c r="AJ106" s="221"/>
      <c r="AK106" s="221"/>
      <c r="AL106" s="221"/>
      <c r="AM106" s="221"/>
      <c r="AN106" s="221"/>
      <c r="AO106" s="221"/>
      <c r="AP106" s="221"/>
      <c r="AQ106" s="221"/>
      <c r="AR106" s="221"/>
      <c r="AS106" s="221"/>
      <c r="AT106" s="221"/>
      <c r="AU106" s="221"/>
      <c r="AV106" s="221"/>
      <c r="AW106" s="221"/>
      <c r="AX106" s="221"/>
      <c r="AY106" s="221"/>
      <c r="AZ106" s="221"/>
      <c r="BA106" s="221"/>
      <c r="BB106" s="221"/>
      <c r="BC106" s="221"/>
      <c r="BD106" s="221"/>
      <c r="BE106" s="221"/>
      <c r="BF106" s="221"/>
      <c r="BG106" s="221"/>
      <c r="BH106" s="221"/>
      <c r="BI106" s="221"/>
      <c r="BJ106" s="221"/>
      <c r="BK106" s="221"/>
      <c r="BL106" s="221"/>
      <c r="BM106" s="221"/>
      <c r="BN106" s="221"/>
      <c r="BO106" s="221"/>
      <c r="BP106" s="221"/>
      <c r="BQ106" s="221"/>
      <c r="BR106" s="221"/>
      <c r="BS106" s="221"/>
      <c r="BT106" s="221"/>
      <c r="BU106" s="221"/>
      <c r="BV106" s="221"/>
      <c r="BW106" s="221"/>
      <c r="BX106" s="221"/>
      <c r="BY106" s="221"/>
      <c r="BZ106" s="221"/>
      <c r="CA106" s="221"/>
      <c r="CB106" s="221"/>
      <c r="CC106" s="221"/>
      <c r="CD106" s="221"/>
      <c r="CE106" s="221"/>
      <c r="CF106" s="221"/>
      <c r="CG106" s="221"/>
      <c r="CH106" s="221"/>
      <c r="CI106" s="221"/>
      <c r="CJ106" s="221"/>
      <c r="CK106" s="221"/>
      <c r="CL106" s="221"/>
      <c r="CM106" s="221"/>
      <c r="CN106" s="221"/>
      <c r="CO106" s="221"/>
      <c r="CP106" s="221"/>
      <c r="CQ106" s="221"/>
      <c r="CR106" s="221"/>
      <c r="CS106" s="221"/>
      <c r="CT106" s="221"/>
      <c r="CU106" s="221"/>
      <c r="CV106" s="221"/>
      <c r="CW106" s="221"/>
      <c r="CX106" s="221"/>
      <c r="CY106" s="221"/>
      <c r="CZ106" s="221"/>
      <c r="DA106" s="221"/>
      <c r="DB106" s="221"/>
      <c r="DC106" s="221"/>
      <c r="DD106" s="221"/>
      <c r="DE106" s="221"/>
      <c r="DF106" s="221"/>
      <c r="DG106" s="221"/>
      <c r="DH106" s="221"/>
      <c r="DI106" s="221"/>
      <c r="DJ106" s="221"/>
      <c r="DK106" s="221"/>
      <c r="DL106" s="221"/>
      <c r="DM106" s="221"/>
      <c r="DN106" s="221"/>
      <c r="DO106" s="221"/>
      <c r="DP106" s="221"/>
      <c r="DQ106" s="221"/>
      <c r="DR106" s="221"/>
      <c r="DS106" s="221"/>
      <c r="DT106" s="221"/>
      <c r="DU106" s="221"/>
      <c r="DV106" s="221"/>
      <c r="DW106" s="221"/>
      <c r="DX106" s="221"/>
      <c r="DY106" s="221"/>
      <c r="DZ106" s="221"/>
      <c r="EA106" s="221"/>
      <c r="EB106" s="221"/>
      <c r="EC106" s="221"/>
      <c r="ED106" s="221"/>
      <c r="EE106" s="221"/>
      <c r="EF106" s="221"/>
      <c r="EG106" s="221"/>
      <c r="EH106" s="221"/>
      <c r="EI106" s="221"/>
      <c r="EJ106" s="221"/>
      <c r="EK106" s="221"/>
      <c r="EL106" s="221"/>
      <c r="EM106" s="221"/>
      <c r="EN106" s="221"/>
      <c r="EO106" s="221"/>
      <c r="EP106" s="221"/>
      <c r="EQ106" s="221"/>
      <c r="ER106" s="221"/>
      <c r="ES106" s="221"/>
      <c r="ET106" s="221"/>
      <c r="EU106" s="221"/>
      <c r="EV106" s="221"/>
      <c r="EW106" s="221"/>
      <c r="EX106" s="221"/>
      <c r="EY106" s="221"/>
      <c r="EZ106" s="221"/>
      <c r="FA106" s="221"/>
      <c r="FB106" s="221"/>
      <c r="FC106" s="221"/>
      <c r="FD106" s="221"/>
      <c r="FE106" s="221"/>
      <c r="FF106" s="221"/>
      <c r="FG106" s="221"/>
      <c r="FH106" s="221"/>
      <c r="FI106" s="221"/>
      <c r="FJ106" s="221"/>
      <c r="FK106" s="221"/>
      <c r="FL106" s="221"/>
      <c r="FM106" s="221"/>
      <c r="FN106" s="221"/>
      <c r="FO106" s="221"/>
      <c r="FP106" s="221"/>
      <c r="FQ106" s="221"/>
      <c r="FR106" s="221"/>
      <c r="FS106" s="221"/>
      <c r="FT106" s="221"/>
      <c r="FU106" s="221"/>
      <c r="FV106" s="221"/>
      <c r="FW106" s="221"/>
      <c r="FX106" s="221"/>
      <c r="FY106" s="221"/>
      <c r="FZ106" s="221"/>
      <c r="GA106" s="221"/>
      <c r="GB106" s="221"/>
      <c r="GC106" s="221"/>
      <c r="GD106" s="221"/>
      <c r="GE106" s="221"/>
      <c r="GF106" s="221"/>
      <c r="GG106" s="221"/>
      <c r="GH106" s="221"/>
      <c r="GI106" s="221"/>
      <c r="GJ106" s="221"/>
      <c r="GK106" s="221"/>
      <c r="GL106" s="221"/>
      <c r="GM106" s="221"/>
      <c r="GN106" s="221"/>
      <c r="GO106" s="221"/>
      <c r="GP106" s="221"/>
      <c r="GQ106" s="221"/>
      <c r="GR106" s="221"/>
      <c r="GS106" s="221"/>
      <c r="GT106" s="221"/>
      <c r="GU106" s="221"/>
      <c r="GV106" s="221"/>
      <c r="GW106" s="221"/>
      <c r="GX106" s="221"/>
      <c r="GY106" s="221"/>
      <c r="GZ106" s="221"/>
      <c r="HA106" s="221"/>
      <c r="HB106" s="221"/>
      <c r="HC106" s="221"/>
      <c r="HD106" s="221"/>
      <c r="HE106" s="221"/>
      <c r="HF106" s="221"/>
      <c r="HG106" s="221"/>
      <c r="HH106" s="221"/>
      <c r="HI106" s="221"/>
      <c r="HJ106" s="221"/>
      <c r="HK106" s="221"/>
      <c r="HL106" s="221"/>
      <c r="HM106" s="221"/>
      <c r="HN106" s="221"/>
      <c r="HO106" s="221"/>
      <c r="HP106" s="221"/>
      <c r="HQ106" s="221"/>
      <c r="HR106" s="221"/>
      <c r="HS106" s="221"/>
      <c r="HT106" s="221"/>
      <c r="HU106" s="221"/>
      <c r="HV106" s="221"/>
      <c r="HW106" s="221"/>
      <c r="HX106" s="221"/>
      <c r="HY106" s="221"/>
      <c r="HZ106" s="221"/>
      <c r="IA106" s="221"/>
      <c r="IB106" s="221"/>
      <c r="IC106" s="221"/>
      <c r="ID106" s="221"/>
      <c r="IE106" s="221"/>
      <c r="IF106" s="221"/>
      <c r="IG106" s="221"/>
      <c r="IH106" s="221"/>
      <c r="II106" s="221"/>
      <c r="IJ106" s="221"/>
      <c r="IK106" s="221"/>
      <c r="IL106" s="221"/>
      <c r="IM106" s="221"/>
      <c r="IN106" s="221"/>
      <c r="IO106" s="221"/>
      <c r="IP106" s="221"/>
      <c r="IQ106" s="221"/>
      <c r="IR106" s="221"/>
      <c r="IS106" s="221"/>
      <c r="IT106" s="221"/>
      <c r="IU106" s="221"/>
      <c r="IV106" s="221"/>
    </row>
    <row r="107" spans="1:256" s="308" customFormat="1" ht="13.5" customHeight="1" x14ac:dyDescent="0.3">
      <c r="A107" s="305"/>
      <c r="B107" s="327"/>
      <c r="C107" s="317" t="s">
        <v>513</v>
      </c>
      <c r="D107" s="306" t="s">
        <v>551</v>
      </c>
      <c r="E107" s="309"/>
      <c r="F107" s="266"/>
      <c r="G107" s="266"/>
      <c r="H107" s="266"/>
      <c r="I107" s="266"/>
      <c r="J107" s="266"/>
      <c r="K107" s="266"/>
      <c r="L107" s="266"/>
      <c r="M107" s="266"/>
      <c r="N107" s="266"/>
      <c r="O107" s="266"/>
      <c r="P107" s="266"/>
      <c r="Q107" s="266"/>
      <c r="R107" s="266"/>
      <c r="S107" s="266"/>
      <c r="T107" s="266"/>
      <c r="U107" s="266"/>
      <c r="V107" s="266"/>
      <c r="W107" s="266"/>
      <c r="X107" s="266"/>
      <c r="Y107" s="266"/>
      <c r="Z107" s="266"/>
      <c r="AA107" s="266"/>
      <c r="AB107" s="266"/>
      <c r="AC107" s="266"/>
      <c r="AD107" s="266"/>
      <c r="AE107" s="266"/>
      <c r="AF107" s="266"/>
      <c r="AG107" s="266"/>
      <c r="AH107" s="266"/>
      <c r="AI107" s="266"/>
      <c r="AJ107" s="266"/>
      <c r="AK107" s="266"/>
      <c r="AL107" s="266"/>
      <c r="AM107" s="266"/>
      <c r="AN107" s="266"/>
      <c r="AO107" s="266"/>
      <c r="AP107" s="266"/>
      <c r="AQ107" s="266"/>
      <c r="AR107" s="266"/>
      <c r="AS107" s="266"/>
      <c r="AT107" s="266"/>
      <c r="AU107" s="266"/>
      <c r="AV107" s="266"/>
      <c r="AW107" s="266"/>
      <c r="AX107" s="266"/>
      <c r="AY107" s="266"/>
      <c r="AZ107" s="266"/>
      <c r="BA107" s="266"/>
      <c r="BB107" s="266"/>
      <c r="BC107" s="266"/>
      <c r="BD107" s="266"/>
      <c r="BE107" s="266"/>
      <c r="BF107" s="266"/>
      <c r="BG107" s="266"/>
      <c r="BH107" s="266"/>
      <c r="BI107" s="266"/>
      <c r="BJ107" s="266"/>
      <c r="BK107" s="266"/>
      <c r="BL107" s="266"/>
      <c r="BM107" s="266"/>
      <c r="BN107" s="266"/>
      <c r="BO107" s="266"/>
      <c r="BP107" s="266"/>
      <c r="BQ107" s="266"/>
      <c r="BR107" s="266"/>
      <c r="BS107" s="266"/>
      <c r="BT107" s="266"/>
      <c r="BU107" s="266"/>
      <c r="BV107" s="266"/>
      <c r="BW107" s="266"/>
      <c r="BX107" s="266"/>
      <c r="BY107" s="266"/>
      <c r="BZ107" s="266"/>
      <c r="CA107" s="266"/>
      <c r="CB107" s="266"/>
      <c r="CC107" s="266"/>
      <c r="CD107" s="266"/>
      <c r="CE107" s="266"/>
      <c r="CF107" s="266"/>
      <c r="CG107" s="266"/>
      <c r="CH107" s="266"/>
      <c r="CI107" s="266"/>
      <c r="CJ107" s="266"/>
      <c r="CK107" s="266"/>
      <c r="CL107" s="266"/>
      <c r="CM107" s="266"/>
      <c r="CN107" s="266"/>
      <c r="CO107" s="266"/>
      <c r="CP107" s="266"/>
      <c r="CQ107" s="266"/>
      <c r="CR107" s="266"/>
      <c r="CS107" s="266"/>
      <c r="CT107" s="266"/>
      <c r="CU107" s="266"/>
      <c r="CV107" s="266"/>
      <c r="CW107" s="266"/>
      <c r="CX107" s="266"/>
      <c r="CY107" s="266"/>
      <c r="CZ107" s="266"/>
      <c r="DA107" s="266"/>
      <c r="DB107" s="266"/>
      <c r="DC107" s="266"/>
      <c r="DD107" s="266"/>
      <c r="DE107" s="266"/>
      <c r="DF107" s="266"/>
      <c r="DG107" s="266"/>
      <c r="DH107" s="266"/>
      <c r="DI107" s="266"/>
      <c r="DJ107" s="266"/>
      <c r="DK107" s="266"/>
      <c r="DL107" s="266"/>
      <c r="DM107" s="266"/>
      <c r="DN107" s="266"/>
      <c r="DO107" s="266"/>
      <c r="DP107" s="266"/>
      <c r="DQ107" s="266"/>
      <c r="DR107" s="266"/>
      <c r="DS107" s="266"/>
      <c r="DT107" s="266"/>
      <c r="DU107" s="266"/>
      <c r="DV107" s="266"/>
      <c r="DW107" s="266"/>
      <c r="DX107" s="266"/>
      <c r="DY107" s="266"/>
      <c r="DZ107" s="266"/>
      <c r="EA107" s="266"/>
      <c r="EB107" s="266"/>
      <c r="EC107" s="266"/>
      <c r="ED107" s="266"/>
      <c r="EE107" s="266"/>
      <c r="EF107" s="266"/>
      <c r="EG107" s="266"/>
      <c r="EH107" s="266"/>
      <c r="EI107" s="266"/>
      <c r="EJ107" s="266"/>
      <c r="EK107" s="266"/>
      <c r="EL107" s="266"/>
      <c r="EM107" s="266"/>
      <c r="EN107" s="266"/>
      <c r="EO107" s="266"/>
      <c r="EP107" s="266"/>
      <c r="EQ107" s="266"/>
      <c r="ER107" s="266"/>
      <c r="ES107" s="266"/>
      <c r="ET107" s="266"/>
      <c r="EU107" s="266"/>
      <c r="EV107" s="266"/>
      <c r="EW107" s="266"/>
      <c r="EX107" s="266"/>
      <c r="EY107" s="266"/>
      <c r="EZ107" s="266"/>
      <c r="FA107" s="266"/>
      <c r="FB107" s="266"/>
      <c r="FC107" s="266"/>
      <c r="FD107" s="266"/>
      <c r="FE107" s="266"/>
      <c r="FF107" s="266"/>
      <c r="FG107" s="266"/>
      <c r="FH107" s="266"/>
      <c r="FI107" s="266"/>
      <c r="FJ107" s="266"/>
      <c r="FK107" s="266"/>
      <c r="FL107" s="266"/>
      <c r="FM107" s="266"/>
      <c r="FN107" s="266"/>
      <c r="FO107" s="266"/>
      <c r="FP107" s="266"/>
      <c r="FQ107" s="266"/>
      <c r="FR107" s="266"/>
      <c r="FS107" s="266"/>
      <c r="FT107" s="266"/>
      <c r="FU107" s="266"/>
      <c r="FV107" s="266"/>
      <c r="FW107" s="266"/>
      <c r="FX107" s="266"/>
      <c r="FY107" s="266"/>
      <c r="FZ107" s="266"/>
      <c r="GA107" s="266"/>
      <c r="GB107" s="266"/>
      <c r="GC107" s="266"/>
      <c r="GD107" s="266"/>
      <c r="GE107" s="266"/>
      <c r="GF107" s="266"/>
      <c r="GG107" s="266"/>
      <c r="GH107" s="266"/>
      <c r="GI107" s="266"/>
      <c r="GJ107" s="266"/>
      <c r="GK107" s="266"/>
      <c r="GL107" s="266"/>
      <c r="GM107" s="266"/>
      <c r="GN107" s="266"/>
      <c r="GO107" s="266"/>
      <c r="GP107" s="266"/>
      <c r="GQ107" s="266"/>
      <c r="GR107" s="266"/>
      <c r="GS107" s="266"/>
      <c r="GT107" s="266"/>
      <c r="GU107" s="266"/>
      <c r="GV107" s="266"/>
      <c r="GW107" s="266"/>
      <c r="GX107" s="266"/>
      <c r="GY107" s="266"/>
      <c r="GZ107" s="266"/>
      <c r="HA107" s="266"/>
      <c r="HB107" s="266"/>
      <c r="HC107" s="266"/>
      <c r="HD107" s="266"/>
      <c r="HE107" s="266"/>
      <c r="HF107" s="266"/>
      <c r="HG107" s="266"/>
      <c r="HH107" s="266"/>
      <c r="HI107" s="266"/>
      <c r="HJ107" s="266"/>
      <c r="HK107" s="266"/>
      <c r="HL107" s="266"/>
      <c r="HM107" s="266"/>
      <c r="HN107" s="266"/>
      <c r="HO107" s="266"/>
      <c r="HP107" s="266"/>
      <c r="HQ107" s="266"/>
      <c r="HR107" s="266"/>
      <c r="HS107" s="266"/>
      <c r="HT107" s="266"/>
      <c r="HU107" s="266"/>
      <c r="HV107" s="266"/>
      <c r="HW107" s="266"/>
      <c r="HX107" s="266"/>
      <c r="HY107" s="266"/>
      <c r="HZ107" s="266"/>
      <c r="IA107" s="266"/>
      <c r="IB107" s="266"/>
      <c r="IC107" s="266"/>
      <c r="ID107" s="266"/>
      <c r="IE107" s="266"/>
      <c r="IF107" s="266"/>
      <c r="IG107" s="266"/>
      <c r="IH107" s="266"/>
      <c r="II107" s="266"/>
      <c r="IJ107" s="266"/>
      <c r="IK107" s="266"/>
      <c r="IL107" s="266"/>
      <c r="IM107" s="266"/>
      <c r="IN107" s="266"/>
      <c r="IO107" s="266"/>
      <c r="IP107" s="266"/>
      <c r="IQ107" s="266"/>
      <c r="IR107" s="266"/>
      <c r="IS107" s="266"/>
      <c r="IT107" s="266"/>
      <c r="IU107" s="266"/>
      <c r="IV107" s="266"/>
    </row>
    <row r="108" spans="1:256" s="298" customFormat="1" ht="13.5" customHeight="1" x14ac:dyDescent="0.3">
      <c r="B108" s="326"/>
      <c r="C108" s="315"/>
      <c r="D108" s="343" t="s">
        <v>552</v>
      </c>
      <c r="E108" s="304"/>
      <c r="F108" s="221"/>
      <c r="G108" s="221"/>
      <c r="H108" s="221"/>
      <c r="I108" s="221"/>
      <c r="J108" s="221"/>
      <c r="K108" s="221"/>
      <c r="L108" s="221"/>
      <c r="M108" s="221"/>
      <c r="N108" s="221"/>
      <c r="O108" s="221"/>
      <c r="P108" s="221"/>
      <c r="Q108" s="221"/>
      <c r="R108" s="221"/>
      <c r="S108" s="221"/>
      <c r="T108" s="221"/>
      <c r="U108" s="221"/>
      <c r="V108" s="221"/>
      <c r="W108" s="221"/>
      <c r="X108" s="221"/>
      <c r="Y108" s="221"/>
      <c r="Z108" s="221"/>
      <c r="AA108" s="221"/>
      <c r="AB108" s="221"/>
      <c r="AC108" s="221"/>
      <c r="AD108" s="221"/>
      <c r="AE108" s="221"/>
      <c r="AF108" s="221"/>
      <c r="AG108" s="221"/>
      <c r="AH108" s="221"/>
      <c r="AI108" s="221"/>
      <c r="AJ108" s="221"/>
      <c r="AK108" s="221"/>
      <c r="AL108" s="221"/>
      <c r="AM108" s="221"/>
      <c r="AN108" s="221"/>
      <c r="AO108" s="221"/>
      <c r="AP108" s="221"/>
      <c r="AQ108" s="221"/>
      <c r="AR108" s="221"/>
      <c r="AS108" s="221"/>
      <c r="AT108" s="221"/>
      <c r="AU108" s="221"/>
      <c r="AV108" s="221"/>
      <c r="AW108" s="221"/>
      <c r="AX108" s="221"/>
      <c r="AY108" s="221"/>
      <c r="AZ108" s="221"/>
      <c r="BA108" s="221"/>
      <c r="BB108" s="221"/>
      <c r="BC108" s="221"/>
      <c r="BD108" s="221"/>
      <c r="BE108" s="221"/>
      <c r="BF108" s="221"/>
      <c r="BG108" s="221"/>
      <c r="BH108" s="221"/>
      <c r="BI108" s="221"/>
      <c r="BJ108" s="221"/>
      <c r="BK108" s="221"/>
      <c r="BL108" s="221"/>
      <c r="BM108" s="221"/>
      <c r="BN108" s="221"/>
      <c r="BO108" s="221"/>
      <c r="BP108" s="221"/>
      <c r="BQ108" s="221"/>
      <c r="BR108" s="221"/>
      <c r="BS108" s="221"/>
      <c r="BT108" s="221"/>
      <c r="BU108" s="221"/>
      <c r="BV108" s="221"/>
      <c r="BW108" s="221"/>
      <c r="BX108" s="221"/>
      <c r="BY108" s="221"/>
      <c r="BZ108" s="221"/>
      <c r="CA108" s="221"/>
      <c r="CB108" s="221"/>
      <c r="CC108" s="221"/>
      <c r="CD108" s="221"/>
      <c r="CE108" s="221"/>
      <c r="CF108" s="221"/>
      <c r="CG108" s="221"/>
      <c r="CH108" s="221"/>
      <c r="CI108" s="221"/>
      <c r="CJ108" s="221"/>
      <c r="CK108" s="221"/>
      <c r="CL108" s="221"/>
      <c r="CM108" s="221"/>
      <c r="CN108" s="221"/>
      <c r="CO108" s="221"/>
      <c r="CP108" s="221"/>
      <c r="CQ108" s="221"/>
      <c r="CR108" s="221"/>
      <c r="CS108" s="221"/>
      <c r="CT108" s="221"/>
      <c r="CU108" s="221"/>
      <c r="CV108" s="221"/>
      <c r="CW108" s="221"/>
      <c r="CX108" s="221"/>
      <c r="CY108" s="221"/>
      <c r="CZ108" s="221"/>
      <c r="DA108" s="221"/>
      <c r="DB108" s="221"/>
      <c r="DC108" s="221"/>
      <c r="DD108" s="221"/>
      <c r="DE108" s="221"/>
      <c r="DF108" s="221"/>
      <c r="DG108" s="221"/>
      <c r="DH108" s="221"/>
      <c r="DI108" s="221"/>
      <c r="DJ108" s="221"/>
      <c r="DK108" s="221"/>
      <c r="DL108" s="221"/>
      <c r="DM108" s="221"/>
      <c r="DN108" s="221"/>
      <c r="DO108" s="221"/>
      <c r="DP108" s="221"/>
      <c r="DQ108" s="221"/>
      <c r="DR108" s="221"/>
      <c r="DS108" s="221"/>
      <c r="DT108" s="221"/>
      <c r="DU108" s="221"/>
      <c r="DV108" s="221"/>
      <c r="DW108" s="221"/>
      <c r="DX108" s="221"/>
      <c r="DY108" s="221"/>
      <c r="DZ108" s="221"/>
      <c r="EA108" s="221"/>
      <c r="EB108" s="221"/>
      <c r="EC108" s="221"/>
      <c r="ED108" s="221"/>
      <c r="EE108" s="221"/>
      <c r="EF108" s="221"/>
      <c r="EG108" s="221"/>
      <c r="EH108" s="221"/>
      <c r="EI108" s="221"/>
      <c r="EJ108" s="221"/>
      <c r="EK108" s="221"/>
      <c r="EL108" s="221"/>
      <c r="EM108" s="221"/>
      <c r="EN108" s="221"/>
      <c r="EO108" s="221"/>
      <c r="EP108" s="221"/>
      <c r="EQ108" s="221"/>
      <c r="ER108" s="221"/>
      <c r="ES108" s="221"/>
      <c r="ET108" s="221"/>
      <c r="EU108" s="221"/>
      <c r="EV108" s="221"/>
      <c r="EW108" s="221"/>
      <c r="EX108" s="221"/>
      <c r="EY108" s="221"/>
      <c r="EZ108" s="221"/>
      <c r="FA108" s="221"/>
      <c r="FB108" s="221"/>
      <c r="FC108" s="221"/>
      <c r="FD108" s="221"/>
      <c r="FE108" s="221"/>
      <c r="FF108" s="221"/>
      <c r="FG108" s="221"/>
      <c r="FH108" s="221"/>
      <c r="FI108" s="221"/>
      <c r="FJ108" s="221"/>
      <c r="FK108" s="221"/>
      <c r="FL108" s="221"/>
      <c r="FM108" s="221"/>
      <c r="FN108" s="221"/>
      <c r="FO108" s="221"/>
      <c r="FP108" s="221"/>
      <c r="FQ108" s="221"/>
      <c r="FR108" s="221"/>
      <c r="FS108" s="221"/>
      <c r="FT108" s="221"/>
      <c r="FU108" s="221"/>
      <c r="FV108" s="221"/>
      <c r="FW108" s="221"/>
      <c r="FX108" s="221"/>
      <c r="FY108" s="221"/>
      <c r="FZ108" s="221"/>
      <c r="GA108" s="221"/>
      <c r="GB108" s="221"/>
      <c r="GC108" s="221"/>
      <c r="GD108" s="221"/>
      <c r="GE108" s="221"/>
      <c r="GF108" s="221"/>
      <c r="GG108" s="221"/>
      <c r="GH108" s="221"/>
      <c r="GI108" s="221"/>
      <c r="GJ108" s="221"/>
      <c r="GK108" s="221"/>
      <c r="GL108" s="221"/>
      <c r="GM108" s="221"/>
      <c r="GN108" s="221"/>
      <c r="GO108" s="221"/>
      <c r="GP108" s="221"/>
      <c r="GQ108" s="221"/>
      <c r="GR108" s="221"/>
      <c r="GS108" s="221"/>
      <c r="GT108" s="221"/>
      <c r="GU108" s="221"/>
      <c r="GV108" s="221"/>
      <c r="GW108" s="221"/>
      <c r="GX108" s="221"/>
      <c r="GY108" s="221"/>
      <c r="GZ108" s="221"/>
      <c r="HA108" s="221"/>
      <c r="HB108" s="221"/>
      <c r="HC108" s="221"/>
      <c r="HD108" s="221"/>
      <c r="HE108" s="221"/>
      <c r="HF108" s="221"/>
      <c r="HG108" s="221"/>
      <c r="HH108" s="221"/>
      <c r="HI108" s="221"/>
      <c r="HJ108" s="221"/>
      <c r="HK108" s="221"/>
      <c r="HL108" s="221"/>
      <c r="HM108" s="221"/>
      <c r="HN108" s="221"/>
      <c r="HO108" s="221"/>
      <c r="HP108" s="221"/>
      <c r="HQ108" s="221"/>
      <c r="HR108" s="221"/>
      <c r="HS108" s="221"/>
      <c r="HT108" s="221"/>
      <c r="HU108" s="221"/>
      <c r="HV108" s="221"/>
      <c r="HW108" s="221"/>
      <c r="HX108" s="221"/>
      <c r="HY108" s="221"/>
      <c r="HZ108" s="221"/>
      <c r="IA108" s="221"/>
      <c r="IB108" s="221"/>
      <c r="IC108" s="221"/>
      <c r="ID108" s="221"/>
      <c r="IE108" s="221"/>
      <c r="IF108" s="221"/>
      <c r="IG108" s="221"/>
      <c r="IH108" s="221"/>
      <c r="II108" s="221"/>
      <c r="IJ108" s="221"/>
      <c r="IK108" s="221"/>
      <c r="IL108" s="221"/>
      <c r="IM108" s="221"/>
      <c r="IN108" s="221"/>
      <c r="IO108" s="221"/>
      <c r="IP108" s="221"/>
      <c r="IQ108" s="221"/>
      <c r="IR108" s="221"/>
      <c r="IS108" s="221"/>
      <c r="IT108" s="221"/>
      <c r="IU108" s="221"/>
      <c r="IV108" s="221"/>
    </row>
    <row r="109" spans="1:256" s="308" customFormat="1" ht="13.5" customHeight="1" x14ac:dyDescent="0.3">
      <c r="A109" s="305"/>
      <c r="B109" s="327"/>
      <c r="C109" s="311"/>
      <c r="D109" s="306" t="s">
        <v>553</v>
      </c>
      <c r="E109" s="309"/>
      <c r="F109" s="266"/>
      <c r="G109" s="266"/>
      <c r="H109" s="266"/>
      <c r="I109" s="266"/>
      <c r="J109" s="266"/>
      <c r="K109" s="266"/>
      <c r="L109" s="266"/>
      <c r="M109" s="266"/>
      <c r="N109" s="266"/>
      <c r="O109" s="266"/>
      <c r="P109" s="266"/>
      <c r="Q109" s="266"/>
      <c r="R109" s="266"/>
      <c r="S109" s="266"/>
      <c r="T109" s="266"/>
      <c r="U109" s="266"/>
      <c r="V109" s="266"/>
      <c r="W109" s="266"/>
      <c r="X109" s="266"/>
      <c r="Y109" s="266"/>
      <c r="Z109" s="266"/>
      <c r="AA109" s="266"/>
      <c r="AB109" s="266"/>
      <c r="AC109" s="266"/>
      <c r="AD109" s="266"/>
      <c r="AE109" s="266"/>
      <c r="AF109" s="266"/>
      <c r="AG109" s="266"/>
      <c r="AH109" s="266"/>
      <c r="AI109" s="266"/>
      <c r="AJ109" s="266"/>
      <c r="AK109" s="266"/>
      <c r="AL109" s="266"/>
      <c r="AM109" s="266"/>
      <c r="AN109" s="266"/>
      <c r="AO109" s="266"/>
      <c r="AP109" s="266"/>
      <c r="AQ109" s="266"/>
      <c r="AR109" s="266"/>
      <c r="AS109" s="266"/>
      <c r="AT109" s="266"/>
      <c r="AU109" s="266"/>
      <c r="AV109" s="266"/>
      <c r="AW109" s="266"/>
      <c r="AX109" s="266"/>
      <c r="AY109" s="266"/>
      <c r="AZ109" s="266"/>
      <c r="BA109" s="266"/>
      <c r="BB109" s="266"/>
      <c r="BC109" s="266"/>
      <c r="BD109" s="266"/>
      <c r="BE109" s="266"/>
      <c r="BF109" s="266"/>
      <c r="BG109" s="266"/>
      <c r="BH109" s="266"/>
      <c r="BI109" s="266"/>
      <c r="BJ109" s="266"/>
      <c r="BK109" s="266"/>
      <c r="BL109" s="266"/>
      <c r="BM109" s="266"/>
      <c r="BN109" s="266"/>
      <c r="BO109" s="266"/>
      <c r="BP109" s="266"/>
      <c r="BQ109" s="266"/>
      <c r="BR109" s="266"/>
      <c r="BS109" s="266"/>
      <c r="BT109" s="266"/>
      <c r="BU109" s="266"/>
      <c r="BV109" s="266"/>
      <c r="BW109" s="266"/>
      <c r="BX109" s="266"/>
      <c r="BY109" s="266"/>
      <c r="BZ109" s="266"/>
      <c r="CA109" s="266"/>
      <c r="CB109" s="266"/>
      <c r="CC109" s="266"/>
      <c r="CD109" s="266"/>
      <c r="CE109" s="266"/>
      <c r="CF109" s="266"/>
      <c r="CG109" s="266"/>
      <c r="CH109" s="266"/>
      <c r="CI109" s="266"/>
      <c r="CJ109" s="266"/>
      <c r="CK109" s="266"/>
      <c r="CL109" s="266"/>
      <c r="CM109" s="266"/>
      <c r="CN109" s="266"/>
      <c r="CO109" s="266"/>
      <c r="CP109" s="266"/>
      <c r="CQ109" s="266"/>
      <c r="CR109" s="266"/>
      <c r="CS109" s="266"/>
      <c r="CT109" s="266"/>
      <c r="CU109" s="266"/>
      <c r="CV109" s="266"/>
      <c r="CW109" s="266"/>
      <c r="CX109" s="266"/>
      <c r="CY109" s="266"/>
      <c r="CZ109" s="266"/>
      <c r="DA109" s="266"/>
      <c r="DB109" s="266"/>
      <c r="DC109" s="266"/>
      <c r="DD109" s="266"/>
      <c r="DE109" s="266"/>
      <c r="DF109" s="266"/>
      <c r="DG109" s="266"/>
      <c r="DH109" s="266"/>
      <c r="DI109" s="266"/>
      <c r="DJ109" s="266"/>
      <c r="DK109" s="266"/>
      <c r="DL109" s="266"/>
      <c r="DM109" s="266"/>
      <c r="DN109" s="266"/>
      <c r="DO109" s="266"/>
      <c r="DP109" s="266"/>
      <c r="DQ109" s="266"/>
      <c r="DR109" s="266"/>
      <c r="DS109" s="266"/>
      <c r="DT109" s="266"/>
      <c r="DU109" s="266"/>
      <c r="DV109" s="266"/>
      <c r="DW109" s="266"/>
      <c r="DX109" s="266"/>
      <c r="DY109" s="266"/>
      <c r="DZ109" s="266"/>
      <c r="EA109" s="266"/>
      <c r="EB109" s="266"/>
      <c r="EC109" s="266"/>
      <c r="ED109" s="266"/>
      <c r="EE109" s="266"/>
      <c r="EF109" s="266"/>
      <c r="EG109" s="266"/>
      <c r="EH109" s="266"/>
      <c r="EI109" s="266"/>
      <c r="EJ109" s="266"/>
      <c r="EK109" s="266"/>
      <c r="EL109" s="266"/>
      <c r="EM109" s="266"/>
      <c r="EN109" s="266"/>
      <c r="EO109" s="266"/>
      <c r="EP109" s="266"/>
      <c r="EQ109" s="266"/>
      <c r="ER109" s="266"/>
      <c r="ES109" s="266"/>
      <c r="ET109" s="266"/>
      <c r="EU109" s="266"/>
      <c r="EV109" s="266"/>
      <c r="EW109" s="266"/>
      <c r="EX109" s="266"/>
      <c r="EY109" s="266"/>
      <c r="EZ109" s="266"/>
      <c r="FA109" s="266"/>
      <c r="FB109" s="266"/>
      <c r="FC109" s="266"/>
      <c r="FD109" s="266"/>
      <c r="FE109" s="266"/>
      <c r="FF109" s="266"/>
      <c r="FG109" s="266"/>
      <c r="FH109" s="266"/>
      <c r="FI109" s="266"/>
      <c r="FJ109" s="266"/>
      <c r="FK109" s="266"/>
      <c r="FL109" s="266"/>
      <c r="FM109" s="266"/>
      <c r="FN109" s="266"/>
      <c r="FO109" s="266"/>
      <c r="FP109" s="266"/>
      <c r="FQ109" s="266"/>
      <c r="FR109" s="266"/>
      <c r="FS109" s="266"/>
      <c r="FT109" s="266"/>
      <c r="FU109" s="266"/>
      <c r="FV109" s="266"/>
      <c r="FW109" s="266"/>
      <c r="FX109" s="266"/>
      <c r="FY109" s="266"/>
      <c r="FZ109" s="266"/>
      <c r="GA109" s="266"/>
      <c r="GB109" s="266"/>
      <c r="GC109" s="266"/>
      <c r="GD109" s="266"/>
      <c r="GE109" s="266"/>
      <c r="GF109" s="266"/>
      <c r="GG109" s="266"/>
      <c r="GH109" s="266"/>
      <c r="GI109" s="266"/>
      <c r="GJ109" s="266"/>
      <c r="GK109" s="266"/>
      <c r="GL109" s="266"/>
      <c r="GM109" s="266"/>
      <c r="GN109" s="266"/>
      <c r="GO109" s="266"/>
      <c r="GP109" s="266"/>
      <c r="GQ109" s="266"/>
      <c r="GR109" s="266"/>
      <c r="GS109" s="266"/>
      <c r="GT109" s="266"/>
      <c r="GU109" s="266"/>
      <c r="GV109" s="266"/>
      <c r="GW109" s="266"/>
      <c r="GX109" s="266"/>
      <c r="GY109" s="266"/>
      <c r="GZ109" s="266"/>
      <c r="HA109" s="266"/>
      <c r="HB109" s="266"/>
      <c r="HC109" s="266"/>
      <c r="HD109" s="266"/>
      <c r="HE109" s="266"/>
      <c r="HF109" s="266"/>
      <c r="HG109" s="266"/>
      <c r="HH109" s="266"/>
      <c r="HI109" s="266"/>
      <c r="HJ109" s="266"/>
      <c r="HK109" s="266"/>
      <c r="HL109" s="266"/>
      <c r="HM109" s="266"/>
      <c r="HN109" s="266"/>
      <c r="HO109" s="266"/>
      <c r="HP109" s="266"/>
      <c r="HQ109" s="266"/>
      <c r="HR109" s="266"/>
      <c r="HS109" s="266"/>
      <c r="HT109" s="266"/>
      <c r="HU109" s="266"/>
      <c r="HV109" s="266"/>
      <c r="HW109" s="266"/>
      <c r="HX109" s="266"/>
      <c r="HY109" s="266"/>
      <c r="HZ109" s="266"/>
      <c r="IA109" s="266"/>
      <c r="IB109" s="266"/>
      <c r="IC109" s="266"/>
      <c r="ID109" s="266"/>
      <c r="IE109" s="266"/>
      <c r="IF109" s="266"/>
      <c r="IG109" s="266"/>
      <c r="IH109" s="266"/>
      <c r="II109" s="266"/>
      <c r="IJ109" s="266"/>
      <c r="IK109" s="266"/>
      <c r="IL109" s="266"/>
      <c r="IM109" s="266"/>
      <c r="IN109" s="266"/>
      <c r="IO109" s="266"/>
      <c r="IP109" s="266"/>
      <c r="IQ109" s="266"/>
      <c r="IR109" s="266"/>
      <c r="IS109" s="266"/>
      <c r="IT109" s="266"/>
      <c r="IU109" s="266"/>
      <c r="IV109" s="266"/>
    </row>
    <row r="110" spans="1:256" s="298" customFormat="1" ht="13.5" customHeight="1" x14ac:dyDescent="0.3">
      <c r="B110" s="326"/>
      <c r="C110" s="315"/>
      <c r="D110" s="343" t="s">
        <v>554</v>
      </c>
      <c r="E110" s="304"/>
      <c r="F110" s="221"/>
      <c r="G110" s="221"/>
      <c r="H110" s="221"/>
      <c r="I110" s="221"/>
      <c r="J110" s="221"/>
      <c r="K110" s="221"/>
      <c r="L110" s="221"/>
      <c r="M110" s="221"/>
      <c r="N110" s="221"/>
      <c r="O110" s="221"/>
      <c r="P110" s="221"/>
      <c r="Q110" s="221"/>
      <c r="R110" s="221"/>
      <c r="S110" s="221"/>
      <c r="T110" s="221"/>
      <c r="U110" s="221"/>
      <c r="V110" s="221"/>
      <c r="W110" s="221"/>
      <c r="X110" s="221"/>
      <c r="Y110" s="221"/>
      <c r="Z110" s="221"/>
      <c r="AA110" s="221"/>
      <c r="AB110" s="221"/>
      <c r="AC110" s="221"/>
      <c r="AD110" s="221"/>
      <c r="AE110" s="221"/>
      <c r="AF110" s="221"/>
      <c r="AG110" s="221"/>
      <c r="AH110" s="221"/>
      <c r="AI110" s="221"/>
      <c r="AJ110" s="221"/>
      <c r="AK110" s="221"/>
      <c r="AL110" s="221"/>
      <c r="AM110" s="221"/>
      <c r="AN110" s="221"/>
      <c r="AO110" s="221"/>
      <c r="AP110" s="221"/>
      <c r="AQ110" s="221"/>
      <c r="AR110" s="221"/>
      <c r="AS110" s="221"/>
      <c r="AT110" s="221"/>
      <c r="AU110" s="221"/>
      <c r="AV110" s="221"/>
      <c r="AW110" s="221"/>
      <c r="AX110" s="221"/>
      <c r="AY110" s="221"/>
      <c r="AZ110" s="221"/>
      <c r="BA110" s="221"/>
      <c r="BB110" s="221"/>
      <c r="BC110" s="221"/>
      <c r="BD110" s="221"/>
      <c r="BE110" s="221"/>
      <c r="BF110" s="221"/>
      <c r="BG110" s="221"/>
      <c r="BH110" s="221"/>
      <c r="BI110" s="221"/>
      <c r="BJ110" s="221"/>
      <c r="BK110" s="221"/>
      <c r="BL110" s="221"/>
      <c r="BM110" s="221"/>
      <c r="BN110" s="221"/>
      <c r="BO110" s="221"/>
      <c r="BP110" s="221"/>
      <c r="BQ110" s="221"/>
      <c r="BR110" s="221"/>
      <c r="BS110" s="221"/>
      <c r="BT110" s="221"/>
      <c r="BU110" s="221"/>
      <c r="BV110" s="221"/>
      <c r="BW110" s="221"/>
      <c r="BX110" s="221"/>
      <c r="BY110" s="221"/>
      <c r="BZ110" s="221"/>
      <c r="CA110" s="221"/>
      <c r="CB110" s="221"/>
      <c r="CC110" s="221"/>
      <c r="CD110" s="221"/>
      <c r="CE110" s="221"/>
      <c r="CF110" s="221"/>
      <c r="CG110" s="221"/>
      <c r="CH110" s="221"/>
      <c r="CI110" s="221"/>
      <c r="CJ110" s="221"/>
      <c r="CK110" s="221"/>
      <c r="CL110" s="221"/>
      <c r="CM110" s="221"/>
      <c r="CN110" s="221"/>
      <c r="CO110" s="221"/>
      <c r="CP110" s="221"/>
      <c r="CQ110" s="221"/>
      <c r="CR110" s="221"/>
      <c r="CS110" s="221"/>
      <c r="CT110" s="221"/>
      <c r="CU110" s="221"/>
      <c r="CV110" s="221"/>
      <c r="CW110" s="221"/>
      <c r="CX110" s="221"/>
      <c r="CY110" s="221"/>
      <c r="CZ110" s="221"/>
      <c r="DA110" s="221"/>
      <c r="DB110" s="221"/>
      <c r="DC110" s="221"/>
      <c r="DD110" s="221"/>
      <c r="DE110" s="221"/>
      <c r="DF110" s="221"/>
      <c r="DG110" s="221"/>
      <c r="DH110" s="221"/>
      <c r="DI110" s="221"/>
      <c r="DJ110" s="221"/>
      <c r="DK110" s="221"/>
      <c r="DL110" s="221"/>
      <c r="DM110" s="221"/>
      <c r="DN110" s="221"/>
      <c r="DO110" s="221"/>
      <c r="DP110" s="221"/>
      <c r="DQ110" s="221"/>
      <c r="DR110" s="221"/>
      <c r="DS110" s="221"/>
      <c r="DT110" s="221"/>
      <c r="DU110" s="221"/>
      <c r="DV110" s="221"/>
      <c r="DW110" s="221"/>
      <c r="DX110" s="221"/>
      <c r="DY110" s="221"/>
      <c r="DZ110" s="221"/>
      <c r="EA110" s="221"/>
      <c r="EB110" s="221"/>
      <c r="EC110" s="221"/>
      <c r="ED110" s="221"/>
      <c r="EE110" s="221"/>
      <c r="EF110" s="221"/>
      <c r="EG110" s="221"/>
      <c r="EH110" s="221"/>
      <c r="EI110" s="221"/>
      <c r="EJ110" s="221"/>
      <c r="EK110" s="221"/>
      <c r="EL110" s="221"/>
      <c r="EM110" s="221"/>
      <c r="EN110" s="221"/>
      <c r="EO110" s="221"/>
      <c r="EP110" s="221"/>
      <c r="EQ110" s="221"/>
      <c r="ER110" s="221"/>
      <c r="ES110" s="221"/>
      <c r="ET110" s="221"/>
      <c r="EU110" s="221"/>
      <c r="EV110" s="221"/>
      <c r="EW110" s="221"/>
      <c r="EX110" s="221"/>
      <c r="EY110" s="221"/>
      <c r="EZ110" s="221"/>
      <c r="FA110" s="221"/>
      <c r="FB110" s="221"/>
      <c r="FC110" s="221"/>
      <c r="FD110" s="221"/>
      <c r="FE110" s="221"/>
      <c r="FF110" s="221"/>
      <c r="FG110" s="221"/>
      <c r="FH110" s="221"/>
      <c r="FI110" s="221"/>
      <c r="FJ110" s="221"/>
      <c r="FK110" s="221"/>
      <c r="FL110" s="221"/>
      <c r="FM110" s="221"/>
      <c r="FN110" s="221"/>
      <c r="FO110" s="221"/>
      <c r="FP110" s="221"/>
      <c r="FQ110" s="221"/>
      <c r="FR110" s="221"/>
      <c r="FS110" s="221"/>
      <c r="FT110" s="221"/>
      <c r="FU110" s="221"/>
      <c r="FV110" s="221"/>
      <c r="FW110" s="221"/>
      <c r="FX110" s="221"/>
      <c r="FY110" s="221"/>
      <c r="FZ110" s="221"/>
      <c r="GA110" s="221"/>
      <c r="GB110" s="221"/>
      <c r="GC110" s="221"/>
      <c r="GD110" s="221"/>
      <c r="GE110" s="221"/>
      <c r="GF110" s="221"/>
      <c r="GG110" s="221"/>
      <c r="GH110" s="221"/>
      <c r="GI110" s="221"/>
      <c r="GJ110" s="221"/>
      <c r="GK110" s="221"/>
      <c r="GL110" s="221"/>
      <c r="GM110" s="221"/>
      <c r="GN110" s="221"/>
      <c r="GO110" s="221"/>
      <c r="GP110" s="221"/>
      <c r="GQ110" s="221"/>
      <c r="GR110" s="221"/>
      <c r="GS110" s="221"/>
      <c r="GT110" s="221"/>
      <c r="GU110" s="221"/>
      <c r="GV110" s="221"/>
      <c r="GW110" s="221"/>
      <c r="GX110" s="221"/>
      <c r="GY110" s="221"/>
      <c r="GZ110" s="221"/>
      <c r="HA110" s="221"/>
      <c r="HB110" s="221"/>
      <c r="HC110" s="221"/>
      <c r="HD110" s="221"/>
      <c r="HE110" s="221"/>
      <c r="HF110" s="221"/>
      <c r="HG110" s="221"/>
      <c r="HH110" s="221"/>
      <c r="HI110" s="221"/>
      <c r="HJ110" s="221"/>
      <c r="HK110" s="221"/>
      <c r="HL110" s="221"/>
      <c r="HM110" s="221"/>
      <c r="HN110" s="221"/>
      <c r="HO110" s="221"/>
      <c r="HP110" s="221"/>
      <c r="HQ110" s="221"/>
      <c r="HR110" s="221"/>
      <c r="HS110" s="221"/>
      <c r="HT110" s="221"/>
      <c r="HU110" s="221"/>
      <c r="HV110" s="221"/>
      <c r="HW110" s="221"/>
      <c r="HX110" s="221"/>
      <c r="HY110" s="221"/>
      <c r="HZ110" s="221"/>
      <c r="IA110" s="221"/>
      <c r="IB110" s="221"/>
      <c r="IC110" s="221"/>
      <c r="ID110" s="221"/>
      <c r="IE110" s="221"/>
      <c r="IF110" s="221"/>
      <c r="IG110" s="221"/>
      <c r="IH110" s="221"/>
      <c r="II110" s="221"/>
      <c r="IJ110" s="221"/>
      <c r="IK110" s="221"/>
      <c r="IL110" s="221"/>
      <c r="IM110" s="221"/>
      <c r="IN110" s="221"/>
      <c r="IO110" s="221"/>
      <c r="IP110" s="221"/>
      <c r="IQ110" s="221"/>
      <c r="IR110" s="221"/>
      <c r="IS110" s="221"/>
      <c r="IT110" s="221"/>
      <c r="IU110" s="221"/>
      <c r="IV110" s="221"/>
    </row>
    <row r="111" spans="1:256" s="314" customFormat="1" ht="13.5" customHeight="1" thickBot="1" x14ac:dyDescent="0.35">
      <c r="A111" s="305"/>
      <c r="B111" s="327"/>
      <c r="C111" s="316"/>
      <c r="D111" s="310" t="s">
        <v>555</v>
      </c>
      <c r="E111" s="312"/>
      <c r="F111" s="313"/>
      <c r="G111" s="313"/>
      <c r="H111" s="313"/>
      <c r="I111" s="313"/>
      <c r="J111" s="313"/>
      <c r="K111" s="313"/>
      <c r="L111" s="313"/>
      <c r="M111" s="313"/>
      <c r="N111" s="313"/>
      <c r="O111" s="313"/>
      <c r="P111" s="313"/>
      <c r="Q111" s="313"/>
      <c r="R111" s="313"/>
      <c r="S111" s="313"/>
      <c r="T111" s="313"/>
      <c r="U111" s="313"/>
      <c r="V111" s="313"/>
      <c r="W111" s="313"/>
      <c r="X111" s="313"/>
      <c r="Y111" s="313"/>
      <c r="Z111" s="313"/>
      <c r="AA111" s="313"/>
      <c r="AB111" s="313"/>
      <c r="AC111" s="313"/>
      <c r="AD111" s="313"/>
      <c r="AE111" s="313"/>
      <c r="AF111" s="313"/>
      <c r="AG111" s="313"/>
      <c r="AH111" s="313"/>
      <c r="AI111" s="313"/>
      <c r="AJ111" s="313"/>
      <c r="AK111" s="313"/>
      <c r="AL111" s="313"/>
      <c r="AM111" s="313"/>
      <c r="AN111" s="313"/>
      <c r="AO111" s="313"/>
      <c r="AP111" s="313"/>
      <c r="AQ111" s="313"/>
      <c r="AR111" s="313"/>
      <c r="AS111" s="313"/>
      <c r="AT111" s="313"/>
      <c r="AU111" s="313"/>
      <c r="AV111" s="313"/>
      <c r="AW111" s="313"/>
      <c r="AX111" s="313"/>
      <c r="AY111" s="313"/>
      <c r="AZ111" s="313"/>
      <c r="BA111" s="313"/>
      <c r="BB111" s="313"/>
      <c r="BC111" s="313"/>
      <c r="BD111" s="313"/>
      <c r="BE111" s="313"/>
      <c r="BF111" s="313"/>
      <c r="BG111" s="313"/>
      <c r="BH111" s="313"/>
      <c r="BI111" s="313"/>
      <c r="BJ111" s="313"/>
      <c r="BK111" s="313"/>
      <c r="BL111" s="313"/>
      <c r="BM111" s="313"/>
      <c r="BN111" s="313"/>
      <c r="BO111" s="313"/>
      <c r="BP111" s="313"/>
      <c r="BQ111" s="313"/>
      <c r="BR111" s="313"/>
      <c r="BS111" s="313"/>
      <c r="BT111" s="313"/>
      <c r="BU111" s="313"/>
      <c r="BV111" s="313"/>
      <c r="BW111" s="313"/>
      <c r="BX111" s="313"/>
      <c r="BY111" s="313"/>
      <c r="BZ111" s="313"/>
      <c r="CA111" s="313"/>
      <c r="CB111" s="313"/>
      <c r="CC111" s="313"/>
      <c r="CD111" s="313"/>
      <c r="CE111" s="313"/>
      <c r="CF111" s="313"/>
      <c r="CG111" s="313"/>
      <c r="CH111" s="313"/>
      <c r="CI111" s="313"/>
      <c r="CJ111" s="313"/>
      <c r="CK111" s="313"/>
      <c r="CL111" s="313"/>
      <c r="CM111" s="313"/>
      <c r="CN111" s="313"/>
      <c r="CO111" s="313"/>
      <c r="CP111" s="313"/>
      <c r="CQ111" s="313"/>
      <c r="CR111" s="313"/>
      <c r="CS111" s="313"/>
      <c r="CT111" s="313"/>
      <c r="CU111" s="313"/>
      <c r="CV111" s="313"/>
      <c r="CW111" s="313"/>
      <c r="CX111" s="313"/>
      <c r="CY111" s="313"/>
      <c r="CZ111" s="313"/>
      <c r="DA111" s="313"/>
      <c r="DB111" s="313"/>
      <c r="DC111" s="313"/>
      <c r="DD111" s="313"/>
      <c r="DE111" s="313"/>
      <c r="DF111" s="313"/>
      <c r="DG111" s="313"/>
      <c r="DH111" s="313"/>
      <c r="DI111" s="313"/>
      <c r="DJ111" s="313"/>
      <c r="DK111" s="313"/>
      <c r="DL111" s="313"/>
      <c r="DM111" s="313"/>
      <c r="DN111" s="313"/>
      <c r="DO111" s="313"/>
      <c r="DP111" s="313"/>
      <c r="DQ111" s="313"/>
      <c r="DR111" s="313"/>
      <c r="DS111" s="313"/>
      <c r="DT111" s="313"/>
      <c r="DU111" s="313"/>
      <c r="DV111" s="313"/>
      <c r="DW111" s="313"/>
      <c r="DX111" s="313"/>
      <c r="DY111" s="313"/>
      <c r="DZ111" s="313"/>
      <c r="EA111" s="313"/>
      <c r="EB111" s="313"/>
      <c r="EC111" s="313"/>
      <c r="ED111" s="313"/>
      <c r="EE111" s="313"/>
      <c r="EF111" s="313"/>
      <c r="EG111" s="313"/>
      <c r="EH111" s="313"/>
      <c r="EI111" s="313"/>
      <c r="EJ111" s="313"/>
      <c r="EK111" s="313"/>
      <c r="EL111" s="313"/>
      <c r="EM111" s="313"/>
      <c r="EN111" s="313"/>
      <c r="EO111" s="313"/>
      <c r="EP111" s="313"/>
      <c r="EQ111" s="313"/>
      <c r="ER111" s="313"/>
      <c r="ES111" s="313"/>
      <c r="ET111" s="313"/>
      <c r="EU111" s="313"/>
      <c r="EV111" s="313"/>
      <c r="EW111" s="313"/>
      <c r="EX111" s="313"/>
      <c r="EY111" s="313"/>
      <c r="EZ111" s="313"/>
      <c r="FA111" s="313"/>
      <c r="FB111" s="313"/>
      <c r="FC111" s="313"/>
      <c r="FD111" s="313"/>
      <c r="FE111" s="313"/>
      <c r="FF111" s="313"/>
      <c r="FG111" s="313"/>
      <c r="FH111" s="313"/>
      <c r="FI111" s="313"/>
      <c r="FJ111" s="313"/>
      <c r="FK111" s="313"/>
      <c r="FL111" s="313"/>
      <c r="FM111" s="313"/>
      <c r="FN111" s="313"/>
      <c r="FO111" s="313"/>
      <c r="FP111" s="313"/>
      <c r="FQ111" s="313"/>
      <c r="FR111" s="313"/>
      <c r="FS111" s="313"/>
      <c r="FT111" s="313"/>
      <c r="FU111" s="313"/>
      <c r="FV111" s="313"/>
      <c r="FW111" s="313"/>
      <c r="FX111" s="313"/>
      <c r="FY111" s="313"/>
      <c r="FZ111" s="313"/>
      <c r="GA111" s="313"/>
      <c r="GB111" s="313"/>
      <c r="GC111" s="313"/>
      <c r="GD111" s="313"/>
      <c r="GE111" s="313"/>
      <c r="GF111" s="313"/>
      <c r="GG111" s="313"/>
      <c r="GH111" s="313"/>
      <c r="GI111" s="313"/>
      <c r="GJ111" s="313"/>
      <c r="GK111" s="313"/>
      <c r="GL111" s="313"/>
      <c r="GM111" s="313"/>
      <c r="GN111" s="313"/>
      <c r="GO111" s="313"/>
      <c r="GP111" s="313"/>
      <c r="GQ111" s="313"/>
      <c r="GR111" s="313"/>
      <c r="GS111" s="313"/>
      <c r="GT111" s="313"/>
      <c r="GU111" s="313"/>
      <c r="GV111" s="313"/>
      <c r="GW111" s="313"/>
      <c r="GX111" s="313"/>
      <c r="GY111" s="313"/>
      <c r="GZ111" s="313"/>
      <c r="HA111" s="313"/>
      <c r="HB111" s="313"/>
      <c r="HC111" s="313"/>
      <c r="HD111" s="313"/>
      <c r="HE111" s="313"/>
      <c r="HF111" s="313"/>
      <c r="HG111" s="313"/>
      <c r="HH111" s="313"/>
      <c r="HI111" s="313"/>
      <c r="HJ111" s="313"/>
      <c r="HK111" s="313"/>
      <c r="HL111" s="313"/>
      <c r="HM111" s="313"/>
      <c r="HN111" s="313"/>
      <c r="HO111" s="313"/>
      <c r="HP111" s="313"/>
      <c r="HQ111" s="313"/>
      <c r="HR111" s="313"/>
      <c r="HS111" s="313"/>
      <c r="HT111" s="313"/>
      <c r="HU111" s="313"/>
      <c r="HV111" s="313"/>
      <c r="HW111" s="313"/>
      <c r="HX111" s="313"/>
      <c r="HY111" s="313"/>
      <c r="HZ111" s="313"/>
      <c r="IA111" s="313"/>
      <c r="IB111" s="313"/>
      <c r="IC111" s="313"/>
      <c r="ID111" s="313"/>
      <c r="IE111" s="313"/>
      <c r="IF111" s="313"/>
      <c r="IG111" s="313"/>
      <c r="IH111" s="313"/>
      <c r="II111" s="313"/>
      <c r="IJ111" s="313"/>
      <c r="IK111" s="313"/>
      <c r="IL111" s="313"/>
      <c r="IM111" s="313"/>
      <c r="IN111" s="313"/>
      <c r="IO111" s="313"/>
      <c r="IP111" s="313"/>
      <c r="IQ111" s="313"/>
      <c r="IR111" s="313"/>
      <c r="IS111" s="313"/>
      <c r="IT111" s="313"/>
      <c r="IU111" s="313"/>
      <c r="IV111" s="313"/>
    </row>
    <row r="112" spans="1:256" s="305" customFormat="1" ht="13.5" customHeight="1" x14ac:dyDescent="0.3">
      <c r="A112" s="298"/>
      <c r="B112" s="327"/>
      <c r="C112" s="311"/>
      <c r="D112" s="332" t="s">
        <v>548</v>
      </c>
      <c r="E112" s="304"/>
      <c r="F112" s="221"/>
      <c r="G112" s="221"/>
      <c r="H112" s="221"/>
      <c r="I112" s="221"/>
      <c r="J112" s="221"/>
      <c r="K112" s="221"/>
      <c r="L112" s="221"/>
      <c r="M112" s="221"/>
      <c r="N112" s="221"/>
      <c r="O112" s="221"/>
      <c r="P112" s="221"/>
      <c r="Q112" s="221"/>
      <c r="R112" s="221"/>
      <c r="S112" s="221"/>
      <c r="T112" s="221"/>
      <c r="U112" s="221"/>
      <c r="V112" s="221"/>
      <c r="W112" s="221"/>
      <c r="X112" s="221"/>
      <c r="Y112" s="221"/>
      <c r="Z112" s="221"/>
      <c r="AA112" s="221"/>
      <c r="AB112" s="221"/>
      <c r="AC112" s="221"/>
      <c r="AD112" s="221"/>
      <c r="AE112" s="221"/>
      <c r="AF112" s="221"/>
      <c r="AG112" s="221"/>
      <c r="AH112" s="221"/>
      <c r="AI112" s="221"/>
      <c r="AJ112" s="221"/>
      <c r="AK112" s="221"/>
      <c r="AL112" s="221"/>
      <c r="AM112" s="221"/>
      <c r="AN112" s="221"/>
      <c r="AO112" s="221"/>
      <c r="AP112" s="221"/>
      <c r="AQ112" s="221"/>
      <c r="AR112" s="221"/>
      <c r="AS112" s="221"/>
      <c r="AT112" s="221"/>
      <c r="AU112" s="221"/>
      <c r="AV112" s="221"/>
      <c r="AW112" s="221"/>
      <c r="AX112" s="221"/>
      <c r="AY112" s="221"/>
      <c r="AZ112" s="221"/>
      <c r="BA112" s="221"/>
      <c r="BB112" s="221"/>
      <c r="BC112" s="221"/>
      <c r="BD112" s="221"/>
      <c r="BE112" s="221"/>
      <c r="BF112" s="221"/>
      <c r="BG112" s="221"/>
      <c r="BH112" s="221"/>
      <c r="BI112" s="221"/>
      <c r="BJ112" s="221"/>
      <c r="BK112" s="221"/>
      <c r="BL112" s="221"/>
      <c r="BM112" s="221"/>
      <c r="BN112" s="221"/>
      <c r="BO112" s="221"/>
      <c r="BP112" s="221"/>
      <c r="BQ112" s="221"/>
      <c r="BR112" s="221"/>
      <c r="BS112" s="221"/>
      <c r="BT112" s="221"/>
      <c r="BU112" s="221"/>
      <c r="BV112" s="221"/>
      <c r="BW112" s="221"/>
      <c r="BX112" s="221"/>
      <c r="BY112" s="221"/>
      <c r="BZ112" s="221"/>
      <c r="CA112" s="221"/>
      <c r="CB112" s="221"/>
      <c r="CC112" s="221"/>
      <c r="CD112" s="221"/>
      <c r="CE112" s="221"/>
      <c r="CF112" s="221"/>
      <c r="CG112" s="221"/>
      <c r="CH112" s="221"/>
      <c r="CI112" s="221"/>
      <c r="CJ112" s="221"/>
      <c r="CK112" s="221"/>
      <c r="CL112" s="221"/>
      <c r="CM112" s="221"/>
      <c r="CN112" s="221"/>
      <c r="CO112" s="221"/>
      <c r="CP112" s="221"/>
      <c r="CQ112" s="221"/>
      <c r="CR112" s="221"/>
      <c r="CS112" s="221"/>
      <c r="CT112" s="221"/>
      <c r="CU112" s="221"/>
      <c r="CV112" s="221"/>
      <c r="CW112" s="221"/>
      <c r="CX112" s="221"/>
      <c r="CY112" s="221"/>
      <c r="CZ112" s="221"/>
      <c r="DA112" s="221"/>
      <c r="DB112" s="221"/>
      <c r="DC112" s="221"/>
      <c r="DD112" s="221"/>
      <c r="DE112" s="221"/>
      <c r="DF112" s="221"/>
      <c r="DG112" s="221"/>
      <c r="DH112" s="221"/>
      <c r="DI112" s="221"/>
      <c r="DJ112" s="221"/>
      <c r="DK112" s="221"/>
      <c r="DL112" s="221"/>
      <c r="DM112" s="221"/>
      <c r="DN112" s="221"/>
      <c r="DO112" s="221"/>
      <c r="DP112" s="221"/>
      <c r="DQ112" s="221"/>
      <c r="DR112" s="221"/>
      <c r="DS112" s="221"/>
      <c r="DT112" s="221"/>
      <c r="DU112" s="221"/>
      <c r="DV112" s="221"/>
      <c r="DW112" s="221"/>
      <c r="DX112" s="221"/>
      <c r="DY112" s="221"/>
      <c r="DZ112" s="221"/>
      <c r="EA112" s="221"/>
      <c r="EB112" s="221"/>
      <c r="EC112" s="221"/>
      <c r="ED112" s="221"/>
      <c r="EE112" s="221"/>
      <c r="EF112" s="221"/>
      <c r="EG112" s="221"/>
      <c r="EH112" s="221"/>
      <c r="EI112" s="221"/>
      <c r="EJ112" s="221"/>
      <c r="EK112" s="221"/>
      <c r="EL112" s="221"/>
      <c r="EM112" s="221"/>
      <c r="EN112" s="221"/>
      <c r="EO112" s="221"/>
      <c r="EP112" s="221"/>
      <c r="EQ112" s="221"/>
      <c r="ER112" s="221"/>
      <c r="ES112" s="221"/>
      <c r="ET112" s="221"/>
      <c r="EU112" s="221"/>
      <c r="EV112" s="221"/>
      <c r="EW112" s="221"/>
      <c r="EX112" s="221"/>
      <c r="EY112" s="221"/>
      <c r="EZ112" s="221"/>
      <c r="FA112" s="221"/>
      <c r="FB112" s="221"/>
      <c r="FC112" s="221"/>
      <c r="FD112" s="221"/>
      <c r="FE112" s="221"/>
      <c r="FF112" s="221"/>
      <c r="FG112" s="221"/>
      <c r="FH112" s="221"/>
      <c r="FI112" s="221"/>
      <c r="FJ112" s="221"/>
      <c r="FK112" s="221"/>
      <c r="FL112" s="221"/>
      <c r="FM112" s="221"/>
      <c r="FN112" s="221"/>
      <c r="FO112" s="221"/>
      <c r="FP112" s="221"/>
      <c r="FQ112" s="221"/>
      <c r="FR112" s="221"/>
      <c r="FS112" s="221"/>
      <c r="FT112" s="221"/>
      <c r="FU112" s="221"/>
      <c r="FV112" s="221"/>
      <c r="FW112" s="221"/>
      <c r="FX112" s="221"/>
      <c r="FY112" s="221"/>
      <c r="FZ112" s="221"/>
      <c r="GA112" s="221"/>
      <c r="GB112" s="221"/>
      <c r="GC112" s="221"/>
      <c r="GD112" s="221"/>
      <c r="GE112" s="221"/>
      <c r="GF112" s="221"/>
      <c r="GG112" s="221"/>
      <c r="GH112" s="221"/>
      <c r="GI112" s="221"/>
      <c r="GJ112" s="221"/>
      <c r="GK112" s="221"/>
      <c r="GL112" s="221"/>
      <c r="GM112" s="221"/>
      <c r="GN112" s="221"/>
      <c r="GO112" s="221"/>
      <c r="GP112" s="221"/>
      <c r="GQ112" s="221"/>
      <c r="GR112" s="221"/>
      <c r="GS112" s="221"/>
      <c r="GT112" s="221"/>
      <c r="GU112" s="221"/>
      <c r="GV112" s="221"/>
      <c r="GW112" s="221"/>
      <c r="GX112" s="221"/>
      <c r="GY112" s="221"/>
      <c r="GZ112" s="221"/>
      <c r="HA112" s="221"/>
      <c r="HB112" s="221"/>
      <c r="HC112" s="221"/>
      <c r="HD112" s="221"/>
      <c r="HE112" s="221"/>
      <c r="HF112" s="221"/>
      <c r="HG112" s="221"/>
      <c r="HH112" s="221"/>
      <c r="HI112" s="221"/>
      <c r="HJ112" s="221"/>
      <c r="HK112" s="221"/>
      <c r="HL112" s="221"/>
      <c r="HM112" s="221"/>
      <c r="HN112" s="221"/>
      <c r="HO112" s="221"/>
      <c r="HP112" s="221"/>
      <c r="HQ112" s="221"/>
      <c r="HR112" s="221"/>
      <c r="HS112" s="221"/>
      <c r="HT112" s="221"/>
      <c r="HU112" s="221"/>
      <c r="HV112" s="221"/>
      <c r="HW112" s="221"/>
      <c r="HX112" s="221"/>
      <c r="HY112" s="221"/>
      <c r="HZ112" s="221"/>
      <c r="IA112" s="221"/>
      <c r="IB112" s="221"/>
      <c r="IC112" s="221"/>
      <c r="ID112" s="221"/>
      <c r="IE112" s="221"/>
      <c r="IF112" s="221"/>
      <c r="IG112" s="221"/>
      <c r="IH112" s="221"/>
      <c r="II112" s="221"/>
      <c r="IJ112" s="221"/>
      <c r="IK112" s="221"/>
      <c r="IL112" s="221"/>
      <c r="IM112" s="221"/>
      <c r="IN112" s="221"/>
      <c r="IO112" s="221"/>
      <c r="IP112" s="221"/>
      <c r="IQ112" s="221"/>
      <c r="IR112" s="221"/>
      <c r="IS112" s="221"/>
      <c r="IT112" s="221"/>
      <c r="IU112" s="221"/>
      <c r="IV112" s="221"/>
    </row>
    <row r="113" spans="1:256" s="305" customFormat="1" ht="13.5" customHeight="1" x14ac:dyDescent="0.3">
      <c r="B113" s="328" t="s">
        <v>502</v>
      </c>
      <c r="C113" s="311"/>
      <c r="D113" s="306" t="s">
        <v>549</v>
      </c>
      <c r="E113" s="309"/>
      <c r="F113" s="266"/>
      <c r="G113" s="266"/>
      <c r="H113" s="266"/>
      <c r="I113" s="266"/>
      <c r="J113" s="266"/>
      <c r="K113" s="266"/>
      <c r="L113" s="266"/>
      <c r="M113" s="266"/>
      <c r="N113" s="266"/>
      <c r="O113" s="266"/>
      <c r="P113" s="266"/>
      <c r="Q113" s="266"/>
      <c r="R113" s="266"/>
      <c r="S113" s="266"/>
      <c r="T113" s="266"/>
      <c r="U113" s="266"/>
      <c r="V113" s="266"/>
      <c r="W113" s="266"/>
      <c r="X113" s="266"/>
      <c r="Y113" s="266"/>
      <c r="Z113" s="266"/>
      <c r="AA113" s="266"/>
      <c r="AB113" s="266"/>
      <c r="AC113" s="266"/>
      <c r="AD113" s="266"/>
      <c r="AE113" s="266"/>
      <c r="AF113" s="266"/>
      <c r="AG113" s="266"/>
      <c r="AH113" s="266"/>
      <c r="AI113" s="266"/>
      <c r="AJ113" s="266"/>
      <c r="AK113" s="266"/>
      <c r="AL113" s="266"/>
      <c r="AM113" s="266"/>
      <c r="AN113" s="266"/>
      <c r="AO113" s="266"/>
      <c r="AP113" s="266"/>
      <c r="AQ113" s="266"/>
      <c r="AR113" s="266"/>
      <c r="AS113" s="266"/>
      <c r="AT113" s="266"/>
      <c r="AU113" s="266"/>
      <c r="AV113" s="266"/>
      <c r="AW113" s="266"/>
      <c r="AX113" s="266"/>
      <c r="AY113" s="266"/>
      <c r="AZ113" s="266"/>
      <c r="BA113" s="266"/>
      <c r="BB113" s="266"/>
      <c r="BC113" s="266"/>
      <c r="BD113" s="266"/>
      <c r="BE113" s="266"/>
      <c r="BF113" s="266"/>
      <c r="BG113" s="266"/>
      <c r="BH113" s="266"/>
      <c r="BI113" s="266"/>
      <c r="BJ113" s="266"/>
      <c r="BK113" s="266"/>
      <c r="BL113" s="266"/>
      <c r="BM113" s="266"/>
      <c r="BN113" s="266"/>
      <c r="BO113" s="266"/>
      <c r="BP113" s="266"/>
      <c r="BQ113" s="266"/>
      <c r="BR113" s="266"/>
      <c r="BS113" s="266"/>
      <c r="BT113" s="266"/>
      <c r="BU113" s="266"/>
      <c r="BV113" s="266"/>
      <c r="BW113" s="266"/>
      <c r="BX113" s="266"/>
      <c r="BY113" s="266"/>
      <c r="BZ113" s="266"/>
      <c r="CA113" s="266"/>
      <c r="CB113" s="266"/>
      <c r="CC113" s="266"/>
      <c r="CD113" s="266"/>
      <c r="CE113" s="266"/>
      <c r="CF113" s="266"/>
      <c r="CG113" s="266"/>
      <c r="CH113" s="266"/>
      <c r="CI113" s="266"/>
      <c r="CJ113" s="266"/>
      <c r="CK113" s="266"/>
      <c r="CL113" s="266"/>
      <c r="CM113" s="266"/>
      <c r="CN113" s="266"/>
      <c r="CO113" s="266"/>
      <c r="CP113" s="266"/>
      <c r="CQ113" s="266"/>
      <c r="CR113" s="266"/>
      <c r="CS113" s="266"/>
      <c r="CT113" s="266"/>
      <c r="CU113" s="266"/>
      <c r="CV113" s="266"/>
      <c r="CW113" s="266"/>
      <c r="CX113" s="266"/>
      <c r="CY113" s="266"/>
      <c r="CZ113" s="266"/>
      <c r="DA113" s="266"/>
      <c r="DB113" s="266"/>
      <c r="DC113" s="266"/>
      <c r="DD113" s="266"/>
      <c r="DE113" s="266"/>
      <c r="DF113" s="266"/>
      <c r="DG113" s="266"/>
      <c r="DH113" s="266"/>
      <c r="DI113" s="266"/>
      <c r="DJ113" s="266"/>
      <c r="DK113" s="266"/>
      <c r="DL113" s="266"/>
      <c r="DM113" s="266"/>
      <c r="DN113" s="266"/>
      <c r="DO113" s="266"/>
      <c r="DP113" s="266"/>
      <c r="DQ113" s="266"/>
      <c r="DR113" s="266"/>
      <c r="DS113" s="266"/>
      <c r="DT113" s="266"/>
      <c r="DU113" s="266"/>
      <c r="DV113" s="266"/>
      <c r="DW113" s="266"/>
      <c r="DX113" s="266"/>
      <c r="DY113" s="266"/>
      <c r="DZ113" s="266"/>
      <c r="EA113" s="266"/>
      <c r="EB113" s="266"/>
      <c r="EC113" s="266"/>
      <c r="ED113" s="266"/>
      <c r="EE113" s="266"/>
      <c r="EF113" s="266"/>
      <c r="EG113" s="266"/>
      <c r="EH113" s="266"/>
      <c r="EI113" s="266"/>
      <c r="EJ113" s="266"/>
      <c r="EK113" s="266"/>
      <c r="EL113" s="266"/>
      <c r="EM113" s="266"/>
      <c r="EN113" s="266"/>
      <c r="EO113" s="266"/>
      <c r="EP113" s="266"/>
      <c r="EQ113" s="266"/>
      <c r="ER113" s="266"/>
      <c r="ES113" s="266"/>
      <c r="ET113" s="266"/>
      <c r="EU113" s="266"/>
      <c r="EV113" s="266"/>
      <c r="EW113" s="266"/>
      <c r="EX113" s="266"/>
      <c r="EY113" s="266"/>
      <c r="EZ113" s="266"/>
      <c r="FA113" s="266"/>
      <c r="FB113" s="266"/>
      <c r="FC113" s="266"/>
      <c r="FD113" s="266"/>
      <c r="FE113" s="266"/>
      <c r="FF113" s="266"/>
      <c r="FG113" s="266"/>
      <c r="FH113" s="266"/>
      <c r="FI113" s="266"/>
      <c r="FJ113" s="266"/>
      <c r="FK113" s="266"/>
      <c r="FL113" s="266"/>
      <c r="FM113" s="266"/>
      <c r="FN113" s="266"/>
      <c r="FO113" s="266"/>
      <c r="FP113" s="266"/>
      <c r="FQ113" s="266"/>
      <c r="FR113" s="266"/>
      <c r="FS113" s="266"/>
      <c r="FT113" s="266"/>
      <c r="FU113" s="266"/>
      <c r="FV113" s="266"/>
      <c r="FW113" s="266"/>
      <c r="FX113" s="266"/>
      <c r="FY113" s="266"/>
      <c r="FZ113" s="266"/>
      <c r="GA113" s="266"/>
      <c r="GB113" s="266"/>
      <c r="GC113" s="266"/>
      <c r="GD113" s="266"/>
      <c r="GE113" s="266"/>
      <c r="GF113" s="266"/>
      <c r="GG113" s="266"/>
      <c r="GH113" s="266"/>
      <c r="GI113" s="266"/>
      <c r="GJ113" s="266"/>
      <c r="GK113" s="266"/>
      <c r="GL113" s="266"/>
      <c r="GM113" s="266"/>
      <c r="GN113" s="266"/>
      <c r="GO113" s="266"/>
      <c r="GP113" s="266"/>
      <c r="GQ113" s="266"/>
      <c r="GR113" s="266"/>
      <c r="GS113" s="266"/>
      <c r="GT113" s="266"/>
      <c r="GU113" s="266"/>
      <c r="GV113" s="266"/>
      <c r="GW113" s="266"/>
      <c r="GX113" s="266"/>
      <c r="GY113" s="266"/>
      <c r="GZ113" s="266"/>
      <c r="HA113" s="266"/>
      <c r="HB113" s="266"/>
      <c r="HC113" s="266"/>
      <c r="HD113" s="266"/>
      <c r="HE113" s="266"/>
      <c r="HF113" s="266"/>
      <c r="HG113" s="266"/>
      <c r="HH113" s="266"/>
      <c r="HI113" s="266"/>
      <c r="HJ113" s="266"/>
      <c r="HK113" s="266"/>
      <c r="HL113" s="266"/>
      <c r="HM113" s="266"/>
      <c r="HN113" s="266"/>
      <c r="HO113" s="266"/>
      <c r="HP113" s="266"/>
      <c r="HQ113" s="266"/>
      <c r="HR113" s="266"/>
      <c r="HS113" s="266"/>
      <c r="HT113" s="266"/>
      <c r="HU113" s="266"/>
      <c r="HV113" s="266"/>
      <c r="HW113" s="266"/>
      <c r="HX113" s="266"/>
      <c r="HY113" s="266"/>
      <c r="HZ113" s="266"/>
      <c r="IA113" s="266"/>
      <c r="IB113" s="266"/>
      <c r="IC113" s="266"/>
      <c r="ID113" s="266"/>
      <c r="IE113" s="266"/>
      <c r="IF113" s="266"/>
      <c r="IG113" s="266"/>
      <c r="IH113" s="266"/>
      <c r="II113" s="266"/>
      <c r="IJ113" s="266"/>
      <c r="IK113" s="266"/>
      <c r="IL113" s="266"/>
      <c r="IM113" s="266"/>
      <c r="IN113" s="266"/>
      <c r="IO113" s="266"/>
      <c r="IP113" s="266"/>
      <c r="IQ113" s="266"/>
      <c r="IR113" s="266"/>
      <c r="IS113" s="266"/>
      <c r="IT113" s="266"/>
      <c r="IU113" s="266"/>
      <c r="IV113" s="266"/>
    </row>
    <row r="114" spans="1:256" s="305" customFormat="1" ht="13.5" customHeight="1" x14ac:dyDescent="0.3">
      <c r="A114" s="298"/>
      <c r="B114" s="327"/>
      <c r="C114" s="311"/>
      <c r="D114" s="343" t="s">
        <v>550</v>
      </c>
      <c r="E114" s="304"/>
      <c r="F114" s="221"/>
      <c r="G114" s="221"/>
      <c r="H114" s="221"/>
      <c r="I114" s="221"/>
      <c r="J114" s="221"/>
      <c r="K114" s="221"/>
      <c r="L114" s="221"/>
      <c r="M114" s="221"/>
      <c r="N114" s="221"/>
      <c r="O114" s="221"/>
      <c r="P114" s="221"/>
      <c r="Q114" s="221"/>
      <c r="R114" s="221"/>
      <c r="S114" s="221"/>
      <c r="T114" s="221"/>
      <c r="U114" s="221"/>
      <c r="V114" s="221"/>
      <c r="W114" s="221"/>
      <c r="X114" s="221"/>
      <c r="Y114" s="221"/>
      <c r="Z114" s="221"/>
      <c r="AA114" s="221"/>
      <c r="AB114" s="221"/>
      <c r="AC114" s="221"/>
      <c r="AD114" s="221"/>
      <c r="AE114" s="221"/>
      <c r="AF114" s="221"/>
      <c r="AG114" s="221"/>
      <c r="AH114" s="221"/>
      <c r="AI114" s="221"/>
      <c r="AJ114" s="221"/>
      <c r="AK114" s="221"/>
      <c r="AL114" s="221"/>
      <c r="AM114" s="221"/>
      <c r="AN114" s="221"/>
      <c r="AO114" s="221"/>
      <c r="AP114" s="221"/>
      <c r="AQ114" s="221"/>
      <c r="AR114" s="221"/>
      <c r="AS114" s="221"/>
      <c r="AT114" s="221"/>
      <c r="AU114" s="221"/>
      <c r="AV114" s="221"/>
      <c r="AW114" s="221"/>
      <c r="AX114" s="221"/>
      <c r="AY114" s="221"/>
      <c r="AZ114" s="221"/>
      <c r="BA114" s="221"/>
      <c r="BB114" s="221"/>
      <c r="BC114" s="221"/>
      <c r="BD114" s="221"/>
      <c r="BE114" s="221"/>
      <c r="BF114" s="221"/>
      <c r="BG114" s="221"/>
      <c r="BH114" s="221"/>
      <c r="BI114" s="221"/>
      <c r="BJ114" s="221"/>
      <c r="BK114" s="221"/>
      <c r="BL114" s="221"/>
      <c r="BM114" s="221"/>
      <c r="BN114" s="221"/>
      <c r="BO114" s="221"/>
      <c r="BP114" s="221"/>
      <c r="BQ114" s="221"/>
      <c r="BR114" s="221"/>
      <c r="BS114" s="221"/>
      <c r="BT114" s="221"/>
      <c r="BU114" s="221"/>
      <c r="BV114" s="221"/>
      <c r="BW114" s="221"/>
      <c r="BX114" s="221"/>
      <c r="BY114" s="221"/>
      <c r="BZ114" s="221"/>
      <c r="CA114" s="221"/>
      <c r="CB114" s="221"/>
      <c r="CC114" s="221"/>
      <c r="CD114" s="221"/>
      <c r="CE114" s="221"/>
      <c r="CF114" s="221"/>
      <c r="CG114" s="221"/>
      <c r="CH114" s="221"/>
      <c r="CI114" s="221"/>
      <c r="CJ114" s="221"/>
      <c r="CK114" s="221"/>
      <c r="CL114" s="221"/>
      <c r="CM114" s="221"/>
      <c r="CN114" s="221"/>
      <c r="CO114" s="221"/>
      <c r="CP114" s="221"/>
      <c r="CQ114" s="221"/>
      <c r="CR114" s="221"/>
      <c r="CS114" s="221"/>
      <c r="CT114" s="221"/>
      <c r="CU114" s="221"/>
      <c r="CV114" s="221"/>
      <c r="CW114" s="221"/>
      <c r="CX114" s="221"/>
      <c r="CY114" s="221"/>
      <c r="CZ114" s="221"/>
      <c r="DA114" s="221"/>
      <c r="DB114" s="221"/>
      <c r="DC114" s="221"/>
      <c r="DD114" s="221"/>
      <c r="DE114" s="221"/>
      <c r="DF114" s="221"/>
      <c r="DG114" s="221"/>
      <c r="DH114" s="221"/>
      <c r="DI114" s="221"/>
      <c r="DJ114" s="221"/>
      <c r="DK114" s="221"/>
      <c r="DL114" s="221"/>
      <c r="DM114" s="221"/>
      <c r="DN114" s="221"/>
      <c r="DO114" s="221"/>
      <c r="DP114" s="221"/>
      <c r="DQ114" s="221"/>
      <c r="DR114" s="221"/>
      <c r="DS114" s="221"/>
      <c r="DT114" s="221"/>
      <c r="DU114" s="221"/>
      <c r="DV114" s="221"/>
      <c r="DW114" s="221"/>
      <c r="DX114" s="221"/>
      <c r="DY114" s="221"/>
      <c r="DZ114" s="221"/>
      <c r="EA114" s="221"/>
      <c r="EB114" s="221"/>
      <c r="EC114" s="221"/>
      <c r="ED114" s="221"/>
      <c r="EE114" s="221"/>
      <c r="EF114" s="221"/>
      <c r="EG114" s="221"/>
      <c r="EH114" s="221"/>
      <c r="EI114" s="221"/>
      <c r="EJ114" s="221"/>
      <c r="EK114" s="221"/>
      <c r="EL114" s="221"/>
      <c r="EM114" s="221"/>
      <c r="EN114" s="221"/>
      <c r="EO114" s="221"/>
      <c r="EP114" s="221"/>
      <c r="EQ114" s="221"/>
      <c r="ER114" s="221"/>
      <c r="ES114" s="221"/>
      <c r="ET114" s="221"/>
      <c r="EU114" s="221"/>
      <c r="EV114" s="221"/>
      <c r="EW114" s="221"/>
      <c r="EX114" s="221"/>
      <c r="EY114" s="221"/>
      <c r="EZ114" s="221"/>
      <c r="FA114" s="221"/>
      <c r="FB114" s="221"/>
      <c r="FC114" s="221"/>
      <c r="FD114" s="221"/>
      <c r="FE114" s="221"/>
      <c r="FF114" s="221"/>
      <c r="FG114" s="221"/>
      <c r="FH114" s="221"/>
      <c r="FI114" s="221"/>
      <c r="FJ114" s="221"/>
      <c r="FK114" s="221"/>
      <c r="FL114" s="221"/>
      <c r="FM114" s="221"/>
      <c r="FN114" s="221"/>
      <c r="FO114" s="221"/>
      <c r="FP114" s="221"/>
      <c r="FQ114" s="221"/>
      <c r="FR114" s="221"/>
      <c r="FS114" s="221"/>
      <c r="FT114" s="221"/>
      <c r="FU114" s="221"/>
      <c r="FV114" s="221"/>
      <c r="FW114" s="221"/>
      <c r="FX114" s="221"/>
      <c r="FY114" s="221"/>
      <c r="FZ114" s="221"/>
      <c r="GA114" s="221"/>
      <c r="GB114" s="221"/>
      <c r="GC114" s="221"/>
      <c r="GD114" s="221"/>
      <c r="GE114" s="221"/>
      <c r="GF114" s="221"/>
      <c r="GG114" s="221"/>
      <c r="GH114" s="221"/>
      <c r="GI114" s="221"/>
      <c r="GJ114" s="221"/>
      <c r="GK114" s="221"/>
      <c r="GL114" s="221"/>
      <c r="GM114" s="221"/>
      <c r="GN114" s="221"/>
      <c r="GO114" s="221"/>
      <c r="GP114" s="221"/>
      <c r="GQ114" s="221"/>
      <c r="GR114" s="221"/>
      <c r="GS114" s="221"/>
      <c r="GT114" s="221"/>
      <c r="GU114" s="221"/>
      <c r="GV114" s="221"/>
      <c r="GW114" s="221"/>
      <c r="GX114" s="221"/>
      <c r="GY114" s="221"/>
      <c r="GZ114" s="221"/>
      <c r="HA114" s="221"/>
      <c r="HB114" s="221"/>
      <c r="HC114" s="221"/>
      <c r="HD114" s="221"/>
      <c r="HE114" s="221"/>
      <c r="HF114" s="221"/>
      <c r="HG114" s="221"/>
      <c r="HH114" s="221"/>
      <c r="HI114" s="221"/>
      <c r="HJ114" s="221"/>
      <c r="HK114" s="221"/>
      <c r="HL114" s="221"/>
      <c r="HM114" s="221"/>
      <c r="HN114" s="221"/>
      <c r="HO114" s="221"/>
      <c r="HP114" s="221"/>
      <c r="HQ114" s="221"/>
      <c r="HR114" s="221"/>
      <c r="HS114" s="221"/>
      <c r="HT114" s="221"/>
      <c r="HU114" s="221"/>
      <c r="HV114" s="221"/>
      <c r="HW114" s="221"/>
      <c r="HX114" s="221"/>
      <c r="HY114" s="221"/>
      <c r="HZ114" s="221"/>
      <c r="IA114" s="221"/>
      <c r="IB114" s="221"/>
      <c r="IC114" s="221"/>
      <c r="ID114" s="221"/>
      <c r="IE114" s="221"/>
      <c r="IF114" s="221"/>
      <c r="IG114" s="221"/>
      <c r="IH114" s="221"/>
      <c r="II114" s="221"/>
      <c r="IJ114" s="221"/>
      <c r="IK114" s="221"/>
      <c r="IL114" s="221"/>
      <c r="IM114" s="221"/>
      <c r="IN114" s="221"/>
      <c r="IO114" s="221"/>
      <c r="IP114" s="221"/>
      <c r="IQ114" s="221"/>
      <c r="IR114" s="221"/>
      <c r="IS114" s="221"/>
      <c r="IT114" s="221"/>
      <c r="IU114" s="221"/>
      <c r="IV114" s="221"/>
    </row>
    <row r="115" spans="1:256" s="305" customFormat="1" ht="13.5" customHeight="1" x14ac:dyDescent="0.3">
      <c r="B115" s="327"/>
      <c r="C115" s="317" t="s">
        <v>514</v>
      </c>
      <c r="D115" s="306" t="s">
        <v>551</v>
      </c>
      <c r="E115" s="309"/>
      <c r="F115" s="266"/>
      <c r="G115" s="266"/>
      <c r="H115" s="266"/>
      <c r="I115" s="266"/>
      <c r="J115" s="266"/>
      <c r="K115" s="266"/>
      <c r="L115" s="266"/>
      <c r="M115" s="266"/>
      <c r="N115" s="266"/>
      <c r="O115" s="266"/>
      <c r="P115" s="266"/>
      <c r="Q115" s="266"/>
      <c r="R115" s="266"/>
      <c r="S115" s="266"/>
      <c r="T115" s="266"/>
      <c r="U115" s="266"/>
      <c r="V115" s="266"/>
      <c r="W115" s="266"/>
      <c r="X115" s="266"/>
      <c r="Y115" s="266"/>
      <c r="Z115" s="266"/>
      <c r="AA115" s="266"/>
      <c r="AB115" s="266"/>
      <c r="AC115" s="266"/>
      <c r="AD115" s="266"/>
      <c r="AE115" s="266"/>
      <c r="AF115" s="266"/>
      <c r="AG115" s="266"/>
      <c r="AH115" s="266"/>
      <c r="AI115" s="266"/>
      <c r="AJ115" s="266"/>
      <c r="AK115" s="266"/>
      <c r="AL115" s="266"/>
      <c r="AM115" s="266"/>
      <c r="AN115" s="266"/>
      <c r="AO115" s="266"/>
      <c r="AP115" s="266"/>
      <c r="AQ115" s="266"/>
      <c r="AR115" s="266"/>
      <c r="AS115" s="266"/>
      <c r="AT115" s="266"/>
      <c r="AU115" s="266"/>
      <c r="AV115" s="266"/>
      <c r="AW115" s="266"/>
      <c r="AX115" s="266"/>
      <c r="AY115" s="266"/>
      <c r="AZ115" s="266"/>
      <c r="BA115" s="266"/>
      <c r="BB115" s="266"/>
      <c r="BC115" s="266"/>
      <c r="BD115" s="266"/>
      <c r="BE115" s="266"/>
      <c r="BF115" s="266"/>
      <c r="BG115" s="266"/>
      <c r="BH115" s="266"/>
      <c r="BI115" s="266"/>
      <c r="BJ115" s="266"/>
      <c r="BK115" s="266"/>
      <c r="BL115" s="266"/>
      <c r="BM115" s="266"/>
      <c r="BN115" s="266"/>
      <c r="BO115" s="266"/>
      <c r="BP115" s="266"/>
      <c r="BQ115" s="266"/>
      <c r="BR115" s="266"/>
      <c r="BS115" s="266"/>
      <c r="BT115" s="266"/>
      <c r="BU115" s="266"/>
      <c r="BV115" s="266"/>
      <c r="BW115" s="266"/>
      <c r="BX115" s="266"/>
      <c r="BY115" s="266"/>
      <c r="BZ115" s="266"/>
      <c r="CA115" s="266"/>
      <c r="CB115" s="266"/>
      <c r="CC115" s="266"/>
      <c r="CD115" s="266"/>
      <c r="CE115" s="266"/>
      <c r="CF115" s="266"/>
      <c r="CG115" s="266"/>
      <c r="CH115" s="266"/>
      <c r="CI115" s="266"/>
      <c r="CJ115" s="266"/>
      <c r="CK115" s="266"/>
      <c r="CL115" s="266"/>
      <c r="CM115" s="266"/>
      <c r="CN115" s="266"/>
      <c r="CO115" s="266"/>
      <c r="CP115" s="266"/>
      <c r="CQ115" s="266"/>
      <c r="CR115" s="266"/>
      <c r="CS115" s="266"/>
      <c r="CT115" s="266"/>
      <c r="CU115" s="266"/>
      <c r="CV115" s="266"/>
      <c r="CW115" s="266"/>
      <c r="CX115" s="266"/>
      <c r="CY115" s="266"/>
      <c r="CZ115" s="266"/>
      <c r="DA115" s="266"/>
      <c r="DB115" s="266"/>
      <c r="DC115" s="266"/>
      <c r="DD115" s="266"/>
      <c r="DE115" s="266"/>
      <c r="DF115" s="266"/>
      <c r="DG115" s="266"/>
      <c r="DH115" s="266"/>
      <c r="DI115" s="266"/>
      <c r="DJ115" s="266"/>
      <c r="DK115" s="266"/>
      <c r="DL115" s="266"/>
      <c r="DM115" s="266"/>
      <c r="DN115" s="266"/>
      <c r="DO115" s="266"/>
      <c r="DP115" s="266"/>
      <c r="DQ115" s="266"/>
      <c r="DR115" s="266"/>
      <c r="DS115" s="266"/>
      <c r="DT115" s="266"/>
      <c r="DU115" s="266"/>
      <c r="DV115" s="266"/>
      <c r="DW115" s="266"/>
      <c r="DX115" s="266"/>
      <c r="DY115" s="266"/>
      <c r="DZ115" s="266"/>
      <c r="EA115" s="266"/>
      <c r="EB115" s="266"/>
      <c r="EC115" s="266"/>
      <c r="ED115" s="266"/>
      <c r="EE115" s="266"/>
      <c r="EF115" s="266"/>
      <c r="EG115" s="266"/>
      <c r="EH115" s="266"/>
      <c r="EI115" s="266"/>
      <c r="EJ115" s="266"/>
      <c r="EK115" s="266"/>
      <c r="EL115" s="266"/>
      <c r="EM115" s="266"/>
      <c r="EN115" s="266"/>
      <c r="EO115" s="266"/>
      <c r="EP115" s="266"/>
      <c r="EQ115" s="266"/>
      <c r="ER115" s="266"/>
      <c r="ES115" s="266"/>
      <c r="ET115" s="266"/>
      <c r="EU115" s="266"/>
      <c r="EV115" s="266"/>
      <c r="EW115" s="266"/>
      <c r="EX115" s="266"/>
      <c r="EY115" s="266"/>
      <c r="EZ115" s="266"/>
      <c r="FA115" s="266"/>
      <c r="FB115" s="266"/>
      <c r="FC115" s="266"/>
      <c r="FD115" s="266"/>
      <c r="FE115" s="266"/>
      <c r="FF115" s="266"/>
      <c r="FG115" s="266"/>
      <c r="FH115" s="266"/>
      <c r="FI115" s="266"/>
      <c r="FJ115" s="266"/>
      <c r="FK115" s="266"/>
      <c r="FL115" s="266"/>
      <c r="FM115" s="266"/>
      <c r="FN115" s="266"/>
      <c r="FO115" s="266"/>
      <c r="FP115" s="266"/>
      <c r="FQ115" s="266"/>
      <c r="FR115" s="266"/>
      <c r="FS115" s="266"/>
      <c r="FT115" s="266"/>
      <c r="FU115" s="266"/>
      <c r="FV115" s="266"/>
      <c r="FW115" s="266"/>
      <c r="FX115" s="266"/>
      <c r="FY115" s="266"/>
      <c r="FZ115" s="266"/>
      <c r="GA115" s="266"/>
      <c r="GB115" s="266"/>
      <c r="GC115" s="266"/>
      <c r="GD115" s="266"/>
      <c r="GE115" s="266"/>
      <c r="GF115" s="266"/>
      <c r="GG115" s="266"/>
      <c r="GH115" s="266"/>
      <c r="GI115" s="266"/>
      <c r="GJ115" s="266"/>
      <c r="GK115" s="266"/>
      <c r="GL115" s="266"/>
      <c r="GM115" s="266"/>
      <c r="GN115" s="266"/>
      <c r="GO115" s="266"/>
      <c r="GP115" s="266"/>
      <c r="GQ115" s="266"/>
      <c r="GR115" s="266"/>
      <c r="GS115" s="266"/>
      <c r="GT115" s="266"/>
      <c r="GU115" s="266"/>
      <c r="GV115" s="266"/>
      <c r="GW115" s="266"/>
      <c r="GX115" s="266"/>
      <c r="GY115" s="266"/>
      <c r="GZ115" s="266"/>
      <c r="HA115" s="266"/>
      <c r="HB115" s="266"/>
      <c r="HC115" s="266"/>
      <c r="HD115" s="266"/>
      <c r="HE115" s="266"/>
      <c r="HF115" s="266"/>
      <c r="HG115" s="266"/>
      <c r="HH115" s="266"/>
      <c r="HI115" s="266"/>
      <c r="HJ115" s="266"/>
      <c r="HK115" s="266"/>
      <c r="HL115" s="266"/>
      <c r="HM115" s="266"/>
      <c r="HN115" s="266"/>
      <c r="HO115" s="266"/>
      <c r="HP115" s="266"/>
      <c r="HQ115" s="266"/>
      <c r="HR115" s="266"/>
      <c r="HS115" s="266"/>
      <c r="HT115" s="266"/>
      <c r="HU115" s="266"/>
      <c r="HV115" s="266"/>
      <c r="HW115" s="266"/>
      <c r="HX115" s="266"/>
      <c r="HY115" s="266"/>
      <c r="HZ115" s="266"/>
      <c r="IA115" s="266"/>
      <c r="IB115" s="266"/>
      <c r="IC115" s="266"/>
      <c r="ID115" s="266"/>
      <c r="IE115" s="266"/>
      <c r="IF115" s="266"/>
      <c r="IG115" s="266"/>
      <c r="IH115" s="266"/>
      <c r="II115" s="266"/>
      <c r="IJ115" s="266"/>
      <c r="IK115" s="266"/>
      <c r="IL115" s="266"/>
      <c r="IM115" s="266"/>
      <c r="IN115" s="266"/>
      <c r="IO115" s="266"/>
      <c r="IP115" s="266"/>
      <c r="IQ115" s="266"/>
      <c r="IR115" s="266"/>
      <c r="IS115" s="266"/>
      <c r="IT115" s="266"/>
      <c r="IU115" s="266"/>
      <c r="IV115" s="266"/>
    </row>
    <row r="116" spans="1:256" s="305" customFormat="1" ht="13.5" customHeight="1" x14ac:dyDescent="0.3">
      <c r="A116" s="298"/>
      <c r="B116" s="327"/>
      <c r="C116" s="311"/>
      <c r="D116" s="343" t="s">
        <v>552</v>
      </c>
      <c r="E116" s="304"/>
      <c r="F116" s="221"/>
      <c r="G116" s="221"/>
      <c r="H116" s="221"/>
      <c r="I116" s="221"/>
      <c r="J116" s="221"/>
      <c r="K116" s="221"/>
      <c r="L116" s="221"/>
      <c r="M116" s="221"/>
      <c r="N116" s="221"/>
      <c r="O116" s="221"/>
      <c r="P116" s="221"/>
      <c r="Q116" s="221"/>
      <c r="R116" s="221"/>
      <c r="S116" s="221"/>
      <c r="T116" s="221"/>
      <c r="U116" s="221"/>
      <c r="V116" s="221"/>
      <c r="W116" s="221"/>
      <c r="X116" s="221"/>
      <c r="Y116" s="221"/>
      <c r="Z116" s="221"/>
      <c r="AA116" s="221"/>
      <c r="AB116" s="221"/>
      <c r="AC116" s="221"/>
      <c r="AD116" s="221"/>
      <c r="AE116" s="221"/>
      <c r="AF116" s="221"/>
      <c r="AG116" s="221"/>
      <c r="AH116" s="221"/>
      <c r="AI116" s="221"/>
      <c r="AJ116" s="221"/>
      <c r="AK116" s="221"/>
      <c r="AL116" s="221"/>
      <c r="AM116" s="221"/>
      <c r="AN116" s="221"/>
      <c r="AO116" s="221"/>
      <c r="AP116" s="221"/>
      <c r="AQ116" s="221"/>
      <c r="AR116" s="221"/>
      <c r="AS116" s="221"/>
      <c r="AT116" s="221"/>
      <c r="AU116" s="221"/>
      <c r="AV116" s="221"/>
      <c r="AW116" s="221"/>
      <c r="AX116" s="221"/>
      <c r="AY116" s="221"/>
      <c r="AZ116" s="221"/>
      <c r="BA116" s="221"/>
      <c r="BB116" s="221"/>
      <c r="BC116" s="221"/>
      <c r="BD116" s="221"/>
      <c r="BE116" s="221"/>
      <c r="BF116" s="221"/>
      <c r="BG116" s="221"/>
      <c r="BH116" s="221"/>
      <c r="BI116" s="221"/>
      <c r="BJ116" s="221"/>
      <c r="BK116" s="221"/>
      <c r="BL116" s="221"/>
      <c r="BM116" s="221"/>
      <c r="BN116" s="221"/>
      <c r="BO116" s="221"/>
      <c r="BP116" s="221"/>
      <c r="BQ116" s="221"/>
      <c r="BR116" s="221"/>
      <c r="BS116" s="221"/>
      <c r="BT116" s="221"/>
      <c r="BU116" s="221"/>
      <c r="BV116" s="221"/>
      <c r="BW116" s="221"/>
      <c r="BX116" s="221"/>
      <c r="BY116" s="221"/>
      <c r="BZ116" s="221"/>
      <c r="CA116" s="221"/>
      <c r="CB116" s="221"/>
      <c r="CC116" s="221"/>
      <c r="CD116" s="221"/>
      <c r="CE116" s="221"/>
      <c r="CF116" s="221"/>
      <c r="CG116" s="221"/>
      <c r="CH116" s="221"/>
      <c r="CI116" s="221"/>
      <c r="CJ116" s="221"/>
      <c r="CK116" s="221"/>
      <c r="CL116" s="221"/>
      <c r="CM116" s="221"/>
      <c r="CN116" s="221"/>
      <c r="CO116" s="221"/>
      <c r="CP116" s="221"/>
      <c r="CQ116" s="221"/>
      <c r="CR116" s="221"/>
      <c r="CS116" s="221"/>
      <c r="CT116" s="221"/>
      <c r="CU116" s="221"/>
      <c r="CV116" s="221"/>
      <c r="CW116" s="221"/>
      <c r="CX116" s="221"/>
      <c r="CY116" s="221"/>
      <c r="CZ116" s="221"/>
      <c r="DA116" s="221"/>
      <c r="DB116" s="221"/>
      <c r="DC116" s="221"/>
      <c r="DD116" s="221"/>
      <c r="DE116" s="221"/>
      <c r="DF116" s="221"/>
      <c r="DG116" s="221"/>
      <c r="DH116" s="221"/>
      <c r="DI116" s="221"/>
      <c r="DJ116" s="221"/>
      <c r="DK116" s="221"/>
      <c r="DL116" s="221"/>
      <c r="DM116" s="221"/>
      <c r="DN116" s="221"/>
      <c r="DO116" s="221"/>
      <c r="DP116" s="221"/>
      <c r="DQ116" s="221"/>
      <c r="DR116" s="221"/>
      <c r="DS116" s="221"/>
      <c r="DT116" s="221"/>
      <c r="DU116" s="221"/>
      <c r="DV116" s="221"/>
      <c r="DW116" s="221"/>
      <c r="DX116" s="221"/>
      <c r="DY116" s="221"/>
      <c r="DZ116" s="221"/>
      <c r="EA116" s="221"/>
      <c r="EB116" s="221"/>
      <c r="EC116" s="221"/>
      <c r="ED116" s="221"/>
      <c r="EE116" s="221"/>
      <c r="EF116" s="221"/>
      <c r="EG116" s="221"/>
      <c r="EH116" s="221"/>
      <c r="EI116" s="221"/>
      <c r="EJ116" s="221"/>
      <c r="EK116" s="221"/>
      <c r="EL116" s="221"/>
      <c r="EM116" s="221"/>
      <c r="EN116" s="221"/>
      <c r="EO116" s="221"/>
      <c r="EP116" s="221"/>
      <c r="EQ116" s="221"/>
      <c r="ER116" s="221"/>
      <c r="ES116" s="221"/>
      <c r="ET116" s="221"/>
      <c r="EU116" s="221"/>
      <c r="EV116" s="221"/>
      <c r="EW116" s="221"/>
      <c r="EX116" s="221"/>
      <c r="EY116" s="221"/>
      <c r="EZ116" s="221"/>
      <c r="FA116" s="221"/>
      <c r="FB116" s="221"/>
      <c r="FC116" s="221"/>
      <c r="FD116" s="221"/>
      <c r="FE116" s="221"/>
      <c r="FF116" s="221"/>
      <c r="FG116" s="221"/>
      <c r="FH116" s="221"/>
      <c r="FI116" s="221"/>
      <c r="FJ116" s="221"/>
      <c r="FK116" s="221"/>
      <c r="FL116" s="221"/>
      <c r="FM116" s="221"/>
      <c r="FN116" s="221"/>
      <c r="FO116" s="221"/>
      <c r="FP116" s="221"/>
      <c r="FQ116" s="221"/>
      <c r="FR116" s="221"/>
      <c r="FS116" s="221"/>
      <c r="FT116" s="221"/>
      <c r="FU116" s="221"/>
      <c r="FV116" s="221"/>
      <c r="FW116" s="221"/>
      <c r="FX116" s="221"/>
      <c r="FY116" s="221"/>
      <c r="FZ116" s="221"/>
      <c r="GA116" s="221"/>
      <c r="GB116" s="221"/>
      <c r="GC116" s="221"/>
      <c r="GD116" s="221"/>
      <c r="GE116" s="221"/>
      <c r="GF116" s="221"/>
      <c r="GG116" s="221"/>
      <c r="GH116" s="221"/>
      <c r="GI116" s="221"/>
      <c r="GJ116" s="221"/>
      <c r="GK116" s="221"/>
      <c r="GL116" s="221"/>
      <c r="GM116" s="221"/>
      <c r="GN116" s="221"/>
      <c r="GO116" s="221"/>
      <c r="GP116" s="221"/>
      <c r="GQ116" s="221"/>
      <c r="GR116" s="221"/>
      <c r="GS116" s="221"/>
      <c r="GT116" s="221"/>
      <c r="GU116" s="221"/>
      <c r="GV116" s="221"/>
      <c r="GW116" s="221"/>
      <c r="GX116" s="221"/>
      <c r="GY116" s="221"/>
      <c r="GZ116" s="221"/>
      <c r="HA116" s="221"/>
      <c r="HB116" s="221"/>
      <c r="HC116" s="221"/>
      <c r="HD116" s="221"/>
      <c r="HE116" s="221"/>
      <c r="HF116" s="221"/>
      <c r="HG116" s="221"/>
      <c r="HH116" s="221"/>
      <c r="HI116" s="221"/>
      <c r="HJ116" s="221"/>
      <c r="HK116" s="221"/>
      <c r="HL116" s="221"/>
      <c r="HM116" s="221"/>
      <c r="HN116" s="221"/>
      <c r="HO116" s="221"/>
      <c r="HP116" s="221"/>
      <c r="HQ116" s="221"/>
      <c r="HR116" s="221"/>
      <c r="HS116" s="221"/>
      <c r="HT116" s="221"/>
      <c r="HU116" s="221"/>
      <c r="HV116" s="221"/>
      <c r="HW116" s="221"/>
      <c r="HX116" s="221"/>
      <c r="HY116" s="221"/>
      <c r="HZ116" s="221"/>
      <c r="IA116" s="221"/>
      <c r="IB116" s="221"/>
      <c r="IC116" s="221"/>
      <c r="ID116" s="221"/>
      <c r="IE116" s="221"/>
      <c r="IF116" s="221"/>
      <c r="IG116" s="221"/>
      <c r="IH116" s="221"/>
      <c r="II116" s="221"/>
      <c r="IJ116" s="221"/>
      <c r="IK116" s="221"/>
      <c r="IL116" s="221"/>
      <c r="IM116" s="221"/>
      <c r="IN116" s="221"/>
      <c r="IO116" s="221"/>
      <c r="IP116" s="221"/>
      <c r="IQ116" s="221"/>
      <c r="IR116" s="221"/>
      <c r="IS116" s="221"/>
      <c r="IT116" s="221"/>
      <c r="IU116" s="221"/>
      <c r="IV116" s="221"/>
    </row>
    <row r="117" spans="1:256" s="305" customFormat="1" ht="13.5" customHeight="1" x14ac:dyDescent="0.3">
      <c r="B117" s="327"/>
      <c r="C117" s="311"/>
      <c r="D117" s="306" t="s">
        <v>553</v>
      </c>
      <c r="E117" s="309"/>
      <c r="F117" s="266"/>
      <c r="G117" s="266"/>
      <c r="H117" s="266"/>
      <c r="I117" s="266"/>
      <c r="J117" s="266"/>
      <c r="K117" s="266"/>
      <c r="L117" s="266"/>
      <c r="M117" s="266"/>
      <c r="N117" s="266"/>
      <c r="O117" s="266"/>
      <c r="P117" s="266"/>
      <c r="Q117" s="266"/>
      <c r="R117" s="266"/>
      <c r="S117" s="266"/>
      <c r="T117" s="266"/>
      <c r="U117" s="266"/>
      <c r="V117" s="266"/>
      <c r="W117" s="266"/>
      <c r="X117" s="266"/>
      <c r="Y117" s="266"/>
      <c r="Z117" s="266"/>
      <c r="AA117" s="266"/>
      <c r="AB117" s="266"/>
      <c r="AC117" s="266"/>
      <c r="AD117" s="266"/>
      <c r="AE117" s="266"/>
      <c r="AF117" s="266"/>
      <c r="AG117" s="266"/>
      <c r="AH117" s="266"/>
      <c r="AI117" s="266"/>
      <c r="AJ117" s="266"/>
      <c r="AK117" s="266"/>
      <c r="AL117" s="266"/>
      <c r="AM117" s="266"/>
      <c r="AN117" s="266"/>
      <c r="AO117" s="266"/>
      <c r="AP117" s="266"/>
      <c r="AQ117" s="266"/>
      <c r="AR117" s="266"/>
      <c r="AS117" s="266"/>
      <c r="AT117" s="266"/>
      <c r="AU117" s="266"/>
      <c r="AV117" s="266"/>
      <c r="AW117" s="266"/>
      <c r="AX117" s="266"/>
      <c r="AY117" s="266"/>
      <c r="AZ117" s="266"/>
      <c r="BA117" s="266"/>
      <c r="BB117" s="266"/>
      <c r="BC117" s="266"/>
      <c r="BD117" s="266"/>
      <c r="BE117" s="266"/>
      <c r="BF117" s="266"/>
      <c r="BG117" s="266"/>
      <c r="BH117" s="266"/>
      <c r="BI117" s="266"/>
      <c r="BJ117" s="266"/>
      <c r="BK117" s="266"/>
      <c r="BL117" s="266"/>
      <c r="BM117" s="266"/>
      <c r="BN117" s="266"/>
      <c r="BO117" s="266"/>
      <c r="BP117" s="266"/>
      <c r="BQ117" s="266"/>
      <c r="BR117" s="266"/>
      <c r="BS117" s="266"/>
      <c r="BT117" s="266"/>
      <c r="BU117" s="266"/>
      <c r="BV117" s="266"/>
      <c r="BW117" s="266"/>
      <c r="BX117" s="266"/>
      <c r="BY117" s="266"/>
      <c r="BZ117" s="266"/>
      <c r="CA117" s="266"/>
      <c r="CB117" s="266"/>
      <c r="CC117" s="266"/>
      <c r="CD117" s="266"/>
      <c r="CE117" s="266"/>
      <c r="CF117" s="266"/>
      <c r="CG117" s="266"/>
      <c r="CH117" s="266"/>
      <c r="CI117" s="266"/>
      <c r="CJ117" s="266"/>
      <c r="CK117" s="266"/>
      <c r="CL117" s="266"/>
      <c r="CM117" s="266"/>
      <c r="CN117" s="266"/>
      <c r="CO117" s="266"/>
      <c r="CP117" s="266"/>
      <c r="CQ117" s="266"/>
      <c r="CR117" s="266"/>
      <c r="CS117" s="266"/>
      <c r="CT117" s="266"/>
      <c r="CU117" s="266"/>
      <c r="CV117" s="266"/>
      <c r="CW117" s="266"/>
      <c r="CX117" s="266"/>
      <c r="CY117" s="266"/>
      <c r="CZ117" s="266"/>
      <c r="DA117" s="266"/>
      <c r="DB117" s="266"/>
      <c r="DC117" s="266"/>
      <c r="DD117" s="266"/>
      <c r="DE117" s="266"/>
      <c r="DF117" s="266"/>
      <c r="DG117" s="266"/>
      <c r="DH117" s="266"/>
      <c r="DI117" s="266"/>
      <c r="DJ117" s="266"/>
      <c r="DK117" s="266"/>
      <c r="DL117" s="266"/>
      <c r="DM117" s="266"/>
      <c r="DN117" s="266"/>
      <c r="DO117" s="266"/>
      <c r="DP117" s="266"/>
      <c r="DQ117" s="266"/>
      <c r="DR117" s="266"/>
      <c r="DS117" s="266"/>
      <c r="DT117" s="266"/>
      <c r="DU117" s="266"/>
      <c r="DV117" s="266"/>
      <c r="DW117" s="266"/>
      <c r="DX117" s="266"/>
      <c r="DY117" s="266"/>
      <c r="DZ117" s="266"/>
      <c r="EA117" s="266"/>
      <c r="EB117" s="266"/>
      <c r="EC117" s="266"/>
      <c r="ED117" s="266"/>
      <c r="EE117" s="266"/>
      <c r="EF117" s="266"/>
      <c r="EG117" s="266"/>
      <c r="EH117" s="266"/>
      <c r="EI117" s="266"/>
      <c r="EJ117" s="266"/>
      <c r="EK117" s="266"/>
      <c r="EL117" s="266"/>
      <c r="EM117" s="266"/>
      <c r="EN117" s="266"/>
      <c r="EO117" s="266"/>
      <c r="EP117" s="266"/>
      <c r="EQ117" s="266"/>
      <c r="ER117" s="266"/>
      <c r="ES117" s="266"/>
      <c r="ET117" s="266"/>
      <c r="EU117" s="266"/>
      <c r="EV117" s="266"/>
      <c r="EW117" s="266"/>
      <c r="EX117" s="266"/>
      <c r="EY117" s="266"/>
      <c r="EZ117" s="266"/>
      <c r="FA117" s="266"/>
      <c r="FB117" s="266"/>
      <c r="FC117" s="266"/>
      <c r="FD117" s="266"/>
      <c r="FE117" s="266"/>
      <c r="FF117" s="266"/>
      <c r="FG117" s="266"/>
      <c r="FH117" s="266"/>
      <c r="FI117" s="266"/>
      <c r="FJ117" s="266"/>
      <c r="FK117" s="266"/>
      <c r="FL117" s="266"/>
      <c r="FM117" s="266"/>
      <c r="FN117" s="266"/>
      <c r="FO117" s="266"/>
      <c r="FP117" s="266"/>
      <c r="FQ117" s="266"/>
      <c r="FR117" s="266"/>
      <c r="FS117" s="266"/>
      <c r="FT117" s="266"/>
      <c r="FU117" s="266"/>
      <c r="FV117" s="266"/>
      <c r="FW117" s="266"/>
      <c r="FX117" s="266"/>
      <c r="FY117" s="266"/>
      <c r="FZ117" s="266"/>
      <c r="GA117" s="266"/>
      <c r="GB117" s="266"/>
      <c r="GC117" s="266"/>
      <c r="GD117" s="266"/>
      <c r="GE117" s="266"/>
      <c r="GF117" s="266"/>
      <c r="GG117" s="266"/>
      <c r="GH117" s="266"/>
      <c r="GI117" s="266"/>
      <c r="GJ117" s="266"/>
      <c r="GK117" s="266"/>
      <c r="GL117" s="266"/>
      <c r="GM117" s="266"/>
      <c r="GN117" s="266"/>
      <c r="GO117" s="266"/>
      <c r="GP117" s="266"/>
      <c r="GQ117" s="266"/>
      <c r="GR117" s="266"/>
      <c r="GS117" s="266"/>
      <c r="GT117" s="266"/>
      <c r="GU117" s="266"/>
      <c r="GV117" s="266"/>
      <c r="GW117" s="266"/>
      <c r="GX117" s="266"/>
      <c r="GY117" s="266"/>
      <c r="GZ117" s="266"/>
      <c r="HA117" s="266"/>
      <c r="HB117" s="266"/>
      <c r="HC117" s="266"/>
      <c r="HD117" s="266"/>
      <c r="HE117" s="266"/>
      <c r="HF117" s="266"/>
      <c r="HG117" s="266"/>
      <c r="HH117" s="266"/>
      <c r="HI117" s="266"/>
      <c r="HJ117" s="266"/>
      <c r="HK117" s="266"/>
      <c r="HL117" s="266"/>
      <c r="HM117" s="266"/>
      <c r="HN117" s="266"/>
      <c r="HO117" s="266"/>
      <c r="HP117" s="266"/>
      <c r="HQ117" s="266"/>
      <c r="HR117" s="266"/>
      <c r="HS117" s="266"/>
      <c r="HT117" s="266"/>
      <c r="HU117" s="266"/>
      <c r="HV117" s="266"/>
      <c r="HW117" s="266"/>
      <c r="HX117" s="266"/>
      <c r="HY117" s="266"/>
      <c r="HZ117" s="266"/>
      <c r="IA117" s="266"/>
      <c r="IB117" s="266"/>
      <c r="IC117" s="266"/>
      <c r="ID117" s="266"/>
      <c r="IE117" s="266"/>
      <c r="IF117" s="266"/>
      <c r="IG117" s="266"/>
      <c r="IH117" s="266"/>
      <c r="II117" s="266"/>
      <c r="IJ117" s="266"/>
      <c r="IK117" s="266"/>
      <c r="IL117" s="266"/>
      <c r="IM117" s="266"/>
      <c r="IN117" s="266"/>
      <c r="IO117" s="266"/>
      <c r="IP117" s="266"/>
      <c r="IQ117" s="266"/>
      <c r="IR117" s="266"/>
      <c r="IS117" s="266"/>
      <c r="IT117" s="266"/>
      <c r="IU117" s="266"/>
      <c r="IV117" s="266"/>
    </row>
    <row r="118" spans="1:256" s="305" customFormat="1" ht="13.5" customHeight="1" x14ac:dyDescent="0.3">
      <c r="A118" s="298"/>
      <c r="B118" s="327"/>
      <c r="C118" s="311"/>
      <c r="D118" s="343" t="s">
        <v>554</v>
      </c>
      <c r="E118" s="304"/>
      <c r="F118" s="221"/>
      <c r="G118" s="221"/>
      <c r="H118" s="221"/>
      <c r="I118" s="221"/>
      <c r="J118" s="221"/>
      <c r="K118" s="221"/>
      <c r="L118" s="221"/>
      <c r="M118" s="221"/>
      <c r="N118" s="221"/>
      <c r="O118" s="221"/>
      <c r="P118" s="221"/>
      <c r="Q118" s="221"/>
      <c r="R118" s="221"/>
      <c r="S118" s="221"/>
      <c r="T118" s="221"/>
      <c r="U118" s="221"/>
      <c r="V118" s="221"/>
      <c r="W118" s="221"/>
      <c r="X118" s="221"/>
      <c r="Y118" s="221"/>
      <c r="Z118" s="221"/>
      <c r="AA118" s="221"/>
      <c r="AB118" s="221"/>
      <c r="AC118" s="221"/>
      <c r="AD118" s="221"/>
      <c r="AE118" s="221"/>
      <c r="AF118" s="221"/>
      <c r="AG118" s="221"/>
      <c r="AH118" s="221"/>
      <c r="AI118" s="221"/>
      <c r="AJ118" s="221"/>
      <c r="AK118" s="221"/>
      <c r="AL118" s="221"/>
      <c r="AM118" s="221"/>
      <c r="AN118" s="221"/>
      <c r="AO118" s="221"/>
      <c r="AP118" s="221"/>
      <c r="AQ118" s="221"/>
      <c r="AR118" s="221"/>
      <c r="AS118" s="221"/>
      <c r="AT118" s="221"/>
      <c r="AU118" s="221"/>
      <c r="AV118" s="221"/>
      <c r="AW118" s="221"/>
      <c r="AX118" s="221"/>
      <c r="AY118" s="221"/>
      <c r="AZ118" s="221"/>
      <c r="BA118" s="221"/>
      <c r="BB118" s="221"/>
      <c r="BC118" s="221"/>
      <c r="BD118" s="221"/>
      <c r="BE118" s="221"/>
      <c r="BF118" s="221"/>
      <c r="BG118" s="221"/>
      <c r="BH118" s="221"/>
      <c r="BI118" s="221"/>
      <c r="BJ118" s="221"/>
      <c r="BK118" s="221"/>
      <c r="BL118" s="221"/>
      <c r="BM118" s="221"/>
      <c r="BN118" s="221"/>
      <c r="BO118" s="221"/>
      <c r="BP118" s="221"/>
      <c r="BQ118" s="221"/>
      <c r="BR118" s="221"/>
      <c r="BS118" s="221"/>
      <c r="BT118" s="221"/>
      <c r="BU118" s="221"/>
      <c r="BV118" s="221"/>
      <c r="BW118" s="221"/>
      <c r="BX118" s="221"/>
      <c r="BY118" s="221"/>
      <c r="BZ118" s="221"/>
      <c r="CA118" s="221"/>
      <c r="CB118" s="221"/>
      <c r="CC118" s="221"/>
      <c r="CD118" s="221"/>
      <c r="CE118" s="221"/>
      <c r="CF118" s="221"/>
      <c r="CG118" s="221"/>
      <c r="CH118" s="221"/>
      <c r="CI118" s="221"/>
      <c r="CJ118" s="221"/>
      <c r="CK118" s="221"/>
      <c r="CL118" s="221"/>
      <c r="CM118" s="221"/>
      <c r="CN118" s="221"/>
      <c r="CO118" s="221"/>
      <c r="CP118" s="221"/>
      <c r="CQ118" s="221"/>
      <c r="CR118" s="221"/>
      <c r="CS118" s="221"/>
      <c r="CT118" s="221"/>
      <c r="CU118" s="221"/>
      <c r="CV118" s="221"/>
      <c r="CW118" s="221"/>
      <c r="CX118" s="221"/>
      <c r="CY118" s="221"/>
      <c r="CZ118" s="221"/>
      <c r="DA118" s="221"/>
      <c r="DB118" s="221"/>
      <c r="DC118" s="221"/>
      <c r="DD118" s="221"/>
      <c r="DE118" s="221"/>
      <c r="DF118" s="221"/>
      <c r="DG118" s="221"/>
      <c r="DH118" s="221"/>
      <c r="DI118" s="221"/>
      <c r="DJ118" s="221"/>
      <c r="DK118" s="221"/>
      <c r="DL118" s="221"/>
      <c r="DM118" s="221"/>
      <c r="DN118" s="221"/>
      <c r="DO118" s="221"/>
      <c r="DP118" s="221"/>
      <c r="DQ118" s="221"/>
      <c r="DR118" s="221"/>
      <c r="DS118" s="221"/>
      <c r="DT118" s="221"/>
      <c r="DU118" s="221"/>
      <c r="DV118" s="221"/>
      <c r="DW118" s="221"/>
      <c r="DX118" s="221"/>
      <c r="DY118" s="221"/>
      <c r="DZ118" s="221"/>
      <c r="EA118" s="221"/>
      <c r="EB118" s="221"/>
      <c r="EC118" s="221"/>
      <c r="ED118" s="221"/>
      <c r="EE118" s="221"/>
      <c r="EF118" s="221"/>
      <c r="EG118" s="221"/>
      <c r="EH118" s="221"/>
      <c r="EI118" s="221"/>
      <c r="EJ118" s="221"/>
      <c r="EK118" s="221"/>
      <c r="EL118" s="221"/>
      <c r="EM118" s="221"/>
      <c r="EN118" s="221"/>
      <c r="EO118" s="221"/>
      <c r="EP118" s="221"/>
      <c r="EQ118" s="221"/>
      <c r="ER118" s="221"/>
      <c r="ES118" s="221"/>
      <c r="ET118" s="221"/>
      <c r="EU118" s="221"/>
      <c r="EV118" s="221"/>
      <c r="EW118" s="221"/>
      <c r="EX118" s="221"/>
      <c r="EY118" s="221"/>
      <c r="EZ118" s="221"/>
      <c r="FA118" s="221"/>
      <c r="FB118" s="221"/>
      <c r="FC118" s="221"/>
      <c r="FD118" s="221"/>
      <c r="FE118" s="221"/>
      <c r="FF118" s="221"/>
      <c r="FG118" s="221"/>
      <c r="FH118" s="221"/>
      <c r="FI118" s="221"/>
      <c r="FJ118" s="221"/>
      <c r="FK118" s="221"/>
      <c r="FL118" s="221"/>
      <c r="FM118" s="221"/>
      <c r="FN118" s="221"/>
      <c r="FO118" s="221"/>
      <c r="FP118" s="221"/>
      <c r="FQ118" s="221"/>
      <c r="FR118" s="221"/>
      <c r="FS118" s="221"/>
      <c r="FT118" s="221"/>
      <c r="FU118" s="221"/>
      <c r="FV118" s="221"/>
      <c r="FW118" s="221"/>
      <c r="FX118" s="221"/>
      <c r="FY118" s="221"/>
      <c r="FZ118" s="221"/>
      <c r="GA118" s="221"/>
      <c r="GB118" s="221"/>
      <c r="GC118" s="221"/>
      <c r="GD118" s="221"/>
      <c r="GE118" s="221"/>
      <c r="GF118" s="221"/>
      <c r="GG118" s="221"/>
      <c r="GH118" s="221"/>
      <c r="GI118" s="221"/>
      <c r="GJ118" s="221"/>
      <c r="GK118" s="221"/>
      <c r="GL118" s="221"/>
      <c r="GM118" s="221"/>
      <c r="GN118" s="221"/>
      <c r="GO118" s="221"/>
      <c r="GP118" s="221"/>
      <c r="GQ118" s="221"/>
      <c r="GR118" s="221"/>
      <c r="GS118" s="221"/>
      <c r="GT118" s="221"/>
      <c r="GU118" s="221"/>
      <c r="GV118" s="221"/>
      <c r="GW118" s="221"/>
      <c r="GX118" s="221"/>
      <c r="GY118" s="221"/>
      <c r="GZ118" s="221"/>
      <c r="HA118" s="221"/>
      <c r="HB118" s="221"/>
      <c r="HC118" s="221"/>
      <c r="HD118" s="221"/>
      <c r="HE118" s="221"/>
      <c r="HF118" s="221"/>
      <c r="HG118" s="221"/>
      <c r="HH118" s="221"/>
      <c r="HI118" s="221"/>
      <c r="HJ118" s="221"/>
      <c r="HK118" s="221"/>
      <c r="HL118" s="221"/>
      <c r="HM118" s="221"/>
      <c r="HN118" s="221"/>
      <c r="HO118" s="221"/>
      <c r="HP118" s="221"/>
      <c r="HQ118" s="221"/>
      <c r="HR118" s="221"/>
      <c r="HS118" s="221"/>
      <c r="HT118" s="221"/>
      <c r="HU118" s="221"/>
      <c r="HV118" s="221"/>
      <c r="HW118" s="221"/>
      <c r="HX118" s="221"/>
      <c r="HY118" s="221"/>
      <c r="HZ118" s="221"/>
      <c r="IA118" s="221"/>
      <c r="IB118" s="221"/>
      <c r="IC118" s="221"/>
      <c r="ID118" s="221"/>
      <c r="IE118" s="221"/>
      <c r="IF118" s="221"/>
      <c r="IG118" s="221"/>
      <c r="IH118" s="221"/>
      <c r="II118" s="221"/>
      <c r="IJ118" s="221"/>
      <c r="IK118" s="221"/>
      <c r="IL118" s="221"/>
      <c r="IM118" s="221"/>
      <c r="IN118" s="221"/>
      <c r="IO118" s="221"/>
      <c r="IP118" s="221"/>
      <c r="IQ118" s="221"/>
      <c r="IR118" s="221"/>
      <c r="IS118" s="221"/>
      <c r="IT118" s="221"/>
      <c r="IU118" s="221"/>
      <c r="IV118" s="221"/>
    </row>
    <row r="119" spans="1:256" s="314" customFormat="1" ht="13.5" customHeight="1" thickBot="1" x14ac:dyDescent="0.35">
      <c r="A119" s="305"/>
      <c r="B119" s="327"/>
      <c r="C119" s="316"/>
      <c r="D119" s="310" t="s">
        <v>555</v>
      </c>
      <c r="E119" s="312"/>
      <c r="F119" s="313"/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  <c r="T119" s="313"/>
      <c r="U119" s="313"/>
      <c r="V119" s="313"/>
      <c r="W119" s="313"/>
      <c r="X119" s="313"/>
      <c r="Y119" s="313"/>
      <c r="Z119" s="313"/>
      <c r="AA119" s="313"/>
      <c r="AB119" s="313"/>
      <c r="AC119" s="313"/>
      <c r="AD119" s="313"/>
      <c r="AE119" s="313"/>
      <c r="AF119" s="313"/>
      <c r="AG119" s="313"/>
      <c r="AH119" s="313"/>
      <c r="AI119" s="313"/>
      <c r="AJ119" s="313"/>
      <c r="AK119" s="313"/>
      <c r="AL119" s="313"/>
      <c r="AM119" s="313"/>
      <c r="AN119" s="313"/>
      <c r="AO119" s="313"/>
      <c r="AP119" s="313"/>
      <c r="AQ119" s="313"/>
      <c r="AR119" s="313"/>
      <c r="AS119" s="313"/>
      <c r="AT119" s="313"/>
      <c r="AU119" s="313"/>
      <c r="AV119" s="313"/>
      <c r="AW119" s="313"/>
      <c r="AX119" s="313"/>
      <c r="AY119" s="313"/>
      <c r="AZ119" s="313"/>
      <c r="BA119" s="313"/>
      <c r="BB119" s="313"/>
      <c r="BC119" s="313"/>
      <c r="BD119" s="313"/>
      <c r="BE119" s="313"/>
      <c r="BF119" s="313"/>
      <c r="BG119" s="313"/>
      <c r="BH119" s="313"/>
      <c r="BI119" s="313"/>
      <c r="BJ119" s="313"/>
      <c r="BK119" s="313"/>
      <c r="BL119" s="313"/>
      <c r="BM119" s="313"/>
      <c r="BN119" s="313"/>
      <c r="BO119" s="313"/>
      <c r="BP119" s="313"/>
      <c r="BQ119" s="313"/>
      <c r="BR119" s="313"/>
      <c r="BS119" s="313"/>
      <c r="BT119" s="313"/>
      <c r="BU119" s="313"/>
      <c r="BV119" s="313"/>
      <c r="BW119" s="313"/>
      <c r="BX119" s="313"/>
      <c r="BY119" s="313"/>
      <c r="BZ119" s="313"/>
      <c r="CA119" s="313"/>
      <c r="CB119" s="313"/>
      <c r="CC119" s="313"/>
      <c r="CD119" s="313"/>
      <c r="CE119" s="313"/>
      <c r="CF119" s="313"/>
      <c r="CG119" s="313"/>
      <c r="CH119" s="313"/>
      <c r="CI119" s="313"/>
      <c r="CJ119" s="313"/>
      <c r="CK119" s="313"/>
      <c r="CL119" s="313"/>
      <c r="CM119" s="313"/>
      <c r="CN119" s="313"/>
      <c r="CO119" s="313"/>
      <c r="CP119" s="313"/>
      <c r="CQ119" s="313"/>
      <c r="CR119" s="313"/>
      <c r="CS119" s="313"/>
      <c r="CT119" s="313"/>
      <c r="CU119" s="313"/>
      <c r="CV119" s="313"/>
      <c r="CW119" s="313"/>
      <c r="CX119" s="313"/>
      <c r="CY119" s="313"/>
      <c r="CZ119" s="313"/>
      <c r="DA119" s="313"/>
      <c r="DB119" s="313"/>
      <c r="DC119" s="313"/>
      <c r="DD119" s="313"/>
      <c r="DE119" s="313"/>
      <c r="DF119" s="313"/>
      <c r="DG119" s="313"/>
      <c r="DH119" s="313"/>
      <c r="DI119" s="313"/>
      <c r="DJ119" s="313"/>
      <c r="DK119" s="313"/>
      <c r="DL119" s="313"/>
      <c r="DM119" s="313"/>
      <c r="DN119" s="313"/>
      <c r="DO119" s="313"/>
      <c r="DP119" s="313"/>
      <c r="DQ119" s="313"/>
      <c r="DR119" s="313"/>
      <c r="DS119" s="313"/>
      <c r="DT119" s="313"/>
      <c r="DU119" s="313"/>
      <c r="DV119" s="313"/>
      <c r="DW119" s="313"/>
      <c r="DX119" s="313"/>
      <c r="DY119" s="313"/>
      <c r="DZ119" s="313"/>
      <c r="EA119" s="313"/>
      <c r="EB119" s="313"/>
      <c r="EC119" s="313"/>
      <c r="ED119" s="313"/>
      <c r="EE119" s="313"/>
      <c r="EF119" s="313"/>
      <c r="EG119" s="313"/>
      <c r="EH119" s="313"/>
      <c r="EI119" s="313"/>
      <c r="EJ119" s="313"/>
      <c r="EK119" s="313"/>
      <c r="EL119" s="313"/>
      <c r="EM119" s="313"/>
      <c r="EN119" s="313"/>
      <c r="EO119" s="313"/>
      <c r="EP119" s="313"/>
      <c r="EQ119" s="313"/>
      <c r="ER119" s="313"/>
      <c r="ES119" s="313"/>
      <c r="ET119" s="313"/>
      <c r="EU119" s="313"/>
      <c r="EV119" s="313"/>
      <c r="EW119" s="313"/>
      <c r="EX119" s="313"/>
      <c r="EY119" s="313"/>
      <c r="EZ119" s="313"/>
      <c r="FA119" s="313"/>
      <c r="FB119" s="313"/>
      <c r="FC119" s="313"/>
      <c r="FD119" s="313"/>
      <c r="FE119" s="313"/>
      <c r="FF119" s="313"/>
      <c r="FG119" s="313"/>
      <c r="FH119" s="313"/>
      <c r="FI119" s="313"/>
      <c r="FJ119" s="313"/>
      <c r="FK119" s="313"/>
      <c r="FL119" s="313"/>
      <c r="FM119" s="313"/>
      <c r="FN119" s="313"/>
      <c r="FO119" s="313"/>
      <c r="FP119" s="313"/>
      <c r="FQ119" s="313"/>
      <c r="FR119" s="313"/>
      <c r="FS119" s="313"/>
      <c r="FT119" s="313"/>
      <c r="FU119" s="313"/>
      <c r="FV119" s="313"/>
      <c r="FW119" s="313"/>
      <c r="FX119" s="313"/>
      <c r="FY119" s="313"/>
      <c r="FZ119" s="313"/>
      <c r="GA119" s="313"/>
      <c r="GB119" s="313"/>
      <c r="GC119" s="313"/>
      <c r="GD119" s="313"/>
      <c r="GE119" s="313"/>
      <c r="GF119" s="313"/>
      <c r="GG119" s="313"/>
      <c r="GH119" s="313"/>
      <c r="GI119" s="313"/>
      <c r="GJ119" s="313"/>
      <c r="GK119" s="313"/>
      <c r="GL119" s="313"/>
      <c r="GM119" s="313"/>
      <c r="GN119" s="313"/>
      <c r="GO119" s="313"/>
      <c r="GP119" s="313"/>
      <c r="GQ119" s="313"/>
      <c r="GR119" s="313"/>
      <c r="GS119" s="313"/>
      <c r="GT119" s="313"/>
      <c r="GU119" s="313"/>
      <c r="GV119" s="313"/>
      <c r="GW119" s="313"/>
      <c r="GX119" s="313"/>
      <c r="GY119" s="313"/>
      <c r="GZ119" s="313"/>
      <c r="HA119" s="313"/>
      <c r="HB119" s="313"/>
      <c r="HC119" s="313"/>
      <c r="HD119" s="313"/>
      <c r="HE119" s="313"/>
      <c r="HF119" s="313"/>
      <c r="HG119" s="313"/>
      <c r="HH119" s="313"/>
      <c r="HI119" s="313"/>
      <c r="HJ119" s="313"/>
      <c r="HK119" s="313"/>
      <c r="HL119" s="313"/>
      <c r="HM119" s="313"/>
      <c r="HN119" s="313"/>
      <c r="HO119" s="313"/>
      <c r="HP119" s="313"/>
      <c r="HQ119" s="313"/>
      <c r="HR119" s="313"/>
      <c r="HS119" s="313"/>
      <c r="HT119" s="313"/>
      <c r="HU119" s="313"/>
      <c r="HV119" s="313"/>
      <c r="HW119" s="313"/>
      <c r="HX119" s="313"/>
      <c r="HY119" s="313"/>
      <c r="HZ119" s="313"/>
      <c r="IA119" s="313"/>
      <c r="IB119" s="313"/>
      <c r="IC119" s="313"/>
      <c r="ID119" s="313"/>
      <c r="IE119" s="313"/>
      <c r="IF119" s="313"/>
      <c r="IG119" s="313"/>
      <c r="IH119" s="313"/>
      <c r="II119" s="313"/>
      <c r="IJ119" s="313"/>
      <c r="IK119" s="313"/>
      <c r="IL119" s="313"/>
      <c r="IM119" s="313"/>
      <c r="IN119" s="313"/>
      <c r="IO119" s="313"/>
      <c r="IP119" s="313"/>
      <c r="IQ119" s="313"/>
      <c r="IR119" s="313"/>
      <c r="IS119" s="313"/>
      <c r="IT119" s="313"/>
      <c r="IU119" s="313"/>
      <c r="IV119" s="313"/>
    </row>
    <row r="120" spans="1:256" s="298" customFormat="1" ht="13.5" customHeight="1" x14ac:dyDescent="0.3">
      <c r="B120" s="330"/>
      <c r="C120" s="331"/>
      <c r="D120" s="332" t="s">
        <v>548</v>
      </c>
      <c r="E120" s="220">
        <f>E112+E104</f>
        <v>0</v>
      </c>
      <c r="F120" s="333">
        <f>F112+F104</f>
        <v>0</v>
      </c>
      <c r="G120" s="333">
        <f t="shared" ref="G120:BR120" si="80">G112+G104</f>
        <v>0</v>
      </c>
      <c r="H120" s="333">
        <f t="shared" si="80"/>
        <v>0</v>
      </c>
      <c r="I120" s="333">
        <f t="shared" si="80"/>
        <v>0</v>
      </c>
      <c r="J120" s="333">
        <f t="shared" si="80"/>
        <v>0</v>
      </c>
      <c r="K120" s="333">
        <f t="shared" si="80"/>
        <v>0</v>
      </c>
      <c r="L120" s="333">
        <f t="shared" si="80"/>
        <v>0</v>
      </c>
      <c r="M120" s="333">
        <f t="shared" si="80"/>
        <v>0</v>
      </c>
      <c r="N120" s="333">
        <f t="shared" si="80"/>
        <v>0</v>
      </c>
      <c r="O120" s="333">
        <f t="shared" si="80"/>
        <v>0</v>
      </c>
      <c r="P120" s="333">
        <f t="shared" si="80"/>
        <v>0</v>
      </c>
      <c r="Q120" s="333">
        <f t="shared" si="80"/>
        <v>0</v>
      </c>
      <c r="R120" s="333">
        <f t="shared" si="80"/>
        <v>0</v>
      </c>
      <c r="S120" s="333">
        <f t="shared" si="80"/>
        <v>0</v>
      </c>
      <c r="T120" s="333">
        <f t="shared" si="80"/>
        <v>0</v>
      </c>
      <c r="U120" s="333">
        <f t="shared" si="80"/>
        <v>0</v>
      </c>
      <c r="V120" s="333">
        <f t="shared" si="80"/>
        <v>0</v>
      </c>
      <c r="W120" s="333">
        <f t="shared" si="80"/>
        <v>0</v>
      </c>
      <c r="X120" s="333">
        <f t="shared" si="80"/>
        <v>0</v>
      </c>
      <c r="Y120" s="333">
        <f t="shared" si="80"/>
        <v>0</v>
      </c>
      <c r="Z120" s="333">
        <f t="shared" si="80"/>
        <v>0</v>
      </c>
      <c r="AA120" s="333">
        <f t="shared" si="80"/>
        <v>0</v>
      </c>
      <c r="AB120" s="333">
        <f t="shared" si="80"/>
        <v>0</v>
      </c>
      <c r="AC120" s="333">
        <f t="shared" si="80"/>
        <v>0</v>
      </c>
      <c r="AD120" s="333">
        <f t="shared" si="80"/>
        <v>0</v>
      </c>
      <c r="AE120" s="333">
        <f t="shared" si="80"/>
        <v>0</v>
      </c>
      <c r="AF120" s="333">
        <f t="shared" si="80"/>
        <v>0</v>
      </c>
      <c r="AG120" s="333">
        <f t="shared" si="80"/>
        <v>0</v>
      </c>
      <c r="AH120" s="333">
        <f t="shared" si="80"/>
        <v>0</v>
      </c>
      <c r="AI120" s="333">
        <f t="shared" si="80"/>
        <v>0</v>
      </c>
      <c r="AJ120" s="333">
        <f t="shared" si="80"/>
        <v>0</v>
      </c>
      <c r="AK120" s="333">
        <f t="shared" si="80"/>
        <v>0</v>
      </c>
      <c r="AL120" s="333">
        <f t="shared" si="80"/>
        <v>0</v>
      </c>
      <c r="AM120" s="333">
        <f t="shared" si="80"/>
        <v>0</v>
      </c>
      <c r="AN120" s="333">
        <f t="shared" si="80"/>
        <v>0</v>
      </c>
      <c r="AO120" s="333">
        <f t="shared" si="80"/>
        <v>0</v>
      </c>
      <c r="AP120" s="333">
        <f t="shared" si="80"/>
        <v>0</v>
      </c>
      <c r="AQ120" s="333">
        <f t="shared" si="80"/>
        <v>0</v>
      </c>
      <c r="AR120" s="333">
        <f t="shared" si="80"/>
        <v>0</v>
      </c>
      <c r="AS120" s="333">
        <f t="shared" si="80"/>
        <v>0</v>
      </c>
      <c r="AT120" s="333">
        <f t="shared" si="80"/>
        <v>0</v>
      </c>
      <c r="AU120" s="333">
        <f t="shared" si="80"/>
        <v>0</v>
      </c>
      <c r="AV120" s="333">
        <f t="shared" si="80"/>
        <v>0</v>
      </c>
      <c r="AW120" s="333">
        <f t="shared" si="80"/>
        <v>0</v>
      </c>
      <c r="AX120" s="333">
        <f t="shared" si="80"/>
        <v>0</v>
      </c>
      <c r="AY120" s="333">
        <f t="shared" si="80"/>
        <v>0</v>
      </c>
      <c r="AZ120" s="333">
        <f t="shared" si="80"/>
        <v>0</v>
      </c>
      <c r="BA120" s="333">
        <f t="shared" si="80"/>
        <v>0</v>
      </c>
      <c r="BB120" s="333">
        <f t="shared" si="80"/>
        <v>0</v>
      </c>
      <c r="BC120" s="333">
        <f t="shared" si="80"/>
        <v>0</v>
      </c>
      <c r="BD120" s="333">
        <f t="shared" si="80"/>
        <v>0</v>
      </c>
      <c r="BE120" s="333">
        <f t="shared" si="80"/>
        <v>0</v>
      </c>
      <c r="BF120" s="333">
        <f t="shared" si="80"/>
        <v>0</v>
      </c>
      <c r="BG120" s="333">
        <f t="shared" si="80"/>
        <v>0</v>
      </c>
      <c r="BH120" s="333">
        <f t="shared" si="80"/>
        <v>0</v>
      </c>
      <c r="BI120" s="333">
        <f t="shared" si="80"/>
        <v>0</v>
      </c>
      <c r="BJ120" s="333">
        <f t="shared" si="80"/>
        <v>0</v>
      </c>
      <c r="BK120" s="333">
        <f t="shared" si="80"/>
        <v>0</v>
      </c>
      <c r="BL120" s="333">
        <f t="shared" si="80"/>
        <v>0</v>
      </c>
      <c r="BM120" s="333">
        <f t="shared" si="80"/>
        <v>0</v>
      </c>
      <c r="BN120" s="333">
        <f t="shared" si="80"/>
        <v>0</v>
      </c>
      <c r="BO120" s="333">
        <f t="shared" si="80"/>
        <v>0</v>
      </c>
      <c r="BP120" s="333">
        <f t="shared" si="80"/>
        <v>0</v>
      </c>
      <c r="BQ120" s="333">
        <f t="shared" si="80"/>
        <v>0</v>
      </c>
      <c r="BR120" s="333">
        <f t="shared" si="80"/>
        <v>0</v>
      </c>
      <c r="BS120" s="333">
        <f t="shared" ref="BS120:ED120" si="81">BS112+BS104</f>
        <v>0</v>
      </c>
      <c r="BT120" s="333">
        <f t="shared" si="81"/>
        <v>0</v>
      </c>
      <c r="BU120" s="333">
        <f t="shared" si="81"/>
        <v>0</v>
      </c>
      <c r="BV120" s="333">
        <f t="shared" si="81"/>
        <v>0</v>
      </c>
      <c r="BW120" s="333">
        <f t="shared" si="81"/>
        <v>0</v>
      </c>
      <c r="BX120" s="333">
        <f t="shared" si="81"/>
        <v>0</v>
      </c>
      <c r="BY120" s="333">
        <f t="shared" si="81"/>
        <v>0</v>
      </c>
      <c r="BZ120" s="333">
        <f t="shared" si="81"/>
        <v>0</v>
      </c>
      <c r="CA120" s="333">
        <f t="shared" si="81"/>
        <v>0</v>
      </c>
      <c r="CB120" s="333">
        <f t="shared" si="81"/>
        <v>0</v>
      </c>
      <c r="CC120" s="333">
        <f t="shared" si="81"/>
        <v>0</v>
      </c>
      <c r="CD120" s="333">
        <f t="shared" si="81"/>
        <v>0</v>
      </c>
      <c r="CE120" s="333">
        <f t="shared" si="81"/>
        <v>0</v>
      </c>
      <c r="CF120" s="333">
        <f t="shared" si="81"/>
        <v>0</v>
      </c>
      <c r="CG120" s="333">
        <f t="shared" si="81"/>
        <v>0</v>
      </c>
      <c r="CH120" s="333">
        <f t="shared" si="81"/>
        <v>0</v>
      </c>
      <c r="CI120" s="333">
        <f t="shared" si="81"/>
        <v>0</v>
      </c>
      <c r="CJ120" s="333">
        <f t="shared" si="81"/>
        <v>0</v>
      </c>
      <c r="CK120" s="333">
        <f t="shared" si="81"/>
        <v>0</v>
      </c>
      <c r="CL120" s="333">
        <f t="shared" si="81"/>
        <v>0</v>
      </c>
      <c r="CM120" s="333">
        <f t="shared" si="81"/>
        <v>0</v>
      </c>
      <c r="CN120" s="333">
        <f t="shared" si="81"/>
        <v>0</v>
      </c>
      <c r="CO120" s="333">
        <f t="shared" si="81"/>
        <v>0</v>
      </c>
      <c r="CP120" s="333">
        <f t="shared" si="81"/>
        <v>0</v>
      </c>
      <c r="CQ120" s="333">
        <f t="shared" si="81"/>
        <v>0</v>
      </c>
      <c r="CR120" s="333">
        <f t="shared" si="81"/>
        <v>0</v>
      </c>
      <c r="CS120" s="333">
        <f t="shared" si="81"/>
        <v>0</v>
      </c>
      <c r="CT120" s="333">
        <f t="shared" si="81"/>
        <v>0</v>
      </c>
      <c r="CU120" s="333">
        <f t="shared" si="81"/>
        <v>0</v>
      </c>
      <c r="CV120" s="333">
        <f t="shared" si="81"/>
        <v>0</v>
      </c>
      <c r="CW120" s="333">
        <f t="shared" si="81"/>
        <v>0</v>
      </c>
      <c r="CX120" s="333">
        <f t="shared" si="81"/>
        <v>0</v>
      </c>
      <c r="CY120" s="333">
        <f t="shared" si="81"/>
        <v>0</v>
      </c>
      <c r="CZ120" s="333">
        <f t="shared" si="81"/>
        <v>0</v>
      </c>
      <c r="DA120" s="333">
        <f t="shared" si="81"/>
        <v>0</v>
      </c>
      <c r="DB120" s="333">
        <f t="shared" si="81"/>
        <v>0</v>
      </c>
      <c r="DC120" s="333">
        <f t="shared" si="81"/>
        <v>0</v>
      </c>
      <c r="DD120" s="333">
        <f t="shared" si="81"/>
        <v>0</v>
      </c>
      <c r="DE120" s="333">
        <f t="shared" si="81"/>
        <v>0</v>
      </c>
      <c r="DF120" s="333">
        <f t="shared" si="81"/>
        <v>0</v>
      </c>
      <c r="DG120" s="333">
        <f t="shared" si="81"/>
        <v>0</v>
      </c>
      <c r="DH120" s="333">
        <f t="shared" si="81"/>
        <v>0</v>
      </c>
      <c r="DI120" s="333">
        <f t="shared" si="81"/>
        <v>0</v>
      </c>
      <c r="DJ120" s="333">
        <f t="shared" si="81"/>
        <v>0</v>
      </c>
      <c r="DK120" s="333">
        <f t="shared" si="81"/>
        <v>0</v>
      </c>
      <c r="DL120" s="333">
        <f t="shared" si="81"/>
        <v>0</v>
      </c>
      <c r="DM120" s="333">
        <f t="shared" si="81"/>
        <v>0</v>
      </c>
      <c r="DN120" s="333">
        <f t="shared" si="81"/>
        <v>0</v>
      </c>
      <c r="DO120" s="333">
        <f t="shared" si="81"/>
        <v>0</v>
      </c>
      <c r="DP120" s="333">
        <f t="shared" si="81"/>
        <v>0</v>
      </c>
      <c r="DQ120" s="333">
        <f t="shared" si="81"/>
        <v>0</v>
      </c>
      <c r="DR120" s="333">
        <f t="shared" si="81"/>
        <v>0</v>
      </c>
      <c r="DS120" s="333">
        <f t="shared" si="81"/>
        <v>0</v>
      </c>
      <c r="DT120" s="333">
        <f t="shared" si="81"/>
        <v>0</v>
      </c>
      <c r="DU120" s="333">
        <f t="shared" si="81"/>
        <v>0</v>
      </c>
      <c r="DV120" s="333">
        <f t="shared" si="81"/>
        <v>0</v>
      </c>
      <c r="DW120" s="333">
        <f t="shared" si="81"/>
        <v>0</v>
      </c>
      <c r="DX120" s="333">
        <f t="shared" si="81"/>
        <v>0</v>
      </c>
      <c r="DY120" s="333">
        <f t="shared" si="81"/>
        <v>0</v>
      </c>
      <c r="DZ120" s="333">
        <f t="shared" si="81"/>
        <v>0</v>
      </c>
      <c r="EA120" s="333">
        <f t="shared" si="81"/>
        <v>0</v>
      </c>
      <c r="EB120" s="333">
        <f t="shared" si="81"/>
        <v>0</v>
      </c>
      <c r="EC120" s="333">
        <f t="shared" si="81"/>
        <v>0</v>
      </c>
      <c r="ED120" s="333">
        <f t="shared" si="81"/>
        <v>0</v>
      </c>
      <c r="EE120" s="333">
        <f t="shared" ref="EE120:GP120" si="82">EE112+EE104</f>
        <v>0</v>
      </c>
      <c r="EF120" s="333">
        <f t="shared" si="82"/>
        <v>0</v>
      </c>
      <c r="EG120" s="333">
        <f t="shared" si="82"/>
        <v>0</v>
      </c>
      <c r="EH120" s="333">
        <f t="shared" si="82"/>
        <v>0</v>
      </c>
      <c r="EI120" s="333">
        <f t="shared" si="82"/>
        <v>0</v>
      </c>
      <c r="EJ120" s="333">
        <f t="shared" si="82"/>
        <v>0</v>
      </c>
      <c r="EK120" s="333">
        <f t="shared" si="82"/>
        <v>0</v>
      </c>
      <c r="EL120" s="333">
        <f t="shared" si="82"/>
        <v>0</v>
      </c>
      <c r="EM120" s="333">
        <f t="shared" si="82"/>
        <v>0</v>
      </c>
      <c r="EN120" s="333">
        <f t="shared" si="82"/>
        <v>0</v>
      </c>
      <c r="EO120" s="333">
        <f t="shared" si="82"/>
        <v>0</v>
      </c>
      <c r="EP120" s="333">
        <f t="shared" si="82"/>
        <v>0</v>
      </c>
      <c r="EQ120" s="333">
        <f t="shared" si="82"/>
        <v>0</v>
      </c>
      <c r="ER120" s="333">
        <f t="shared" si="82"/>
        <v>0</v>
      </c>
      <c r="ES120" s="333">
        <f t="shared" si="82"/>
        <v>0</v>
      </c>
      <c r="ET120" s="333">
        <f t="shared" si="82"/>
        <v>0</v>
      </c>
      <c r="EU120" s="333">
        <f t="shared" si="82"/>
        <v>0</v>
      </c>
      <c r="EV120" s="333">
        <f t="shared" si="82"/>
        <v>0</v>
      </c>
      <c r="EW120" s="333">
        <f t="shared" si="82"/>
        <v>0</v>
      </c>
      <c r="EX120" s="333">
        <f t="shared" si="82"/>
        <v>0</v>
      </c>
      <c r="EY120" s="333">
        <f t="shared" si="82"/>
        <v>0</v>
      </c>
      <c r="EZ120" s="333">
        <f t="shared" si="82"/>
        <v>0</v>
      </c>
      <c r="FA120" s="333">
        <f t="shared" si="82"/>
        <v>0</v>
      </c>
      <c r="FB120" s="333">
        <f t="shared" si="82"/>
        <v>0</v>
      </c>
      <c r="FC120" s="333">
        <f t="shared" si="82"/>
        <v>0</v>
      </c>
      <c r="FD120" s="333">
        <f t="shared" si="82"/>
        <v>0</v>
      </c>
      <c r="FE120" s="333">
        <f t="shared" si="82"/>
        <v>0</v>
      </c>
      <c r="FF120" s="333">
        <f t="shared" si="82"/>
        <v>0</v>
      </c>
      <c r="FG120" s="333">
        <f t="shared" si="82"/>
        <v>0</v>
      </c>
      <c r="FH120" s="333">
        <f t="shared" si="82"/>
        <v>0</v>
      </c>
      <c r="FI120" s="333">
        <f t="shared" si="82"/>
        <v>0</v>
      </c>
      <c r="FJ120" s="333">
        <f t="shared" si="82"/>
        <v>0</v>
      </c>
      <c r="FK120" s="333">
        <f t="shared" si="82"/>
        <v>0</v>
      </c>
      <c r="FL120" s="333">
        <f t="shared" si="82"/>
        <v>0</v>
      </c>
      <c r="FM120" s="333">
        <f t="shared" si="82"/>
        <v>0</v>
      </c>
      <c r="FN120" s="333">
        <f t="shared" si="82"/>
        <v>0</v>
      </c>
      <c r="FO120" s="333">
        <f t="shared" si="82"/>
        <v>0</v>
      </c>
      <c r="FP120" s="333">
        <f t="shared" si="82"/>
        <v>0</v>
      </c>
      <c r="FQ120" s="333">
        <f t="shared" si="82"/>
        <v>0</v>
      </c>
      <c r="FR120" s="333">
        <f t="shared" si="82"/>
        <v>0</v>
      </c>
      <c r="FS120" s="333">
        <f t="shared" si="82"/>
        <v>0</v>
      </c>
      <c r="FT120" s="333">
        <f t="shared" si="82"/>
        <v>0</v>
      </c>
      <c r="FU120" s="333">
        <f t="shared" si="82"/>
        <v>0</v>
      </c>
      <c r="FV120" s="333">
        <f t="shared" si="82"/>
        <v>0</v>
      </c>
      <c r="FW120" s="333">
        <f t="shared" si="82"/>
        <v>0</v>
      </c>
      <c r="FX120" s="333">
        <f t="shared" si="82"/>
        <v>0</v>
      </c>
      <c r="FY120" s="333">
        <f t="shared" si="82"/>
        <v>0</v>
      </c>
      <c r="FZ120" s="333">
        <f t="shared" si="82"/>
        <v>0</v>
      </c>
      <c r="GA120" s="333">
        <f t="shared" si="82"/>
        <v>0</v>
      </c>
      <c r="GB120" s="333">
        <f t="shared" si="82"/>
        <v>0</v>
      </c>
      <c r="GC120" s="333">
        <f t="shared" si="82"/>
        <v>0</v>
      </c>
      <c r="GD120" s="333">
        <f t="shared" si="82"/>
        <v>0</v>
      </c>
      <c r="GE120" s="333">
        <f t="shared" si="82"/>
        <v>0</v>
      </c>
      <c r="GF120" s="333">
        <f t="shared" si="82"/>
        <v>0</v>
      </c>
      <c r="GG120" s="333">
        <f t="shared" si="82"/>
        <v>0</v>
      </c>
      <c r="GH120" s="333">
        <f t="shared" si="82"/>
        <v>0</v>
      </c>
      <c r="GI120" s="333">
        <f t="shared" si="82"/>
        <v>0</v>
      </c>
      <c r="GJ120" s="333">
        <f t="shared" si="82"/>
        <v>0</v>
      </c>
      <c r="GK120" s="333">
        <f t="shared" si="82"/>
        <v>0</v>
      </c>
      <c r="GL120" s="333">
        <f t="shared" si="82"/>
        <v>0</v>
      </c>
      <c r="GM120" s="333">
        <f t="shared" si="82"/>
        <v>0</v>
      </c>
      <c r="GN120" s="333">
        <f t="shared" si="82"/>
        <v>0</v>
      </c>
      <c r="GO120" s="333">
        <f t="shared" si="82"/>
        <v>0</v>
      </c>
      <c r="GP120" s="333">
        <f t="shared" si="82"/>
        <v>0</v>
      </c>
      <c r="GQ120" s="333">
        <f t="shared" ref="GQ120:IV120" si="83">GQ112+GQ104</f>
        <v>0</v>
      </c>
      <c r="GR120" s="333">
        <f t="shared" si="83"/>
        <v>0</v>
      </c>
      <c r="GS120" s="333">
        <f t="shared" si="83"/>
        <v>0</v>
      </c>
      <c r="GT120" s="333">
        <f t="shared" si="83"/>
        <v>0</v>
      </c>
      <c r="GU120" s="333">
        <f t="shared" si="83"/>
        <v>0</v>
      </c>
      <c r="GV120" s="333">
        <f t="shared" si="83"/>
        <v>0</v>
      </c>
      <c r="GW120" s="333">
        <f t="shared" si="83"/>
        <v>0</v>
      </c>
      <c r="GX120" s="333">
        <f t="shared" si="83"/>
        <v>0</v>
      </c>
      <c r="GY120" s="333">
        <f t="shared" si="83"/>
        <v>0</v>
      </c>
      <c r="GZ120" s="333">
        <f t="shared" si="83"/>
        <v>0</v>
      </c>
      <c r="HA120" s="333">
        <f t="shared" si="83"/>
        <v>0</v>
      </c>
      <c r="HB120" s="333">
        <f t="shared" si="83"/>
        <v>0</v>
      </c>
      <c r="HC120" s="333">
        <f t="shared" si="83"/>
        <v>0</v>
      </c>
      <c r="HD120" s="333">
        <f t="shared" si="83"/>
        <v>0</v>
      </c>
      <c r="HE120" s="333">
        <f t="shared" si="83"/>
        <v>0</v>
      </c>
      <c r="HF120" s="333">
        <f t="shared" si="83"/>
        <v>0</v>
      </c>
      <c r="HG120" s="333">
        <f t="shared" si="83"/>
        <v>0</v>
      </c>
      <c r="HH120" s="333">
        <f t="shared" si="83"/>
        <v>0</v>
      </c>
      <c r="HI120" s="333">
        <f t="shared" si="83"/>
        <v>0</v>
      </c>
      <c r="HJ120" s="333">
        <f t="shared" si="83"/>
        <v>0</v>
      </c>
      <c r="HK120" s="333">
        <f t="shared" si="83"/>
        <v>0</v>
      </c>
      <c r="HL120" s="333">
        <f t="shared" si="83"/>
        <v>0</v>
      </c>
      <c r="HM120" s="333">
        <f t="shared" si="83"/>
        <v>0</v>
      </c>
      <c r="HN120" s="333">
        <f t="shared" si="83"/>
        <v>0</v>
      </c>
      <c r="HO120" s="333">
        <f t="shared" si="83"/>
        <v>0</v>
      </c>
      <c r="HP120" s="333">
        <f t="shared" si="83"/>
        <v>0</v>
      </c>
      <c r="HQ120" s="333">
        <f t="shared" si="83"/>
        <v>0</v>
      </c>
      <c r="HR120" s="333">
        <f t="shared" si="83"/>
        <v>0</v>
      </c>
      <c r="HS120" s="333">
        <f t="shared" si="83"/>
        <v>0</v>
      </c>
      <c r="HT120" s="333">
        <f t="shared" si="83"/>
        <v>0</v>
      </c>
      <c r="HU120" s="333">
        <f t="shared" si="83"/>
        <v>0</v>
      </c>
      <c r="HV120" s="333">
        <f t="shared" si="83"/>
        <v>0</v>
      </c>
      <c r="HW120" s="333">
        <f t="shared" si="83"/>
        <v>0</v>
      </c>
      <c r="HX120" s="333">
        <f t="shared" si="83"/>
        <v>0</v>
      </c>
      <c r="HY120" s="333">
        <f t="shared" si="83"/>
        <v>0</v>
      </c>
      <c r="HZ120" s="333">
        <f t="shared" si="83"/>
        <v>0</v>
      </c>
      <c r="IA120" s="333">
        <f t="shared" si="83"/>
        <v>0</v>
      </c>
      <c r="IB120" s="333">
        <f t="shared" si="83"/>
        <v>0</v>
      </c>
      <c r="IC120" s="333">
        <f t="shared" si="83"/>
        <v>0</v>
      </c>
      <c r="ID120" s="333">
        <f t="shared" si="83"/>
        <v>0</v>
      </c>
      <c r="IE120" s="333">
        <f t="shared" si="83"/>
        <v>0</v>
      </c>
      <c r="IF120" s="333">
        <f t="shared" si="83"/>
        <v>0</v>
      </c>
      <c r="IG120" s="333">
        <f t="shared" si="83"/>
        <v>0</v>
      </c>
      <c r="IH120" s="333">
        <f t="shared" si="83"/>
        <v>0</v>
      </c>
      <c r="II120" s="333">
        <f t="shared" si="83"/>
        <v>0</v>
      </c>
      <c r="IJ120" s="333">
        <f t="shared" si="83"/>
        <v>0</v>
      </c>
      <c r="IK120" s="333">
        <f t="shared" si="83"/>
        <v>0</v>
      </c>
      <c r="IL120" s="333">
        <f t="shared" si="83"/>
        <v>0</v>
      </c>
      <c r="IM120" s="333">
        <f t="shared" si="83"/>
        <v>0</v>
      </c>
      <c r="IN120" s="333">
        <f t="shared" si="83"/>
        <v>0</v>
      </c>
      <c r="IO120" s="333">
        <f t="shared" si="83"/>
        <v>0</v>
      </c>
      <c r="IP120" s="333">
        <f t="shared" si="83"/>
        <v>0</v>
      </c>
      <c r="IQ120" s="333">
        <f t="shared" si="83"/>
        <v>0</v>
      </c>
      <c r="IR120" s="333">
        <f t="shared" si="83"/>
        <v>0</v>
      </c>
      <c r="IS120" s="333">
        <f t="shared" si="83"/>
        <v>0</v>
      </c>
      <c r="IT120" s="333">
        <f t="shared" si="83"/>
        <v>0</v>
      </c>
      <c r="IU120" s="333">
        <f t="shared" si="83"/>
        <v>0</v>
      </c>
      <c r="IV120" s="333">
        <f t="shared" si="83"/>
        <v>0</v>
      </c>
    </row>
    <row r="121" spans="1:256" s="336" customFormat="1" ht="13.5" customHeight="1" x14ac:dyDescent="0.3">
      <c r="A121" s="305"/>
      <c r="B121" s="330"/>
      <c r="C121" s="334" t="s">
        <v>557</v>
      </c>
      <c r="D121" s="335" t="s">
        <v>550</v>
      </c>
      <c r="E121" s="251">
        <f>E114+E106</f>
        <v>0</v>
      </c>
      <c r="F121" s="252">
        <f>F114+F106</f>
        <v>0</v>
      </c>
      <c r="G121" s="252">
        <f t="shared" ref="G121:BR121" si="84">G114+G106</f>
        <v>0</v>
      </c>
      <c r="H121" s="252">
        <f t="shared" si="84"/>
        <v>0</v>
      </c>
      <c r="I121" s="252">
        <f t="shared" si="84"/>
        <v>0</v>
      </c>
      <c r="J121" s="252">
        <f t="shared" si="84"/>
        <v>0</v>
      </c>
      <c r="K121" s="252">
        <f t="shared" si="84"/>
        <v>0</v>
      </c>
      <c r="L121" s="252">
        <f t="shared" si="84"/>
        <v>0</v>
      </c>
      <c r="M121" s="252">
        <f t="shared" si="84"/>
        <v>0</v>
      </c>
      <c r="N121" s="252">
        <f t="shared" si="84"/>
        <v>0</v>
      </c>
      <c r="O121" s="252">
        <f t="shared" si="84"/>
        <v>0</v>
      </c>
      <c r="P121" s="252">
        <f t="shared" si="84"/>
        <v>0</v>
      </c>
      <c r="Q121" s="252">
        <f t="shared" si="84"/>
        <v>0</v>
      </c>
      <c r="R121" s="252">
        <f t="shared" si="84"/>
        <v>0</v>
      </c>
      <c r="S121" s="252">
        <f t="shared" si="84"/>
        <v>0</v>
      </c>
      <c r="T121" s="252">
        <f t="shared" si="84"/>
        <v>0</v>
      </c>
      <c r="U121" s="252">
        <f t="shared" si="84"/>
        <v>0</v>
      </c>
      <c r="V121" s="252">
        <f t="shared" si="84"/>
        <v>0</v>
      </c>
      <c r="W121" s="252">
        <f t="shared" si="84"/>
        <v>0</v>
      </c>
      <c r="X121" s="252">
        <f t="shared" si="84"/>
        <v>0</v>
      </c>
      <c r="Y121" s="252">
        <f t="shared" si="84"/>
        <v>0</v>
      </c>
      <c r="Z121" s="252">
        <f t="shared" si="84"/>
        <v>0</v>
      </c>
      <c r="AA121" s="252">
        <f t="shared" si="84"/>
        <v>0</v>
      </c>
      <c r="AB121" s="252">
        <f t="shared" si="84"/>
        <v>0</v>
      </c>
      <c r="AC121" s="252">
        <f t="shared" si="84"/>
        <v>0</v>
      </c>
      <c r="AD121" s="252">
        <f t="shared" si="84"/>
        <v>0</v>
      </c>
      <c r="AE121" s="252">
        <f t="shared" si="84"/>
        <v>0</v>
      </c>
      <c r="AF121" s="252">
        <f t="shared" si="84"/>
        <v>0</v>
      </c>
      <c r="AG121" s="252">
        <f t="shared" si="84"/>
        <v>0</v>
      </c>
      <c r="AH121" s="252">
        <f t="shared" si="84"/>
        <v>0</v>
      </c>
      <c r="AI121" s="252">
        <f t="shared" si="84"/>
        <v>0</v>
      </c>
      <c r="AJ121" s="252">
        <f t="shared" si="84"/>
        <v>0</v>
      </c>
      <c r="AK121" s="252">
        <f t="shared" si="84"/>
        <v>0</v>
      </c>
      <c r="AL121" s="252">
        <f t="shared" si="84"/>
        <v>0</v>
      </c>
      <c r="AM121" s="252">
        <f t="shared" si="84"/>
        <v>0</v>
      </c>
      <c r="AN121" s="252">
        <f t="shared" si="84"/>
        <v>0</v>
      </c>
      <c r="AO121" s="252">
        <f t="shared" si="84"/>
        <v>0</v>
      </c>
      <c r="AP121" s="252">
        <f t="shared" si="84"/>
        <v>0</v>
      </c>
      <c r="AQ121" s="252">
        <f t="shared" si="84"/>
        <v>0</v>
      </c>
      <c r="AR121" s="252">
        <f t="shared" si="84"/>
        <v>0</v>
      </c>
      <c r="AS121" s="252">
        <f t="shared" si="84"/>
        <v>0</v>
      </c>
      <c r="AT121" s="252">
        <f t="shared" si="84"/>
        <v>0</v>
      </c>
      <c r="AU121" s="252">
        <f t="shared" si="84"/>
        <v>0</v>
      </c>
      <c r="AV121" s="252">
        <f t="shared" si="84"/>
        <v>0</v>
      </c>
      <c r="AW121" s="252">
        <f t="shared" si="84"/>
        <v>0</v>
      </c>
      <c r="AX121" s="252">
        <f t="shared" si="84"/>
        <v>0</v>
      </c>
      <c r="AY121" s="252">
        <f t="shared" si="84"/>
        <v>0</v>
      </c>
      <c r="AZ121" s="252">
        <f t="shared" si="84"/>
        <v>0</v>
      </c>
      <c r="BA121" s="252">
        <f t="shared" si="84"/>
        <v>0</v>
      </c>
      <c r="BB121" s="252">
        <f t="shared" si="84"/>
        <v>0</v>
      </c>
      <c r="BC121" s="252">
        <f t="shared" si="84"/>
        <v>0</v>
      </c>
      <c r="BD121" s="252">
        <f t="shared" si="84"/>
        <v>0</v>
      </c>
      <c r="BE121" s="252">
        <f t="shared" si="84"/>
        <v>0</v>
      </c>
      <c r="BF121" s="252">
        <f t="shared" si="84"/>
        <v>0</v>
      </c>
      <c r="BG121" s="252">
        <f t="shared" si="84"/>
        <v>0</v>
      </c>
      <c r="BH121" s="252">
        <f t="shared" si="84"/>
        <v>0</v>
      </c>
      <c r="BI121" s="252">
        <f t="shared" si="84"/>
        <v>0</v>
      </c>
      <c r="BJ121" s="252">
        <f t="shared" si="84"/>
        <v>0</v>
      </c>
      <c r="BK121" s="252">
        <f t="shared" si="84"/>
        <v>0</v>
      </c>
      <c r="BL121" s="252">
        <f t="shared" si="84"/>
        <v>0</v>
      </c>
      <c r="BM121" s="252">
        <f t="shared" si="84"/>
        <v>0</v>
      </c>
      <c r="BN121" s="252">
        <f t="shared" si="84"/>
        <v>0</v>
      </c>
      <c r="BO121" s="252">
        <f t="shared" si="84"/>
        <v>0</v>
      </c>
      <c r="BP121" s="252">
        <f t="shared" si="84"/>
        <v>0</v>
      </c>
      <c r="BQ121" s="252">
        <f t="shared" si="84"/>
        <v>0</v>
      </c>
      <c r="BR121" s="252">
        <f t="shared" si="84"/>
        <v>0</v>
      </c>
      <c r="BS121" s="252">
        <f t="shared" ref="BS121:ED121" si="85">BS114+BS106</f>
        <v>0</v>
      </c>
      <c r="BT121" s="252">
        <f t="shared" si="85"/>
        <v>0</v>
      </c>
      <c r="BU121" s="252">
        <f t="shared" si="85"/>
        <v>0</v>
      </c>
      <c r="BV121" s="252">
        <f t="shared" si="85"/>
        <v>0</v>
      </c>
      <c r="BW121" s="252">
        <f t="shared" si="85"/>
        <v>0</v>
      </c>
      <c r="BX121" s="252">
        <f t="shared" si="85"/>
        <v>0</v>
      </c>
      <c r="BY121" s="252">
        <f t="shared" si="85"/>
        <v>0</v>
      </c>
      <c r="BZ121" s="252">
        <f t="shared" si="85"/>
        <v>0</v>
      </c>
      <c r="CA121" s="252">
        <f t="shared" si="85"/>
        <v>0</v>
      </c>
      <c r="CB121" s="252">
        <f t="shared" si="85"/>
        <v>0</v>
      </c>
      <c r="CC121" s="252">
        <f t="shared" si="85"/>
        <v>0</v>
      </c>
      <c r="CD121" s="252">
        <f t="shared" si="85"/>
        <v>0</v>
      </c>
      <c r="CE121" s="252">
        <f t="shared" si="85"/>
        <v>0</v>
      </c>
      <c r="CF121" s="252">
        <f t="shared" si="85"/>
        <v>0</v>
      </c>
      <c r="CG121" s="252">
        <f t="shared" si="85"/>
        <v>0</v>
      </c>
      <c r="CH121" s="252">
        <f t="shared" si="85"/>
        <v>0</v>
      </c>
      <c r="CI121" s="252">
        <f t="shared" si="85"/>
        <v>0</v>
      </c>
      <c r="CJ121" s="252">
        <f t="shared" si="85"/>
        <v>0</v>
      </c>
      <c r="CK121" s="252">
        <f t="shared" si="85"/>
        <v>0</v>
      </c>
      <c r="CL121" s="252">
        <f t="shared" si="85"/>
        <v>0</v>
      </c>
      <c r="CM121" s="252">
        <f t="shared" si="85"/>
        <v>0</v>
      </c>
      <c r="CN121" s="252">
        <f t="shared" si="85"/>
        <v>0</v>
      </c>
      <c r="CO121" s="252">
        <f t="shared" si="85"/>
        <v>0</v>
      </c>
      <c r="CP121" s="252">
        <f t="shared" si="85"/>
        <v>0</v>
      </c>
      <c r="CQ121" s="252">
        <f t="shared" si="85"/>
        <v>0</v>
      </c>
      <c r="CR121" s="252">
        <f t="shared" si="85"/>
        <v>0</v>
      </c>
      <c r="CS121" s="252">
        <f t="shared" si="85"/>
        <v>0</v>
      </c>
      <c r="CT121" s="252">
        <f t="shared" si="85"/>
        <v>0</v>
      </c>
      <c r="CU121" s="252">
        <f t="shared" si="85"/>
        <v>0</v>
      </c>
      <c r="CV121" s="252">
        <f t="shared" si="85"/>
        <v>0</v>
      </c>
      <c r="CW121" s="252">
        <f t="shared" si="85"/>
        <v>0</v>
      </c>
      <c r="CX121" s="252">
        <f t="shared" si="85"/>
        <v>0</v>
      </c>
      <c r="CY121" s="252">
        <f t="shared" si="85"/>
        <v>0</v>
      </c>
      <c r="CZ121" s="252">
        <f t="shared" si="85"/>
        <v>0</v>
      </c>
      <c r="DA121" s="252">
        <f t="shared" si="85"/>
        <v>0</v>
      </c>
      <c r="DB121" s="252">
        <f t="shared" si="85"/>
        <v>0</v>
      </c>
      <c r="DC121" s="252">
        <f t="shared" si="85"/>
        <v>0</v>
      </c>
      <c r="DD121" s="252">
        <f t="shared" si="85"/>
        <v>0</v>
      </c>
      <c r="DE121" s="252">
        <f t="shared" si="85"/>
        <v>0</v>
      </c>
      <c r="DF121" s="252">
        <f t="shared" si="85"/>
        <v>0</v>
      </c>
      <c r="DG121" s="252">
        <f t="shared" si="85"/>
        <v>0</v>
      </c>
      <c r="DH121" s="252">
        <f t="shared" si="85"/>
        <v>0</v>
      </c>
      <c r="DI121" s="252">
        <f t="shared" si="85"/>
        <v>0</v>
      </c>
      <c r="DJ121" s="252">
        <f t="shared" si="85"/>
        <v>0</v>
      </c>
      <c r="DK121" s="252">
        <f t="shared" si="85"/>
        <v>0</v>
      </c>
      <c r="DL121" s="252">
        <f t="shared" si="85"/>
        <v>0</v>
      </c>
      <c r="DM121" s="252">
        <f t="shared" si="85"/>
        <v>0</v>
      </c>
      <c r="DN121" s="252">
        <f t="shared" si="85"/>
        <v>0</v>
      </c>
      <c r="DO121" s="252">
        <f t="shared" si="85"/>
        <v>0</v>
      </c>
      <c r="DP121" s="252">
        <f t="shared" si="85"/>
        <v>0</v>
      </c>
      <c r="DQ121" s="252">
        <f t="shared" si="85"/>
        <v>0</v>
      </c>
      <c r="DR121" s="252">
        <f t="shared" si="85"/>
        <v>0</v>
      </c>
      <c r="DS121" s="252">
        <f t="shared" si="85"/>
        <v>0</v>
      </c>
      <c r="DT121" s="252">
        <f t="shared" si="85"/>
        <v>0</v>
      </c>
      <c r="DU121" s="252">
        <f t="shared" si="85"/>
        <v>0</v>
      </c>
      <c r="DV121" s="252">
        <f t="shared" si="85"/>
        <v>0</v>
      </c>
      <c r="DW121" s="252">
        <f t="shared" si="85"/>
        <v>0</v>
      </c>
      <c r="DX121" s="252">
        <f t="shared" si="85"/>
        <v>0</v>
      </c>
      <c r="DY121" s="252">
        <f t="shared" si="85"/>
        <v>0</v>
      </c>
      <c r="DZ121" s="252">
        <f t="shared" si="85"/>
        <v>0</v>
      </c>
      <c r="EA121" s="252">
        <f t="shared" si="85"/>
        <v>0</v>
      </c>
      <c r="EB121" s="252">
        <f t="shared" si="85"/>
        <v>0</v>
      </c>
      <c r="EC121" s="252">
        <f t="shared" si="85"/>
        <v>0</v>
      </c>
      <c r="ED121" s="252">
        <f t="shared" si="85"/>
        <v>0</v>
      </c>
      <c r="EE121" s="252">
        <f t="shared" ref="EE121:GP121" si="86">EE114+EE106</f>
        <v>0</v>
      </c>
      <c r="EF121" s="252">
        <f t="shared" si="86"/>
        <v>0</v>
      </c>
      <c r="EG121" s="252">
        <f t="shared" si="86"/>
        <v>0</v>
      </c>
      <c r="EH121" s="252">
        <f t="shared" si="86"/>
        <v>0</v>
      </c>
      <c r="EI121" s="252">
        <f t="shared" si="86"/>
        <v>0</v>
      </c>
      <c r="EJ121" s="252">
        <f t="shared" si="86"/>
        <v>0</v>
      </c>
      <c r="EK121" s="252">
        <f t="shared" si="86"/>
        <v>0</v>
      </c>
      <c r="EL121" s="252">
        <f t="shared" si="86"/>
        <v>0</v>
      </c>
      <c r="EM121" s="252">
        <f t="shared" si="86"/>
        <v>0</v>
      </c>
      <c r="EN121" s="252">
        <f t="shared" si="86"/>
        <v>0</v>
      </c>
      <c r="EO121" s="252">
        <f t="shared" si="86"/>
        <v>0</v>
      </c>
      <c r="EP121" s="252">
        <f t="shared" si="86"/>
        <v>0</v>
      </c>
      <c r="EQ121" s="252">
        <f t="shared" si="86"/>
        <v>0</v>
      </c>
      <c r="ER121" s="252">
        <f t="shared" si="86"/>
        <v>0</v>
      </c>
      <c r="ES121" s="252">
        <f t="shared" si="86"/>
        <v>0</v>
      </c>
      <c r="ET121" s="252">
        <f t="shared" si="86"/>
        <v>0</v>
      </c>
      <c r="EU121" s="252">
        <f t="shared" si="86"/>
        <v>0</v>
      </c>
      <c r="EV121" s="252">
        <f t="shared" si="86"/>
        <v>0</v>
      </c>
      <c r="EW121" s="252">
        <f t="shared" si="86"/>
        <v>0</v>
      </c>
      <c r="EX121" s="252">
        <f t="shared" si="86"/>
        <v>0</v>
      </c>
      <c r="EY121" s="252">
        <f t="shared" si="86"/>
        <v>0</v>
      </c>
      <c r="EZ121" s="252">
        <f t="shared" si="86"/>
        <v>0</v>
      </c>
      <c r="FA121" s="252">
        <f t="shared" si="86"/>
        <v>0</v>
      </c>
      <c r="FB121" s="252">
        <f t="shared" si="86"/>
        <v>0</v>
      </c>
      <c r="FC121" s="252">
        <f t="shared" si="86"/>
        <v>0</v>
      </c>
      <c r="FD121" s="252">
        <f t="shared" si="86"/>
        <v>0</v>
      </c>
      <c r="FE121" s="252">
        <f t="shared" si="86"/>
        <v>0</v>
      </c>
      <c r="FF121" s="252">
        <f t="shared" si="86"/>
        <v>0</v>
      </c>
      <c r="FG121" s="252">
        <f t="shared" si="86"/>
        <v>0</v>
      </c>
      <c r="FH121" s="252">
        <f t="shared" si="86"/>
        <v>0</v>
      </c>
      <c r="FI121" s="252">
        <f t="shared" si="86"/>
        <v>0</v>
      </c>
      <c r="FJ121" s="252">
        <f t="shared" si="86"/>
        <v>0</v>
      </c>
      <c r="FK121" s="252">
        <f t="shared" si="86"/>
        <v>0</v>
      </c>
      <c r="FL121" s="252">
        <f t="shared" si="86"/>
        <v>0</v>
      </c>
      <c r="FM121" s="252">
        <f t="shared" si="86"/>
        <v>0</v>
      </c>
      <c r="FN121" s="252">
        <f t="shared" si="86"/>
        <v>0</v>
      </c>
      <c r="FO121" s="252">
        <f t="shared" si="86"/>
        <v>0</v>
      </c>
      <c r="FP121" s="252">
        <f t="shared" si="86"/>
        <v>0</v>
      </c>
      <c r="FQ121" s="252">
        <f t="shared" si="86"/>
        <v>0</v>
      </c>
      <c r="FR121" s="252">
        <f t="shared" si="86"/>
        <v>0</v>
      </c>
      <c r="FS121" s="252">
        <f t="shared" si="86"/>
        <v>0</v>
      </c>
      <c r="FT121" s="252">
        <f t="shared" si="86"/>
        <v>0</v>
      </c>
      <c r="FU121" s="252">
        <f t="shared" si="86"/>
        <v>0</v>
      </c>
      <c r="FV121" s="252">
        <f t="shared" si="86"/>
        <v>0</v>
      </c>
      <c r="FW121" s="252">
        <f t="shared" si="86"/>
        <v>0</v>
      </c>
      <c r="FX121" s="252">
        <f t="shared" si="86"/>
        <v>0</v>
      </c>
      <c r="FY121" s="252">
        <f t="shared" si="86"/>
        <v>0</v>
      </c>
      <c r="FZ121" s="252">
        <f t="shared" si="86"/>
        <v>0</v>
      </c>
      <c r="GA121" s="252">
        <f t="shared" si="86"/>
        <v>0</v>
      </c>
      <c r="GB121" s="252">
        <f t="shared" si="86"/>
        <v>0</v>
      </c>
      <c r="GC121" s="252">
        <f t="shared" si="86"/>
        <v>0</v>
      </c>
      <c r="GD121" s="252">
        <f t="shared" si="86"/>
        <v>0</v>
      </c>
      <c r="GE121" s="252">
        <f t="shared" si="86"/>
        <v>0</v>
      </c>
      <c r="GF121" s="252">
        <f t="shared" si="86"/>
        <v>0</v>
      </c>
      <c r="GG121" s="252">
        <f t="shared" si="86"/>
        <v>0</v>
      </c>
      <c r="GH121" s="252">
        <f t="shared" si="86"/>
        <v>0</v>
      </c>
      <c r="GI121" s="252">
        <f t="shared" si="86"/>
        <v>0</v>
      </c>
      <c r="GJ121" s="252">
        <f t="shared" si="86"/>
        <v>0</v>
      </c>
      <c r="GK121" s="252">
        <f t="shared" si="86"/>
        <v>0</v>
      </c>
      <c r="GL121" s="252">
        <f t="shared" si="86"/>
        <v>0</v>
      </c>
      <c r="GM121" s="252">
        <f t="shared" si="86"/>
        <v>0</v>
      </c>
      <c r="GN121" s="252">
        <f t="shared" si="86"/>
        <v>0</v>
      </c>
      <c r="GO121" s="252">
        <f t="shared" si="86"/>
        <v>0</v>
      </c>
      <c r="GP121" s="252">
        <f t="shared" si="86"/>
        <v>0</v>
      </c>
      <c r="GQ121" s="252">
        <f t="shared" ref="GQ121:IV121" si="87">GQ114+GQ106</f>
        <v>0</v>
      </c>
      <c r="GR121" s="252">
        <f t="shared" si="87"/>
        <v>0</v>
      </c>
      <c r="GS121" s="252">
        <f t="shared" si="87"/>
        <v>0</v>
      </c>
      <c r="GT121" s="252">
        <f t="shared" si="87"/>
        <v>0</v>
      </c>
      <c r="GU121" s="252">
        <f t="shared" si="87"/>
        <v>0</v>
      </c>
      <c r="GV121" s="252">
        <f t="shared" si="87"/>
        <v>0</v>
      </c>
      <c r="GW121" s="252">
        <f t="shared" si="87"/>
        <v>0</v>
      </c>
      <c r="GX121" s="252">
        <f t="shared" si="87"/>
        <v>0</v>
      </c>
      <c r="GY121" s="252">
        <f t="shared" si="87"/>
        <v>0</v>
      </c>
      <c r="GZ121" s="252">
        <f t="shared" si="87"/>
        <v>0</v>
      </c>
      <c r="HA121" s="252">
        <f t="shared" si="87"/>
        <v>0</v>
      </c>
      <c r="HB121" s="252">
        <f t="shared" si="87"/>
        <v>0</v>
      </c>
      <c r="HC121" s="252">
        <f t="shared" si="87"/>
        <v>0</v>
      </c>
      <c r="HD121" s="252">
        <f t="shared" si="87"/>
        <v>0</v>
      </c>
      <c r="HE121" s="252">
        <f t="shared" si="87"/>
        <v>0</v>
      </c>
      <c r="HF121" s="252">
        <f t="shared" si="87"/>
        <v>0</v>
      </c>
      <c r="HG121" s="252">
        <f t="shared" si="87"/>
        <v>0</v>
      </c>
      <c r="HH121" s="252">
        <f t="shared" si="87"/>
        <v>0</v>
      </c>
      <c r="HI121" s="252">
        <f t="shared" si="87"/>
        <v>0</v>
      </c>
      <c r="HJ121" s="252">
        <f t="shared" si="87"/>
        <v>0</v>
      </c>
      <c r="HK121" s="252">
        <f t="shared" si="87"/>
        <v>0</v>
      </c>
      <c r="HL121" s="252">
        <f t="shared" si="87"/>
        <v>0</v>
      </c>
      <c r="HM121" s="252">
        <f t="shared" si="87"/>
        <v>0</v>
      </c>
      <c r="HN121" s="252">
        <f t="shared" si="87"/>
        <v>0</v>
      </c>
      <c r="HO121" s="252">
        <f t="shared" si="87"/>
        <v>0</v>
      </c>
      <c r="HP121" s="252">
        <f t="shared" si="87"/>
        <v>0</v>
      </c>
      <c r="HQ121" s="252">
        <f t="shared" si="87"/>
        <v>0</v>
      </c>
      <c r="HR121" s="252">
        <f t="shared" si="87"/>
        <v>0</v>
      </c>
      <c r="HS121" s="252">
        <f t="shared" si="87"/>
        <v>0</v>
      </c>
      <c r="HT121" s="252">
        <f t="shared" si="87"/>
        <v>0</v>
      </c>
      <c r="HU121" s="252">
        <f t="shared" si="87"/>
        <v>0</v>
      </c>
      <c r="HV121" s="252">
        <f t="shared" si="87"/>
        <v>0</v>
      </c>
      <c r="HW121" s="252">
        <f t="shared" si="87"/>
        <v>0</v>
      </c>
      <c r="HX121" s="252">
        <f t="shared" si="87"/>
        <v>0</v>
      </c>
      <c r="HY121" s="252">
        <f t="shared" si="87"/>
        <v>0</v>
      </c>
      <c r="HZ121" s="252">
        <f t="shared" si="87"/>
        <v>0</v>
      </c>
      <c r="IA121" s="252">
        <f t="shared" si="87"/>
        <v>0</v>
      </c>
      <c r="IB121" s="252">
        <f t="shared" si="87"/>
        <v>0</v>
      </c>
      <c r="IC121" s="252">
        <f t="shared" si="87"/>
        <v>0</v>
      </c>
      <c r="ID121" s="252">
        <f t="shared" si="87"/>
        <v>0</v>
      </c>
      <c r="IE121" s="252">
        <f t="shared" si="87"/>
        <v>0</v>
      </c>
      <c r="IF121" s="252">
        <f t="shared" si="87"/>
        <v>0</v>
      </c>
      <c r="IG121" s="252">
        <f t="shared" si="87"/>
        <v>0</v>
      </c>
      <c r="IH121" s="252">
        <f t="shared" si="87"/>
        <v>0</v>
      </c>
      <c r="II121" s="252">
        <f t="shared" si="87"/>
        <v>0</v>
      </c>
      <c r="IJ121" s="252">
        <f t="shared" si="87"/>
        <v>0</v>
      </c>
      <c r="IK121" s="252">
        <f t="shared" si="87"/>
        <v>0</v>
      </c>
      <c r="IL121" s="252">
        <f t="shared" si="87"/>
        <v>0</v>
      </c>
      <c r="IM121" s="252">
        <f t="shared" si="87"/>
        <v>0</v>
      </c>
      <c r="IN121" s="252">
        <f t="shared" si="87"/>
        <v>0</v>
      </c>
      <c r="IO121" s="252">
        <f t="shared" si="87"/>
        <v>0</v>
      </c>
      <c r="IP121" s="252">
        <f t="shared" si="87"/>
        <v>0</v>
      </c>
      <c r="IQ121" s="252">
        <f t="shared" si="87"/>
        <v>0</v>
      </c>
      <c r="IR121" s="252">
        <f t="shared" si="87"/>
        <v>0</v>
      </c>
      <c r="IS121" s="252">
        <f t="shared" si="87"/>
        <v>0</v>
      </c>
      <c r="IT121" s="252">
        <f t="shared" si="87"/>
        <v>0</v>
      </c>
      <c r="IU121" s="252">
        <f t="shared" si="87"/>
        <v>0</v>
      </c>
      <c r="IV121" s="252">
        <f t="shared" si="87"/>
        <v>0</v>
      </c>
    </row>
    <row r="122" spans="1:256" s="336" customFormat="1" ht="13.5" customHeight="1" x14ac:dyDescent="0.3">
      <c r="A122" s="298"/>
      <c r="B122" s="330"/>
      <c r="C122" s="331"/>
      <c r="D122" s="335" t="s">
        <v>552</v>
      </c>
      <c r="E122" s="251">
        <f>E116+E108</f>
        <v>0</v>
      </c>
      <c r="F122" s="252">
        <f>F116+F108</f>
        <v>0</v>
      </c>
      <c r="G122" s="252">
        <f t="shared" ref="G122:BR122" si="88">G116+G108</f>
        <v>0</v>
      </c>
      <c r="H122" s="252">
        <f t="shared" si="88"/>
        <v>0</v>
      </c>
      <c r="I122" s="252">
        <f t="shared" si="88"/>
        <v>0</v>
      </c>
      <c r="J122" s="252">
        <f t="shared" si="88"/>
        <v>0</v>
      </c>
      <c r="K122" s="252">
        <f t="shared" si="88"/>
        <v>0</v>
      </c>
      <c r="L122" s="252">
        <f t="shared" si="88"/>
        <v>0</v>
      </c>
      <c r="M122" s="252">
        <f t="shared" si="88"/>
        <v>0</v>
      </c>
      <c r="N122" s="252">
        <f t="shared" si="88"/>
        <v>0</v>
      </c>
      <c r="O122" s="252">
        <f t="shared" si="88"/>
        <v>0</v>
      </c>
      <c r="P122" s="252">
        <f t="shared" si="88"/>
        <v>0</v>
      </c>
      <c r="Q122" s="252">
        <f t="shared" si="88"/>
        <v>0</v>
      </c>
      <c r="R122" s="252">
        <f t="shared" si="88"/>
        <v>0</v>
      </c>
      <c r="S122" s="252">
        <f t="shared" si="88"/>
        <v>0</v>
      </c>
      <c r="T122" s="252">
        <f t="shared" si="88"/>
        <v>0</v>
      </c>
      <c r="U122" s="252">
        <f t="shared" si="88"/>
        <v>0</v>
      </c>
      <c r="V122" s="252">
        <f t="shared" si="88"/>
        <v>0</v>
      </c>
      <c r="W122" s="252">
        <f t="shared" si="88"/>
        <v>0</v>
      </c>
      <c r="X122" s="252">
        <f t="shared" si="88"/>
        <v>0</v>
      </c>
      <c r="Y122" s="252">
        <f t="shared" si="88"/>
        <v>0</v>
      </c>
      <c r="Z122" s="252">
        <f t="shared" si="88"/>
        <v>0</v>
      </c>
      <c r="AA122" s="252">
        <f t="shared" si="88"/>
        <v>0</v>
      </c>
      <c r="AB122" s="252">
        <f t="shared" si="88"/>
        <v>0</v>
      </c>
      <c r="AC122" s="252">
        <f t="shared" si="88"/>
        <v>0</v>
      </c>
      <c r="AD122" s="252">
        <f t="shared" si="88"/>
        <v>0</v>
      </c>
      <c r="AE122" s="252">
        <f t="shared" si="88"/>
        <v>0</v>
      </c>
      <c r="AF122" s="252">
        <f t="shared" si="88"/>
        <v>0</v>
      </c>
      <c r="AG122" s="252">
        <f t="shared" si="88"/>
        <v>0</v>
      </c>
      <c r="AH122" s="252">
        <f t="shared" si="88"/>
        <v>0</v>
      </c>
      <c r="AI122" s="252">
        <f t="shared" si="88"/>
        <v>0</v>
      </c>
      <c r="AJ122" s="252">
        <f t="shared" si="88"/>
        <v>0</v>
      </c>
      <c r="AK122" s="252">
        <f t="shared" si="88"/>
        <v>0</v>
      </c>
      <c r="AL122" s="252">
        <f t="shared" si="88"/>
        <v>0</v>
      </c>
      <c r="AM122" s="252">
        <f t="shared" si="88"/>
        <v>0</v>
      </c>
      <c r="AN122" s="252">
        <f t="shared" si="88"/>
        <v>0</v>
      </c>
      <c r="AO122" s="252">
        <f t="shared" si="88"/>
        <v>0</v>
      </c>
      <c r="AP122" s="252">
        <f t="shared" si="88"/>
        <v>0</v>
      </c>
      <c r="AQ122" s="252">
        <f t="shared" si="88"/>
        <v>0</v>
      </c>
      <c r="AR122" s="252">
        <f t="shared" si="88"/>
        <v>0</v>
      </c>
      <c r="AS122" s="252">
        <f t="shared" si="88"/>
        <v>0</v>
      </c>
      <c r="AT122" s="252">
        <f t="shared" si="88"/>
        <v>0</v>
      </c>
      <c r="AU122" s="252">
        <f t="shared" si="88"/>
        <v>0</v>
      </c>
      <c r="AV122" s="252">
        <f t="shared" si="88"/>
        <v>0</v>
      </c>
      <c r="AW122" s="252">
        <f t="shared" si="88"/>
        <v>0</v>
      </c>
      <c r="AX122" s="252">
        <f t="shared" si="88"/>
        <v>0</v>
      </c>
      <c r="AY122" s="252">
        <f t="shared" si="88"/>
        <v>0</v>
      </c>
      <c r="AZ122" s="252">
        <f t="shared" si="88"/>
        <v>0</v>
      </c>
      <c r="BA122" s="252">
        <f t="shared" si="88"/>
        <v>0</v>
      </c>
      <c r="BB122" s="252">
        <f t="shared" si="88"/>
        <v>0</v>
      </c>
      <c r="BC122" s="252">
        <f t="shared" si="88"/>
        <v>0</v>
      </c>
      <c r="BD122" s="252">
        <f t="shared" si="88"/>
        <v>0</v>
      </c>
      <c r="BE122" s="252">
        <f t="shared" si="88"/>
        <v>0</v>
      </c>
      <c r="BF122" s="252">
        <f t="shared" si="88"/>
        <v>0</v>
      </c>
      <c r="BG122" s="252">
        <f t="shared" si="88"/>
        <v>0</v>
      </c>
      <c r="BH122" s="252">
        <f t="shared" si="88"/>
        <v>0</v>
      </c>
      <c r="BI122" s="252">
        <f t="shared" si="88"/>
        <v>0</v>
      </c>
      <c r="BJ122" s="252">
        <f t="shared" si="88"/>
        <v>0</v>
      </c>
      <c r="BK122" s="252">
        <f t="shared" si="88"/>
        <v>0</v>
      </c>
      <c r="BL122" s="252">
        <f t="shared" si="88"/>
        <v>0</v>
      </c>
      <c r="BM122" s="252">
        <f t="shared" si="88"/>
        <v>0</v>
      </c>
      <c r="BN122" s="252">
        <f t="shared" si="88"/>
        <v>0</v>
      </c>
      <c r="BO122" s="252">
        <f t="shared" si="88"/>
        <v>0</v>
      </c>
      <c r="BP122" s="252">
        <f t="shared" si="88"/>
        <v>0</v>
      </c>
      <c r="BQ122" s="252">
        <f t="shared" si="88"/>
        <v>0</v>
      </c>
      <c r="BR122" s="252">
        <f t="shared" si="88"/>
        <v>0</v>
      </c>
      <c r="BS122" s="252">
        <f t="shared" ref="BS122:ED122" si="89">BS116+BS108</f>
        <v>0</v>
      </c>
      <c r="BT122" s="252">
        <f t="shared" si="89"/>
        <v>0</v>
      </c>
      <c r="BU122" s="252">
        <f t="shared" si="89"/>
        <v>0</v>
      </c>
      <c r="BV122" s="252">
        <f t="shared" si="89"/>
        <v>0</v>
      </c>
      <c r="BW122" s="252">
        <f t="shared" si="89"/>
        <v>0</v>
      </c>
      <c r="BX122" s="252">
        <f t="shared" si="89"/>
        <v>0</v>
      </c>
      <c r="BY122" s="252">
        <f t="shared" si="89"/>
        <v>0</v>
      </c>
      <c r="BZ122" s="252">
        <f t="shared" si="89"/>
        <v>0</v>
      </c>
      <c r="CA122" s="252">
        <f t="shared" si="89"/>
        <v>0</v>
      </c>
      <c r="CB122" s="252">
        <f t="shared" si="89"/>
        <v>0</v>
      </c>
      <c r="CC122" s="252">
        <f t="shared" si="89"/>
        <v>0</v>
      </c>
      <c r="CD122" s="252">
        <f t="shared" si="89"/>
        <v>0</v>
      </c>
      <c r="CE122" s="252">
        <f t="shared" si="89"/>
        <v>0</v>
      </c>
      <c r="CF122" s="252">
        <f t="shared" si="89"/>
        <v>0</v>
      </c>
      <c r="CG122" s="252">
        <f t="shared" si="89"/>
        <v>0</v>
      </c>
      <c r="CH122" s="252">
        <f t="shared" si="89"/>
        <v>0</v>
      </c>
      <c r="CI122" s="252">
        <f t="shared" si="89"/>
        <v>0</v>
      </c>
      <c r="CJ122" s="252">
        <f t="shared" si="89"/>
        <v>0</v>
      </c>
      <c r="CK122" s="252">
        <f t="shared" si="89"/>
        <v>0</v>
      </c>
      <c r="CL122" s="252">
        <f t="shared" si="89"/>
        <v>0</v>
      </c>
      <c r="CM122" s="252">
        <f t="shared" si="89"/>
        <v>0</v>
      </c>
      <c r="CN122" s="252">
        <f t="shared" si="89"/>
        <v>0</v>
      </c>
      <c r="CO122" s="252">
        <f t="shared" si="89"/>
        <v>0</v>
      </c>
      <c r="CP122" s="252">
        <f t="shared" si="89"/>
        <v>0</v>
      </c>
      <c r="CQ122" s="252">
        <f t="shared" si="89"/>
        <v>0</v>
      </c>
      <c r="CR122" s="252">
        <f t="shared" si="89"/>
        <v>0</v>
      </c>
      <c r="CS122" s="252">
        <f t="shared" si="89"/>
        <v>0</v>
      </c>
      <c r="CT122" s="252">
        <f t="shared" si="89"/>
        <v>0</v>
      </c>
      <c r="CU122" s="252">
        <f t="shared" si="89"/>
        <v>0</v>
      </c>
      <c r="CV122" s="252">
        <f t="shared" si="89"/>
        <v>0</v>
      </c>
      <c r="CW122" s="252">
        <f t="shared" si="89"/>
        <v>0</v>
      </c>
      <c r="CX122" s="252">
        <f t="shared" si="89"/>
        <v>0</v>
      </c>
      <c r="CY122" s="252">
        <f t="shared" si="89"/>
        <v>0</v>
      </c>
      <c r="CZ122" s="252">
        <f t="shared" si="89"/>
        <v>0</v>
      </c>
      <c r="DA122" s="252">
        <f t="shared" si="89"/>
        <v>0</v>
      </c>
      <c r="DB122" s="252">
        <f t="shared" si="89"/>
        <v>0</v>
      </c>
      <c r="DC122" s="252">
        <f t="shared" si="89"/>
        <v>0</v>
      </c>
      <c r="DD122" s="252">
        <f t="shared" si="89"/>
        <v>0</v>
      </c>
      <c r="DE122" s="252">
        <f t="shared" si="89"/>
        <v>0</v>
      </c>
      <c r="DF122" s="252">
        <f t="shared" si="89"/>
        <v>0</v>
      </c>
      <c r="DG122" s="252">
        <f t="shared" si="89"/>
        <v>0</v>
      </c>
      <c r="DH122" s="252">
        <f t="shared" si="89"/>
        <v>0</v>
      </c>
      <c r="DI122" s="252">
        <f t="shared" si="89"/>
        <v>0</v>
      </c>
      <c r="DJ122" s="252">
        <f t="shared" si="89"/>
        <v>0</v>
      </c>
      <c r="DK122" s="252">
        <f t="shared" si="89"/>
        <v>0</v>
      </c>
      <c r="DL122" s="252">
        <f t="shared" si="89"/>
        <v>0</v>
      </c>
      <c r="DM122" s="252">
        <f t="shared" si="89"/>
        <v>0</v>
      </c>
      <c r="DN122" s="252">
        <f t="shared" si="89"/>
        <v>0</v>
      </c>
      <c r="DO122" s="252">
        <f t="shared" si="89"/>
        <v>0</v>
      </c>
      <c r="DP122" s="252">
        <f t="shared" si="89"/>
        <v>0</v>
      </c>
      <c r="DQ122" s="252">
        <f t="shared" si="89"/>
        <v>0</v>
      </c>
      <c r="DR122" s="252">
        <f t="shared" si="89"/>
        <v>0</v>
      </c>
      <c r="DS122" s="252">
        <f t="shared" si="89"/>
        <v>0</v>
      </c>
      <c r="DT122" s="252">
        <f t="shared" si="89"/>
        <v>0</v>
      </c>
      <c r="DU122" s="252">
        <f t="shared" si="89"/>
        <v>0</v>
      </c>
      <c r="DV122" s="252">
        <f t="shared" si="89"/>
        <v>0</v>
      </c>
      <c r="DW122" s="252">
        <f t="shared" si="89"/>
        <v>0</v>
      </c>
      <c r="DX122" s="252">
        <f t="shared" si="89"/>
        <v>0</v>
      </c>
      <c r="DY122" s="252">
        <f t="shared" si="89"/>
        <v>0</v>
      </c>
      <c r="DZ122" s="252">
        <f t="shared" si="89"/>
        <v>0</v>
      </c>
      <c r="EA122" s="252">
        <f t="shared" si="89"/>
        <v>0</v>
      </c>
      <c r="EB122" s="252">
        <f t="shared" si="89"/>
        <v>0</v>
      </c>
      <c r="EC122" s="252">
        <f t="shared" si="89"/>
        <v>0</v>
      </c>
      <c r="ED122" s="252">
        <f t="shared" si="89"/>
        <v>0</v>
      </c>
      <c r="EE122" s="252">
        <f t="shared" ref="EE122:GP122" si="90">EE116+EE108</f>
        <v>0</v>
      </c>
      <c r="EF122" s="252">
        <f t="shared" si="90"/>
        <v>0</v>
      </c>
      <c r="EG122" s="252">
        <f t="shared" si="90"/>
        <v>0</v>
      </c>
      <c r="EH122" s="252">
        <f t="shared" si="90"/>
        <v>0</v>
      </c>
      <c r="EI122" s="252">
        <f t="shared" si="90"/>
        <v>0</v>
      </c>
      <c r="EJ122" s="252">
        <f t="shared" si="90"/>
        <v>0</v>
      </c>
      <c r="EK122" s="252">
        <f t="shared" si="90"/>
        <v>0</v>
      </c>
      <c r="EL122" s="252">
        <f t="shared" si="90"/>
        <v>0</v>
      </c>
      <c r="EM122" s="252">
        <f t="shared" si="90"/>
        <v>0</v>
      </c>
      <c r="EN122" s="252">
        <f t="shared" si="90"/>
        <v>0</v>
      </c>
      <c r="EO122" s="252">
        <f t="shared" si="90"/>
        <v>0</v>
      </c>
      <c r="EP122" s="252">
        <f t="shared" si="90"/>
        <v>0</v>
      </c>
      <c r="EQ122" s="252">
        <f t="shared" si="90"/>
        <v>0</v>
      </c>
      <c r="ER122" s="252">
        <f t="shared" si="90"/>
        <v>0</v>
      </c>
      <c r="ES122" s="252">
        <f t="shared" si="90"/>
        <v>0</v>
      </c>
      <c r="ET122" s="252">
        <f t="shared" si="90"/>
        <v>0</v>
      </c>
      <c r="EU122" s="252">
        <f t="shared" si="90"/>
        <v>0</v>
      </c>
      <c r="EV122" s="252">
        <f t="shared" si="90"/>
        <v>0</v>
      </c>
      <c r="EW122" s="252">
        <f t="shared" si="90"/>
        <v>0</v>
      </c>
      <c r="EX122" s="252">
        <f t="shared" si="90"/>
        <v>0</v>
      </c>
      <c r="EY122" s="252">
        <f t="shared" si="90"/>
        <v>0</v>
      </c>
      <c r="EZ122" s="252">
        <f t="shared" si="90"/>
        <v>0</v>
      </c>
      <c r="FA122" s="252">
        <f t="shared" si="90"/>
        <v>0</v>
      </c>
      <c r="FB122" s="252">
        <f t="shared" si="90"/>
        <v>0</v>
      </c>
      <c r="FC122" s="252">
        <f t="shared" si="90"/>
        <v>0</v>
      </c>
      <c r="FD122" s="252">
        <f t="shared" si="90"/>
        <v>0</v>
      </c>
      <c r="FE122" s="252">
        <f t="shared" si="90"/>
        <v>0</v>
      </c>
      <c r="FF122" s="252">
        <f t="shared" si="90"/>
        <v>0</v>
      </c>
      <c r="FG122" s="252">
        <f t="shared" si="90"/>
        <v>0</v>
      </c>
      <c r="FH122" s="252">
        <f t="shared" si="90"/>
        <v>0</v>
      </c>
      <c r="FI122" s="252">
        <f t="shared" si="90"/>
        <v>0</v>
      </c>
      <c r="FJ122" s="252">
        <f t="shared" si="90"/>
        <v>0</v>
      </c>
      <c r="FK122" s="252">
        <f t="shared" si="90"/>
        <v>0</v>
      </c>
      <c r="FL122" s="252">
        <f t="shared" si="90"/>
        <v>0</v>
      </c>
      <c r="FM122" s="252">
        <f t="shared" si="90"/>
        <v>0</v>
      </c>
      <c r="FN122" s="252">
        <f t="shared" si="90"/>
        <v>0</v>
      </c>
      <c r="FO122" s="252">
        <f t="shared" si="90"/>
        <v>0</v>
      </c>
      <c r="FP122" s="252">
        <f t="shared" si="90"/>
        <v>0</v>
      </c>
      <c r="FQ122" s="252">
        <f t="shared" si="90"/>
        <v>0</v>
      </c>
      <c r="FR122" s="252">
        <f t="shared" si="90"/>
        <v>0</v>
      </c>
      <c r="FS122" s="252">
        <f t="shared" si="90"/>
        <v>0</v>
      </c>
      <c r="FT122" s="252">
        <f t="shared" si="90"/>
        <v>0</v>
      </c>
      <c r="FU122" s="252">
        <f t="shared" si="90"/>
        <v>0</v>
      </c>
      <c r="FV122" s="252">
        <f t="shared" si="90"/>
        <v>0</v>
      </c>
      <c r="FW122" s="252">
        <f t="shared" si="90"/>
        <v>0</v>
      </c>
      <c r="FX122" s="252">
        <f t="shared" si="90"/>
        <v>0</v>
      </c>
      <c r="FY122" s="252">
        <f t="shared" si="90"/>
        <v>0</v>
      </c>
      <c r="FZ122" s="252">
        <f t="shared" si="90"/>
        <v>0</v>
      </c>
      <c r="GA122" s="252">
        <f t="shared" si="90"/>
        <v>0</v>
      </c>
      <c r="GB122" s="252">
        <f t="shared" si="90"/>
        <v>0</v>
      </c>
      <c r="GC122" s="252">
        <f t="shared" si="90"/>
        <v>0</v>
      </c>
      <c r="GD122" s="252">
        <f t="shared" si="90"/>
        <v>0</v>
      </c>
      <c r="GE122" s="252">
        <f t="shared" si="90"/>
        <v>0</v>
      </c>
      <c r="GF122" s="252">
        <f t="shared" si="90"/>
        <v>0</v>
      </c>
      <c r="GG122" s="252">
        <f t="shared" si="90"/>
        <v>0</v>
      </c>
      <c r="GH122" s="252">
        <f t="shared" si="90"/>
        <v>0</v>
      </c>
      <c r="GI122" s="252">
        <f t="shared" si="90"/>
        <v>0</v>
      </c>
      <c r="GJ122" s="252">
        <f t="shared" si="90"/>
        <v>0</v>
      </c>
      <c r="GK122" s="252">
        <f t="shared" si="90"/>
        <v>0</v>
      </c>
      <c r="GL122" s="252">
        <f t="shared" si="90"/>
        <v>0</v>
      </c>
      <c r="GM122" s="252">
        <f t="shared" si="90"/>
        <v>0</v>
      </c>
      <c r="GN122" s="252">
        <f t="shared" si="90"/>
        <v>0</v>
      </c>
      <c r="GO122" s="252">
        <f t="shared" si="90"/>
        <v>0</v>
      </c>
      <c r="GP122" s="252">
        <f t="shared" si="90"/>
        <v>0</v>
      </c>
      <c r="GQ122" s="252">
        <f t="shared" ref="GQ122:IV122" si="91">GQ116+GQ108</f>
        <v>0</v>
      </c>
      <c r="GR122" s="252">
        <f t="shared" si="91"/>
        <v>0</v>
      </c>
      <c r="GS122" s="252">
        <f t="shared" si="91"/>
        <v>0</v>
      </c>
      <c r="GT122" s="252">
        <f t="shared" si="91"/>
        <v>0</v>
      </c>
      <c r="GU122" s="252">
        <f t="shared" si="91"/>
        <v>0</v>
      </c>
      <c r="GV122" s="252">
        <f t="shared" si="91"/>
        <v>0</v>
      </c>
      <c r="GW122" s="252">
        <f t="shared" si="91"/>
        <v>0</v>
      </c>
      <c r="GX122" s="252">
        <f t="shared" si="91"/>
        <v>0</v>
      </c>
      <c r="GY122" s="252">
        <f t="shared" si="91"/>
        <v>0</v>
      </c>
      <c r="GZ122" s="252">
        <f t="shared" si="91"/>
        <v>0</v>
      </c>
      <c r="HA122" s="252">
        <f t="shared" si="91"/>
        <v>0</v>
      </c>
      <c r="HB122" s="252">
        <f t="shared" si="91"/>
        <v>0</v>
      </c>
      <c r="HC122" s="252">
        <f t="shared" si="91"/>
        <v>0</v>
      </c>
      <c r="HD122" s="252">
        <f t="shared" si="91"/>
        <v>0</v>
      </c>
      <c r="HE122" s="252">
        <f t="shared" si="91"/>
        <v>0</v>
      </c>
      <c r="HF122" s="252">
        <f t="shared" si="91"/>
        <v>0</v>
      </c>
      <c r="HG122" s="252">
        <f t="shared" si="91"/>
        <v>0</v>
      </c>
      <c r="HH122" s="252">
        <f t="shared" si="91"/>
        <v>0</v>
      </c>
      <c r="HI122" s="252">
        <f t="shared" si="91"/>
        <v>0</v>
      </c>
      <c r="HJ122" s="252">
        <f t="shared" si="91"/>
        <v>0</v>
      </c>
      <c r="HK122" s="252">
        <f t="shared" si="91"/>
        <v>0</v>
      </c>
      <c r="HL122" s="252">
        <f t="shared" si="91"/>
        <v>0</v>
      </c>
      <c r="HM122" s="252">
        <f t="shared" si="91"/>
        <v>0</v>
      </c>
      <c r="HN122" s="252">
        <f t="shared" si="91"/>
        <v>0</v>
      </c>
      <c r="HO122" s="252">
        <f t="shared" si="91"/>
        <v>0</v>
      </c>
      <c r="HP122" s="252">
        <f t="shared" si="91"/>
        <v>0</v>
      </c>
      <c r="HQ122" s="252">
        <f t="shared" si="91"/>
        <v>0</v>
      </c>
      <c r="HR122" s="252">
        <f t="shared" si="91"/>
        <v>0</v>
      </c>
      <c r="HS122" s="252">
        <f t="shared" si="91"/>
        <v>0</v>
      </c>
      <c r="HT122" s="252">
        <f t="shared" si="91"/>
        <v>0</v>
      </c>
      <c r="HU122" s="252">
        <f t="shared" si="91"/>
        <v>0</v>
      </c>
      <c r="HV122" s="252">
        <f t="shared" si="91"/>
        <v>0</v>
      </c>
      <c r="HW122" s="252">
        <f t="shared" si="91"/>
        <v>0</v>
      </c>
      <c r="HX122" s="252">
        <f t="shared" si="91"/>
        <v>0</v>
      </c>
      <c r="HY122" s="252">
        <f t="shared" si="91"/>
        <v>0</v>
      </c>
      <c r="HZ122" s="252">
        <f t="shared" si="91"/>
        <v>0</v>
      </c>
      <c r="IA122" s="252">
        <f t="shared" si="91"/>
        <v>0</v>
      </c>
      <c r="IB122" s="252">
        <f t="shared" si="91"/>
        <v>0</v>
      </c>
      <c r="IC122" s="252">
        <f t="shared" si="91"/>
        <v>0</v>
      </c>
      <c r="ID122" s="252">
        <f t="shared" si="91"/>
        <v>0</v>
      </c>
      <c r="IE122" s="252">
        <f t="shared" si="91"/>
        <v>0</v>
      </c>
      <c r="IF122" s="252">
        <f t="shared" si="91"/>
        <v>0</v>
      </c>
      <c r="IG122" s="252">
        <f t="shared" si="91"/>
        <v>0</v>
      </c>
      <c r="IH122" s="252">
        <f t="shared" si="91"/>
        <v>0</v>
      </c>
      <c r="II122" s="252">
        <f t="shared" si="91"/>
        <v>0</v>
      </c>
      <c r="IJ122" s="252">
        <f t="shared" si="91"/>
        <v>0</v>
      </c>
      <c r="IK122" s="252">
        <f t="shared" si="91"/>
        <v>0</v>
      </c>
      <c r="IL122" s="252">
        <f t="shared" si="91"/>
        <v>0</v>
      </c>
      <c r="IM122" s="252">
        <f t="shared" si="91"/>
        <v>0</v>
      </c>
      <c r="IN122" s="252">
        <f t="shared" si="91"/>
        <v>0</v>
      </c>
      <c r="IO122" s="252">
        <f t="shared" si="91"/>
        <v>0</v>
      </c>
      <c r="IP122" s="252">
        <f t="shared" si="91"/>
        <v>0</v>
      </c>
      <c r="IQ122" s="252">
        <f t="shared" si="91"/>
        <v>0</v>
      </c>
      <c r="IR122" s="252">
        <f t="shared" si="91"/>
        <v>0</v>
      </c>
      <c r="IS122" s="252">
        <f t="shared" si="91"/>
        <v>0</v>
      </c>
      <c r="IT122" s="252">
        <f t="shared" si="91"/>
        <v>0</v>
      </c>
      <c r="IU122" s="252">
        <f t="shared" si="91"/>
        <v>0</v>
      </c>
      <c r="IV122" s="252">
        <f t="shared" si="91"/>
        <v>0</v>
      </c>
    </row>
    <row r="123" spans="1:256" s="342" customFormat="1" ht="13.5" customHeight="1" thickBot="1" x14ac:dyDescent="0.35">
      <c r="A123" s="305"/>
      <c r="B123" s="337"/>
      <c r="C123" s="338"/>
      <c r="D123" s="339" t="s">
        <v>554</v>
      </c>
      <c r="E123" s="340">
        <f>E118+E110</f>
        <v>0</v>
      </c>
      <c r="F123" s="341">
        <f>F118+F110</f>
        <v>0</v>
      </c>
      <c r="G123" s="341">
        <f t="shared" ref="G123:BR123" si="92">G118+G110</f>
        <v>0</v>
      </c>
      <c r="H123" s="341">
        <f t="shared" si="92"/>
        <v>0</v>
      </c>
      <c r="I123" s="341">
        <f t="shared" si="92"/>
        <v>0</v>
      </c>
      <c r="J123" s="341">
        <f t="shared" si="92"/>
        <v>0</v>
      </c>
      <c r="K123" s="341">
        <f t="shared" si="92"/>
        <v>0</v>
      </c>
      <c r="L123" s="341">
        <f t="shared" si="92"/>
        <v>0</v>
      </c>
      <c r="M123" s="341">
        <f t="shared" si="92"/>
        <v>0</v>
      </c>
      <c r="N123" s="341">
        <f t="shared" si="92"/>
        <v>0</v>
      </c>
      <c r="O123" s="341">
        <f t="shared" si="92"/>
        <v>0</v>
      </c>
      <c r="P123" s="341">
        <f t="shared" si="92"/>
        <v>0</v>
      </c>
      <c r="Q123" s="341">
        <f t="shared" si="92"/>
        <v>0</v>
      </c>
      <c r="R123" s="341">
        <f t="shared" si="92"/>
        <v>0</v>
      </c>
      <c r="S123" s="341">
        <f t="shared" si="92"/>
        <v>0</v>
      </c>
      <c r="T123" s="341">
        <f t="shared" si="92"/>
        <v>0</v>
      </c>
      <c r="U123" s="341">
        <f t="shared" si="92"/>
        <v>0</v>
      </c>
      <c r="V123" s="341">
        <f t="shared" si="92"/>
        <v>0</v>
      </c>
      <c r="W123" s="341">
        <f t="shared" si="92"/>
        <v>0</v>
      </c>
      <c r="X123" s="341">
        <f t="shared" si="92"/>
        <v>0</v>
      </c>
      <c r="Y123" s="341">
        <f t="shared" si="92"/>
        <v>0</v>
      </c>
      <c r="Z123" s="341">
        <f t="shared" si="92"/>
        <v>0</v>
      </c>
      <c r="AA123" s="341">
        <f t="shared" si="92"/>
        <v>0</v>
      </c>
      <c r="AB123" s="341">
        <f t="shared" si="92"/>
        <v>0</v>
      </c>
      <c r="AC123" s="341">
        <f t="shared" si="92"/>
        <v>0</v>
      </c>
      <c r="AD123" s="341">
        <f t="shared" si="92"/>
        <v>0</v>
      </c>
      <c r="AE123" s="341">
        <f t="shared" si="92"/>
        <v>0</v>
      </c>
      <c r="AF123" s="341">
        <f t="shared" si="92"/>
        <v>0</v>
      </c>
      <c r="AG123" s="341">
        <f t="shared" si="92"/>
        <v>0</v>
      </c>
      <c r="AH123" s="341">
        <f t="shared" si="92"/>
        <v>0</v>
      </c>
      <c r="AI123" s="341">
        <f t="shared" si="92"/>
        <v>0</v>
      </c>
      <c r="AJ123" s="341">
        <f t="shared" si="92"/>
        <v>0</v>
      </c>
      <c r="AK123" s="341">
        <f t="shared" si="92"/>
        <v>0</v>
      </c>
      <c r="AL123" s="341">
        <f t="shared" si="92"/>
        <v>0</v>
      </c>
      <c r="AM123" s="341">
        <f t="shared" si="92"/>
        <v>0</v>
      </c>
      <c r="AN123" s="341">
        <f t="shared" si="92"/>
        <v>0</v>
      </c>
      <c r="AO123" s="341">
        <f t="shared" si="92"/>
        <v>0</v>
      </c>
      <c r="AP123" s="341">
        <f t="shared" si="92"/>
        <v>0</v>
      </c>
      <c r="AQ123" s="341">
        <f t="shared" si="92"/>
        <v>0</v>
      </c>
      <c r="AR123" s="341">
        <f t="shared" si="92"/>
        <v>0</v>
      </c>
      <c r="AS123" s="341">
        <f t="shared" si="92"/>
        <v>0</v>
      </c>
      <c r="AT123" s="341">
        <f t="shared" si="92"/>
        <v>0</v>
      </c>
      <c r="AU123" s="341">
        <f t="shared" si="92"/>
        <v>0</v>
      </c>
      <c r="AV123" s="341">
        <f t="shared" si="92"/>
        <v>0</v>
      </c>
      <c r="AW123" s="341">
        <f t="shared" si="92"/>
        <v>0</v>
      </c>
      <c r="AX123" s="341">
        <f t="shared" si="92"/>
        <v>0</v>
      </c>
      <c r="AY123" s="341">
        <f t="shared" si="92"/>
        <v>0</v>
      </c>
      <c r="AZ123" s="341">
        <f t="shared" si="92"/>
        <v>0</v>
      </c>
      <c r="BA123" s="341">
        <f t="shared" si="92"/>
        <v>0</v>
      </c>
      <c r="BB123" s="341">
        <f t="shared" si="92"/>
        <v>0</v>
      </c>
      <c r="BC123" s="341">
        <f t="shared" si="92"/>
        <v>0</v>
      </c>
      <c r="BD123" s="341">
        <f t="shared" si="92"/>
        <v>0</v>
      </c>
      <c r="BE123" s="341">
        <f t="shared" si="92"/>
        <v>0</v>
      </c>
      <c r="BF123" s="341">
        <f t="shared" si="92"/>
        <v>0</v>
      </c>
      <c r="BG123" s="341">
        <f t="shared" si="92"/>
        <v>0</v>
      </c>
      <c r="BH123" s="341">
        <f t="shared" si="92"/>
        <v>0</v>
      </c>
      <c r="BI123" s="341">
        <f t="shared" si="92"/>
        <v>0</v>
      </c>
      <c r="BJ123" s="341">
        <f t="shared" si="92"/>
        <v>0</v>
      </c>
      <c r="BK123" s="341">
        <f t="shared" si="92"/>
        <v>0</v>
      </c>
      <c r="BL123" s="341">
        <f t="shared" si="92"/>
        <v>0</v>
      </c>
      <c r="BM123" s="341">
        <f t="shared" si="92"/>
        <v>0</v>
      </c>
      <c r="BN123" s="341">
        <f t="shared" si="92"/>
        <v>0</v>
      </c>
      <c r="BO123" s="341">
        <f t="shared" si="92"/>
        <v>0</v>
      </c>
      <c r="BP123" s="341">
        <f t="shared" si="92"/>
        <v>0</v>
      </c>
      <c r="BQ123" s="341">
        <f t="shared" si="92"/>
        <v>0</v>
      </c>
      <c r="BR123" s="341">
        <f t="shared" si="92"/>
        <v>0</v>
      </c>
      <c r="BS123" s="341">
        <f t="shared" ref="BS123:ED123" si="93">BS118+BS110</f>
        <v>0</v>
      </c>
      <c r="BT123" s="341">
        <f t="shared" si="93"/>
        <v>0</v>
      </c>
      <c r="BU123" s="341">
        <f t="shared" si="93"/>
        <v>0</v>
      </c>
      <c r="BV123" s="341">
        <f t="shared" si="93"/>
        <v>0</v>
      </c>
      <c r="BW123" s="341">
        <f t="shared" si="93"/>
        <v>0</v>
      </c>
      <c r="BX123" s="341">
        <f t="shared" si="93"/>
        <v>0</v>
      </c>
      <c r="BY123" s="341">
        <f t="shared" si="93"/>
        <v>0</v>
      </c>
      <c r="BZ123" s="341">
        <f t="shared" si="93"/>
        <v>0</v>
      </c>
      <c r="CA123" s="341">
        <f t="shared" si="93"/>
        <v>0</v>
      </c>
      <c r="CB123" s="341">
        <f t="shared" si="93"/>
        <v>0</v>
      </c>
      <c r="CC123" s="341">
        <f t="shared" si="93"/>
        <v>0</v>
      </c>
      <c r="CD123" s="341">
        <f t="shared" si="93"/>
        <v>0</v>
      </c>
      <c r="CE123" s="341">
        <f t="shared" si="93"/>
        <v>0</v>
      </c>
      <c r="CF123" s="341">
        <f t="shared" si="93"/>
        <v>0</v>
      </c>
      <c r="CG123" s="341">
        <f t="shared" si="93"/>
        <v>0</v>
      </c>
      <c r="CH123" s="341">
        <f t="shared" si="93"/>
        <v>0</v>
      </c>
      <c r="CI123" s="341">
        <f t="shared" si="93"/>
        <v>0</v>
      </c>
      <c r="CJ123" s="341">
        <f t="shared" si="93"/>
        <v>0</v>
      </c>
      <c r="CK123" s="341">
        <f t="shared" si="93"/>
        <v>0</v>
      </c>
      <c r="CL123" s="341">
        <f t="shared" si="93"/>
        <v>0</v>
      </c>
      <c r="CM123" s="341">
        <f t="shared" si="93"/>
        <v>0</v>
      </c>
      <c r="CN123" s="341">
        <f t="shared" si="93"/>
        <v>0</v>
      </c>
      <c r="CO123" s="341">
        <f t="shared" si="93"/>
        <v>0</v>
      </c>
      <c r="CP123" s="341">
        <f t="shared" si="93"/>
        <v>0</v>
      </c>
      <c r="CQ123" s="341">
        <f t="shared" si="93"/>
        <v>0</v>
      </c>
      <c r="CR123" s="341">
        <f t="shared" si="93"/>
        <v>0</v>
      </c>
      <c r="CS123" s="341">
        <f t="shared" si="93"/>
        <v>0</v>
      </c>
      <c r="CT123" s="341">
        <f t="shared" si="93"/>
        <v>0</v>
      </c>
      <c r="CU123" s="341">
        <f t="shared" si="93"/>
        <v>0</v>
      </c>
      <c r="CV123" s="341">
        <f t="shared" si="93"/>
        <v>0</v>
      </c>
      <c r="CW123" s="341">
        <f t="shared" si="93"/>
        <v>0</v>
      </c>
      <c r="CX123" s="341">
        <f t="shared" si="93"/>
        <v>0</v>
      </c>
      <c r="CY123" s="341">
        <f t="shared" si="93"/>
        <v>0</v>
      </c>
      <c r="CZ123" s="341">
        <f t="shared" si="93"/>
        <v>0</v>
      </c>
      <c r="DA123" s="341">
        <f t="shared" si="93"/>
        <v>0</v>
      </c>
      <c r="DB123" s="341">
        <f t="shared" si="93"/>
        <v>0</v>
      </c>
      <c r="DC123" s="341">
        <f t="shared" si="93"/>
        <v>0</v>
      </c>
      <c r="DD123" s="341">
        <f t="shared" si="93"/>
        <v>0</v>
      </c>
      <c r="DE123" s="341">
        <f t="shared" si="93"/>
        <v>0</v>
      </c>
      <c r="DF123" s="341">
        <f t="shared" si="93"/>
        <v>0</v>
      </c>
      <c r="DG123" s="341">
        <f t="shared" si="93"/>
        <v>0</v>
      </c>
      <c r="DH123" s="341">
        <f t="shared" si="93"/>
        <v>0</v>
      </c>
      <c r="DI123" s="341">
        <f t="shared" si="93"/>
        <v>0</v>
      </c>
      <c r="DJ123" s="341">
        <f t="shared" si="93"/>
        <v>0</v>
      </c>
      <c r="DK123" s="341">
        <f t="shared" si="93"/>
        <v>0</v>
      </c>
      <c r="DL123" s="341">
        <f t="shared" si="93"/>
        <v>0</v>
      </c>
      <c r="DM123" s="341">
        <f t="shared" si="93"/>
        <v>0</v>
      </c>
      <c r="DN123" s="341">
        <f t="shared" si="93"/>
        <v>0</v>
      </c>
      <c r="DO123" s="341">
        <f t="shared" si="93"/>
        <v>0</v>
      </c>
      <c r="DP123" s="341">
        <f t="shared" si="93"/>
        <v>0</v>
      </c>
      <c r="DQ123" s="341">
        <f t="shared" si="93"/>
        <v>0</v>
      </c>
      <c r="DR123" s="341">
        <f t="shared" si="93"/>
        <v>0</v>
      </c>
      <c r="DS123" s="341">
        <f t="shared" si="93"/>
        <v>0</v>
      </c>
      <c r="DT123" s="341">
        <f t="shared" si="93"/>
        <v>0</v>
      </c>
      <c r="DU123" s="341">
        <f t="shared" si="93"/>
        <v>0</v>
      </c>
      <c r="DV123" s="341">
        <f t="shared" si="93"/>
        <v>0</v>
      </c>
      <c r="DW123" s="341">
        <f t="shared" si="93"/>
        <v>0</v>
      </c>
      <c r="DX123" s="341">
        <f t="shared" si="93"/>
        <v>0</v>
      </c>
      <c r="DY123" s="341">
        <f t="shared" si="93"/>
        <v>0</v>
      </c>
      <c r="DZ123" s="341">
        <f t="shared" si="93"/>
        <v>0</v>
      </c>
      <c r="EA123" s="341">
        <f t="shared" si="93"/>
        <v>0</v>
      </c>
      <c r="EB123" s="341">
        <f t="shared" si="93"/>
        <v>0</v>
      </c>
      <c r="EC123" s="341">
        <f t="shared" si="93"/>
        <v>0</v>
      </c>
      <c r="ED123" s="341">
        <f t="shared" si="93"/>
        <v>0</v>
      </c>
      <c r="EE123" s="341">
        <f t="shared" ref="EE123:GP123" si="94">EE118+EE110</f>
        <v>0</v>
      </c>
      <c r="EF123" s="341">
        <f t="shared" si="94"/>
        <v>0</v>
      </c>
      <c r="EG123" s="341">
        <f t="shared" si="94"/>
        <v>0</v>
      </c>
      <c r="EH123" s="341">
        <f t="shared" si="94"/>
        <v>0</v>
      </c>
      <c r="EI123" s="341">
        <f t="shared" si="94"/>
        <v>0</v>
      </c>
      <c r="EJ123" s="341">
        <f t="shared" si="94"/>
        <v>0</v>
      </c>
      <c r="EK123" s="341">
        <f t="shared" si="94"/>
        <v>0</v>
      </c>
      <c r="EL123" s="341">
        <f t="shared" si="94"/>
        <v>0</v>
      </c>
      <c r="EM123" s="341">
        <f t="shared" si="94"/>
        <v>0</v>
      </c>
      <c r="EN123" s="341">
        <f t="shared" si="94"/>
        <v>0</v>
      </c>
      <c r="EO123" s="341">
        <f t="shared" si="94"/>
        <v>0</v>
      </c>
      <c r="EP123" s="341">
        <f t="shared" si="94"/>
        <v>0</v>
      </c>
      <c r="EQ123" s="341">
        <f t="shared" si="94"/>
        <v>0</v>
      </c>
      <c r="ER123" s="341">
        <f t="shared" si="94"/>
        <v>0</v>
      </c>
      <c r="ES123" s="341">
        <f t="shared" si="94"/>
        <v>0</v>
      </c>
      <c r="ET123" s="341">
        <f t="shared" si="94"/>
        <v>0</v>
      </c>
      <c r="EU123" s="341">
        <f t="shared" si="94"/>
        <v>0</v>
      </c>
      <c r="EV123" s="341">
        <f t="shared" si="94"/>
        <v>0</v>
      </c>
      <c r="EW123" s="341">
        <f t="shared" si="94"/>
        <v>0</v>
      </c>
      <c r="EX123" s="341">
        <f t="shared" si="94"/>
        <v>0</v>
      </c>
      <c r="EY123" s="341">
        <f t="shared" si="94"/>
        <v>0</v>
      </c>
      <c r="EZ123" s="341">
        <f t="shared" si="94"/>
        <v>0</v>
      </c>
      <c r="FA123" s="341">
        <f t="shared" si="94"/>
        <v>0</v>
      </c>
      <c r="FB123" s="341">
        <f t="shared" si="94"/>
        <v>0</v>
      </c>
      <c r="FC123" s="341">
        <f t="shared" si="94"/>
        <v>0</v>
      </c>
      <c r="FD123" s="341">
        <f t="shared" si="94"/>
        <v>0</v>
      </c>
      <c r="FE123" s="341">
        <f t="shared" si="94"/>
        <v>0</v>
      </c>
      <c r="FF123" s="341">
        <f t="shared" si="94"/>
        <v>0</v>
      </c>
      <c r="FG123" s="341">
        <f t="shared" si="94"/>
        <v>0</v>
      </c>
      <c r="FH123" s="341">
        <f t="shared" si="94"/>
        <v>0</v>
      </c>
      <c r="FI123" s="341">
        <f t="shared" si="94"/>
        <v>0</v>
      </c>
      <c r="FJ123" s="341">
        <f t="shared" si="94"/>
        <v>0</v>
      </c>
      <c r="FK123" s="341">
        <f t="shared" si="94"/>
        <v>0</v>
      </c>
      <c r="FL123" s="341">
        <f t="shared" si="94"/>
        <v>0</v>
      </c>
      <c r="FM123" s="341">
        <f t="shared" si="94"/>
        <v>0</v>
      </c>
      <c r="FN123" s="341">
        <f t="shared" si="94"/>
        <v>0</v>
      </c>
      <c r="FO123" s="341">
        <f t="shared" si="94"/>
        <v>0</v>
      </c>
      <c r="FP123" s="341">
        <f t="shared" si="94"/>
        <v>0</v>
      </c>
      <c r="FQ123" s="341">
        <f t="shared" si="94"/>
        <v>0</v>
      </c>
      <c r="FR123" s="341">
        <f t="shared" si="94"/>
        <v>0</v>
      </c>
      <c r="FS123" s="341">
        <f t="shared" si="94"/>
        <v>0</v>
      </c>
      <c r="FT123" s="341">
        <f t="shared" si="94"/>
        <v>0</v>
      </c>
      <c r="FU123" s="341">
        <f t="shared" si="94"/>
        <v>0</v>
      </c>
      <c r="FV123" s="341">
        <f t="shared" si="94"/>
        <v>0</v>
      </c>
      <c r="FW123" s="341">
        <f t="shared" si="94"/>
        <v>0</v>
      </c>
      <c r="FX123" s="341">
        <f t="shared" si="94"/>
        <v>0</v>
      </c>
      <c r="FY123" s="341">
        <f t="shared" si="94"/>
        <v>0</v>
      </c>
      <c r="FZ123" s="341">
        <f t="shared" si="94"/>
        <v>0</v>
      </c>
      <c r="GA123" s="341">
        <f t="shared" si="94"/>
        <v>0</v>
      </c>
      <c r="GB123" s="341">
        <f t="shared" si="94"/>
        <v>0</v>
      </c>
      <c r="GC123" s="341">
        <f t="shared" si="94"/>
        <v>0</v>
      </c>
      <c r="GD123" s="341">
        <f t="shared" si="94"/>
        <v>0</v>
      </c>
      <c r="GE123" s="341">
        <f t="shared" si="94"/>
        <v>0</v>
      </c>
      <c r="GF123" s="341">
        <f t="shared" si="94"/>
        <v>0</v>
      </c>
      <c r="GG123" s="341">
        <f t="shared" si="94"/>
        <v>0</v>
      </c>
      <c r="GH123" s="341">
        <f t="shared" si="94"/>
        <v>0</v>
      </c>
      <c r="GI123" s="341">
        <f t="shared" si="94"/>
        <v>0</v>
      </c>
      <c r="GJ123" s="341">
        <f t="shared" si="94"/>
        <v>0</v>
      </c>
      <c r="GK123" s="341">
        <f t="shared" si="94"/>
        <v>0</v>
      </c>
      <c r="GL123" s="341">
        <f t="shared" si="94"/>
        <v>0</v>
      </c>
      <c r="GM123" s="341">
        <f t="shared" si="94"/>
        <v>0</v>
      </c>
      <c r="GN123" s="341">
        <f t="shared" si="94"/>
        <v>0</v>
      </c>
      <c r="GO123" s="341">
        <f t="shared" si="94"/>
        <v>0</v>
      </c>
      <c r="GP123" s="341">
        <f t="shared" si="94"/>
        <v>0</v>
      </c>
      <c r="GQ123" s="341">
        <f t="shared" ref="GQ123:IV123" si="95">GQ118+GQ110</f>
        <v>0</v>
      </c>
      <c r="GR123" s="341">
        <f t="shared" si="95"/>
        <v>0</v>
      </c>
      <c r="GS123" s="341">
        <f t="shared" si="95"/>
        <v>0</v>
      </c>
      <c r="GT123" s="341">
        <f t="shared" si="95"/>
        <v>0</v>
      </c>
      <c r="GU123" s="341">
        <f t="shared" si="95"/>
        <v>0</v>
      </c>
      <c r="GV123" s="341">
        <f t="shared" si="95"/>
        <v>0</v>
      </c>
      <c r="GW123" s="341">
        <f t="shared" si="95"/>
        <v>0</v>
      </c>
      <c r="GX123" s="341">
        <f t="shared" si="95"/>
        <v>0</v>
      </c>
      <c r="GY123" s="341">
        <f t="shared" si="95"/>
        <v>0</v>
      </c>
      <c r="GZ123" s="341">
        <f t="shared" si="95"/>
        <v>0</v>
      </c>
      <c r="HA123" s="341">
        <f t="shared" si="95"/>
        <v>0</v>
      </c>
      <c r="HB123" s="341">
        <f t="shared" si="95"/>
        <v>0</v>
      </c>
      <c r="HC123" s="341">
        <f t="shared" si="95"/>
        <v>0</v>
      </c>
      <c r="HD123" s="341">
        <f t="shared" si="95"/>
        <v>0</v>
      </c>
      <c r="HE123" s="341">
        <f t="shared" si="95"/>
        <v>0</v>
      </c>
      <c r="HF123" s="341">
        <f t="shared" si="95"/>
        <v>0</v>
      </c>
      <c r="HG123" s="341">
        <f t="shared" si="95"/>
        <v>0</v>
      </c>
      <c r="HH123" s="341">
        <f t="shared" si="95"/>
        <v>0</v>
      </c>
      <c r="HI123" s="341">
        <f t="shared" si="95"/>
        <v>0</v>
      </c>
      <c r="HJ123" s="341">
        <f t="shared" si="95"/>
        <v>0</v>
      </c>
      <c r="HK123" s="341">
        <f t="shared" si="95"/>
        <v>0</v>
      </c>
      <c r="HL123" s="341">
        <f t="shared" si="95"/>
        <v>0</v>
      </c>
      <c r="HM123" s="341">
        <f t="shared" si="95"/>
        <v>0</v>
      </c>
      <c r="HN123" s="341">
        <f t="shared" si="95"/>
        <v>0</v>
      </c>
      <c r="HO123" s="341">
        <f t="shared" si="95"/>
        <v>0</v>
      </c>
      <c r="HP123" s="341">
        <f t="shared" si="95"/>
        <v>0</v>
      </c>
      <c r="HQ123" s="341">
        <f t="shared" si="95"/>
        <v>0</v>
      </c>
      <c r="HR123" s="341">
        <f t="shared" si="95"/>
        <v>0</v>
      </c>
      <c r="HS123" s="341">
        <f t="shared" si="95"/>
        <v>0</v>
      </c>
      <c r="HT123" s="341">
        <f t="shared" si="95"/>
        <v>0</v>
      </c>
      <c r="HU123" s="341">
        <f t="shared" si="95"/>
        <v>0</v>
      </c>
      <c r="HV123" s="341">
        <f t="shared" si="95"/>
        <v>0</v>
      </c>
      <c r="HW123" s="341">
        <f t="shared" si="95"/>
        <v>0</v>
      </c>
      <c r="HX123" s="341">
        <f t="shared" si="95"/>
        <v>0</v>
      </c>
      <c r="HY123" s="341">
        <f t="shared" si="95"/>
        <v>0</v>
      </c>
      <c r="HZ123" s="341">
        <f t="shared" si="95"/>
        <v>0</v>
      </c>
      <c r="IA123" s="341">
        <f t="shared" si="95"/>
        <v>0</v>
      </c>
      <c r="IB123" s="341">
        <f t="shared" si="95"/>
        <v>0</v>
      </c>
      <c r="IC123" s="341">
        <f t="shared" si="95"/>
        <v>0</v>
      </c>
      <c r="ID123" s="341">
        <f t="shared" si="95"/>
        <v>0</v>
      </c>
      <c r="IE123" s="341">
        <f t="shared" si="95"/>
        <v>0</v>
      </c>
      <c r="IF123" s="341">
        <f t="shared" si="95"/>
        <v>0</v>
      </c>
      <c r="IG123" s="341">
        <f t="shared" si="95"/>
        <v>0</v>
      </c>
      <c r="IH123" s="341">
        <f t="shared" si="95"/>
        <v>0</v>
      </c>
      <c r="II123" s="341">
        <f t="shared" si="95"/>
        <v>0</v>
      </c>
      <c r="IJ123" s="341">
        <f t="shared" si="95"/>
        <v>0</v>
      </c>
      <c r="IK123" s="341">
        <f t="shared" si="95"/>
        <v>0</v>
      </c>
      <c r="IL123" s="341">
        <f t="shared" si="95"/>
        <v>0</v>
      </c>
      <c r="IM123" s="341">
        <f t="shared" si="95"/>
        <v>0</v>
      </c>
      <c r="IN123" s="341">
        <f t="shared" si="95"/>
        <v>0</v>
      </c>
      <c r="IO123" s="341">
        <f t="shared" si="95"/>
        <v>0</v>
      </c>
      <c r="IP123" s="341">
        <f t="shared" si="95"/>
        <v>0</v>
      </c>
      <c r="IQ123" s="341">
        <f t="shared" si="95"/>
        <v>0</v>
      </c>
      <c r="IR123" s="341">
        <f t="shared" si="95"/>
        <v>0</v>
      </c>
      <c r="IS123" s="341">
        <f t="shared" si="95"/>
        <v>0</v>
      </c>
      <c r="IT123" s="341">
        <f t="shared" si="95"/>
        <v>0</v>
      </c>
      <c r="IU123" s="341">
        <f t="shared" si="95"/>
        <v>0</v>
      </c>
      <c r="IV123" s="341">
        <f t="shared" si="95"/>
        <v>0</v>
      </c>
    </row>
    <row r="124" spans="1:256" s="299" customFormat="1" ht="13.5" customHeight="1" thickTop="1" x14ac:dyDescent="0.3">
      <c r="A124" s="298"/>
      <c r="B124" s="326"/>
      <c r="C124" s="315"/>
      <c r="D124" s="343" t="s">
        <v>548</v>
      </c>
      <c r="E124" s="318"/>
      <c r="F124" s="221"/>
      <c r="G124" s="221"/>
      <c r="H124" s="221"/>
      <c r="I124" s="221"/>
      <c r="J124" s="221"/>
      <c r="K124" s="221"/>
      <c r="L124" s="221"/>
      <c r="M124" s="221"/>
      <c r="N124" s="221"/>
      <c r="O124" s="221"/>
      <c r="P124" s="221"/>
      <c r="Q124" s="221"/>
      <c r="R124" s="221"/>
      <c r="S124" s="221"/>
      <c r="T124" s="221"/>
      <c r="U124" s="221"/>
      <c r="V124" s="221"/>
      <c r="W124" s="221"/>
      <c r="X124" s="221"/>
      <c r="Y124" s="221"/>
      <c r="Z124" s="221"/>
      <c r="AA124" s="221"/>
      <c r="AB124" s="221"/>
      <c r="AC124" s="221"/>
      <c r="AD124" s="221"/>
      <c r="AE124" s="221"/>
      <c r="AF124" s="221"/>
      <c r="AG124" s="221"/>
      <c r="AH124" s="221"/>
      <c r="AI124" s="221"/>
      <c r="AJ124" s="221"/>
      <c r="AK124" s="221"/>
      <c r="AL124" s="221"/>
      <c r="AM124" s="221"/>
      <c r="AN124" s="221"/>
      <c r="AO124" s="221"/>
      <c r="AP124" s="221"/>
      <c r="AQ124" s="221"/>
      <c r="AR124" s="221"/>
      <c r="AS124" s="221"/>
      <c r="AT124" s="221"/>
      <c r="AU124" s="221"/>
      <c r="AV124" s="221"/>
      <c r="AW124" s="221"/>
      <c r="AX124" s="221"/>
      <c r="AY124" s="221"/>
      <c r="AZ124" s="221"/>
      <c r="BA124" s="221"/>
      <c r="BB124" s="221"/>
      <c r="BC124" s="221"/>
      <c r="BD124" s="221"/>
      <c r="BE124" s="221"/>
      <c r="BF124" s="221"/>
      <c r="BG124" s="221"/>
      <c r="BH124" s="221"/>
      <c r="BI124" s="221"/>
      <c r="BJ124" s="221"/>
      <c r="BK124" s="221"/>
      <c r="BL124" s="221"/>
      <c r="BM124" s="221"/>
      <c r="BN124" s="221"/>
      <c r="BO124" s="221"/>
      <c r="BP124" s="221"/>
      <c r="BQ124" s="221"/>
      <c r="BR124" s="221"/>
      <c r="BS124" s="221"/>
      <c r="BT124" s="221"/>
      <c r="BU124" s="221"/>
      <c r="BV124" s="221"/>
      <c r="BW124" s="221"/>
      <c r="BX124" s="221"/>
      <c r="BY124" s="221"/>
      <c r="BZ124" s="221"/>
      <c r="CA124" s="221"/>
      <c r="CB124" s="221"/>
      <c r="CC124" s="221"/>
      <c r="CD124" s="221"/>
      <c r="CE124" s="221"/>
      <c r="CF124" s="221"/>
      <c r="CG124" s="221"/>
      <c r="CH124" s="221"/>
      <c r="CI124" s="221"/>
      <c r="CJ124" s="221"/>
      <c r="CK124" s="221"/>
      <c r="CL124" s="221"/>
      <c r="CM124" s="221"/>
      <c r="CN124" s="221"/>
      <c r="CO124" s="221"/>
      <c r="CP124" s="221"/>
      <c r="CQ124" s="221"/>
      <c r="CR124" s="221"/>
      <c r="CS124" s="221"/>
      <c r="CT124" s="221"/>
      <c r="CU124" s="221"/>
      <c r="CV124" s="221"/>
      <c r="CW124" s="221"/>
      <c r="CX124" s="221"/>
      <c r="CY124" s="221"/>
      <c r="CZ124" s="221"/>
      <c r="DA124" s="221"/>
      <c r="DB124" s="221"/>
      <c r="DC124" s="221"/>
      <c r="DD124" s="221"/>
      <c r="DE124" s="221"/>
      <c r="DF124" s="221"/>
      <c r="DG124" s="221"/>
      <c r="DH124" s="221"/>
      <c r="DI124" s="221"/>
      <c r="DJ124" s="221"/>
      <c r="DK124" s="221"/>
      <c r="DL124" s="221"/>
      <c r="DM124" s="221"/>
      <c r="DN124" s="221"/>
      <c r="DO124" s="221"/>
      <c r="DP124" s="221"/>
      <c r="DQ124" s="221"/>
      <c r="DR124" s="221"/>
      <c r="DS124" s="221"/>
      <c r="DT124" s="221"/>
      <c r="DU124" s="221"/>
      <c r="DV124" s="221"/>
      <c r="DW124" s="221"/>
      <c r="DX124" s="221"/>
      <c r="DY124" s="221"/>
      <c r="DZ124" s="221"/>
      <c r="EA124" s="221"/>
      <c r="EB124" s="221"/>
      <c r="EC124" s="221"/>
      <c r="ED124" s="221"/>
      <c r="EE124" s="221"/>
      <c r="EF124" s="221"/>
      <c r="EG124" s="221"/>
      <c r="EH124" s="221"/>
      <c r="EI124" s="221"/>
      <c r="EJ124" s="221"/>
      <c r="EK124" s="221"/>
      <c r="EL124" s="221"/>
      <c r="EM124" s="221"/>
      <c r="EN124" s="221"/>
      <c r="EO124" s="221"/>
      <c r="EP124" s="221"/>
      <c r="EQ124" s="221"/>
      <c r="ER124" s="221"/>
      <c r="ES124" s="221"/>
      <c r="ET124" s="221"/>
      <c r="EU124" s="221"/>
      <c r="EV124" s="221"/>
      <c r="EW124" s="221"/>
      <c r="EX124" s="221"/>
      <c r="EY124" s="221"/>
      <c r="EZ124" s="221"/>
      <c r="FA124" s="221"/>
      <c r="FB124" s="221"/>
      <c r="FC124" s="221"/>
      <c r="FD124" s="221"/>
      <c r="FE124" s="221"/>
      <c r="FF124" s="221"/>
      <c r="FG124" s="221"/>
      <c r="FH124" s="221"/>
      <c r="FI124" s="221"/>
      <c r="FJ124" s="221"/>
      <c r="FK124" s="221"/>
      <c r="FL124" s="221"/>
      <c r="FM124" s="221"/>
      <c r="FN124" s="221"/>
      <c r="FO124" s="221"/>
      <c r="FP124" s="221"/>
      <c r="FQ124" s="221"/>
      <c r="FR124" s="221"/>
      <c r="FS124" s="221"/>
      <c r="FT124" s="221"/>
      <c r="FU124" s="221"/>
      <c r="FV124" s="221"/>
      <c r="FW124" s="221"/>
      <c r="FX124" s="221"/>
      <c r="FY124" s="221"/>
      <c r="FZ124" s="221"/>
      <c r="GA124" s="221"/>
      <c r="GB124" s="221"/>
      <c r="GC124" s="221"/>
      <c r="GD124" s="221"/>
      <c r="GE124" s="221"/>
      <c r="GF124" s="221"/>
      <c r="GG124" s="221"/>
      <c r="GH124" s="221"/>
      <c r="GI124" s="221"/>
      <c r="GJ124" s="221"/>
      <c r="GK124" s="221"/>
      <c r="GL124" s="221"/>
      <c r="GM124" s="221"/>
      <c r="GN124" s="221"/>
      <c r="GO124" s="221"/>
      <c r="GP124" s="221"/>
      <c r="GQ124" s="221"/>
      <c r="GR124" s="221"/>
      <c r="GS124" s="221"/>
      <c r="GT124" s="221"/>
      <c r="GU124" s="221"/>
      <c r="GV124" s="221"/>
      <c r="GW124" s="221"/>
      <c r="GX124" s="221"/>
      <c r="GY124" s="221"/>
      <c r="GZ124" s="221"/>
      <c r="HA124" s="221"/>
      <c r="HB124" s="221"/>
      <c r="HC124" s="221"/>
      <c r="HD124" s="221"/>
      <c r="HE124" s="221"/>
      <c r="HF124" s="221"/>
      <c r="HG124" s="221"/>
      <c r="HH124" s="221"/>
      <c r="HI124" s="221"/>
      <c r="HJ124" s="221"/>
      <c r="HK124" s="221"/>
      <c r="HL124" s="221"/>
      <c r="HM124" s="221"/>
      <c r="HN124" s="221"/>
      <c r="HO124" s="221"/>
      <c r="HP124" s="221"/>
      <c r="HQ124" s="221"/>
      <c r="HR124" s="221"/>
      <c r="HS124" s="221"/>
      <c r="HT124" s="221"/>
      <c r="HU124" s="221"/>
      <c r="HV124" s="221"/>
      <c r="HW124" s="221"/>
      <c r="HX124" s="221"/>
      <c r="HY124" s="221"/>
      <c r="HZ124" s="221"/>
      <c r="IA124" s="221"/>
      <c r="IB124" s="221"/>
      <c r="IC124" s="221"/>
      <c r="ID124" s="221"/>
      <c r="IE124" s="221"/>
      <c r="IF124" s="221"/>
      <c r="IG124" s="221"/>
      <c r="IH124" s="221"/>
      <c r="II124" s="221"/>
      <c r="IJ124" s="221"/>
      <c r="IK124" s="221"/>
      <c r="IL124" s="221"/>
      <c r="IM124" s="221"/>
      <c r="IN124" s="221"/>
      <c r="IO124" s="221"/>
      <c r="IP124" s="221"/>
      <c r="IQ124" s="221"/>
      <c r="IR124" s="221"/>
      <c r="IS124" s="221"/>
      <c r="IT124" s="221"/>
      <c r="IU124" s="221"/>
      <c r="IV124" s="221"/>
    </row>
    <row r="125" spans="1:256" s="308" customFormat="1" ht="13.5" customHeight="1" x14ac:dyDescent="0.3">
      <c r="A125" s="305"/>
      <c r="B125" s="327"/>
      <c r="C125" s="311"/>
      <c r="D125" s="306" t="s">
        <v>549</v>
      </c>
      <c r="E125" s="307"/>
      <c r="F125" s="266"/>
      <c r="G125" s="266"/>
      <c r="H125" s="266"/>
      <c r="I125" s="266"/>
      <c r="J125" s="266"/>
      <c r="K125" s="266"/>
      <c r="L125" s="266"/>
      <c r="M125" s="266"/>
      <c r="N125" s="266"/>
      <c r="O125" s="266"/>
      <c r="P125" s="266"/>
      <c r="Q125" s="266"/>
      <c r="R125" s="266"/>
      <c r="S125" s="266"/>
      <c r="T125" s="266"/>
      <c r="U125" s="266"/>
      <c r="V125" s="266"/>
      <c r="W125" s="266"/>
      <c r="X125" s="266"/>
      <c r="Y125" s="266"/>
      <c r="Z125" s="266"/>
      <c r="AA125" s="266"/>
      <c r="AB125" s="266"/>
      <c r="AC125" s="266"/>
      <c r="AD125" s="266"/>
      <c r="AE125" s="266"/>
      <c r="AF125" s="266"/>
      <c r="AG125" s="266"/>
      <c r="AH125" s="266"/>
      <c r="AI125" s="266"/>
      <c r="AJ125" s="266"/>
      <c r="AK125" s="266"/>
      <c r="AL125" s="266"/>
      <c r="AM125" s="266"/>
      <c r="AN125" s="266"/>
      <c r="AO125" s="266"/>
      <c r="AP125" s="266"/>
      <c r="AQ125" s="266"/>
      <c r="AR125" s="266"/>
      <c r="AS125" s="266"/>
      <c r="AT125" s="266"/>
      <c r="AU125" s="266"/>
      <c r="AV125" s="266"/>
      <c r="AW125" s="266"/>
      <c r="AX125" s="266"/>
      <c r="AY125" s="266"/>
      <c r="AZ125" s="266"/>
      <c r="BA125" s="266"/>
      <c r="BB125" s="266"/>
      <c r="BC125" s="266"/>
      <c r="BD125" s="266"/>
      <c r="BE125" s="266"/>
      <c r="BF125" s="266"/>
      <c r="BG125" s="266"/>
      <c r="BH125" s="266"/>
      <c r="BI125" s="266"/>
      <c r="BJ125" s="266"/>
      <c r="BK125" s="266"/>
      <c r="BL125" s="266"/>
      <c r="BM125" s="266"/>
      <c r="BN125" s="266"/>
      <c r="BO125" s="266"/>
      <c r="BP125" s="266"/>
      <c r="BQ125" s="266"/>
      <c r="BR125" s="266"/>
      <c r="BS125" s="266"/>
      <c r="BT125" s="266"/>
      <c r="BU125" s="266"/>
      <c r="BV125" s="266"/>
      <c r="BW125" s="266"/>
      <c r="BX125" s="266"/>
      <c r="BY125" s="266"/>
      <c r="BZ125" s="266"/>
      <c r="CA125" s="266"/>
      <c r="CB125" s="266"/>
      <c r="CC125" s="266"/>
      <c r="CD125" s="266"/>
      <c r="CE125" s="266"/>
      <c r="CF125" s="266"/>
      <c r="CG125" s="266"/>
      <c r="CH125" s="266"/>
      <c r="CI125" s="266"/>
      <c r="CJ125" s="266"/>
      <c r="CK125" s="266"/>
      <c r="CL125" s="266"/>
      <c r="CM125" s="266"/>
      <c r="CN125" s="266"/>
      <c r="CO125" s="266"/>
      <c r="CP125" s="266"/>
      <c r="CQ125" s="266"/>
      <c r="CR125" s="266"/>
      <c r="CS125" s="266"/>
      <c r="CT125" s="266"/>
      <c r="CU125" s="266"/>
      <c r="CV125" s="266"/>
      <c r="CW125" s="266"/>
      <c r="CX125" s="266"/>
      <c r="CY125" s="266"/>
      <c r="CZ125" s="266"/>
      <c r="DA125" s="266"/>
      <c r="DB125" s="266"/>
      <c r="DC125" s="266"/>
      <c r="DD125" s="266"/>
      <c r="DE125" s="266"/>
      <c r="DF125" s="266"/>
      <c r="DG125" s="266"/>
      <c r="DH125" s="266"/>
      <c r="DI125" s="266"/>
      <c r="DJ125" s="266"/>
      <c r="DK125" s="266"/>
      <c r="DL125" s="266"/>
      <c r="DM125" s="266"/>
      <c r="DN125" s="266"/>
      <c r="DO125" s="266"/>
      <c r="DP125" s="266"/>
      <c r="DQ125" s="266"/>
      <c r="DR125" s="266"/>
      <c r="DS125" s="266"/>
      <c r="DT125" s="266"/>
      <c r="DU125" s="266"/>
      <c r="DV125" s="266"/>
      <c r="DW125" s="266"/>
      <c r="DX125" s="266"/>
      <c r="DY125" s="266"/>
      <c r="DZ125" s="266"/>
      <c r="EA125" s="266"/>
      <c r="EB125" s="266"/>
      <c r="EC125" s="266"/>
      <c r="ED125" s="266"/>
      <c r="EE125" s="266"/>
      <c r="EF125" s="266"/>
      <c r="EG125" s="266"/>
      <c r="EH125" s="266"/>
      <c r="EI125" s="266"/>
      <c r="EJ125" s="266"/>
      <c r="EK125" s="266"/>
      <c r="EL125" s="266"/>
      <c r="EM125" s="266"/>
      <c r="EN125" s="266"/>
      <c r="EO125" s="266"/>
      <c r="EP125" s="266"/>
      <c r="EQ125" s="266"/>
      <c r="ER125" s="266"/>
      <c r="ES125" s="266"/>
      <c r="ET125" s="266"/>
      <c r="EU125" s="266"/>
      <c r="EV125" s="266"/>
      <c r="EW125" s="266"/>
      <c r="EX125" s="266"/>
      <c r="EY125" s="266"/>
      <c r="EZ125" s="266"/>
      <c r="FA125" s="266"/>
      <c r="FB125" s="266"/>
      <c r="FC125" s="266"/>
      <c r="FD125" s="266"/>
      <c r="FE125" s="266"/>
      <c r="FF125" s="266"/>
      <c r="FG125" s="266"/>
      <c r="FH125" s="266"/>
      <c r="FI125" s="266"/>
      <c r="FJ125" s="266"/>
      <c r="FK125" s="266"/>
      <c r="FL125" s="266"/>
      <c r="FM125" s="266"/>
      <c r="FN125" s="266"/>
      <c r="FO125" s="266"/>
      <c r="FP125" s="266"/>
      <c r="FQ125" s="266"/>
      <c r="FR125" s="266"/>
      <c r="FS125" s="266"/>
      <c r="FT125" s="266"/>
      <c r="FU125" s="266"/>
      <c r="FV125" s="266"/>
      <c r="FW125" s="266"/>
      <c r="FX125" s="266"/>
      <c r="FY125" s="266"/>
      <c r="FZ125" s="266"/>
      <c r="GA125" s="266"/>
      <c r="GB125" s="266"/>
      <c r="GC125" s="266"/>
      <c r="GD125" s="266"/>
      <c r="GE125" s="266"/>
      <c r="GF125" s="266"/>
      <c r="GG125" s="266"/>
      <c r="GH125" s="266"/>
      <c r="GI125" s="266"/>
      <c r="GJ125" s="266"/>
      <c r="GK125" s="266"/>
      <c r="GL125" s="266"/>
      <c r="GM125" s="266"/>
      <c r="GN125" s="266"/>
      <c r="GO125" s="266"/>
      <c r="GP125" s="266"/>
      <c r="GQ125" s="266"/>
      <c r="GR125" s="266"/>
      <c r="GS125" s="266"/>
      <c r="GT125" s="266"/>
      <c r="GU125" s="266"/>
      <c r="GV125" s="266"/>
      <c r="GW125" s="266"/>
      <c r="GX125" s="266"/>
      <c r="GY125" s="266"/>
      <c r="GZ125" s="266"/>
      <c r="HA125" s="266"/>
      <c r="HB125" s="266"/>
      <c r="HC125" s="266"/>
      <c r="HD125" s="266"/>
      <c r="HE125" s="266"/>
      <c r="HF125" s="266"/>
      <c r="HG125" s="266"/>
      <c r="HH125" s="266"/>
      <c r="HI125" s="266"/>
      <c r="HJ125" s="266"/>
      <c r="HK125" s="266"/>
      <c r="HL125" s="266"/>
      <c r="HM125" s="266"/>
      <c r="HN125" s="266"/>
      <c r="HO125" s="266"/>
      <c r="HP125" s="266"/>
      <c r="HQ125" s="266"/>
      <c r="HR125" s="266"/>
      <c r="HS125" s="266"/>
      <c r="HT125" s="266"/>
      <c r="HU125" s="266"/>
      <c r="HV125" s="266"/>
      <c r="HW125" s="266"/>
      <c r="HX125" s="266"/>
      <c r="HY125" s="266"/>
      <c r="HZ125" s="266"/>
      <c r="IA125" s="266"/>
      <c r="IB125" s="266"/>
      <c r="IC125" s="266"/>
      <c r="ID125" s="266"/>
      <c r="IE125" s="266"/>
      <c r="IF125" s="266"/>
      <c r="IG125" s="266"/>
      <c r="IH125" s="266"/>
      <c r="II125" s="266"/>
      <c r="IJ125" s="266"/>
      <c r="IK125" s="266"/>
      <c r="IL125" s="266"/>
      <c r="IM125" s="266"/>
      <c r="IN125" s="266"/>
      <c r="IO125" s="266"/>
      <c r="IP125" s="266"/>
      <c r="IQ125" s="266"/>
      <c r="IR125" s="266"/>
      <c r="IS125" s="266"/>
      <c r="IT125" s="266"/>
      <c r="IU125" s="266"/>
      <c r="IV125" s="266"/>
    </row>
    <row r="126" spans="1:256" s="298" customFormat="1" ht="13.5" customHeight="1" x14ac:dyDescent="0.3">
      <c r="B126" s="326"/>
      <c r="C126" s="315"/>
      <c r="D126" s="343" t="s">
        <v>550</v>
      </c>
      <c r="E126" s="304"/>
      <c r="F126" s="221"/>
      <c r="G126" s="221"/>
      <c r="H126" s="221"/>
      <c r="I126" s="221"/>
      <c r="J126" s="221"/>
      <c r="K126" s="221"/>
      <c r="L126" s="221"/>
      <c r="M126" s="221"/>
      <c r="N126" s="221"/>
      <c r="O126" s="221"/>
      <c r="P126" s="221"/>
      <c r="Q126" s="221"/>
      <c r="R126" s="221"/>
      <c r="S126" s="221"/>
      <c r="T126" s="221"/>
      <c r="U126" s="221"/>
      <c r="V126" s="221"/>
      <c r="W126" s="221"/>
      <c r="X126" s="221"/>
      <c r="Y126" s="221"/>
      <c r="Z126" s="221"/>
      <c r="AA126" s="221"/>
      <c r="AB126" s="221"/>
      <c r="AC126" s="221"/>
      <c r="AD126" s="221"/>
      <c r="AE126" s="221"/>
      <c r="AF126" s="221"/>
      <c r="AG126" s="221"/>
      <c r="AH126" s="221"/>
      <c r="AI126" s="221"/>
      <c r="AJ126" s="221"/>
      <c r="AK126" s="221"/>
      <c r="AL126" s="221"/>
      <c r="AM126" s="221"/>
      <c r="AN126" s="221"/>
      <c r="AO126" s="221"/>
      <c r="AP126" s="221"/>
      <c r="AQ126" s="221"/>
      <c r="AR126" s="221"/>
      <c r="AS126" s="221"/>
      <c r="AT126" s="221"/>
      <c r="AU126" s="221"/>
      <c r="AV126" s="221"/>
      <c r="AW126" s="221"/>
      <c r="AX126" s="221"/>
      <c r="AY126" s="221"/>
      <c r="AZ126" s="221"/>
      <c r="BA126" s="221"/>
      <c r="BB126" s="221"/>
      <c r="BC126" s="221"/>
      <c r="BD126" s="221"/>
      <c r="BE126" s="221"/>
      <c r="BF126" s="221"/>
      <c r="BG126" s="221"/>
      <c r="BH126" s="221"/>
      <c r="BI126" s="221"/>
      <c r="BJ126" s="221"/>
      <c r="BK126" s="221"/>
      <c r="BL126" s="221"/>
      <c r="BM126" s="221"/>
      <c r="BN126" s="221"/>
      <c r="BO126" s="221"/>
      <c r="BP126" s="221"/>
      <c r="BQ126" s="221"/>
      <c r="BR126" s="221"/>
      <c r="BS126" s="221"/>
      <c r="BT126" s="221"/>
      <c r="BU126" s="221"/>
      <c r="BV126" s="221"/>
      <c r="BW126" s="221"/>
      <c r="BX126" s="221"/>
      <c r="BY126" s="221"/>
      <c r="BZ126" s="221"/>
      <c r="CA126" s="221"/>
      <c r="CB126" s="221"/>
      <c r="CC126" s="221"/>
      <c r="CD126" s="221"/>
      <c r="CE126" s="221"/>
      <c r="CF126" s="221"/>
      <c r="CG126" s="221"/>
      <c r="CH126" s="221"/>
      <c r="CI126" s="221"/>
      <c r="CJ126" s="221"/>
      <c r="CK126" s="221"/>
      <c r="CL126" s="221"/>
      <c r="CM126" s="221"/>
      <c r="CN126" s="221"/>
      <c r="CO126" s="221"/>
      <c r="CP126" s="221"/>
      <c r="CQ126" s="221"/>
      <c r="CR126" s="221"/>
      <c r="CS126" s="221"/>
      <c r="CT126" s="221"/>
      <c r="CU126" s="221"/>
      <c r="CV126" s="221"/>
      <c r="CW126" s="221"/>
      <c r="CX126" s="221"/>
      <c r="CY126" s="221"/>
      <c r="CZ126" s="221"/>
      <c r="DA126" s="221"/>
      <c r="DB126" s="221"/>
      <c r="DC126" s="221"/>
      <c r="DD126" s="221"/>
      <c r="DE126" s="221"/>
      <c r="DF126" s="221"/>
      <c r="DG126" s="221"/>
      <c r="DH126" s="221"/>
      <c r="DI126" s="221"/>
      <c r="DJ126" s="221"/>
      <c r="DK126" s="221"/>
      <c r="DL126" s="221"/>
      <c r="DM126" s="221"/>
      <c r="DN126" s="221"/>
      <c r="DO126" s="221"/>
      <c r="DP126" s="221"/>
      <c r="DQ126" s="221"/>
      <c r="DR126" s="221"/>
      <c r="DS126" s="221"/>
      <c r="DT126" s="221"/>
      <c r="DU126" s="221"/>
      <c r="DV126" s="221"/>
      <c r="DW126" s="221"/>
      <c r="DX126" s="221"/>
      <c r="DY126" s="221"/>
      <c r="DZ126" s="221"/>
      <c r="EA126" s="221"/>
      <c r="EB126" s="221"/>
      <c r="EC126" s="221"/>
      <c r="ED126" s="221"/>
      <c r="EE126" s="221"/>
      <c r="EF126" s="221"/>
      <c r="EG126" s="221"/>
      <c r="EH126" s="221"/>
      <c r="EI126" s="221"/>
      <c r="EJ126" s="221"/>
      <c r="EK126" s="221"/>
      <c r="EL126" s="221"/>
      <c r="EM126" s="221"/>
      <c r="EN126" s="221"/>
      <c r="EO126" s="221"/>
      <c r="EP126" s="221"/>
      <c r="EQ126" s="221"/>
      <c r="ER126" s="221"/>
      <c r="ES126" s="221"/>
      <c r="ET126" s="221"/>
      <c r="EU126" s="221"/>
      <c r="EV126" s="221"/>
      <c r="EW126" s="221"/>
      <c r="EX126" s="221"/>
      <c r="EY126" s="221"/>
      <c r="EZ126" s="221"/>
      <c r="FA126" s="221"/>
      <c r="FB126" s="221"/>
      <c r="FC126" s="221"/>
      <c r="FD126" s="221"/>
      <c r="FE126" s="221"/>
      <c r="FF126" s="221"/>
      <c r="FG126" s="221"/>
      <c r="FH126" s="221"/>
      <c r="FI126" s="221"/>
      <c r="FJ126" s="221"/>
      <c r="FK126" s="221"/>
      <c r="FL126" s="221"/>
      <c r="FM126" s="221"/>
      <c r="FN126" s="221"/>
      <c r="FO126" s="221"/>
      <c r="FP126" s="221"/>
      <c r="FQ126" s="221"/>
      <c r="FR126" s="221"/>
      <c r="FS126" s="221"/>
      <c r="FT126" s="221"/>
      <c r="FU126" s="221"/>
      <c r="FV126" s="221"/>
      <c r="FW126" s="221"/>
      <c r="FX126" s="221"/>
      <c r="FY126" s="221"/>
      <c r="FZ126" s="221"/>
      <c r="GA126" s="221"/>
      <c r="GB126" s="221"/>
      <c r="GC126" s="221"/>
      <c r="GD126" s="221"/>
      <c r="GE126" s="221"/>
      <c r="GF126" s="221"/>
      <c r="GG126" s="221"/>
      <c r="GH126" s="221"/>
      <c r="GI126" s="221"/>
      <c r="GJ126" s="221"/>
      <c r="GK126" s="221"/>
      <c r="GL126" s="221"/>
      <c r="GM126" s="221"/>
      <c r="GN126" s="221"/>
      <c r="GO126" s="221"/>
      <c r="GP126" s="221"/>
      <c r="GQ126" s="221"/>
      <c r="GR126" s="221"/>
      <c r="GS126" s="221"/>
      <c r="GT126" s="221"/>
      <c r="GU126" s="221"/>
      <c r="GV126" s="221"/>
      <c r="GW126" s="221"/>
      <c r="GX126" s="221"/>
      <c r="GY126" s="221"/>
      <c r="GZ126" s="221"/>
      <c r="HA126" s="221"/>
      <c r="HB126" s="221"/>
      <c r="HC126" s="221"/>
      <c r="HD126" s="221"/>
      <c r="HE126" s="221"/>
      <c r="HF126" s="221"/>
      <c r="HG126" s="221"/>
      <c r="HH126" s="221"/>
      <c r="HI126" s="221"/>
      <c r="HJ126" s="221"/>
      <c r="HK126" s="221"/>
      <c r="HL126" s="221"/>
      <c r="HM126" s="221"/>
      <c r="HN126" s="221"/>
      <c r="HO126" s="221"/>
      <c r="HP126" s="221"/>
      <c r="HQ126" s="221"/>
      <c r="HR126" s="221"/>
      <c r="HS126" s="221"/>
      <c r="HT126" s="221"/>
      <c r="HU126" s="221"/>
      <c r="HV126" s="221"/>
      <c r="HW126" s="221"/>
      <c r="HX126" s="221"/>
      <c r="HY126" s="221"/>
      <c r="HZ126" s="221"/>
      <c r="IA126" s="221"/>
      <c r="IB126" s="221"/>
      <c r="IC126" s="221"/>
      <c r="ID126" s="221"/>
      <c r="IE126" s="221"/>
      <c r="IF126" s="221"/>
      <c r="IG126" s="221"/>
      <c r="IH126" s="221"/>
      <c r="II126" s="221"/>
      <c r="IJ126" s="221"/>
      <c r="IK126" s="221"/>
      <c r="IL126" s="221"/>
      <c r="IM126" s="221"/>
      <c r="IN126" s="221"/>
      <c r="IO126" s="221"/>
      <c r="IP126" s="221"/>
      <c r="IQ126" s="221"/>
      <c r="IR126" s="221"/>
      <c r="IS126" s="221"/>
      <c r="IT126" s="221"/>
      <c r="IU126" s="221"/>
      <c r="IV126" s="221"/>
    </row>
    <row r="127" spans="1:256" s="308" customFormat="1" ht="13.5" customHeight="1" x14ac:dyDescent="0.3">
      <c r="A127" s="305"/>
      <c r="B127" s="327"/>
      <c r="C127" s="317" t="s">
        <v>513</v>
      </c>
      <c r="D127" s="306" t="s">
        <v>551</v>
      </c>
      <c r="E127" s="309"/>
      <c r="F127" s="266"/>
      <c r="G127" s="266"/>
      <c r="H127" s="266"/>
      <c r="I127" s="266"/>
      <c r="J127" s="266"/>
      <c r="K127" s="266"/>
      <c r="L127" s="266"/>
      <c r="M127" s="266"/>
      <c r="N127" s="266"/>
      <c r="O127" s="266"/>
      <c r="P127" s="266"/>
      <c r="Q127" s="266"/>
      <c r="R127" s="266"/>
      <c r="S127" s="266"/>
      <c r="T127" s="266"/>
      <c r="U127" s="266"/>
      <c r="V127" s="266"/>
      <c r="W127" s="266"/>
      <c r="X127" s="266"/>
      <c r="Y127" s="266"/>
      <c r="Z127" s="266"/>
      <c r="AA127" s="266"/>
      <c r="AB127" s="266"/>
      <c r="AC127" s="266"/>
      <c r="AD127" s="266"/>
      <c r="AE127" s="266"/>
      <c r="AF127" s="266"/>
      <c r="AG127" s="266"/>
      <c r="AH127" s="266"/>
      <c r="AI127" s="266"/>
      <c r="AJ127" s="266"/>
      <c r="AK127" s="266"/>
      <c r="AL127" s="266"/>
      <c r="AM127" s="266"/>
      <c r="AN127" s="266"/>
      <c r="AO127" s="266"/>
      <c r="AP127" s="266"/>
      <c r="AQ127" s="266"/>
      <c r="AR127" s="266"/>
      <c r="AS127" s="266"/>
      <c r="AT127" s="266"/>
      <c r="AU127" s="266"/>
      <c r="AV127" s="266"/>
      <c r="AW127" s="266"/>
      <c r="AX127" s="266"/>
      <c r="AY127" s="266"/>
      <c r="AZ127" s="266"/>
      <c r="BA127" s="266"/>
      <c r="BB127" s="266"/>
      <c r="BC127" s="266"/>
      <c r="BD127" s="266"/>
      <c r="BE127" s="266"/>
      <c r="BF127" s="266"/>
      <c r="BG127" s="266"/>
      <c r="BH127" s="266"/>
      <c r="BI127" s="266"/>
      <c r="BJ127" s="266"/>
      <c r="BK127" s="266"/>
      <c r="BL127" s="266"/>
      <c r="BM127" s="266"/>
      <c r="BN127" s="266"/>
      <c r="BO127" s="266"/>
      <c r="BP127" s="266"/>
      <c r="BQ127" s="266"/>
      <c r="BR127" s="266"/>
      <c r="BS127" s="266"/>
      <c r="BT127" s="266"/>
      <c r="BU127" s="266"/>
      <c r="BV127" s="266"/>
      <c r="BW127" s="266"/>
      <c r="BX127" s="266"/>
      <c r="BY127" s="266"/>
      <c r="BZ127" s="266"/>
      <c r="CA127" s="266"/>
      <c r="CB127" s="266"/>
      <c r="CC127" s="266"/>
      <c r="CD127" s="266"/>
      <c r="CE127" s="266"/>
      <c r="CF127" s="266"/>
      <c r="CG127" s="266"/>
      <c r="CH127" s="266"/>
      <c r="CI127" s="266"/>
      <c r="CJ127" s="266"/>
      <c r="CK127" s="266"/>
      <c r="CL127" s="266"/>
      <c r="CM127" s="266"/>
      <c r="CN127" s="266"/>
      <c r="CO127" s="266"/>
      <c r="CP127" s="266"/>
      <c r="CQ127" s="266"/>
      <c r="CR127" s="266"/>
      <c r="CS127" s="266"/>
      <c r="CT127" s="266"/>
      <c r="CU127" s="266"/>
      <c r="CV127" s="266"/>
      <c r="CW127" s="266"/>
      <c r="CX127" s="266"/>
      <c r="CY127" s="266"/>
      <c r="CZ127" s="266"/>
      <c r="DA127" s="266"/>
      <c r="DB127" s="266"/>
      <c r="DC127" s="266"/>
      <c r="DD127" s="266"/>
      <c r="DE127" s="266"/>
      <c r="DF127" s="266"/>
      <c r="DG127" s="266"/>
      <c r="DH127" s="266"/>
      <c r="DI127" s="266"/>
      <c r="DJ127" s="266"/>
      <c r="DK127" s="266"/>
      <c r="DL127" s="266"/>
      <c r="DM127" s="266"/>
      <c r="DN127" s="266"/>
      <c r="DO127" s="266"/>
      <c r="DP127" s="266"/>
      <c r="DQ127" s="266"/>
      <c r="DR127" s="266"/>
      <c r="DS127" s="266"/>
      <c r="DT127" s="266"/>
      <c r="DU127" s="266"/>
      <c r="DV127" s="266"/>
      <c r="DW127" s="266"/>
      <c r="DX127" s="266"/>
      <c r="DY127" s="266"/>
      <c r="DZ127" s="266"/>
      <c r="EA127" s="266"/>
      <c r="EB127" s="266"/>
      <c r="EC127" s="266"/>
      <c r="ED127" s="266"/>
      <c r="EE127" s="266"/>
      <c r="EF127" s="266"/>
      <c r="EG127" s="266"/>
      <c r="EH127" s="266"/>
      <c r="EI127" s="266"/>
      <c r="EJ127" s="266"/>
      <c r="EK127" s="266"/>
      <c r="EL127" s="266"/>
      <c r="EM127" s="266"/>
      <c r="EN127" s="266"/>
      <c r="EO127" s="266"/>
      <c r="EP127" s="266"/>
      <c r="EQ127" s="266"/>
      <c r="ER127" s="266"/>
      <c r="ES127" s="266"/>
      <c r="ET127" s="266"/>
      <c r="EU127" s="266"/>
      <c r="EV127" s="266"/>
      <c r="EW127" s="266"/>
      <c r="EX127" s="266"/>
      <c r="EY127" s="266"/>
      <c r="EZ127" s="266"/>
      <c r="FA127" s="266"/>
      <c r="FB127" s="266"/>
      <c r="FC127" s="266"/>
      <c r="FD127" s="266"/>
      <c r="FE127" s="266"/>
      <c r="FF127" s="266"/>
      <c r="FG127" s="266"/>
      <c r="FH127" s="266"/>
      <c r="FI127" s="266"/>
      <c r="FJ127" s="266"/>
      <c r="FK127" s="266"/>
      <c r="FL127" s="266"/>
      <c r="FM127" s="266"/>
      <c r="FN127" s="266"/>
      <c r="FO127" s="266"/>
      <c r="FP127" s="266"/>
      <c r="FQ127" s="266"/>
      <c r="FR127" s="266"/>
      <c r="FS127" s="266"/>
      <c r="FT127" s="266"/>
      <c r="FU127" s="266"/>
      <c r="FV127" s="266"/>
      <c r="FW127" s="266"/>
      <c r="FX127" s="266"/>
      <c r="FY127" s="266"/>
      <c r="FZ127" s="266"/>
      <c r="GA127" s="266"/>
      <c r="GB127" s="266"/>
      <c r="GC127" s="266"/>
      <c r="GD127" s="266"/>
      <c r="GE127" s="266"/>
      <c r="GF127" s="266"/>
      <c r="GG127" s="266"/>
      <c r="GH127" s="266"/>
      <c r="GI127" s="266"/>
      <c r="GJ127" s="266"/>
      <c r="GK127" s="266"/>
      <c r="GL127" s="266"/>
      <c r="GM127" s="266"/>
      <c r="GN127" s="266"/>
      <c r="GO127" s="266"/>
      <c r="GP127" s="266"/>
      <c r="GQ127" s="266"/>
      <c r="GR127" s="266"/>
      <c r="GS127" s="266"/>
      <c r="GT127" s="266"/>
      <c r="GU127" s="266"/>
      <c r="GV127" s="266"/>
      <c r="GW127" s="266"/>
      <c r="GX127" s="266"/>
      <c r="GY127" s="266"/>
      <c r="GZ127" s="266"/>
      <c r="HA127" s="266"/>
      <c r="HB127" s="266"/>
      <c r="HC127" s="266"/>
      <c r="HD127" s="266"/>
      <c r="HE127" s="266"/>
      <c r="HF127" s="266"/>
      <c r="HG127" s="266"/>
      <c r="HH127" s="266"/>
      <c r="HI127" s="266"/>
      <c r="HJ127" s="266"/>
      <c r="HK127" s="266"/>
      <c r="HL127" s="266"/>
      <c r="HM127" s="266"/>
      <c r="HN127" s="266"/>
      <c r="HO127" s="266"/>
      <c r="HP127" s="266"/>
      <c r="HQ127" s="266"/>
      <c r="HR127" s="266"/>
      <c r="HS127" s="266"/>
      <c r="HT127" s="266"/>
      <c r="HU127" s="266"/>
      <c r="HV127" s="266"/>
      <c r="HW127" s="266"/>
      <c r="HX127" s="266"/>
      <c r="HY127" s="266"/>
      <c r="HZ127" s="266"/>
      <c r="IA127" s="266"/>
      <c r="IB127" s="266"/>
      <c r="IC127" s="266"/>
      <c r="ID127" s="266"/>
      <c r="IE127" s="266"/>
      <c r="IF127" s="266"/>
      <c r="IG127" s="266"/>
      <c r="IH127" s="266"/>
      <c r="II127" s="266"/>
      <c r="IJ127" s="266"/>
      <c r="IK127" s="266"/>
      <c r="IL127" s="266"/>
      <c r="IM127" s="266"/>
      <c r="IN127" s="266"/>
      <c r="IO127" s="266"/>
      <c r="IP127" s="266"/>
      <c r="IQ127" s="266"/>
      <c r="IR127" s="266"/>
      <c r="IS127" s="266"/>
      <c r="IT127" s="266"/>
      <c r="IU127" s="266"/>
      <c r="IV127" s="266"/>
    </row>
    <row r="128" spans="1:256" s="298" customFormat="1" ht="13.5" customHeight="1" x14ac:dyDescent="0.3">
      <c r="B128" s="326"/>
      <c r="C128" s="315"/>
      <c r="D128" s="343" t="s">
        <v>552</v>
      </c>
      <c r="E128" s="304"/>
      <c r="F128" s="221"/>
      <c r="G128" s="221"/>
      <c r="H128" s="221"/>
      <c r="I128" s="221"/>
      <c r="J128" s="221"/>
      <c r="K128" s="221"/>
      <c r="L128" s="221"/>
      <c r="M128" s="221"/>
      <c r="N128" s="221"/>
      <c r="O128" s="221"/>
      <c r="P128" s="221"/>
      <c r="Q128" s="221"/>
      <c r="R128" s="221"/>
      <c r="S128" s="221"/>
      <c r="T128" s="221"/>
      <c r="U128" s="221"/>
      <c r="V128" s="221"/>
      <c r="W128" s="221"/>
      <c r="X128" s="221"/>
      <c r="Y128" s="221"/>
      <c r="Z128" s="221"/>
      <c r="AA128" s="221"/>
      <c r="AB128" s="221"/>
      <c r="AC128" s="221"/>
      <c r="AD128" s="221"/>
      <c r="AE128" s="221"/>
      <c r="AF128" s="221"/>
      <c r="AG128" s="221"/>
      <c r="AH128" s="221"/>
      <c r="AI128" s="221"/>
      <c r="AJ128" s="221"/>
      <c r="AK128" s="221"/>
      <c r="AL128" s="221"/>
      <c r="AM128" s="221"/>
      <c r="AN128" s="221"/>
      <c r="AO128" s="221"/>
      <c r="AP128" s="221"/>
      <c r="AQ128" s="221"/>
      <c r="AR128" s="221"/>
      <c r="AS128" s="221"/>
      <c r="AT128" s="221"/>
      <c r="AU128" s="221"/>
      <c r="AV128" s="221"/>
      <c r="AW128" s="221"/>
      <c r="AX128" s="221"/>
      <c r="AY128" s="221"/>
      <c r="AZ128" s="221"/>
      <c r="BA128" s="221"/>
      <c r="BB128" s="221"/>
      <c r="BC128" s="221"/>
      <c r="BD128" s="221"/>
      <c r="BE128" s="221"/>
      <c r="BF128" s="221"/>
      <c r="BG128" s="221"/>
      <c r="BH128" s="221"/>
      <c r="BI128" s="221"/>
      <c r="BJ128" s="221"/>
      <c r="BK128" s="221"/>
      <c r="BL128" s="221"/>
      <c r="BM128" s="221"/>
      <c r="BN128" s="221"/>
      <c r="BO128" s="221"/>
      <c r="BP128" s="221"/>
      <c r="BQ128" s="221"/>
      <c r="BR128" s="221"/>
      <c r="BS128" s="221"/>
      <c r="BT128" s="221"/>
      <c r="BU128" s="221"/>
      <c r="BV128" s="221"/>
      <c r="BW128" s="221"/>
      <c r="BX128" s="221"/>
      <c r="BY128" s="221"/>
      <c r="BZ128" s="221"/>
      <c r="CA128" s="221"/>
      <c r="CB128" s="221"/>
      <c r="CC128" s="221"/>
      <c r="CD128" s="221"/>
      <c r="CE128" s="221"/>
      <c r="CF128" s="221"/>
      <c r="CG128" s="221"/>
      <c r="CH128" s="221"/>
      <c r="CI128" s="221"/>
      <c r="CJ128" s="221"/>
      <c r="CK128" s="221"/>
      <c r="CL128" s="221"/>
      <c r="CM128" s="221"/>
      <c r="CN128" s="221"/>
      <c r="CO128" s="221"/>
      <c r="CP128" s="221"/>
      <c r="CQ128" s="221"/>
      <c r="CR128" s="221"/>
      <c r="CS128" s="221"/>
      <c r="CT128" s="221"/>
      <c r="CU128" s="221"/>
      <c r="CV128" s="221"/>
      <c r="CW128" s="221"/>
      <c r="CX128" s="221"/>
      <c r="CY128" s="221"/>
      <c r="CZ128" s="221"/>
      <c r="DA128" s="221"/>
      <c r="DB128" s="221"/>
      <c r="DC128" s="221"/>
      <c r="DD128" s="221"/>
      <c r="DE128" s="221"/>
      <c r="DF128" s="221"/>
      <c r="DG128" s="221"/>
      <c r="DH128" s="221"/>
      <c r="DI128" s="221"/>
      <c r="DJ128" s="221"/>
      <c r="DK128" s="221"/>
      <c r="DL128" s="221"/>
      <c r="DM128" s="221"/>
      <c r="DN128" s="221"/>
      <c r="DO128" s="221"/>
      <c r="DP128" s="221"/>
      <c r="DQ128" s="221"/>
      <c r="DR128" s="221"/>
      <c r="DS128" s="221"/>
      <c r="DT128" s="221"/>
      <c r="DU128" s="221"/>
      <c r="DV128" s="221"/>
      <c r="DW128" s="221"/>
      <c r="DX128" s="221"/>
      <c r="DY128" s="221"/>
      <c r="DZ128" s="221"/>
      <c r="EA128" s="221"/>
      <c r="EB128" s="221"/>
      <c r="EC128" s="221"/>
      <c r="ED128" s="221"/>
      <c r="EE128" s="221"/>
      <c r="EF128" s="221"/>
      <c r="EG128" s="221"/>
      <c r="EH128" s="221"/>
      <c r="EI128" s="221"/>
      <c r="EJ128" s="221"/>
      <c r="EK128" s="221"/>
      <c r="EL128" s="221"/>
      <c r="EM128" s="221"/>
      <c r="EN128" s="221"/>
      <c r="EO128" s="221"/>
      <c r="EP128" s="221"/>
      <c r="EQ128" s="221"/>
      <c r="ER128" s="221"/>
      <c r="ES128" s="221"/>
      <c r="ET128" s="221"/>
      <c r="EU128" s="221"/>
      <c r="EV128" s="221"/>
      <c r="EW128" s="221"/>
      <c r="EX128" s="221"/>
      <c r="EY128" s="221"/>
      <c r="EZ128" s="221"/>
      <c r="FA128" s="221"/>
      <c r="FB128" s="221"/>
      <c r="FC128" s="221"/>
      <c r="FD128" s="221"/>
      <c r="FE128" s="221"/>
      <c r="FF128" s="221"/>
      <c r="FG128" s="221"/>
      <c r="FH128" s="221"/>
      <c r="FI128" s="221"/>
      <c r="FJ128" s="221"/>
      <c r="FK128" s="221"/>
      <c r="FL128" s="221"/>
      <c r="FM128" s="221"/>
      <c r="FN128" s="221"/>
      <c r="FO128" s="221"/>
      <c r="FP128" s="221"/>
      <c r="FQ128" s="221"/>
      <c r="FR128" s="221"/>
      <c r="FS128" s="221"/>
      <c r="FT128" s="221"/>
      <c r="FU128" s="221"/>
      <c r="FV128" s="221"/>
      <c r="FW128" s="221"/>
      <c r="FX128" s="221"/>
      <c r="FY128" s="221"/>
      <c r="FZ128" s="221"/>
      <c r="GA128" s="221"/>
      <c r="GB128" s="221"/>
      <c r="GC128" s="221"/>
      <c r="GD128" s="221"/>
      <c r="GE128" s="221"/>
      <c r="GF128" s="221"/>
      <c r="GG128" s="221"/>
      <c r="GH128" s="221"/>
      <c r="GI128" s="221"/>
      <c r="GJ128" s="221"/>
      <c r="GK128" s="221"/>
      <c r="GL128" s="221"/>
      <c r="GM128" s="221"/>
      <c r="GN128" s="221"/>
      <c r="GO128" s="221"/>
      <c r="GP128" s="221"/>
      <c r="GQ128" s="221"/>
      <c r="GR128" s="221"/>
      <c r="GS128" s="221"/>
      <c r="GT128" s="221"/>
      <c r="GU128" s="221"/>
      <c r="GV128" s="221"/>
      <c r="GW128" s="221"/>
      <c r="GX128" s="221"/>
      <c r="GY128" s="221"/>
      <c r="GZ128" s="221"/>
      <c r="HA128" s="221"/>
      <c r="HB128" s="221"/>
      <c r="HC128" s="221"/>
      <c r="HD128" s="221"/>
      <c r="HE128" s="221"/>
      <c r="HF128" s="221"/>
      <c r="HG128" s="221"/>
      <c r="HH128" s="221"/>
      <c r="HI128" s="221"/>
      <c r="HJ128" s="221"/>
      <c r="HK128" s="221"/>
      <c r="HL128" s="221"/>
      <c r="HM128" s="221"/>
      <c r="HN128" s="221"/>
      <c r="HO128" s="221"/>
      <c r="HP128" s="221"/>
      <c r="HQ128" s="221"/>
      <c r="HR128" s="221"/>
      <c r="HS128" s="221"/>
      <c r="HT128" s="221"/>
      <c r="HU128" s="221"/>
      <c r="HV128" s="221"/>
      <c r="HW128" s="221"/>
      <c r="HX128" s="221"/>
      <c r="HY128" s="221"/>
      <c r="HZ128" s="221"/>
      <c r="IA128" s="221"/>
      <c r="IB128" s="221"/>
      <c r="IC128" s="221"/>
      <c r="ID128" s="221"/>
      <c r="IE128" s="221"/>
      <c r="IF128" s="221"/>
      <c r="IG128" s="221"/>
      <c r="IH128" s="221"/>
      <c r="II128" s="221"/>
      <c r="IJ128" s="221"/>
      <c r="IK128" s="221"/>
      <c r="IL128" s="221"/>
      <c r="IM128" s="221"/>
      <c r="IN128" s="221"/>
      <c r="IO128" s="221"/>
      <c r="IP128" s="221"/>
      <c r="IQ128" s="221"/>
      <c r="IR128" s="221"/>
      <c r="IS128" s="221"/>
      <c r="IT128" s="221"/>
      <c r="IU128" s="221"/>
      <c r="IV128" s="221"/>
    </row>
    <row r="129" spans="1:256" s="308" customFormat="1" ht="13.5" customHeight="1" x14ac:dyDescent="0.3">
      <c r="A129" s="305"/>
      <c r="B129" s="327"/>
      <c r="C129" s="311"/>
      <c r="D129" s="306" t="s">
        <v>553</v>
      </c>
      <c r="E129" s="309"/>
      <c r="F129" s="266"/>
      <c r="G129" s="266"/>
      <c r="H129" s="266"/>
      <c r="I129" s="266"/>
      <c r="J129" s="266"/>
      <c r="K129" s="266"/>
      <c r="L129" s="266"/>
      <c r="M129" s="266"/>
      <c r="N129" s="266"/>
      <c r="O129" s="266"/>
      <c r="P129" s="266"/>
      <c r="Q129" s="266"/>
      <c r="R129" s="266"/>
      <c r="S129" s="266"/>
      <c r="T129" s="266"/>
      <c r="U129" s="266"/>
      <c r="V129" s="266"/>
      <c r="W129" s="266"/>
      <c r="X129" s="266"/>
      <c r="Y129" s="266"/>
      <c r="Z129" s="266"/>
      <c r="AA129" s="266"/>
      <c r="AB129" s="266"/>
      <c r="AC129" s="266"/>
      <c r="AD129" s="266"/>
      <c r="AE129" s="266"/>
      <c r="AF129" s="266"/>
      <c r="AG129" s="266"/>
      <c r="AH129" s="266"/>
      <c r="AI129" s="266"/>
      <c r="AJ129" s="266"/>
      <c r="AK129" s="266"/>
      <c r="AL129" s="266"/>
      <c r="AM129" s="266"/>
      <c r="AN129" s="266"/>
      <c r="AO129" s="266"/>
      <c r="AP129" s="266"/>
      <c r="AQ129" s="266"/>
      <c r="AR129" s="266"/>
      <c r="AS129" s="266"/>
      <c r="AT129" s="266"/>
      <c r="AU129" s="266"/>
      <c r="AV129" s="266"/>
      <c r="AW129" s="266"/>
      <c r="AX129" s="266"/>
      <c r="AY129" s="266"/>
      <c r="AZ129" s="266"/>
      <c r="BA129" s="266"/>
      <c r="BB129" s="266"/>
      <c r="BC129" s="266"/>
      <c r="BD129" s="266"/>
      <c r="BE129" s="266"/>
      <c r="BF129" s="266"/>
      <c r="BG129" s="266"/>
      <c r="BH129" s="266"/>
      <c r="BI129" s="266"/>
      <c r="BJ129" s="266"/>
      <c r="BK129" s="266"/>
      <c r="BL129" s="266"/>
      <c r="BM129" s="266"/>
      <c r="BN129" s="266"/>
      <c r="BO129" s="266"/>
      <c r="BP129" s="266"/>
      <c r="BQ129" s="266"/>
      <c r="BR129" s="266"/>
      <c r="BS129" s="266"/>
      <c r="BT129" s="266"/>
      <c r="BU129" s="266"/>
      <c r="BV129" s="266"/>
      <c r="BW129" s="266"/>
      <c r="BX129" s="266"/>
      <c r="BY129" s="266"/>
      <c r="BZ129" s="266"/>
      <c r="CA129" s="266"/>
      <c r="CB129" s="266"/>
      <c r="CC129" s="266"/>
      <c r="CD129" s="266"/>
      <c r="CE129" s="266"/>
      <c r="CF129" s="266"/>
      <c r="CG129" s="266"/>
      <c r="CH129" s="266"/>
      <c r="CI129" s="266"/>
      <c r="CJ129" s="266"/>
      <c r="CK129" s="266"/>
      <c r="CL129" s="266"/>
      <c r="CM129" s="266"/>
      <c r="CN129" s="266"/>
      <c r="CO129" s="266"/>
      <c r="CP129" s="266"/>
      <c r="CQ129" s="266"/>
      <c r="CR129" s="266"/>
      <c r="CS129" s="266"/>
      <c r="CT129" s="266"/>
      <c r="CU129" s="266"/>
      <c r="CV129" s="266"/>
      <c r="CW129" s="266"/>
      <c r="CX129" s="266"/>
      <c r="CY129" s="266"/>
      <c r="CZ129" s="266"/>
      <c r="DA129" s="266"/>
      <c r="DB129" s="266"/>
      <c r="DC129" s="266"/>
      <c r="DD129" s="266"/>
      <c r="DE129" s="266"/>
      <c r="DF129" s="266"/>
      <c r="DG129" s="266"/>
      <c r="DH129" s="266"/>
      <c r="DI129" s="266"/>
      <c r="DJ129" s="266"/>
      <c r="DK129" s="266"/>
      <c r="DL129" s="266"/>
      <c r="DM129" s="266"/>
      <c r="DN129" s="266"/>
      <c r="DO129" s="266"/>
      <c r="DP129" s="266"/>
      <c r="DQ129" s="266"/>
      <c r="DR129" s="266"/>
      <c r="DS129" s="266"/>
      <c r="DT129" s="266"/>
      <c r="DU129" s="266"/>
      <c r="DV129" s="266"/>
      <c r="DW129" s="266"/>
      <c r="DX129" s="266"/>
      <c r="DY129" s="266"/>
      <c r="DZ129" s="266"/>
      <c r="EA129" s="266"/>
      <c r="EB129" s="266"/>
      <c r="EC129" s="266"/>
      <c r="ED129" s="266"/>
      <c r="EE129" s="266"/>
      <c r="EF129" s="266"/>
      <c r="EG129" s="266"/>
      <c r="EH129" s="266"/>
      <c r="EI129" s="266"/>
      <c r="EJ129" s="266"/>
      <c r="EK129" s="266"/>
      <c r="EL129" s="266"/>
      <c r="EM129" s="266"/>
      <c r="EN129" s="266"/>
      <c r="EO129" s="266"/>
      <c r="EP129" s="266"/>
      <c r="EQ129" s="266"/>
      <c r="ER129" s="266"/>
      <c r="ES129" s="266"/>
      <c r="ET129" s="266"/>
      <c r="EU129" s="266"/>
      <c r="EV129" s="266"/>
      <c r="EW129" s="266"/>
      <c r="EX129" s="266"/>
      <c r="EY129" s="266"/>
      <c r="EZ129" s="266"/>
      <c r="FA129" s="266"/>
      <c r="FB129" s="266"/>
      <c r="FC129" s="266"/>
      <c r="FD129" s="266"/>
      <c r="FE129" s="266"/>
      <c r="FF129" s="266"/>
      <c r="FG129" s="266"/>
      <c r="FH129" s="266"/>
      <c r="FI129" s="266"/>
      <c r="FJ129" s="266"/>
      <c r="FK129" s="266"/>
      <c r="FL129" s="266"/>
      <c r="FM129" s="266"/>
      <c r="FN129" s="266"/>
      <c r="FO129" s="266"/>
      <c r="FP129" s="266"/>
      <c r="FQ129" s="266"/>
      <c r="FR129" s="266"/>
      <c r="FS129" s="266"/>
      <c r="FT129" s="266"/>
      <c r="FU129" s="266"/>
      <c r="FV129" s="266"/>
      <c r="FW129" s="266"/>
      <c r="FX129" s="266"/>
      <c r="FY129" s="266"/>
      <c r="FZ129" s="266"/>
      <c r="GA129" s="266"/>
      <c r="GB129" s="266"/>
      <c r="GC129" s="266"/>
      <c r="GD129" s="266"/>
      <c r="GE129" s="266"/>
      <c r="GF129" s="266"/>
      <c r="GG129" s="266"/>
      <c r="GH129" s="266"/>
      <c r="GI129" s="266"/>
      <c r="GJ129" s="266"/>
      <c r="GK129" s="266"/>
      <c r="GL129" s="266"/>
      <c r="GM129" s="266"/>
      <c r="GN129" s="266"/>
      <c r="GO129" s="266"/>
      <c r="GP129" s="266"/>
      <c r="GQ129" s="266"/>
      <c r="GR129" s="266"/>
      <c r="GS129" s="266"/>
      <c r="GT129" s="266"/>
      <c r="GU129" s="266"/>
      <c r="GV129" s="266"/>
      <c r="GW129" s="266"/>
      <c r="GX129" s="266"/>
      <c r="GY129" s="266"/>
      <c r="GZ129" s="266"/>
      <c r="HA129" s="266"/>
      <c r="HB129" s="266"/>
      <c r="HC129" s="266"/>
      <c r="HD129" s="266"/>
      <c r="HE129" s="266"/>
      <c r="HF129" s="266"/>
      <c r="HG129" s="266"/>
      <c r="HH129" s="266"/>
      <c r="HI129" s="266"/>
      <c r="HJ129" s="266"/>
      <c r="HK129" s="266"/>
      <c r="HL129" s="266"/>
      <c r="HM129" s="266"/>
      <c r="HN129" s="266"/>
      <c r="HO129" s="266"/>
      <c r="HP129" s="266"/>
      <c r="HQ129" s="266"/>
      <c r="HR129" s="266"/>
      <c r="HS129" s="266"/>
      <c r="HT129" s="266"/>
      <c r="HU129" s="266"/>
      <c r="HV129" s="266"/>
      <c r="HW129" s="266"/>
      <c r="HX129" s="266"/>
      <c r="HY129" s="266"/>
      <c r="HZ129" s="266"/>
      <c r="IA129" s="266"/>
      <c r="IB129" s="266"/>
      <c r="IC129" s="266"/>
      <c r="ID129" s="266"/>
      <c r="IE129" s="266"/>
      <c r="IF129" s="266"/>
      <c r="IG129" s="266"/>
      <c r="IH129" s="266"/>
      <c r="II129" s="266"/>
      <c r="IJ129" s="266"/>
      <c r="IK129" s="266"/>
      <c r="IL129" s="266"/>
      <c r="IM129" s="266"/>
      <c r="IN129" s="266"/>
      <c r="IO129" s="266"/>
      <c r="IP129" s="266"/>
      <c r="IQ129" s="266"/>
      <c r="IR129" s="266"/>
      <c r="IS129" s="266"/>
      <c r="IT129" s="266"/>
      <c r="IU129" s="266"/>
      <c r="IV129" s="266"/>
    </row>
    <row r="130" spans="1:256" s="298" customFormat="1" ht="13.5" customHeight="1" x14ac:dyDescent="0.3">
      <c r="B130" s="326"/>
      <c r="C130" s="315"/>
      <c r="D130" s="343" t="s">
        <v>554</v>
      </c>
      <c r="E130" s="304"/>
      <c r="F130" s="221"/>
      <c r="G130" s="221"/>
      <c r="H130" s="221"/>
      <c r="I130" s="221"/>
      <c r="J130" s="221"/>
      <c r="K130" s="221"/>
      <c r="L130" s="221"/>
      <c r="M130" s="221"/>
      <c r="N130" s="221"/>
      <c r="O130" s="221"/>
      <c r="P130" s="221"/>
      <c r="Q130" s="221"/>
      <c r="R130" s="221"/>
      <c r="S130" s="221"/>
      <c r="T130" s="221"/>
      <c r="U130" s="221"/>
      <c r="V130" s="221"/>
      <c r="W130" s="221"/>
      <c r="X130" s="221"/>
      <c r="Y130" s="221"/>
      <c r="Z130" s="221"/>
      <c r="AA130" s="221"/>
      <c r="AB130" s="221"/>
      <c r="AC130" s="221"/>
      <c r="AD130" s="221"/>
      <c r="AE130" s="221"/>
      <c r="AF130" s="221"/>
      <c r="AG130" s="221"/>
      <c r="AH130" s="221"/>
      <c r="AI130" s="221"/>
      <c r="AJ130" s="221"/>
      <c r="AK130" s="221"/>
      <c r="AL130" s="221"/>
      <c r="AM130" s="221"/>
      <c r="AN130" s="221"/>
      <c r="AO130" s="221"/>
      <c r="AP130" s="221"/>
      <c r="AQ130" s="221"/>
      <c r="AR130" s="221"/>
      <c r="AS130" s="221"/>
      <c r="AT130" s="221"/>
      <c r="AU130" s="221"/>
      <c r="AV130" s="221"/>
      <c r="AW130" s="221"/>
      <c r="AX130" s="221"/>
      <c r="AY130" s="221"/>
      <c r="AZ130" s="221"/>
      <c r="BA130" s="221"/>
      <c r="BB130" s="221"/>
      <c r="BC130" s="221"/>
      <c r="BD130" s="221"/>
      <c r="BE130" s="221"/>
      <c r="BF130" s="221"/>
      <c r="BG130" s="221"/>
      <c r="BH130" s="221"/>
      <c r="BI130" s="221"/>
      <c r="BJ130" s="221"/>
      <c r="BK130" s="221"/>
      <c r="BL130" s="221"/>
      <c r="BM130" s="221"/>
      <c r="BN130" s="221"/>
      <c r="BO130" s="221"/>
      <c r="BP130" s="221"/>
      <c r="BQ130" s="221"/>
      <c r="BR130" s="221"/>
      <c r="BS130" s="221"/>
      <c r="BT130" s="221"/>
      <c r="BU130" s="221"/>
      <c r="BV130" s="221"/>
      <c r="BW130" s="221"/>
      <c r="BX130" s="221"/>
      <c r="BY130" s="221"/>
      <c r="BZ130" s="221"/>
      <c r="CA130" s="221"/>
      <c r="CB130" s="221"/>
      <c r="CC130" s="221"/>
      <c r="CD130" s="221"/>
      <c r="CE130" s="221"/>
      <c r="CF130" s="221"/>
      <c r="CG130" s="221"/>
      <c r="CH130" s="221"/>
      <c r="CI130" s="221"/>
      <c r="CJ130" s="221"/>
      <c r="CK130" s="221"/>
      <c r="CL130" s="221"/>
      <c r="CM130" s="221"/>
      <c r="CN130" s="221"/>
      <c r="CO130" s="221"/>
      <c r="CP130" s="221"/>
      <c r="CQ130" s="221"/>
      <c r="CR130" s="221"/>
      <c r="CS130" s="221"/>
      <c r="CT130" s="221"/>
      <c r="CU130" s="221"/>
      <c r="CV130" s="221"/>
      <c r="CW130" s="221"/>
      <c r="CX130" s="221"/>
      <c r="CY130" s="221"/>
      <c r="CZ130" s="221"/>
      <c r="DA130" s="221"/>
      <c r="DB130" s="221"/>
      <c r="DC130" s="221"/>
      <c r="DD130" s="221"/>
      <c r="DE130" s="221"/>
      <c r="DF130" s="221"/>
      <c r="DG130" s="221"/>
      <c r="DH130" s="221"/>
      <c r="DI130" s="221"/>
      <c r="DJ130" s="221"/>
      <c r="DK130" s="221"/>
      <c r="DL130" s="221"/>
      <c r="DM130" s="221"/>
      <c r="DN130" s="221"/>
      <c r="DO130" s="221"/>
      <c r="DP130" s="221"/>
      <c r="DQ130" s="221"/>
      <c r="DR130" s="221"/>
      <c r="DS130" s="221"/>
      <c r="DT130" s="221"/>
      <c r="DU130" s="221"/>
      <c r="DV130" s="221"/>
      <c r="DW130" s="221"/>
      <c r="DX130" s="221"/>
      <c r="DY130" s="221"/>
      <c r="DZ130" s="221"/>
      <c r="EA130" s="221"/>
      <c r="EB130" s="221"/>
      <c r="EC130" s="221"/>
      <c r="ED130" s="221"/>
      <c r="EE130" s="221"/>
      <c r="EF130" s="221"/>
      <c r="EG130" s="221"/>
      <c r="EH130" s="221"/>
      <c r="EI130" s="221"/>
      <c r="EJ130" s="221"/>
      <c r="EK130" s="221"/>
      <c r="EL130" s="221"/>
      <c r="EM130" s="221"/>
      <c r="EN130" s="221"/>
      <c r="EO130" s="221"/>
      <c r="EP130" s="221"/>
      <c r="EQ130" s="221"/>
      <c r="ER130" s="221"/>
      <c r="ES130" s="221"/>
      <c r="ET130" s="221"/>
      <c r="EU130" s="221"/>
      <c r="EV130" s="221"/>
      <c r="EW130" s="221"/>
      <c r="EX130" s="221"/>
      <c r="EY130" s="221"/>
      <c r="EZ130" s="221"/>
      <c r="FA130" s="221"/>
      <c r="FB130" s="221"/>
      <c r="FC130" s="221"/>
      <c r="FD130" s="221"/>
      <c r="FE130" s="221"/>
      <c r="FF130" s="221"/>
      <c r="FG130" s="221"/>
      <c r="FH130" s="221"/>
      <c r="FI130" s="221"/>
      <c r="FJ130" s="221"/>
      <c r="FK130" s="221"/>
      <c r="FL130" s="221"/>
      <c r="FM130" s="221"/>
      <c r="FN130" s="221"/>
      <c r="FO130" s="221"/>
      <c r="FP130" s="221"/>
      <c r="FQ130" s="221"/>
      <c r="FR130" s="221"/>
      <c r="FS130" s="221"/>
      <c r="FT130" s="221"/>
      <c r="FU130" s="221"/>
      <c r="FV130" s="221"/>
      <c r="FW130" s="221"/>
      <c r="FX130" s="221"/>
      <c r="FY130" s="221"/>
      <c r="FZ130" s="221"/>
      <c r="GA130" s="221"/>
      <c r="GB130" s="221"/>
      <c r="GC130" s="221"/>
      <c r="GD130" s="221"/>
      <c r="GE130" s="221"/>
      <c r="GF130" s="221"/>
      <c r="GG130" s="221"/>
      <c r="GH130" s="221"/>
      <c r="GI130" s="221"/>
      <c r="GJ130" s="221"/>
      <c r="GK130" s="221"/>
      <c r="GL130" s="221"/>
      <c r="GM130" s="221"/>
      <c r="GN130" s="221"/>
      <c r="GO130" s="221"/>
      <c r="GP130" s="221"/>
      <c r="GQ130" s="221"/>
      <c r="GR130" s="221"/>
      <c r="GS130" s="221"/>
      <c r="GT130" s="221"/>
      <c r="GU130" s="221"/>
      <c r="GV130" s="221"/>
      <c r="GW130" s="221"/>
      <c r="GX130" s="221"/>
      <c r="GY130" s="221"/>
      <c r="GZ130" s="221"/>
      <c r="HA130" s="221"/>
      <c r="HB130" s="221"/>
      <c r="HC130" s="221"/>
      <c r="HD130" s="221"/>
      <c r="HE130" s="221"/>
      <c r="HF130" s="221"/>
      <c r="HG130" s="221"/>
      <c r="HH130" s="221"/>
      <c r="HI130" s="221"/>
      <c r="HJ130" s="221"/>
      <c r="HK130" s="221"/>
      <c r="HL130" s="221"/>
      <c r="HM130" s="221"/>
      <c r="HN130" s="221"/>
      <c r="HO130" s="221"/>
      <c r="HP130" s="221"/>
      <c r="HQ130" s="221"/>
      <c r="HR130" s="221"/>
      <c r="HS130" s="221"/>
      <c r="HT130" s="221"/>
      <c r="HU130" s="221"/>
      <c r="HV130" s="221"/>
      <c r="HW130" s="221"/>
      <c r="HX130" s="221"/>
      <c r="HY130" s="221"/>
      <c r="HZ130" s="221"/>
      <c r="IA130" s="221"/>
      <c r="IB130" s="221"/>
      <c r="IC130" s="221"/>
      <c r="ID130" s="221"/>
      <c r="IE130" s="221"/>
      <c r="IF130" s="221"/>
      <c r="IG130" s="221"/>
      <c r="IH130" s="221"/>
      <c r="II130" s="221"/>
      <c r="IJ130" s="221"/>
      <c r="IK130" s="221"/>
      <c r="IL130" s="221"/>
      <c r="IM130" s="221"/>
      <c r="IN130" s="221"/>
      <c r="IO130" s="221"/>
      <c r="IP130" s="221"/>
      <c r="IQ130" s="221"/>
      <c r="IR130" s="221"/>
      <c r="IS130" s="221"/>
      <c r="IT130" s="221"/>
      <c r="IU130" s="221"/>
      <c r="IV130" s="221"/>
    </row>
    <row r="131" spans="1:256" s="314" customFormat="1" ht="13.5" customHeight="1" thickBot="1" x14ac:dyDescent="0.35">
      <c r="A131" s="305"/>
      <c r="B131" s="327"/>
      <c r="C131" s="316"/>
      <c r="D131" s="310" t="s">
        <v>555</v>
      </c>
      <c r="E131" s="312"/>
      <c r="F131" s="313"/>
      <c r="G131" s="313"/>
      <c r="H131" s="313"/>
      <c r="I131" s="313"/>
      <c r="J131" s="313"/>
      <c r="K131" s="313"/>
      <c r="L131" s="313"/>
      <c r="M131" s="313"/>
      <c r="N131" s="313"/>
      <c r="O131" s="313"/>
      <c r="P131" s="313"/>
      <c r="Q131" s="313"/>
      <c r="R131" s="313"/>
      <c r="S131" s="313"/>
      <c r="T131" s="313"/>
      <c r="U131" s="313"/>
      <c r="V131" s="313"/>
      <c r="W131" s="313"/>
      <c r="X131" s="313"/>
      <c r="Y131" s="313"/>
      <c r="Z131" s="313"/>
      <c r="AA131" s="313"/>
      <c r="AB131" s="313"/>
      <c r="AC131" s="313"/>
      <c r="AD131" s="313"/>
      <c r="AE131" s="313"/>
      <c r="AF131" s="313"/>
      <c r="AG131" s="313"/>
      <c r="AH131" s="313"/>
      <c r="AI131" s="313"/>
      <c r="AJ131" s="313"/>
      <c r="AK131" s="313"/>
      <c r="AL131" s="313"/>
      <c r="AM131" s="313"/>
      <c r="AN131" s="313"/>
      <c r="AO131" s="313"/>
      <c r="AP131" s="313"/>
      <c r="AQ131" s="313"/>
      <c r="AR131" s="313"/>
      <c r="AS131" s="313"/>
      <c r="AT131" s="313"/>
      <c r="AU131" s="313"/>
      <c r="AV131" s="313"/>
      <c r="AW131" s="313"/>
      <c r="AX131" s="313"/>
      <c r="AY131" s="313"/>
      <c r="AZ131" s="313"/>
      <c r="BA131" s="313"/>
      <c r="BB131" s="313"/>
      <c r="BC131" s="313"/>
      <c r="BD131" s="313"/>
      <c r="BE131" s="313"/>
      <c r="BF131" s="313"/>
      <c r="BG131" s="313"/>
      <c r="BH131" s="313"/>
      <c r="BI131" s="313"/>
      <c r="BJ131" s="313"/>
      <c r="BK131" s="313"/>
      <c r="BL131" s="313"/>
      <c r="BM131" s="313"/>
      <c r="BN131" s="313"/>
      <c r="BO131" s="313"/>
      <c r="BP131" s="313"/>
      <c r="BQ131" s="313"/>
      <c r="BR131" s="313"/>
      <c r="BS131" s="313"/>
      <c r="BT131" s="313"/>
      <c r="BU131" s="313"/>
      <c r="BV131" s="313"/>
      <c r="BW131" s="313"/>
      <c r="BX131" s="313"/>
      <c r="BY131" s="313"/>
      <c r="BZ131" s="313"/>
      <c r="CA131" s="313"/>
      <c r="CB131" s="313"/>
      <c r="CC131" s="313"/>
      <c r="CD131" s="313"/>
      <c r="CE131" s="313"/>
      <c r="CF131" s="313"/>
      <c r="CG131" s="313"/>
      <c r="CH131" s="313"/>
      <c r="CI131" s="313"/>
      <c r="CJ131" s="313"/>
      <c r="CK131" s="313"/>
      <c r="CL131" s="313"/>
      <c r="CM131" s="313"/>
      <c r="CN131" s="313"/>
      <c r="CO131" s="313"/>
      <c r="CP131" s="313"/>
      <c r="CQ131" s="313"/>
      <c r="CR131" s="313"/>
      <c r="CS131" s="313"/>
      <c r="CT131" s="313"/>
      <c r="CU131" s="313"/>
      <c r="CV131" s="313"/>
      <c r="CW131" s="313"/>
      <c r="CX131" s="313"/>
      <c r="CY131" s="313"/>
      <c r="CZ131" s="313"/>
      <c r="DA131" s="313"/>
      <c r="DB131" s="313"/>
      <c r="DC131" s="313"/>
      <c r="DD131" s="313"/>
      <c r="DE131" s="313"/>
      <c r="DF131" s="313"/>
      <c r="DG131" s="313"/>
      <c r="DH131" s="313"/>
      <c r="DI131" s="313"/>
      <c r="DJ131" s="313"/>
      <c r="DK131" s="313"/>
      <c r="DL131" s="313"/>
      <c r="DM131" s="313"/>
      <c r="DN131" s="313"/>
      <c r="DO131" s="313"/>
      <c r="DP131" s="313"/>
      <c r="DQ131" s="313"/>
      <c r="DR131" s="313"/>
      <c r="DS131" s="313"/>
      <c r="DT131" s="313"/>
      <c r="DU131" s="313"/>
      <c r="DV131" s="313"/>
      <c r="DW131" s="313"/>
      <c r="DX131" s="313"/>
      <c r="DY131" s="313"/>
      <c r="DZ131" s="313"/>
      <c r="EA131" s="313"/>
      <c r="EB131" s="313"/>
      <c r="EC131" s="313"/>
      <c r="ED131" s="313"/>
      <c r="EE131" s="313"/>
      <c r="EF131" s="313"/>
      <c r="EG131" s="313"/>
      <c r="EH131" s="313"/>
      <c r="EI131" s="313"/>
      <c r="EJ131" s="313"/>
      <c r="EK131" s="313"/>
      <c r="EL131" s="313"/>
      <c r="EM131" s="313"/>
      <c r="EN131" s="313"/>
      <c r="EO131" s="313"/>
      <c r="EP131" s="313"/>
      <c r="EQ131" s="313"/>
      <c r="ER131" s="313"/>
      <c r="ES131" s="313"/>
      <c r="ET131" s="313"/>
      <c r="EU131" s="313"/>
      <c r="EV131" s="313"/>
      <c r="EW131" s="313"/>
      <c r="EX131" s="313"/>
      <c r="EY131" s="313"/>
      <c r="EZ131" s="313"/>
      <c r="FA131" s="313"/>
      <c r="FB131" s="313"/>
      <c r="FC131" s="313"/>
      <c r="FD131" s="313"/>
      <c r="FE131" s="313"/>
      <c r="FF131" s="313"/>
      <c r="FG131" s="313"/>
      <c r="FH131" s="313"/>
      <c r="FI131" s="313"/>
      <c r="FJ131" s="313"/>
      <c r="FK131" s="313"/>
      <c r="FL131" s="313"/>
      <c r="FM131" s="313"/>
      <c r="FN131" s="313"/>
      <c r="FO131" s="313"/>
      <c r="FP131" s="313"/>
      <c r="FQ131" s="313"/>
      <c r="FR131" s="313"/>
      <c r="FS131" s="313"/>
      <c r="FT131" s="313"/>
      <c r="FU131" s="313"/>
      <c r="FV131" s="313"/>
      <c r="FW131" s="313"/>
      <c r="FX131" s="313"/>
      <c r="FY131" s="313"/>
      <c r="FZ131" s="313"/>
      <c r="GA131" s="313"/>
      <c r="GB131" s="313"/>
      <c r="GC131" s="313"/>
      <c r="GD131" s="313"/>
      <c r="GE131" s="313"/>
      <c r="GF131" s="313"/>
      <c r="GG131" s="313"/>
      <c r="GH131" s="313"/>
      <c r="GI131" s="313"/>
      <c r="GJ131" s="313"/>
      <c r="GK131" s="313"/>
      <c r="GL131" s="313"/>
      <c r="GM131" s="313"/>
      <c r="GN131" s="313"/>
      <c r="GO131" s="313"/>
      <c r="GP131" s="313"/>
      <c r="GQ131" s="313"/>
      <c r="GR131" s="313"/>
      <c r="GS131" s="313"/>
      <c r="GT131" s="313"/>
      <c r="GU131" s="313"/>
      <c r="GV131" s="313"/>
      <c r="GW131" s="313"/>
      <c r="GX131" s="313"/>
      <c r="GY131" s="313"/>
      <c r="GZ131" s="313"/>
      <c r="HA131" s="313"/>
      <c r="HB131" s="313"/>
      <c r="HC131" s="313"/>
      <c r="HD131" s="313"/>
      <c r="HE131" s="313"/>
      <c r="HF131" s="313"/>
      <c r="HG131" s="313"/>
      <c r="HH131" s="313"/>
      <c r="HI131" s="313"/>
      <c r="HJ131" s="313"/>
      <c r="HK131" s="313"/>
      <c r="HL131" s="313"/>
      <c r="HM131" s="313"/>
      <c r="HN131" s="313"/>
      <c r="HO131" s="313"/>
      <c r="HP131" s="313"/>
      <c r="HQ131" s="313"/>
      <c r="HR131" s="313"/>
      <c r="HS131" s="313"/>
      <c r="HT131" s="313"/>
      <c r="HU131" s="313"/>
      <c r="HV131" s="313"/>
      <c r="HW131" s="313"/>
      <c r="HX131" s="313"/>
      <c r="HY131" s="313"/>
      <c r="HZ131" s="313"/>
      <c r="IA131" s="313"/>
      <c r="IB131" s="313"/>
      <c r="IC131" s="313"/>
      <c r="ID131" s="313"/>
      <c r="IE131" s="313"/>
      <c r="IF131" s="313"/>
      <c r="IG131" s="313"/>
      <c r="IH131" s="313"/>
      <c r="II131" s="313"/>
      <c r="IJ131" s="313"/>
      <c r="IK131" s="313"/>
      <c r="IL131" s="313"/>
      <c r="IM131" s="313"/>
      <c r="IN131" s="313"/>
      <c r="IO131" s="313"/>
      <c r="IP131" s="313"/>
      <c r="IQ131" s="313"/>
      <c r="IR131" s="313"/>
      <c r="IS131" s="313"/>
      <c r="IT131" s="313"/>
      <c r="IU131" s="313"/>
      <c r="IV131" s="313"/>
    </row>
    <row r="132" spans="1:256" s="305" customFormat="1" ht="13.5" customHeight="1" x14ac:dyDescent="0.3">
      <c r="A132" s="298"/>
      <c r="B132" s="327"/>
      <c r="C132" s="311"/>
      <c r="D132" s="332" t="s">
        <v>548</v>
      </c>
      <c r="E132" s="304"/>
      <c r="F132" s="221"/>
      <c r="G132" s="221"/>
      <c r="H132" s="221"/>
      <c r="I132" s="221"/>
      <c r="J132" s="221"/>
      <c r="K132" s="221"/>
      <c r="L132" s="221"/>
      <c r="M132" s="221"/>
      <c r="N132" s="221"/>
      <c r="O132" s="221"/>
      <c r="P132" s="221"/>
      <c r="Q132" s="221"/>
      <c r="R132" s="221"/>
      <c r="S132" s="221"/>
      <c r="T132" s="221"/>
      <c r="U132" s="221"/>
      <c r="V132" s="221"/>
      <c r="W132" s="221"/>
      <c r="X132" s="221"/>
      <c r="Y132" s="221"/>
      <c r="Z132" s="221"/>
      <c r="AA132" s="221"/>
      <c r="AB132" s="221"/>
      <c r="AC132" s="221"/>
      <c r="AD132" s="221"/>
      <c r="AE132" s="221"/>
      <c r="AF132" s="221"/>
      <c r="AG132" s="221"/>
      <c r="AH132" s="221"/>
      <c r="AI132" s="221"/>
      <c r="AJ132" s="221"/>
      <c r="AK132" s="221"/>
      <c r="AL132" s="221"/>
      <c r="AM132" s="221"/>
      <c r="AN132" s="221"/>
      <c r="AO132" s="221"/>
      <c r="AP132" s="221"/>
      <c r="AQ132" s="221"/>
      <c r="AR132" s="221"/>
      <c r="AS132" s="221"/>
      <c r="AT132" s="221"/>
      <c r="AU132" s="221"/>
      <c r="AV132" s="221"/>
      <c r="AW132" s="221"/>
      <c r="AX132" s="221"/>
      <c r="AY132" s="221"/>
      <c r="AZ132" s="221"/>
      <c r="BA132" s="221"/>
      <c r="BB132" s="221"/>
      <c r="BC132" s="221"/>
      <c r="BD132" s="221"/>
      <c r="BE132" s="221"/>
      <c r="BF132" s="221"/>
      <c r="BG132" s="221"/>
      <c r="BH132" s="221"/>
      <c r="BI132" s="221"/>
      <c r="BJ132" s="221"/>
      <c r="BK132" s="221"/>
      <c r="BL132" s="221"/>
      <c r="BM132" s="221"/>
      <c r="BN132" s="221"/>
      <c r="BO132" s="221"/>
      <c r="BP132" s="221"/>
      <c r="BQ132" s="221"/>
      <c r="BR132" s="221"/>
      <c r="BS132" s="221"/>
      <c r="BT132" s="221"/>
      <c r="BU132" s="221"/>
      <c r="BV132" s="221"/>
      <c r="BW132" s="221"/>
      <c r="BX132" s="221"/>
      <c r="BY132" s="221"/>
      <c r="BZ132" s="221"/>
      <c r="CA132" s="221"/>
      <c r="CB132" s="221"/>
      <c r="CC132" s="221"/>
      <c r="CD132" s="221"/>
      <c r="CE132" s="221"/>
      <c r="CF132" s="221"/>
      <c r="CG132" s="221"/>
      <c r="CH132" s="221"/>
      <c r="CI132" s="221"/>
      <c r="CJ132" s="221"/>
      <c r="CK132" s="221"/>
      <c r="CL132" s="221"/>
      <c r="CM132" s="221"/>
      <c r="CN132" s="221"/>
      <c r="CO132" s="221"/>
      <c r="CP132" s="221"/>
      <c r="CQ132" s="221"/>
      <c r="CR132" s="221"/>
      <c r="CS132" s="221"/>
      <c r="CT132" s="221"/>
      <c r="CU132" s="221"/>
      <c r="CV132" s="221"/>
      <c r="CW132" s="221"/>
      <c r="CX132" s="221"/>
      <c r="CY132" s="221"/>
      <c r="CZ132" s="221"/>
      <c r="DA132" s="221"/>
      <c r="DB132" s="221"/>
      <c r="DC132" s="221"/>
      <c r="DD132" s="221"/>
      <c r="DE132" s="221"/>
      <c r="DF132" s="221"/>
      <c r="DG132" s="221"/>
      <c r="DH132" s="221"/>
      <c r="DI132" s="221"/>
      <c r="DJ132" s="221"/>
      <c r="DK132" s="221"/>
      <c r="DL132" s="221"/>
      <c r="DM132" s="221"/>
      <c r="DN132" s="221"/>
      <c r="DO132" s="221"/>
      <c r="DP132" s="221"/>
      <c r="DQ132" s="221"/>
      <c r="DR132" s="221"/>
      <c r="DS132" s="221"/>
      <c r="DT132" s="221"/>
      <c r="DU132" s="221"/>
      <c r="DV132" s="221"/>
      <c r="DW132" s="221"/>
      <c r="DX132" s="221"/>
      <c r="DY132" s="221"/>
      <c r="DZ132" s="221"/>
      <c r="EA132" s="221"/>
      <c r="EB132" s="221"/>
      <c r="EC132" s="221"/>
      <c r="ED132" s="221"/>
      <c r="EE132" s="221"/>
      <c r="EF132" s="221"/>
      <c r="EG132" s="221"/>
      <c r="EH132" s="221"/>
      <c r="EI132" s="221"/>
      <c r="EJ132" s="221"/>
      <c r="EK132" s="221"/>
      <c r="EL132" s="221"/>
      <c r="EM132" s="221"/>
      <c r="EN132" s="221"/>
      <c r="EO132" s="221"/>
      <c r="EP132" s="221"/>
      <c r="EQ132" s="221"/>
      <c r="ER132" s="221"/>
      <c r="ES132" s="221"/>
      <c r="ET132" s="221"/>
      <c r="EU132" s="221"/>
      <c r="EV132" s="221"/>
      <c r="EW132" s="221"/>
      <c r="EX132" s="221"/>
      <c r="EY132" s="221"/>
      <c r="EZ132" s="221"/>
      <c r="FA132" s="221"/>
      <c r="FB132" s="221"/>
      <c r="FC132" s="221"/>
      <c r="FD132" s="221"/>
      <c r="FE132" s="221"/>
      <c r="FF132" s="221"/>
      <c r="FG132" s="221"/>
      <c r="FH132" s="221"/>
      <c r="FI132" s="221"/>
      <c r="FJ132" s="221"/>
      <c r="FK132" s="221"/>
      <c r="FL132" s="221"/>
      <c r="FM132" s="221"/>
      <c r="FN132" s="221"/>
      <c r="FO132" s="221"/>
      <c r="FP132" s="221"/>
      <c r="FQ132" s="221"/>
      <c r="FR132" s="221"/>
      <c r="FS132" s="221"/>
      <c r="FT132" s="221"/>
      <c r="FU132" s="221"/>
      <c r="FV132" s="221"/>
      <c r="FW132" s="221"/>
      <c r="FX132" s="221"/>
      <c r="FY132" s="221"/>
      <c r="FZ132" s="221"/>
      <c r="GA132" s="221"/>
      <c r="GB132" s="221"/>
      <c r="GC132" s="221"/>
      <c r="GD132" s="221"/>
      <c r="GE132" s="221"/>
      <c r="GF132" s="221"/>
      <c r="GG132" s="221"/>
      <c r="GH132" s="221"/>
      <c r="GI132" s="221"/>
      <c r="GJ132" s="221"/>
      <c r="GK132" s="221"/>
      <c r="GL132" s="221"/>
      <c r="GM132" s="221"/>
      <c r="GN132" s="221"/>
      <c r="GO132" s="221"/>
      <c r="GP132" s="221"/>
      <c r="GQ132" s="221"/>
      <c r="GR132" s="221"/>
      <c r="GS132" s="221"/>
      <c r="GT132" s="221"/>
      <c r="GU132" s="221"/>
      <c r="GV132" s="221"/>
      <c r="GW132" s="221"/>
      <c r="GX132" s="221"/>
      <c r="GY132" s="221"/>
      <c r="GZ132" s="221"/>
      <c r="HA132" s="221"/>
      <c r="HB132" s="221"/>
      <c r="HC132" s="221"/>
      <c r="HD132" s="221"/>
      <c r="HE132" s="221"/>
      <c r="HF132" s="221"/>
      <c r="HG132" s="221"/>
      <c r="HH132" s="221"/>
      <c r="HI132" s="221"/>
      <c r="HJ132" s="221"/>
      <c r="HK132" s="221"/>
      <c r="HL132" s="221"/>
      <c r="HM132" s="221"/>
      <c r="HN132" s="221"/>
      <c r="HO132" s="221"/>
      <c r="HP132" s="221"/>
      <c r="HQ132" s="221"/>
      <c r="HR132" s="221"/>
      <c r="HS132" s="221"/>
      <c r="HT132" s="221"/>
      <c r="HU132" s="221"/>
      <c r="HV132" s="221"/>
      <c r="HW132" s="221"/>
      <c r="HX132" s="221"/>
      <c r="HY132" s="221"/>
      <c r="HZ132" s="221"/>
      <c r="IA132" s="221"/>
      <c r="IB132" s="221"/>
      <c r="IC132" s="221"/>
      <c r="ID132" s="221"/>
      <c r="IE132" s="221"/>
      <c r="IF132" s="221"/>
      <c r="IG132" s="221"/>
      <c r="IH132" s="221"/>
      <c r="II132" s="221"/>
      <c r="IJ132" s="221"/>
      <c r="IK132" s="221"/>
      <c r="IL132" s="221"/>
      <c r="IM132" s="221"/>
      <c r="IN132" s="221"/>
      <c r="IO132" s="221"/>
      <c r="IP132" s="221"/>
      <c r="IQ132" s="221"/>
      <c r="IR132" s="221"/>
      <c r="IS132" s="221"/>
      <c r="IT132" s="221"/>
      <c r="IU132" s="221"/>
      <c r="IV132" s="221"/>
    </row>
    <row r="133" spans="1:256" s="305" customFormat="1" ht="13.5" customHeight="1" x14ac:dyDescent="0.3">
      <c r="B133" s="328" t="s">
        <v>503</v>
      </c>
      <c r="C133" s="311"/>
      <c r="D133" s="306" t="s">
        <v>549</v>
      </c>
      <c r="E133" s="309"/>
      <c r="F133" s="266"/>
      <c r="G133" s="266"/>
      <c r="H133" s="266"/>
      <c r="I133" s="266"/>
      <c r="J133" s="266"/>
      <c r="K133" s="266"/>
      <c r="L133" s="266"/>
      <c r="M133" s="266"/>
      <c r="N133" s="266"/>
      <c r="O133" s="266"/>
      <c r="P133" s="266"/>
      <c r="Q133" s="266"/>
      <c r="R133" s="266"/>
      <c r="S133" s="266"/>
      <c r="T133" s="266"/>
      <c r="U133" s="266"/>
      <c r="V133" s="266"/>
      <c r="W133" s="266"/>
      <c r="X133" s="266"/>
      <c r="Y133" s="266"/>
      <c r="Z133" s="266"/>
      <c r="AA133" s="266"/>
      <c r="AB133" s="266"/>
      <c r="AC133" s="266"/>
      <c r="AD133" s="266"/>
      <c r="AE133" s="266"/>
      <c r="AF133" s="266"/>
      <c r="AG133" s="266"/>
      <c r="AH133" s="266"/>
      <c r="AI133" s="266"/>
      <c r="AJ133" s="266"/>
      <c r="AK133" s="266"/>
      <c r="AL133" s="266"/>
      <c r="AM133" s="266"/>
      <c r="AN133" s="266"/>
      <c r="AO133" s="266"/>
      <c r="AP133" s="266"/>
      <c r="AQ133" s="266"/>
      <c r="AR133" s="266"/>
      <c r="AS133" s="266"/>
      <c r="AT133" s="266"/>
      <c r="AU133" s="266"/>
      <c r="AV133" s="266"/>
      <c r="AW133" s="266"/>
      <c r="AX133" s="266"/>
      <c r="AY133" s="266"/>
      <c r="AZ133" s="266"/>
      <c r="BA133" s="266"/>
      <c r="BB133" s="266"/>
      <c r="BC133" s="266"/>
      <c r="BD133" s="266"/>
      <c r="BE133" s="266"/>
      <c r="BF133" s="266"/>
      <c r="BG133" s="266"/>
      <c r="BH133" s="266"/>
      <c r="BI133" s="266"/>
      <c r="BJ133" s="266"/>
      <c r="BK133" s="266"/>
      <c r="BL133" s="266"/>
      <c r="BM133" s="266"/>
      <c r="BN133" s="266"/>
      <c r="BO133" s="266"/>
      <c r="BP133" s="266"/>
      <c r="BQ133" s="266"/>
      <c r="BR133" s="266"/>
      <c r="BS133" s="266"/>
      <c r="BT133" s="266"/>
      <c r="BU133" s="266"/>
      <c r="BV133" s="266"/>
      <c r="BW133" s="266"/>
      <c r="BX133" s="266"/>
      <c r="BY133" s="266"/>
      <c r="BZ133" s="266"/>
      <c r="CA133" s="266"/>
      <c r="CB133" s="266"/>
      <c r="CC133" s="266"/>
      <c r="CD133" s="266"/>
      <c r="CE133" s="266"/>
      <c r="CF133" s="266"/>
      <c r="CG133" s="266"/>
      <c r="CH133" s="266"/>
      <c r="CI133" s="266"/>
      <c r="CJ133" s="266"/>
      <c r="CK133" s="266"/>
      <c r="CL133" s="266"/>
      <c r="CM133" s="266"/>
      <c r="CN133" s="266"/>
      <c r="CO133" s="266"/>
      <c r="CP133" s="266"/>
      <c r="CQ133" s="266"/>
      <c r="CR133" s="266"/>
      <c r="CS133" s="266"/>
      <c r="CT133" s="266"/>
      <c r="CU133" s="266"/>
      <c r="CV133" s="266"/>
      <c r="CW133" s="266"/>
      <c r="CX133" s="266"/>
      <c r="CY133" s="266"/>
      <c r="CZ133" s="266"/>
      <c r="DA133" s="266"/>
      <c r="DB133" s="266"/>
      <c r="DC133" s="266"/>
      <c r="DD133" s="266"/>
      <c r="DE133" s="266"/>
      <c r="DF133" s="266"/>
      <c r="DG133" s="266"/>
      <c r="DH133" s="266"/>
      <c r="DI133" s="266"/>
      <c r="DJ133" s="266"/>
      <c r="DK133" s="266"/>
      <c r="DL133" s="266"/>
      <c r="DM133" s="266"/>
      <c r="DN133" s="266"/>
      <c r="DO133" s="266"/>
      <c r="DP133" s="266"/>
      <c r="DQ133" s="266"/>
      <c r="DR133" s="266"/>
      <c r="DS133" s="266"/>
      <c r="DT133" s="266"/>
      <c r="DU133" s="266"/>
      <c r="DV133" s="266"/>
      <c r="DW133" s="266"/>
      <c r="DX133" s="266"/>
      <c r="DY133" s="266"/>
      <c r="DZ133" s="266"/>
      <c r="EA133" s="266"/>
      <c r="EB133" s="266"/>
      <c r="EC133" s="266"/>
      <c r="ED133" s="266"/>
      <c r="EE133" s="266"/>
      <c r="EF133" s="266"/>
      <c r="EG133" s="266"/>
      <c r="EH133" s="266"/>
      <c r="EI133" s="266"/>
      <c r="EJ133" s="266"/>
      <c r="EK133" s="266"/>
      <c r="EL133" s="266"/>
      <c r="EM133" s="266"/>
      <c r="EN133" s="266"/>
      <c r="EO133" s="266"/>
      <c r="EP133" s="266"/>
      <c r="EQ133" s="266"/>
      <c r="ER133" s="266"/>
      <c r="ES133" s="266"/>
      <c r="ET133" s="266"/>
      <c r="EU133" s="266"/>
      <c r="EV133" s="266"/>
      <c r="EW133" s="266"/>
      <c r="EX133" s="266"/>
      <c r="EY133" s="266"/>
      <c r="EZ133" s="266"/>
      <c r="FA133" s="266"/>
      <c r="FB133" s="266"/>
      <c r="FC133" s="266"/>
      <c r="FD133" s="266"/>
      <c r="FE133" s="266"/>
      <c r="FF133" s="266"/>
      <c r="FG133" s="266"/>
      <c r="FH133" s="266"/>
      <c r="FI133" s="266"/>
      <c r="FJ133" s="266"/>
      <c r="FK133" s="266"/>
      <c r="FL133" s="266"/>
      <c r="FM133" s="266"/>
      <c r="FN133" s="266"/>
      <c r="FO133" s="266"/>
      <c r="FP133" s="266"/>
      <c r="FQ133" s="266"/>
      <c r="FR133" s="266"/>
      <c r="FS133" s="266"/>
      <c r="FT133" s="266"/>
      <c r="FU133" s="266"/>
      <c r="FV133" s="266"/>
      <c r="FW133" s="266"/>
      <c r="FX133" s="266"/>
      <c r="FY133" s="266"/>
      <c r="FZ133" s="266"/>
      <c r="GA133" s="266"/>
      <c r="GB133" s="266"/>
      <c r="GC133" s="266"/>
      <c r="GD133" s="266"/>
      <c r="GE133" s="266"/>
      <c r="GF133" s="266"/>
      <c r="GG133" s="266"/>
      <c r="GH133" s="266"/>
      <c r="GI133" s="266"/>
      <c r="GJ133" s="266"/>
      <c r="GK133" s="266"/>
      <c r="GL133" s="266"/>
      <c r="GM133" s="266"/>
      <c r="GN133" s="266"/>
      <c r="GO133" s="266"/>
      <c r="GP133" s="266"/>
      <c r="GQ133" s="266"/>
      <c r="GR133" s="266"/>
      <c r="GS133" s="266"/>
      <c r="GT133" s="266"/>
      <c r="GU133" s="266"/>
      <c r="GV133" s="266"/>
      <c r="GW133" s="266"/>
      <c r="GX133" s="266"/>
      <c r="GY133" s="266"/>
      <c r="GZ133" s="266"/>
      <c r="HA133" s="266"/>
      <c r="HB133" s="266"/>
      <c r="HC133" s="266"/>
      <c r="HD133" s="266"/>
      <c r="HE133" s="266"/>
      <c r="HF133" s="266"/>
      <c r="HG133" s="266"/>
      <c r="HH133" s="266"/>
      <c r="HI133" s="266"/>
      <c r="HJ133" s="266"/>
      <c r="HK133" s="266"/>
      <c r="HL133" s="266"/>
      <c r="HM133" s="266"/>
      <c r="HN133" s="266"/>
      <c r="HO133" s="266"/>
      <c r="HP133" s="266"/>
      <c r="HQ133" s="266"/>
      <c r="HR133" s="266"/>
      <c r="HS133" s="266"/>
      <c r="HT133" s="266"/>
      <c r="HU133" s="266"/>
      <c r="HV133" s="266"/>
      <c r="HW133" s="266"/>
      <c r="HX133" s="266"/>
      <c r="HY133" s="266"/>
      <c r="HZ133" s="266"/>
      <c r="IA133" s="266"/>
      <c r="IB133" s="266"/>
      <c r="IC133" s="266"/>
      <c r="ID133" s="266"/>
      <c r="IE133" s="266"/>
      <c r="IF133" s="266"/>
      <c r="IG133" s="266"/>
      <c r="IH133" s="266"/>
      <c r="II133" s="266"/>
      <c r="IJ133" s="266"/>
      <c r="IK133" s="266"/>
      <c r="IL133" s="266"/>
      <c r="IM133" s="266"/>
      <c r="IN133" s="266"/>
      <c r="IO133" s="266"/>
      <c r="IP133" s="266"/>
      <c r="IQ133" s="266"/>
      <c r="IR133" s="266"/>
      <c r="IS133" s="266"/>
      <c r="IT133" s="266"/>
      <c r="IU133" s="266"/>
      <c r="IV133" s="266"/>
    </row>
    <row r="134" spans="1:256" s="305" customFormat="1" ht="13.5" customHeight="1" x14ac:dyDescent="0.3">
      <c r="A134" s="298"/>
      <c r="B134" s="327"/>
      <c r="C134" s="311"/>
      <c r="D134" s="343" t="s">
        <v>550</v>
      </c>
      <c r="E134" s="304"/>
      <c r="F134" s="221"/>
      <c r="G134" s="221"/>
      <c r="H134" s="221"/>
      <c r="I134" s="221"/>
      <c r="J134" s="221"/>
      <c r="K134" s="221"/>
      <c r="L134" s="221"/>
      <c r="M134" s="221"/>
      <c r="N134" s="221"/>
      <c r="O134" s="221"/>
      <c r="P134" s="221"/>
      <c r="Q134" s="221"/>
      <c r="R134" s="221"/>
      <c r="S134" s="221"/>
      <c r="T134" s="221"/>
      <c r="U134" s="221"/>
      <c r="V134" s="221"/>
      <c r="W134" s="221"/>
      <c r="X134" s="221"/>
      <c r="Y134" s="221"/>
      <c r="Z134" s="221"/>
      <c r="AA134" s="221"/>
      <c r="AB134" s="221"/>
      <c r="AC134" s="221"/>
      <c r="AD134" s="221"/>
      <c r="AE134" s="221"/>
      <c r="AF134" s="221"/>
      <c r="AG134" s="221"/>
      <c r="AH134" s="221"/>
      <c r="AI134" s="221"/>
      <c r="AJ134" s="221"/>
      <c r="AK134" s="221"/>
      <c r="AL134" s="221"/>
      <c r="AM134" s="221"/>
      <c r="AN134" s="221"/>
      <c r="AO134" s="221"/>
      <c r="AP134" s="221"/>
      <c r="AQ134" s="221"/>
      <c r="AR134" s="221"/>
      <c r="AS134" s="221"/>
      <c r="AT134" s="221"/>
      <c r="AU134" s="221"/>
      <c r="AV134" s="221"/>
      <c r="AW134" s="221"/>
      <c r="AX134" s="221"/>
      <c r="AY134" s="221"/>
      <c r="AZ134" s="221"/>
      <c r="BA134" s="221"/>
      <c r="BB134" s="221"/>
      <c r="BC134" s="221"/>
      <c r="BD134" s="221"/>
      <c r="BE134" s="221"/>
      <c r="BF134" s="221"/>
      <c r="BG134" s="221"/>
      <c r="BH134" s="221"/>
      <c r="BI134" s="221"/>
      <c r="BJ134" s="221"/>
      <c r="BK134" s="221"/>
      <c r="BL134" s="221"/>
      <c r="BM134" s="221"/>
      <c r="BN134" s="221"/>
      <c r="BO134" s="221"/>
      <c r="BP134" s="221"/>
      <c r="BQ134" s="221"/>
      <c r="BR134" s="221"/>
      <c r="BS134" s="221"/>
      <c r="BT134" s="221"/>
      <c r="BU134" s="221"/>
      <c r="BV134" s="221"/>
      <c r="BW134" s="221"/>
      <c r="BX134" s="221"/>
      <c r="BY134" s="221"/>
      <c r="BZ134" s="221"/>
      <c r="CA134" s="221"/>
      <c r="CB134" s="221"/>
      <c r="CC134" s="221"/>
      <c r="CD134" s="221"/>
      <c r="CE134" s="221"/>
      <c r="CF134" s="221"/>
      <c r="CG134" s="221"/>
      <c r="CH134" s="221"/>
      <c r="CI134" s="221"/>
      <c r="CJ134" s="221"/>
      <c r="CK134" s="221"/>
      <c r="CL134" s="221"/>
      <c r="CM134" s="221"/>
      <c r="CN134" s="221"/>
      <c r="CO134" s="221"/>
      <c r="CP134" s="221"/>
      <c r="CQ134" s="221"/>
      <c r="CR134" s="221"/>
      <c r="CS134" s="221"/>
      <c r="CT134" s="221"/>
      <c r="CU134" s="221"/>
      <c r="CV134" s="221"/>
      <c r="CW134" s="221"/>
      <c r="CX134" s="221"/>
      <c r="CY134" s="221"/>
      <c r="CZ134" s="221"/>
      <c r="DA134" s="221"/>
      <c r="DB134" s="221"/>
      <c r="DC134" s="221"/>
      <c r="DD134" s="221"/>
      <c r="DE134" s="221"/>
      <c r="DF134" s="221"/>
      <c r="DG134" s="221"/>
      <c r="DH134" s="221"/>
      <c r="DI134" s="221"/>
      <c r="DJ134" s="221"/>
      <c r="DK134" s="221"/>
      <c r="DL134" s="221"/>
      <c r="DM134" s="221"/>
      <c r="DN134" s="221"/>
      <c r="DO134" s="221"/>
      <c r="DP134" s="221"/>
      <c r="DQ134" s="221"/>
      <c r="DR134" s="221"/>
      <c r="DS134" s="221"/>
      <c r="DT134" s="221"/>
      <c r="DU134" s="221"/>
      <c r="DV134" s="221"/>
      <c r="DW134" s="221"/>
      <c r="DX134" s="221"/>
      <c r="DY134" s="221"/>
      <c r="DZ134" s="221"/>
      <c r="EA134" s="221"/>
      <c r="EB134" s="221"/>
      <c r="EC134" s="221"/>
      <c r="ED134" s="221"/>
      <c r="EE134" s="221"/>
      <c r="EF134" s="221"/>
      <c r="EG134" s="221"/>
      <c r="EH134" s="221"/>
      <c r="EI134" s="221"/>
      <c r="EJ134" s="221"/>
      <c r="EK134" s="221"/>
      <c r="EL134" s="221"/>
      <c r="EM134" s="221"/>
      <c r="EN134" s="221"/>
      <c r="EO134" s="221"/>
      <c r="EP134" s="221"/>
      <c r="EQ134" s="221"/>
      <c r="ER134" s="221"/>
      <c r="ES134" s="221"/>
      <c r="ET134" s="221"/>
      <c r="EU134" s="221"/>
      <c r="EV134" s="221"/>
      <c r="EW134" s="221"/>
      <c r="EX134" s="221"/>
      <c r="EY134" s="221"/>
      <c r="EZ134" s="221"/>
      <c r="FA134" s="221"/>
      <c r="FB134" s="221"/>
      <c r="FC134" s="221"/>
      <c r="FD134" s="221"/>
      <c r="FE134" s="221"/>
      <c r="FF134" s="221"/>
      <c r="FG134" s="221"/>
      <c r="FH134" s="221"/>
      <c r="FI134" s="221"/>
      <c r="FJ134" s="221"/>
      <c r="FK134" s="221"/>
      <c r="FL134" s="221"/>
      <c r="FM134" s="221"/>
      <c r="FN134" s="221"/>
      <c r="FO134" s="221"/>
      <c r="FP134" s="221"/>
      <c r="FQ134" s="221"/>
      <c r="FR134" s="221"/>
      <c r="FS134" s="221"/>
      <c r="FT134" s="221"/>
      <c r="FU134" s="221"/>
      <c r="FV134" s="221"/>
      <c r="FW134" s="221"/>
      <c r="FX134" s="221"/>
      <c r="FY134" s="221"/>
      <c r="FZ134" s="221"/>
      <c r="GA134" s="221"/>
      <c r="GB134" s="221"/>
      <c r="GC134" s="221"/>
      <c r="GD134" s="221"/>
      <c r="GE134" s="221"/>
      <c r="GF134" s="221"/>
      <c r="GG134" s="221"/>
      <c r="GH134" s="221"/>
      <c r="GI134" s="221"/>
      <c r="GJ134" s="221"/>
      <c r="GK134" s="221"/>
      <c r="GL134" s="221"/>
      <c r="GM134" s="221"/>
      <c r="GN134" s="221"/>
      <c r="GO134" s="221"/>
      <c r="GP134" s="221"/>
      <c r="GQ134" s="221"/>
      <c r="GR134" s="221"/>
      <c r="GS134" s="221"/>
      <c r="GT134" s="221"/>
      <c r="GU134" s="221"/>
      <c r="GV134" s="221"/>
      <c r="GW134" s="221"/>
      <c r="GX134" s="221"/>
      <c r="GY134" s="221"/>
      <c r="GZ134" s="221"/>
      <c r="HA134" s="221"/>
      <c r="HB134" s="221"/>
      <c r="HC134" s="221"/>
      <c r="HD134" s="221"/>
      <c r="HE134" s="221"/>
      <c r="HF134" s="221"/>
      <c r="HG134" s="221"/>
      <c r="HH134" s="221"/>
      <c r="HI134" s="221"/>
      <c r="HJ134" s="221"/>
      <c r="HK134" s="221"/>
      <c r="HL134" s="221"/>
      <c r="HM134" s="221"/>
      <c r="HN134" s="221"/>
      <c r="HO134" s="221"/>
      <c r="HP134" s="221"/>
      <c r="HQ134" s="221"/>
      <c r="HR134" s="221"/>
      <c r="HS134" s="221"/>
      <c r="HT134" s="221"/>
      <c r="HU134" s="221"/>
      <c r="HV134" s="221"/>
      <c r="HW134" s="221"/>
      <c r="HX134" s="221"/>
      <c r="HY134" s="221"/>
      <c r="HZ134" s="221"/>
      <c r="IA134" s="221"/>
      <c r="IB134" s="221"/>
      <c r="IC134" s="221"/>
      <c r="ID134" s="221"/>
      <c r="IE134" s="221"/>
      <c r="IF134" s="221"/>
      <c r="IG134" s="221"/>
      <c r="IH134" s="221"/>
      <c r="II134" s="221"/>
      <c r="IJ134" s="221"/>
      <c r="IK134" s="221"/>
      <c r="IL134" s="221"/>
      <c r="IM134" s="221"/>
      <c r="IN134" s="221"/>
      <c r="IO134" s="221"/>
      <c r="IP134" s="221"/>
      <c r="IQ134" s="221"/>
      <c r="IR134" s="221"/>
      <c r="IS134" s="221"/>
      <c r="IT134" s="221"/>
      <c r="IU134" s="221"/>
      <c r="IV134" s="221"/>
    </row>
    <row r="135" spans="1:256" s="305" customFormat="1" ht="13.5" customHeight="1" x14ac:dyDescent="0.3">
      <c r="B135" s="327"/>
      <c r="C135" s="317" t="s">
        <v>514</v>
      </c>
      <c r="D135" s="306" t="s">
        <v>551</v>
      </c>
      <c r="E135" s="309"/>
      <c r="F135" s="266"/>
      <c r="G135" s="266"/>
      <c r="H135" s="266"/>
      <c r="I135" s="266"/>
      <c r="J135" s="266"/>
      <c r="K135" s="266"/>
      <c r="L135" s="266"/>
      <c r="M135" s="266"/>
      <c r="N135" s="266"/>
      <c r="O135" s="266"/>
      <c r="P135" s="266"/>
      <c r="Q135" s="266"/>
      <c r="R135" s="266"/>
      <c r="S135" s="266"/>
      <c r="T135" s="266"/>
      <c r="U135" s="266"/>
      <c r="V135" s="266"/>
      <c r="W135" s="266"/>
      <c r="X135" s="266"/>
      <c r="Y135" s="266"/>
      <c r="Z135" s="266"/>
      <c r="AA135" s="266"/>
      <c r="AB135" s="266"/>
      <c r="AC135" s="266"/>
      <c r="AD135" s="266"/>
      <c r="AE135" s="266"/>
      <c r="AF135" s="266"/>
      <c r="AG135" s="266"/>
      <c r="AH135" s="266"/>
      <c r="AI135" s="266"/>
      <c r="AJ135" s="266"/>
      <c r="AK135" s="266"/>
      <c r="AL135" s="266"/>
      <c r="AM135" s="266"/>
      <c r="AN135" s="266"/>
      <c r="AO135" s="266"/>
      <c r="AP135" s="266"/>
      <c r="AQ135" s="266"/>
      <c r="AR135" s="266"/>
      <c r="AS135" s="266"/>
      <c r="AT135" s="266"/>
      <c r="AU135" s="266"/>
      <c r="AV135" s="266"/>
      <c r="AW135" s="266"/>
      <c r="AX135" s="266"/>
      <c r="AY135" s="266"/>
      <c r="AZ135" s="266"/>
      <c r="BA135" s="266"/>
      <c r="BB135" s="266"/>
      <c r="BC135" s="266"/>
      <c r="BD135" s="266"/>
      <c r="BE135" s="266"/>
      <c r="BF135" s="266"/>
      <c r="BG135" s="266"/>
      <c r="BH135" s="266"/>
      <c r="BI135" s="266"/>
      <c r="BJ135" s="266"/>
      <c r="BK135" s="266"/>
      <c r="BL135" s="266"/>
      <c r="BM135" s="266"/>
      <c r="BN135" s="266"/>
      <c r="BO135" s="266"/>
      <c r="BP135" s="266"/>
      <c r="BQ135" s="266"/>
      <c r="BR135" s="266"/>
      <c r="BS135" s="266"/>
      <c r="BT135" s="266"/>
      <c r="BU135" s="266"/>
      <c r="BV135" s="266"/>
      <c r="BW135" s="266"/>
      <c r="BX135" s="266"/>
      <c r="BY135" s="266"/>
      <c r="BZ135" s="266"/>
      <c r="CA135" s="266"/>
      <c r="CB135" s="266"/>
      <c r="CC135" s="266"/>
      <c r="CD135" s="266"/>
      <c r="CE135" s="266"/>
      <c r="CF135" s="266"/>
      <c r="CG135" s="266"/>
      <c r="CH135" s="266"/>
      <c r="CI135" s="266"/>
      <c r="CJ135" s="266"/>
      <c r="CK135" s="266"/>
      <c r="CL135" s="266"/>
      <c r="CM135" s="266"/>
      <c r="CN135" s="266"/>
      <c r="CO135" s="266"/>
      <c r="CP135" s="266"/>
      <c r="CQ135" s="266"/>
      <c r="CR135" s="266"/>
      <c r="CS135" s="266"/>
      <c r="CT135" s="266"/>
      <c r="CU135" s="266"/>
      <c r="CV135" s="266"/>
      <c r="CW135" s="266"/>
      <c r="CX135" s="266"/>
      <c r="CY135" s="266"/>
      <c r="CZ135" s="266"/>
      <c r="DA135" s="266"/>
      <c r="DB135" s="266"/>
      <c r="DC135" s="266"/>
      <c r="DD135" s="266"/>
      <c r="DE135" s="266"/>
      <c r="DF135" s="266"/>
      <c r="DG135" s="266"/>
      <c r="DH135" s="266"/>
      <c r="DI135" s="266"/>
      <c r="DJ135" s="266"/>
      <c r="DK135" s="266"/>
      <c r="DL135" s="266"/>
      <c r="DM135" s="266"/>
      <c r="DN135" s="266"/>
      <c r="DO135" s="266"/>
      <c r="DP135" s="266"/>
      <c r="DQ135" s="266"/>
      <c r="DR135" s="266"/>
      <c r="DS135" s="266"/>
      <c r="DT135" s="266"/>
      <c r="DU135" s="266"/>
      <c r="DV135" s="266"/>
      <c r="DW135" s="266"/>
      <c r="DX135" s="266"/>
      <c r="DY135" s="266"/>
      <c r="DZ135" s="266"/>
      <c r="EA135" s="266"/>
      <c r="EB135" s="266"/>
      <c r="EC135" s="266"/>
      <c r="ED135" s="266"/>
      <c r="EE135" s="266"/>
      <c r="EF135" s="266"/>
      <c r="EG135" s="266"/>
      <c r="EH135" s="266"/>
      <c r="EI135" s="266"/>
      <c r="EJ135" s="266"/>
      <c r="EK135" s="266"/>
      <c r="EL135" s="266"/>
      <c r="EM135" s="266"/>
      <c r="EN135" s="266"/>
      <c r="EO135" s="266"/>
      <c r="EP135" s="266"/>
      <c r="EQ135" s="266"/>
      <c r="ER135" s="266"/>
      <c r="ES135" s="266"/>
      <c r="ET135" s="266"/>
      <c r="EU135" s="266"/>
      <c r="EV135" s="266"/>
      <c r="EW135" s="266"/>
      <c r="EX135" s="266"/>
      <c r="EY135" s="266"/>
      <c r="EZ135" s="266"/>
      <c r="FA135" s="266"/>
      <c r="FB135" s="266"/>
      <c r="FC135" s="266"/>
      <c r="FD135" s="266"/>
      <c r="FE135" s="266"/>
      <c r="FF135" s="266"/>
      <c r="FG135" s="266"/>
      <c r="FH135" s="266"/>
      <c r="FI135" s="266"/>
      <c r="FJ135" s="266"/>
      <c r="FK135" s="266"/>
      <c r="FL135" s="266"/>
      <c r="FM135" s="266"/>
      <c r="FN135" s="266"/>
      <c r="FO135" s="266"/>
      <c r="FP135" s="266"/>
      <c r="FQ135" s="266"/>
      <c r="FR135" s="266"/>
      <c r="FS135" s="266"/>
      <c r="FT135" s="266"/>
      <c r="FU135" s="266"/>
      <c r="FV135" s="266"/>
      <c r="FW135" s="266"/>
      <c r="FX135" s="266"/>
      <c r="FY135" s="266"/>
      <c r="FZ135" s="266"/>
      <c r="GA135" s="266"/>
      <c r="GB135" s="266"/>
      <c r="GC135" s="266"/>
      <c r="GD135" s="266"/>
      <c r="GE135" s="266"/>
      <c r="GF135" s="266"/>
      <c r="GG135" s="266"/>
      <c r="GH135" s="266"/>
      <c r="GI135" s="266"/>
      <c r="GJ135" s="266"/>
      <c r="GK135" s="266"/>
      <c r="GL135" s="266"/>
      <c r="GM135" s="266"/>
      <c r="GN135" s="266"/>
      <c r="GO135" s="266"/>
      <c r="GP135" s="266"/>
      <c r="GQ135" s="266"/>
      <c r="GR135" s="266"/>
      <c r="GS135" s="266"/>
      <c r="GT135" s="266"/>
      <c r="GU135" s="266"/>
      <c r="GV135" s="266"/>
      <c r="GW135" s="266"/>
      <c r="GX135" s="266"/>
      <c r="GY135" s="266"/>
      <c r="GZ135" s="266"/>
      <c r="HA135" s="266"/>
      <c r="HB135" s="266"/>
      <c r="HC135" s="266"/>
      <c r="HD135" s="266"/>
      <c r="HE135" s="266"/>
      <c r="HF135" s="266"/>
      <c r="HG135" s="266"/>
      <c r="HH135" s="266"/>
      <c r="HI135" s="266"/>
      <c r="HJ135" s="266"/>
      <c r="HK135" s="266"/>
      <c r="HL135" s="266"/>
      <c r="HM135" s="266"/>
      <c r="HN135" s="266"/>
      <c r="HO135" s="266"/>
      <c r="HP135" s="266"/>
      <c r="HQ135" s="266"/>
      <c r="HR135" s="266"/>
      <c r="HS135" s="266"/>
      <c r="HT135" s="266"/>
      <c r="HU135" s="266"/>
      <c r="HV135" s="266"/>
      <c r="HW135" s="266"/>
      <c r="HX135" s="266"/>
      <c r="HY135" s="266"/>
      <c r="HZ135" s="266"/>
      <c r="IA135" s="266"/>
      <c r="IB135" s="266"/>
      <c r="IC135" s="266"/>
      <c r="ID135" s="266"/>
      <c r="IE135" s="266"/>
      <c r="IF135" s="266"/>
      <c r="IG135" s="266"/>
      <c r="IH135" s="266"/>
      <c r="II135" s="266"/>
      <c r="IJ135" s="266"/>
      <c r="IK135" s="266"/>
      <c r="IL135" s="266"/>
      <c r="IM135" s="266"/>
      <c r="IN135" s="266"/>
      <c r="IO135" s="266"/>
      <c r="IP135" s="266"/>
      <c r="IQ135" s="266"/>
      <c r="IR135" s="266"/>
      <c r="IS135" s="266"/>
      <c r="IT135" s="266"/>
      <c r="IU135" s="266"/>
      <c r="IV135" s="266"/>
    </row>
    <row r="136" spans="1:256" s="305" customFormat="1" ht="13.5" customHeight="1" x14ac:dyDescent="0.3">
      <c r="A136" s="298"/>
      <c r="B136" s="327"/>
      <c r="C136" s="311"/>
      <c r="D136" s="343" t="s">
        <v>552</v>
      </c>
      <c r="E136" s="304"/>
      <c r="F136" s="221"/>
      <c r="G136" s="221"/>
      <c r="H136" s="221"/>
      <c r="I136" s="221"/>
      <c r="J136" s="221"/>
      <c r="K136" s="221"/>
      <c r="L136" s="221"/>
      <c r="M136" s="221"/>
      <c r="N136" s="221"/>
      <c r="O136" s="221"/>
      <c r="P136" s="221"/>
      <c r="Q136" s="221"/>
      <c r="R136" s="221"/>
      <c r="S136" s="221"/>
      <c r="T136" s="221"/>
      <c r="U136" s="221"/>
      <c r="V136" s="221"/>
      <c r="W136" s="221"/>
      <c r="X136" s="221"/>
      <c r="Y136" s="221"/>
      <c r="Z136" s="221"/>
      <c r="AA136" s="221"/>
      <c r="AB136" s="221"/>
      <c r="AC136" s="221"/>
      <c r="AD136" s="221"/>
      <c r="AE136" s="221"/>
      <c r="AF136" s="221"/>
      <c r="AG136" s="221"/>
      <c r="AH136" s="221"/>
      <c r="AI136" s="221"/>
      <c r="AJ136" s="221"/>
      <c r="AK136" s="221"/>
      <c r="AL136" s="221"/>
      <c r="AM136" s="221"/>
      <c r="AN136" s="221"/>
      <c r="AO136" s="221"/>
      <c r="AP136" s="221"/>
      <c r="AQ136" s="221"/>
      <c r="AR136" s="221"/>
      <c r="AS136" s="221"/>
      <c r="AT136" s="221"/>
      <c r="AU136" s="221"/>
      <c r="AV136" s="221"/>
      <c r="AW136" s="221"/>
      <c r="AX136" s="221"/>
      <c r="AY136" s="221"/>
      <c r="AZ136" s="221"/>
      <c r="BA136" s="221"/>
      <c r="BB136" s="221"/>
      <c r="BC136" s="221"/>
      <c r="BD136" s="221"/>
      <c r="BE136" s="221"/>
      <c r="BF136" s="221"/>
      <c r="BG136" s="221"/>
      <c r="BH136" s="221"/>
      <c r="BI136" s="221"/>
      <c r="BJ136" s="221"/>
      <c r="BK136" s="221"/>
      <c r="BL136" s="221"/>
      <c r="BM136" s="221"/>
      <c r="BN136" s="221"/>
      <c r="BO136" s="221"/>
      <c r="BP136" s="221"/>
      <c r="BQ136" s="221"/>
      <c r="BR136" s="221"/>
      <c r="BS136" s="221"/>
      <c r="BT136" s="221"/>
      <c r="BU136" s="221"/>
      <c r="BV136" s="221"/>
      <c r="BW136" s="221"/>
      <c r="BX136" s="221"/>
      <c r="BY136" s="221"/>
      <c r="BZ136" s="221"/>
      <c r="CA136" s="221"/>
      <c r="CB136" s="221"/>
      <c r="CC136" s="221"/>
      <c r="CD136" s="221"/>
      <c r="CE136" s="221"/>
      <c r="CF136" s="221"/>
      <c r="CG136" s="221"/>
      <c r="CH136" s="221"/>
      <c r="CI136" s="221"/>
      <c r="CJ136" s="221"/>
      <c r="CK136" s="221"/>
      <c r="CL136" s="221"/>
      <c r="CM136" s="221"/>
      <c r="CN136" s="221"/>
      <c r="CO136" s="221"/>
      <c r="CP136" s="221"/>
      <c r="CQ136" s="221"/>
      <c r="CR136" s="221"/>
      <c r="CS136" s="221"/>
      <c r="CT136" s="221"/>
      <c r="CU136" s="221"/>
      <c r="CV136" s="221"/>
      <c r="CW136" s="221"/>
      <c r="CX136" s="221"/>
      <c r="CY136" s="221"/>
      <c r="CZ136" s="221"/>
      <c r="DA136" s="221"/>
      <c r="DB136" s="221"/>
      <c r="DC136" s="221"/>
      <c r="DD136" s="221"/>
      <c r="DE136" s="221"/>
      <c r="DF136" s="221"/>
      <c r="DG136" s="221"/>
      <c r="DH136" s="221"/>
      <c r="DI136" s="221"/>
      <c r="DJ136" s="221"/>
      <c r="DK136" s="221"/>
      <c r="DL136" s="221"/>
      <c r="DM136" s="221"/>
      <c r="DN136" s="221"/>
      <c r="DO136" s="221"/>
      <c r="DP136" s="221"/>
      <c r="DQ136" s="221"/>
      <c r="DR136" s="221"/>
      <c r="DS136" s="221"/>
      <c r="DT136" s="221"/>
      <c r="DU136" s="221"/>
      <c r="DV136" s="221"/>
      <c r="DW136" s="221"/>
      <c r="DX136" s="221"/>
      <c r="DY136" s="221"/>
      <c r="DZ136" s="221"/>
      <c r="EA136" s="221"/>
      <c r="EB136" s="221"/>
      <c r="EC136" s="221"/>
      <c r="ED136" s="221"/>
      <c r="EE136" s="221"/>
      <c r="EF136" s="221"/>
      <c r="EG136" s="221"/>
      <c r="EH136" s="221"/>
      <c r="EI136" s="221"/>
      <c r="EJ136" s="221"/>
      <c r="EK136" s="221"/>
      <c r="EL136" s="221"/>
      <c r="EM136" s="221"/>
      <c r="EN136" s="221"/>
      <c r="EO136" s="221"/>
      <c r="EP136" s="221"/>
      <c r="EQ136" s="221"/>
      <c r="ER136" s="221"/>
      <c r="ES136" s="221"/>
      <c r="ET136" s="221"/>
      <c r="EU136" s="221"/>
      <c r="EV136" s="221"/>
      <c r="EW136" s="221"/>
      <c r="EX136" s="221"/>
      <c r="EY136" s="221"/>
      <c r="EZ136" s="221"/>
      <c r="FA136" s="221"/>
      <c r="FB136" s="221"/>
      <c r="FC136" s="221"/>
      <c r="FD136" s="221"/>
      <c r="FE136" s="221"/>
      <c r="FF136" s="221"/>
      <c r="FG136" s="221"/>
      <c r="FH136" s="221"/>
      <c r="FI136" s="221"/>
      <c r="FJ136" s="221"/>
      <c r="FK136" s="221"/>
      <c r="FL136" s="221"/>
      <c r="FM136" s="221"/>
      <c r="FN136" s="221"/>
      <c r="FO136" s="221"/>
      <c r="FP136" s="221"/>
      <c r="FQ136" s="221"/>
      <c r="FR136" s="221"/>
      <c r="FS136" s="221"/>
      <c r="FT136" s="221"/>
      <c r="FU136" s="221"/>
      <c r="FV136" s="221"/>
      <c r="FW136" s="221"/>
      <c r="FX136" s="221"/>
      <c r="FY136" s="221"/>
      <c r="FZ136" s="221"/>
      <c r="GA136" s="221"/>
      <c r="GB136" s="221"/>
      <c r="GC136" s="221"/>
      <c r="GD136" s="221"/>
      <c r="GE136" s="221"/>
      <c r="GF136" s="221"/>
      <c r="GG136" s="221"/>
      <c r="GH136" s="221"/>
      <c r="GI136" s="221"/>
      <c r="GJ136" s="221"/>
      <c r="GK136" s="221"/>
      <c r="GL136" s="221"/>
      <c r="GM136" s="221"/>
      <c r="GN136" s="221"/>
      <c r="GO136" s="221"/>
      <c r="GP136" s="221"/>
      <c r="GQ136" s="221"/>
      <c r="GR136" s="221"/>
      <c r="GS136" s="221"/>
      <c r="GT136" s="221"/>
      <c r="GU136" s="221"/>
      <c r="GV136" s="221"/>
      <c r="GW136" s="221"/>
      <c r="GX136" s="221"/>
      <c r="GY136" s="221"/>
      <c r="GZ136" s="221"/>
      <c r="HA136" s="221"/>
      <c r="HB136" s="221"/>
      <c r="HC136" s="221"/>
      <c r="HD136" s="221"/>
      <c r="HE136" s="221"/>
      <c r="HF136" s="221"/>
      <c r="HG136" s="221"/>
      <c r="HH136" s="221"/>
      <c r="HI136" s="221"/>
      <c r="HJ136" s="221"/>
      <c r="HK136" s="221"/>
      <c r="HL136" s="221"/>
      <c r="HM136" s="221"/>
      <c r="HN136" s="221"/>
      <c r="HO136" s="221"/>
      <c r="HP136" s="221"/>
      <c r="HQ136" s="221"/>
      <c r="HR136" s="221"/>
      <c r="HS136" s="221"/>
      <c r="HT136" s="221"/>
      <c r="HU136" s="221"/>
      <c r="HV136" s="221"/>
      <c r="HW136" s="221"/>
      <c r="HX136" s="221"/>
      <c r="HY136" s="221"/>
      <c r="HZ136" s="221"/>
      <c r="IA136" s="221"/>
      <c r="IB136" s="221"/>
      <c r="IC136" s="221"/>
      <c r="ID136" s="221"/>
      <c r="IE136" s="221"/>
      <c r="IF136" s="221"/>
      <c r="IG136" s="221"/>
      <c r="IH136" s="221"/>
      <c r="II136" s="221"/>
      <c r="IJ136" s="221"/>
      <c r="IK136" s="221"/>
      <c r="IL136" s="221"/>
      <c r="IM136" s="221"/>
      <c r="IN136" s="221"/>
      <c r="IO136" s="221"/>
      <c r="IP136" s="221"/>
      <c r="IQ136" s="221"/>
      <c r="IR136" s="221"/>
      <c r="IS136" s="221"/>
      <c r="IT136" s="221"/>
      <c r="IU136" s="221"/>
      <c r="IV136" s="221"/>
    </row>
    <row r="137" spans="1:256" s="305" customFormat="1" ht="13.5" customHeight="1" x14ac:dyDescent="0.3">
      <c r="B137" s="327"/>
      <c r="C137" s="311"/>
      <c r="D137" s="306" t="s">
        <v>553</v>
      </c>
      <c r="E137" s="309"/>
      <c r="F137" s="266"/>
      <c r="G137" s="266"/>
      <c r="H137" s="266"/>
      <c r="I137" s="266"/>
      <c r="J137" s="266"/>
      <c r="K137" s="266"/>
      <c r="L137" s="266"/>
      <c r="M137" s="266"/>
      <c r="N137" s="266"/>
      <c r="O137" s="266"/>
      <c r="P137" s="266"/>
      <c r="Q137" s="266"/>
      <c r="R137" s="266"/>
      <c r="S137" s="266"/>
      <c r="T137" s="266"/>
      <c r="U137" s="266"/>
      <c r="V137" s="266"/>
      <c r="W137" s="266"/>
      <c r="X137" s="266"/>
      <c r="Y137" s="266"/>
      <c r="Z137" s="266"/>
      <c r="AA137" s="266"/>
      <c r="AB137" s="266"/>
      <c r="AC137" s="266"/>
      <c r="AD137" s="266"/>
      <c r="AE137" s="266"/>
      <c r="AF137" s="266"/>
      <c r="AG137" s="266"/>
      <c r="AH137" s="266"/>
      <c r="AI137" s="266"/>
      <c r="AJ137" s="266"/>
      <c r="AK137" s="266"/>
      <c r="AL137" s="266"/>
      <c r="AM137" s="266"/>
      <c r="AN137" s="266"/>
      <c r="AO137" s="266"/>
      <c r="AP137" s="266"/>
      <c r="AQ137" s="266"/>
      <c r="AR137" s="266"/>
      <c r="AS137" s="266"/>
      <c r="AT137" s="266"/>
      <c r="AU137" s="266"/>
      <c r="AV137" s="266"/>
      <c r="AW137" s="266"/>
      <c r="AX137" s="266"/>
      <c r="AY137" s="266"/>
      <c r="AZ137" s="266"/>
      <c r="BA137" s="266"/>
      <c r="BB137" s="266"/>
      <c r="BC137" s="266"/>
      <c r="BD137" s="266"/>
      <c r="BE137" s="266"/>
      <c r="BF137" s="266"/>
      <c r="BG137" s="266"/>
      <c r="BH137" s="266"/>
      <c r="BI137" s="266"/>
      <c r="BJ137" s="266"/>
      <c r="BK137" s="266"/>
      <c r="BL137" s="266"/>
      <c r="BM137" s="266"/>
      <c r="BN137" s="266"/>
      <c r="BO137" s="266"/>
      <c r="BP137" s="266"/>
      <c r="BQ137" s="266"/>
      <c r="BR137" s="266"/>
      <c r="BS137" s="266"/>
      <c r="BT137" s="266"/>
      <c r="BU137" s="266"/>
      <c r="BV137" s="266"/>
      <c r="BW137" s="266"/>
      <c r="BX137" s="266"/>
      <c r="BY137" s="266"/>
      <c r="BZ137" s="266"/>
      <c r="CA137" s="266"/>
      <c r="CB137" s="266"/>
      <c r="CC137" s="266"/>
      <c r="CD137" s="266"/>
      <c r="CE137" s="266"/>
      <c r="CF137" s="266"/>
      <c r="CG137" s="266"/>
      <c r="CH137" s="266"/>
      <c r="CI137" s="266"/>
      <c r="CJ137" s="266"/>
      <c r="CK137" s="266"/>
      <c r="CL137" s="266"/>
      <c r="CM137" s="266"/>
      <c r="CN137" s="266"/>
      <c r="CO137" s="266"/>
      <c r="CP137" s="266"/>
      <c r="CQ137" s="266"/>
      <c r="CR137" s="266"/>
      <c r="CS137" s="266"/>
      <c r="CT137" s="266"/>
      <c r="CU137" s="266"/>
      <c r="CV137" s="266"/>
      <c r="CW137" s="266"/>
      <c r="CX137" s="266"/>
      <c r="CY137" s="266"/>
      <c r="CZ137" s="266"/>
      <c r="DA137" s="266"/>
      <c r="DB137" s="266"/>
      <c r="DC137" s="266"/>
      <c r="DD137" s="266"/>
      <c r="DE137" s="266"/>
      <c r="DF137" s="266"/>
      <c r="DG137" s="266"/>
      <c r="DH137" s="266"/>
      <c r="DI137" s="266"/>
      <c r="DJ137" s="266"/>
      <c r="DK137" s="266"/>
      <c r="DL137" s="266"/>
      <c r="DM137" s="266"/>
      <c r="DN137" s="266"/>
      <c r="DO137" s="266"/>
      <c r="DP137" s="266"/>
      <c r="DQ137" s="266"/>
      <c r="DR137" s="266"/>
      <c r="DS137" s="266"/>
      <c r="DT137" s="266"/>
      <c r="DU137" s="266"/>
      <c r="DV137" s="266"/>
      <c r="DW137" s="266"/>
      <c r="DX137" s="266"/>
      <c r="DY137" s="266"/>
      <c r="DZ137" s="266"/>
      <c r="EA137" s="266"/>
      <c r="EB137" s="266"/>
      <c r="EC137" s="266"/>
      <c r="ED137" s="266"/>
      <c r="EE137" s="266"/>
      <c r="EF137" s="266"/>
      <c r="EG137" s="266"/>
      <c r="EH137" s="266"/>
      <c r="EI137" s="266"/>
      <c r="EJ137" s="266"/>
      <c r="EK137" s="266"/>
      <c r="EL137" s="266"/>
      <c r="EM137" s="266"/>
      <c r="EN137" s="266"/>
      <c r="EO137" s="266"/>
      <c r="EP137" s="266"/>
      <c r="EQ137" s="266"/>
      <c r="ER137" s="266"/>
      <c r="ES137" s="266"/>
      <c r="ET137" s="266"/>
      <c r="EU137" s="266"/>
      <c r="EV137" s="266"/>
      <c r="EW137" s="266"/>
      <c r="EX137" s="266"/>
      <c r="EY137" s="266"/>
      <c r="EZ137" s="266"/>
      <c r="FA137" s="266"/>
      <c r="FB137" s="266"/>
      <c r="FC137" s="266"/>
      <c r="FD137" s="266"/>
      <c r="FE137" s="266"/>
      <c r="FF137" s="266"/>
      <c r="FG137" s="266"/>
      <c r="FH137" s="266"/>
      <c r="FI137" s="266"/>
      <c r="FJ137" s="266"/>
      <c r="FK137" s="266"/>
      <c r="FL137" s="266"/>
      <c r="FM137" s="266"/>
      <c r="FN137" s="266"/>
      <c r="FO137" s="266"/>
      <c r="FP137" s="266"/>
      <c r="FQ137" s="266"/>
      <c r="FR137" s="266"/>
      <c r="FS137" s="266"/>
      <c r="FT137" s="266"/>
      <c r="FU137" s="266"/>
      <c r="FV137" s="266"/>
      <c r="FW137" s="266"/>
      <c r="FX137" s="266"/>
      <c r="FY137" s="266"/>
      <c r="FZ137" s="266"/>
      <c r="GA137" s="266"/>
      <c r="GB137" s="266"/>
      <c r="GC137" s="266"/>
      <c r="GD137" s="266"/>
      <c r="GE137" s="266"/>
      <c r="GF137" s="266"/>
      <c r="GG137" s="266"/>
      <c r="GH137" s="266"/>
      <c r="GI137" s="266"/>
      <c r="GJ137" s="266"/>
      <c r="GK137" s="266"/>
      <c r="GL137" s="266"/>
      <c r="GM137" s="266"/>
      <c r="GN137" s="266"/>
      <c r="GO137" s="266"/>
      <c r="GP137" s="266"/>
      <c r="GQ137" s="266"/>
      <c r="GR137" s="266"/>
      <c r="GS137" s="266"/>
      <c r="GT137" s="266"/>
      <c r="GU137" s="266"/>
      <c r="GV137" s="266"/>
      <c r="GW137" s="266"/>
      <c r="GX137" s="266"/>
      <c r="GY137" s="266"/>
      <c r="GZ137" s="266"/>
      <c r="HA137" s="266"/>
      <c r="HB137" s="266"/>
      <c r="HC137" s="266"/>
      <c r="HD137" s="266"/>
      <c r="HE137" s="266"/>
      <c r="HF137" s="266"/>
      <c r="HG137" s="266"/>
      <c r="HH137" s="266"/>
      <c r="HI137" s="266"/>
      <c r="HJ137" s="266"/>
      <c r="HK137" s="266"/>
      <c r="HL137" s="266"/>
      <c r="HM137" s="266"/>
      <c r="HN137" s="266"/>
      <c r="HO137" s="266"/>
      <c r="HP137" s="266"/>
      <c r="HQ137" s="266"/>
      <c r="HR137" s="266"/>
      <c r="HS137" s="266"/>
      <c r="HT137" s="266"/>
      <c r="HU137" s="266"/>
      <c r="HV137" s="266"/>
      <c r="HW137" s="266"/>
      <c r="HX137" s="266"/>
      <c r="HY137" s="266"/>
      <c r="HZ137" s="266"/>
      <c r="IA137" s="266"/>
      <c r="IB137" s="266"/>
      <c r="IC137" s="266"/>
      <c r="ID137" s="266"/>
      <c r="IE137" s="266"/>
      <c r="IF137" s="266"/>
      <c r="IG137" s="266"/>
      <c r="IH137" s="266"/>
      <c r="II137" s="266"/>
      <c r="IJ137" s="266"/>
      <c r="IK137" s="266"/>
      <c r="IL137" s="266"/>
      <c r="IM137" s="266"/>
      <c r="IN137" s="266"/>
      <c r="IO137" s="266"/>
      <c r="IP137" s="266"/>
      <c r="IQ137" s="266"/>
      <c r="IR137" s="266"/>
      <c r="IS137" s="266"/>
      <c r="IT137" s="266"/>
      <c r="IU137" s="266"/>
      <c r="IV137" s="266"/>
    </row>
    <row r="138" spans="1:256" s="305" customFormat="1" ht="13.5" customHeight="1" x14ac:dyDescent="0.3">
      <c r="A138" s="298"/>
      <c r="B138" s="327"/>
      <c r="C138" s="311"/>
      <c r="D138" s="343" t="s">
        <v>554</v>
      </c>
      <c r="E138" s="304"/>
      <c r="F138" s="221"/>
      <c r="G138" s="221"/>
      <c r="H138" s="221"/>
      <c r="I138" s="221"/>
      <c r="J138" s="221"/>
      <c r="K138" s="221"/>
      <c r="L138" s="221"/>
      <c r="M138" s="221"/>
      <c r="N138" s="221"/>
      <c r="O138" s="221"/>
      <c r="P138" s="221"/>
      <c r="Q138" s="221"/>
      <c r="R138" s="221"/>
      <c r="S138" s="221"/>
      <c r="T138" s="221"/>
      <c r="U138" s="221"/>
      <c r="V138" s="221"/>
      <c r="W138" s="221"/>
      <c r="X138" s="221"/>
      <c r="Y138" s="221"/>
      <c r="Z138" s="221"/>
      <c r="AA138" s="221"/>
      <c r="AB138" s="221"/>
      <c r="AC138" s="221"/>
      <c r="AD138" s="221"/>
      <c r="AE138" s="221"/>
      <c r="AF138" s="221"/>
      <c r="AG138" s="221"/>
      <c r="AH138" s="221"/>
      <c r="AI138" s="221"/>
      <c r="AJ138" s="221"/>
      <c r="AK138" s="221"/>
      <c r="AL138" s="221"/>
      <c r="AM138" s="221"/>
      <c r="AN138" s="221"/>
      <c r="AO138" s="221"/>
      <c r="AP138" s="221"/>
      <c r="AQ138" s="221"/>
      <c r="AR138" s="221"/>
      <c r="AS138" s="221"/>
      <c r="AT138" s="221"/>
      <c r="AU138" s="221"/>
      <c r="AV138" s="221"/>
      <c r="AW138" s="221"/>
      <c r="AX138" s="221"/>
      <c r="AY138" s="221"/>
      <c r="AZ138" s="221"/>
      <c r="BA138" s="221"/>
      <c r="BB138" s="221"/>
      <c r="BC138" s="221"/>
      <c r="BD138" s="221"/>
      <c r="BE138" s="221"/>
      <c r="BF138" s="221"/>
      <c r="BG138" s="221"/>
      <c r="BH138" s="221"/>
      <c r="BI138" s="221"/>
      <c r="BJ138" s="221"/>
      <c r="BK138" s="221"/>
      <c r="BL138" s="221"/>
      <c r="BM138" s="221"/>
      <c r="BN138" s="221"/>
      <c r="BO138" s="221"/>
      <c r="BP138" s="221"/>
      <c r="BQ138" s="221"/>
      <c r="BR138" s="221"/>
      <c r="BS138" s="221"/>
      <c r="BT138" s="221"/>
      <c r="BU138" s="221"/>
      <c r="BV138" s="221"/>
      <c r="BW138" s="221"/>
      <c r="BX138" s="221"/>
      <c r="BY138" s="221"/>
      <c r="BZ138" s="221"/>
      <c r="CA138" s="221"/>
      <c r="CB138" s="221"/>
      <c r="CC138" s="221"/>
      <c r="CD138" s="221"/>
      <c r="CE138" s="221"/>
      <c r="CF138" s="221"/>
      <c r="CG138" s="221"/>
      <c r="CH138" s="221"/>
      <c r="CI138" s="221"/>
      <c r="CJ138" s="221"/>
      <c r="CK138" s="221"/>
      <c r="CL138" s="221"/>
      <c r="CM138" s="221"/>
      <c r="CN138" s="221"/>
      <c r="CO138" s="221"/>
      <c r="CP138" s="221"/>
      <c r="CQ138" s="221"/>
      <c r="CR138" s="221"/>
      <c r="CS138" s="221"/>
      <c r="CT138" s="221"/>
      <c r="CU138" s="221"/>
      <c r="CV138" s="221"/>
      <c r="CW138" s="221"/>
      <c r="CX138" s="221"/>
      <c r="CY138" s="221"/>
      <c r="CZ138" s="221"/>
      <c r="DA138" s="221"/>
      <c r="DB138" s="221"/>
      <c r="DC138" s="221"/>
      <c r="DD138" s="221"/>
      <c r="DE138" s="221"/>
      <c r="DF138" s="221"/>
      <c r="DG138" s="221"/>
      <c r="DH138" s="221"/>
      <c r="DI138" s="221"/>
      <c r="DJ138" s="221"/>
      <c r="DK138" s="221"/>
      <c r="DL138" s="221"/>
      <c r="DM138" s="221"/>
      <c r="DN138" s="221"/>
      <c r="DO138" s="221"/>
      <c r="DP138" s="221"/>
      <c r="DQ138" s="221"/>
      <c r="DR138" s="221"/>
      <c r="DS138" s="221"/>
      <c r="DT138" s="221"/>
      <c r="DU138" s="221"/>
      <c r="DV138" s="221"/>
      <c r="DW138" s="221"/>
      <c r="DX138" s="221"/>
      <c r="DY138" s="221"/>
      <c r="DZ138" s="221"/>
      <c r="EA138" s="221"/>
      <c r="EB138" s="221"/>
      <c r="EC138" s="221"/>
      <c r="ED138" s="221"/>
      <c r="EE138" s="221"/>
      <c r="EF138" s="221"/>
      <c r="EG138" s="221"/>
      <c r="EH138" s="221"/>
      <c r="EI138" s="221"/>
      <c r="EJ138" s="221"/>
      <c r="EK138" s="221"/>
      <c r="EL138" s="221"/>
      <c r="EM138" s="221"/>
      <c r="EN138" s="221"/>
      <c r="EO138" s="221"/>
      <c r="EP138" s="221"/>
      <c r="EQ138" s="221"/>
      <c r="ER138" s="221"/>
      <c r="ES138" s="221"/>
      <c r="ET138" s="221"/>
      <c r="EU138" s="221"/>
      <c r="EV138" s="221"/>
      <c r="EW138" s="221"/>
      <c r="EX138" s="221"/>
      <c r="EY138" s="221"/>
      <c r="EZ138" s="221"/>
      <c r="FA138" s="221"/>
      <c r="FB138" s="221"/>
      <c r="FC138" s="221"/>
      <c r="FD138" s="221"/>
      <c r="FE138" s="221"/>
      <c r="FF138" s="221"/>
      <c r="FG138" s="221"/>
      <c r="FH138" s="221"/>
      <c r="FI138" s="221"/>
      <c r="FJ138" s="221"/>
      <c r="FK138" s="221"/>
      <c r="FL138" s="221"/>
      <c r="FM138" s="221"/>
      <c r="FN138" s="221"/>
      <c r="FO138" s="221"/>
      <c r="FP138" s="221"/>
      <c r="FQ138" s="221"/>
      <c r="FR138" s="221"/>
      <c r="FS138" s="221"/>
      <c r="FT138" s="221"/>
      <c r="FU138" s="221"/>
      <c r="FV138" s="221"/>
      <c r="FW138" s="221"/>
      <c r="FX138" s="221"/>
      <c r="FY138" s="221"/>
      <c r="FZ138" s="221"/>
      <c r="GA138" s="221"/>
      <c r="GB138" s="221"/>
      <c r="GC138" s="221"/>
      <c r="GD138" s="221"/>
      <c r="GE138" s="221"/>
      <c r="GF138" s="221"/>
      <c r="GG138" s="221"/>
      <c r="GH138" s="221"/>
      <c r="GI138" s="221"/>
      <c r="GJ138" s="221"/>
      <c r="GK138" s="221"/>
      <c r="GL138" s="221"/>
      <c r="GM138" s="221"/>
      <c r="GN138" s="221"/>
      <c r="GO138" s="221"/>
      <c r="GP138" s="221"/>
      <c r="GQ138" s="221"/>
      <c r="GR138" s="221"/>
      <c r="GS138" s="221"/>
      <c r="GT138" s="221"/>
      <c r="GU138" s="221"/>
      <c r="GV138" s="221"/>
      <c r="GW138" s="221"/>
      <c r="GX138" s="221"/>
      <c r="GY138" s="221"/>
      <c r="GZ138" s="221"/>
      <c r="HA138" s="221"/>
      <c r="HB138" s="221"/>
      <c r="HC138" s="221"/>
      <c r="HD138" s="221"/>
      <c r="HE138" s="221"/>
      <c r="HF138" s="221"/>
      <c r="HG138" s="221"/>
      <c r="HH138" s="221"/>
      <c r="HI138" s="221"/>
      <c r="HJ138" s="221"/>
      <c r="HK138" s="221"/>
      <c r="HL138" s="221"/>
      <c r="HM138" s="221"/>
      <c r="HN138" s="221"/>
      <c r="HO138" s="221"/>
      <c r="HP138" s="221"/>
      <c r="HQ138" s="221"/>
      <c r="HR138" s="221"/>
      <c r="HS138" s="221"/>
      <c r="HT138" s="221"/>
      <c r="HU138" s="221"/>
      <c r="HV138" s="221"/>
      <c r="HW138" s="221"/>
      <c r="HX138" s="221"/>
      <c r="HY138" s="221"/>
      <c r="HZ138" s="221"/>
      <c r="IA138" s="221"/>
      <c r="IB138" s="221"/>
      <c r="IC138" s="221"/>
      <c r="ID138" s="221"/>
      <c r="IE138" s="221"/>
      <c r="IF138" s="221"/>
      <c r="IG138" s="221"/>
      <c r="IH138" s="221"/>
      <c r="II138" s="221"/>
      <c r="IJ138" s="221"/>
      <c r="IK138" s="221"/>
      <c r="IL138" s="221"/>
      <c r="IM138" s="221"/>
      <c r="IN138" s="221"/>
      <c r="IO138" s="221"/>
      <c r="IP138" s="221"/>
      <c r="IQ138" s="221"/>
      <c r="IR138" s="221"/>
      <c r="IS138" s="221"/>
      <c r="IT138" s="221"/>
      <c r="IU138" s="221"/>
      <c r="IV138" s="221"/>
    </row>
    <row r="139" spans="1:256" s="314" customFormat="1" ht="13.5" customHeight="1" thickBot="1" x14ac:dyDescent="0.35">
      <c r="A139" s="305"/>
      <c r="B139" s="327"/>
      <c r="C139" s="316"/>
      <c r="D139" s="310" t="s">
        <v>555</v>
      </c>
      <c r="E139" s="312"/>
      <c r="F139" s="313"/>
      <c r="G139" s="313"/>
      <c r="H139" s="313"/>
      <c r="I139" s="313"/>
      <c r="J139" s="313"/>
      <c r="K139" s="313"/>
      <c r="L139" s="313"/>
      <c r="M139" s="313"/>
      <c r="N139" s="313"/>
      <c r="O139" s="313"/>
      <c r="P139" s="313"/>
      <c r="Q139" s="313"/>
      <c r="R139" s="313"/>
      <c r="S139" s="313"/>
      <c r="T139" s="313"/>
      <c r="U139" s="313"/>
      <c r="V139" s="313"/>
      <c r="W139" s="313"/>
      <c r="X139" s="313"/>
      <c r="Y139" s="313"/>
      <c r="Z139" s="313"/>
      <c r="AA139" s="313"/>
      <c r="AB139" s="313"/>
      <c r="AC139" s="313"/>
      <c r="AD139" s="313"/>
      <c r="AE139" s="313"/>
      <c r="AF139" s="313"/>
      <c r="AG139" s="313"/>
      <c r="AH139" s="313"/>
      <c r="AI139" s="313"/>
      <c r="AJ139" s="313"/>
      <c r="AK139" s="313"/>
      <c r="AL139" s="313"/>
      <c r="AM139" s="313"/>
      <c r="AN139" s="313"/>
      <c r="AO139" s="313"/>
      <c r="AP139" s="313"/>
      <c r="AQ139" s="313"/>
      <c r="AR139" s="313"/>
      <c r="AS139" s="313"/>
      <c r="AT139" s="313"/>
      <c r="AU139" s="313"/>
      <c r="AV139" s="313"/>
      <c r="AW139" s="313"/>
      <c r="AX139" s="313"/>
      <c r="AY139" s="313"/>
      <c r="AZ139" s="313"/>
      <c r="BA139" s="313"/>
      <c r="BB139" s="313"/>
      <c r="BC139" s="313"/>
      <c r="BD139" s="313"/>
      <c r="BE139" s="313"/>
      <c r="BF139" s="313"/>
      <c r="BG139" s="313"/>
      <c r="BH139" s="313"/>
      <c r="BI139" s="313"/>
      <c r="BJ139" s="313"/>
      <c r="BK139" s="313"/>
      <c r="BL139" s="313"/>
      <c r="BM139" s="313"/>
      <c r="BN139" s="313"/>
      <c r="BO139" s="313"/>
      <c r="BP139" s="313"/>
      <c r="BQ139" s="313"/>
      <c r="BR139" s="313"/>
      <c r="BS139" s="313"/>
      <c r="BT139" s="313"/>
      <c r="BU139" s="313"/>
      <c r="BV139" s="313"/>
      <c r="BW139" s="313"/>
      <c r="BX139" s="313"/>
      <c r="BY139" s="313"/>
      <c r="BZ139" s="313"/>
      <c r="CA139" s="313"/>
      <c r="CB139" s="313"/>
      <c r="CC139" s="313"/>
      <c r="CD139" s="313"/>
      <c r="CE139" s="313"/>
      <c r="CF139" s="313"/>
      <c r="CG139" s="313"/>
      <c r="CH139" s="313"/>
      <c r="CI139" s="313"/>
      <c r="CJ139" s="313"/>
      <c r="CK139" s="313"/>
      <c r="CL139" s="313"/>
      <c r="CM139" s="313"/>
      <c r="CN139" s="313"/>
      <c r="CO139" s="313"/>
      <c r="CP139" s="313"/>
      <c r="CQ139" s="313"/>
      <c r="CR139" s="313"/>
      <c r="CS139" s="313"/>
      <c r="CT139" s="313"/>
      <c r="CU139" s="313"/>
      <c r="CV139" s="313"/>
      <c r="CW139" s="313"/>
      <c r="CX139" s="313"/>
      <c r="CY139" s="313"/>
      <c r="CZ139" s="313"/>
      <c r="DA139" s="313"/>
      <c r="DB139" s="313"/>
      <c r="DC139" s="313"/>
      <c r="DD139" s="313"/>
      <c r="DE139" s="313"/>
      <c r="DF139" s="313"/>
      <c r="DG139" s="313"/>
      <c r="DH139" s="313"/>
      <c r="DI139" s="313"/>
      <c r="DJ139" s="313"/>
      <c r="DK139" s="313"/>
      <c r="DL139" s="313"/>
      <c r="DM139" s="313"/>
      <c r="DN139" s="313"/>
      <c r="DO139" s="313"/>
      <c r="DP139" s="313"/>
      <c r="DQ139" s="313"/>
      <c r="DR139" s="313"/>
      <c r="DS139" s="313"/>
      <c r="DT139" s="313"/>
      <c r="DU139" s="313"/>
      <c r="DV139" s="313"/>
      <c r="DW139" s="313"/>
      <c r="DX139" s="313"/>
      <c r="DY139" s="313"/>
      <c r="DZ139" s="313"/>
      <c r="EA139" s="313"/>
      <c r="EB139" s="313"/>
      <c r="EC139" s="313"/>
      <c r="ED139" s="313"/>
      <c r="EE139" s="313"/>
      <c r="EF139" s="313"/>
      <c r="EG139" s="313"/>
      <c r="EH139" s="313"/>
      <c r="EI139" s="313"/>
      <c r="EJ139" s="313"/>
      <c r="EK139" s="313"/>
      <c r="EL139" s="313"/>
      <c r="EM139" s="313"/>
      <c r="EN139" s="313"/>
      <c r="EO139" s="313"/>
      <c r="EP139" s="313"/>
      <c r="EQ139" s="313"/>
      <c r="ER139" s="313"/>
      <c r="ES139" s="313"/>
      <c r="ET139" s="313"/>
      <c r="EU139" s="313"/>
      <c r="EV139" s="313"/>
      <c r="EW139" s="313"/>
      <c r="EX139" s="313"/>
      <c r="EY139" s="313"/>
      <c r="EZ139" s="313"/>
      <c r="FA139" s="313"/>
      <c r="FB139" s="313"/>
      <c r="FC139" s="313"/>
      <c r="FD139" s="313"/>
      <c r="FE139" s="313"/>
      <c r="FF139" s="313"/>
      <c r="FG139" s="313"/>
      <c r="FH139" s="313"/>
      <c r="FI139" s="313"/>
      <c r="FJ139" s="313"/>
      <c r="FK139" s="313"/>
      <c r="FL139" s="313"/>
      <c r="FM139" s="313"/>
      <c r="FN139" s="313"/>
      <c r="FO139" s="313"/>
      <c r="FP139" s="313"/>
      <c r="FQ139" s="313"/>
      <c r="FR139" s="313"/>
      <c r="FS139" s="313"/>
      <c r="FT139" s="313"/>
      <c r="FU139" s="313"/>
      <c r="FV139" s="313"/>
      <c r="FW139" s="313"/>
      <c r="FX139" s="313"/>
      <c r="FY139" s="313"/>
      <c r="FZ139" s="313"/>
      <c r="GA139" s="313"/>
      <c r="GB139" s="313"/>
      <c r="GC139" s="313"/>
      <c r="GD139" s="313"/>
      <c r="GE139" s="313"/>
      <c r="GF139" s="313"/>
      <c r="GG139" s="313"/>
      <c r="GH139" s="313"/>
      <c r="GI139" s="313"/>
      <c r="GJ139" s="313"/>
      <c r="GK139" s="313"/>
      <c r="GL139" s="313"/>
      <c r="GM139" s="313"/>
      <c r="GN139" s="313"/>
      <c r="GO139" s="313"/>
      <c r="GP139" s="313"/>
      <c r="GQ139" s="313"/>
      <c r="GR139" s="313"/>
      <c r="GS139" s="313"/>
      <c r="GT139" s="313"/>
      <c r="GU139" s="313"/>
      <c r="GV139" s="313"/>
      <c r="GW139" s="313"/>
      <c r="GX139" s="313"/>
      <c r="GY139" s="313"/>
      <c r="GZ139" s="313"/>
      <c r="HA139" s="313"/>
      <c r="HB139" s="313"/>
      <c r="HC139" s="313"/>
      <c r="HD139" s="313"/>
      <c r="HE139" s="313"/>
      <c r="HF139" s="313"/>
      <c r="HG139" s="313"/>
      <c r="HH139" s="313"/>
      <c r="HI139" s="313"/>
      <c r="HJ139" s="313"/>
      <c r="HK139" s="313"/>
      <c r="HL139" s="313"/>
      <c r="HM139" s="313"/>
      <c r="HN139" s="313"/>
      <c r="HO139" s="313"/>
      <c r="HP139" s="313"/>
      <c r="HQ139" s="313"/>
      <c r="HR139" s="313"/>
      <c r="HS139" s="313"/>
      <c r="HT139" s="313"/>
      <c r="HU139" s="313"/>
      <c r="HV139" s="313"/>
      <c r="HW139" s="313"/>
      <c r="HX139" s="313"/>
      <c r="HY139" s="313"/>
      <c r="HZ139" s="313"/>
      <c r="IA139" s="313"/>
      <c r="IB139" s="313"/>
      <c r="IC139" s="313"/>
      <c r="ID139" s="313"/>
      <c r="IE139" s="313"/>
      <c r="IF139" s="313"/>
      <c r="IG139" s="313"/>
      <c r="IH139" s="313"/>
      <c r="II139" s="313"/>
      <c r="IJ139" s="313"/>
      <c r="IK139" s="313"/>
      <c r="IL139" s="313"/>
      <c r="IM139" s="313"/>
      <c r="IN139" s="313"/>
      <c r="IO139" s="313"/>
      <c r="IP139" s="313"/>
      <c r="IQ139" s="313"/>
      <c r="IR139" s="313"/>
      <c r="IS139" s="313"/>
      <c r="IT139" s="313"/>
      <c r="IU139" s="313"/>
      <c r="IV139" s="313"/>
    </row>
    <row r="140" spans="1:256" s="298" customFormat="1" ht="13.5" customHeight="1" x14ac:dyDescent="0.3">
      <c r="B140" s="330"/>
      <c r="C140" s="331"/>
      <c r="D140" s="332" t="s">
        <v>548</v>
      </c>
      <c r="E140" s="220">
        <f>E132+E124</f>
        <v>0</v>
      </c>
      <c r="F140" s="333">
        <f>F132+F124</f>
        <v>0</v>
      </c>
      <c r="G140" s="333">
        <f t="shared" ref="G140:BR140" si="96">G132+G124</f>
        <v>0</v>
      </c>
      <c r="H140" s="333">
        <f t="shared" si="96"/>
        <v>0</v>
      </c>
      <c r="I140" s="333">
        <f t="shared" si="96"/>
        <v>0</v>
      </c>
      <c r="J140" s="333">
        <f t="shared" si="96"/>
        <v>0</v>
      </c>
      <c r="K140" s="333">
        <f t="shared" si="96"/>
        <v>0</v>
      </c>
      <c r="L140" s="333">
        <f t="shared" si="96"/>
        <v>0</v>
      </c>
      <c r="M140" s="333">
        <f t="shared" si="96"/>
        <v>0</v>
      </c>
      <c r="N140" s="333">
        <f t="shared" si="96"/>
        <v>0</v>
      </c>
      <c r="O140" s="333">
        <f t="shared" si="96"/>
        <v>0</v>
      </c>
      <c r="P140" s="333">
        <f t="shared" si="96"/>
        <v>0</v>
      </c>
      <c r="Q140" s="333">
        <f t="shared" si="96"/>
        <v>0</v>
      </c>
      <c r="R140" s="333">
        <f t="shared" si="96"/>
        <v>0</v>
      </c>
      <c r="S140" s="333">
        <f t="shared" si="96"/>
        <v>0</v>
      </c>
      <c r="T140" s="333">
        <f t="shared" si="96"/>
        <v>0</v>
      </c>
      <c r="U140" s="333">
        <f t="shared" si="96"/>
        <v>0</v>
      </c>
      <c r="V140" s="333">
        <f t="shared" si="96"/>
        <v>0</v>
      </c>
      <c r="W140" s="333">
        <f t="shared" si="96"/>
        <v>0</v>
      </c>
      <c r="X140" s="333">
        <f t="shared" si="96"/>
        <v>0</v>
      </c>
      <c r="Y140" s="333">
        <f t="shared" si="96"/>
        <v>0</v>
      </c>
      <c r="Z140" s="333">
        <f t="shared" si="96"/>
        <v>0</v>
      </c>
      <c r="AA140" s="333">
        <f t="shared" si="96"/>
        <v>0</v>
      </c>
      <c r="AB140" s="333">
        <f t="shared" si="96"/>
        <v>0</v>
      </c>
      <c r="AC140" s="333">
        <f t="shared" si="96"/>
        <v>0</v>
      </c>
      <c r="AD140" s="333">
        <f t="shared" si="96"/>
        <v>0</v>
      </c>
      <c r="AE140" s="333">
        <f t="shared" si="96"/>
        <v>0</v>
      </c>
      <c r="AF140" s="333">
        <f t="shared" si="96"/>
        <v>0</v>
      </c>
      <c r="AG140" s="333">
        <f t="shared" si="96"/>
        <v>0</v>
      </c>
      <c r="AH140" s="333">
        <f t="shared" si="96"/>
        <v>0</v>
      </c>
      <c r="AI140" s="333">
        <f t="shared" si="96"/>
        <v>0</v>
      </c>
      <c r="AJ140" s="333">
        <f t="shared" si="96"/>
        <v>0</v>
      </c>
      <c r="AK140" s="333">
        <f t="shared" si="96"/>
        <v>0</v>
      </c>
      <c r="AL140" s="333">
        <f t="shared" si="96"/>
        <v>0</v>
      </c>
      <c r="AM140" s="333">
        <f t="shared" si="96"/>
        <v>0</v>
      </c>
      <c r="AN140" s="333">
        <f t="shared" si="96"/>
        <v>0</v>
      </c>
      <c r="AO140" s="333">
        <f t="shared" si="96"/>
        <v>0</v>
      </c>
      <c r="AP140" s="333">
        <f t="shared" si="96"/>
        <v>0</v>
      </c>
      <c r="AQ140" s="333">
        <f t="shared" si="96"/>
        <v>0</v>
      </c>
      <c r="AR140" s="333">
        <f t="shared" si="96"/>
        <v>0</v>
      </c>
      <c r="AS140" s="333">
        <f t="shared" si="96"/>
        <v>0</v>
      </c>
      <c r="AT140" s="333">
        <f t="shared" si="96"/>
        <v>0</v>
      </c>
      <c r="AU140" s="333">
        <f t="shared" si="96"/>
        <v>0</v>
      </c>
      <c r="AV140" s="333">
        <f t="shared" si="96"/>
        <v>0</v>
      </c>
      <c r="AW140" s="333">
        <f t="shared" si="96"/>
        <v>0</v>
      </c>
      <c r="AX140" s="333">
        <f t="shared" si="96"/>
        <v>0</v>
      </c>
      <c r="AY140" s="333">
        <f t="shared" si="96"/>
        <v>0</v>
      </c>
      <c r="AZ140" s="333">
        <f t="shared" si="96"/>
        <v>0</v>
      </c>
      <c r="BA140" s="333">
        <f t="shared" si="96"/>
        <v>0</v>
      </c>
      <c r="BB140" s="333">
        <f t="shared" si="96"/>
        <v>0</v>
      </c>
      <c r="BC140" s="333">
        <f t="shared" si="96"/>
        <v>0</v>
      </c>
      <c r="BD140" s="333">
        <f t="shared" si="96"/>
        <v>0</v>
      </c>
      <c r="BE140" s="333">
        <f t="shared" si="96"/>
        <v>0</v>
      </c>
      <c r="BF140" s="333">
        <f t="shared" si="96"/>
        <v>0</v>
      </c>
      <c r="BG140" s="333">
        <f t="shared" si="96"/>
        <v>0</v>
      </c>
      <c r="BH140" s="333">
        <f t="shared" si="96"/>
        <v>0</v>
      </c>
      <c r="BI140" s="333">
        <f t="shared" si="96"/>
        <v>0</v>
      </c>
      <c r="BJ140" s="333">
        <f t="shared" si="96"/>
        <v>0</v>
      </c>
      <c r="BK140" s="333">
        <f t="shared" si="96"/>
        <v>0</v>
      </c>
      <c r="BL140" s="333">
        <f t="shared" si="96"/>
        <v>0</v>
      </c>
      <c r="BM140" s="333">
        <f t="shared" si="96"/>
        <v>0</v>
      </c>
      <c r="BN140" s="333">
        <f t="shared" si="96"/>
        <v>0</v>
      </c>
      <c r="BO140" s="333">
        <f t="shared" si="96"/>
        <v>0</v>
      </c>
      <c r="BP140" s="333">
        <f t="shared" si="96"/>
        <v>0</v>
      </c>
      <c r="BQ140" s="333">
        <f t="shared" si="96"/>
        <v>0</v>
      </c>
      <c r="BR140" s="333">
        <f t="shared" si="96"/>
        <v>0</v>
      </c>
      <c r="BS140" s="333">
        <f t="shared" ref="BS140:ED140" si="97">BS132+BS124</f>
        <v>0</v>
      </c>
      <c r="BT140" s="333">
        <f t="shared" si="97"/>
        <v>0</v>
      </c>
      <c r="BU140" s="333">
        <f t="shared" si="97"/>
        <v>0</v>
      </c>
      <c r="BV140" s="333">
        <f t="shared" si="97"/>
        <v>0</v>
      </c>
      <c r="BW140" s="333">
        <f t="shared" si="97"/>
        <v>0</v>
      </c>
      <c r="BX140" s="333">
        <f t="shared" si="97"/>
        <v>0</v>
      </c>
      <c r="BY140" s="333">
        <f t="shared" si="97"/>
        <v>0</v>
      </c>
      <c r="BZ140" s="333">
        <f t="shared" si="97"/>
        <v>0</v>
      </c>
      <c r="CA140" s="333">
        <f t="shared" si="97"/>
        <v>0</v>
      </c>
      <c r="CB140" s="333">
        <f t="shared" si="97"/>
        <v>0</v>
      </c>
      <c r="CC140" s="333">
        <f t="shared" si="97"/>
        <v>0</v>
      </c>
      <c r="CD140" s="333">
        <f t="shared" si="97"/>
        <v>0</v>
      </c>
      <c r="CE140" s="333">
        <f t="shared" si="97"/>
        <v>0</v>
      </c>
      <c r="CF140" s="333">
        <f t="shared" si="97"/>
        <v>0</v>
      </c>
      <c r="CG140" s="333">
        <f t="shared" si="97"/>
        <v>0</v>
      </c>
      <c r="CH140" s="333">
        <f t="shared" si="97"/>
        <v>0</v>
      </c>
      <c r="CI140" s="333">
        <f t="shared" si="97"/>
        <v>0</v>
      </c>
      <c r="CJ140" s="333">
        <f t="shared" si="97"/>
        <v>0</v>
      </c>
      <c r="CK140" s="333">
        <f t="shared" si="97"/>
        <v>0</v>
      </c>
      <c r="CL140" s="333">
        <f t="shared" si="97"/>
        <v>0</v>
      </c>
      <c r="CM140" s="333">
        <f t="shared" si="97"/>
        <v>0</v>
      </c>
      <c r="CN140" s="333">
        <f t="shared" si="97"/>
        <v>0</v>
      </c>
      <c r="CO140" s="333">
        <f t="shared" si="97"/>
        <v>0</v>
      </c>
      <c r="CP140" s="333">
        <f t="shared" si="97"/>
        <v>0</v>
      </c>
      <c r="CQ140" s="333">
        <f t="shared" si="97"/>
        <v>0</v>
      </c>
      <c r="CR140" s="333">
        <f t="shared" si="97"/>
        <v>0</v>
      </c>
      <c r="CS140" s="333">
        <f t="shared" si="97"/>
        <v>0</v>
      </c>
      <c r="CT140" s="333">
        <f t="shared" si="97"/>
        <v>0</v>
      </c>
      <c r="CU140" s="333">
        <f t="shared" si="97"/>
        <v>0</v>
      </c>
      <c r="CV140" s="333">
        <f t="shared" si="97"/>
        <v>0</v>
      </c>
      <c r="CW140" s="333">
        <f t="shared" si="97"/>
        <v>0</v>
      </c>
      <c r="CX140" s="333">
        <f t="shared" si="97"/>
        <v>0</v>
      </c>
      <c r="CY140" s="333">
        <f t="shared" si="97"/>
        <v>0</v>
      </c>
      <c r="CZ140" s="333">
        <f t="shared" si="97"/>
        <v>0</v>
      </c>
      <c r="DA140" s="333">
        <f t="shared" si="97"/>
        <v>0</v>
      </c>
      <c r="DB140" s="333">
        <f t="shared" si="97"/>
        <v>0</v>
      </c>
      <c r="DC140" s="333">
        <f t="shared" si="97"/>
        <v>0</v>
      </c>
      <c r="DD140" s="333">
        <f t="shared" si="97"/>
        <v>0</v>
      </c>
      <c r="DE140" s="333">
        <f t="shared" si="97"/>
        <v>0</v>
      </c>
      <c r="DF140" s="333">
        <f t="shared" si="97"/>
        <v>0</v>
      </c>
      <c r="DG140" s="333">
        <f t="shared" si="97"/>
        <v>0</v>
      </c>
      <c r="DH140" s="333">
        <f t="shared" si="97"/>
        <v>0</v>
      </c>
      <c r="DI140" s="333">
        <f t="shared" si="97"/>
        <v>0</v>
      </c>
      <c r="DJ140" s="333">
        <f t="shared" si="97"/>
        <v>0</v>
      </c>
      <c r="DK140" s="333">
        <f t="shared" si="97"/>
        <v>0</v>
      </c>
      <c r="DL140" s="333">
        <f t="shared" si="97"/>
        <v>0</v>
      </c>
      <c r="DM140" s="333">
        <f t="shared" si="97"/>
        <v>0</v>
      </c>
      <c r="DN140" s="333">
        <f t="shared" si="97"/>
        <v>0</v>
      </c>
      <c r="DO140" s="333">
        <f t="shared" si="97"/>
        <v>0</v>
      </c>
      <c r="DP140" s="333">
        <f t="shared" si="97"/>
        <v>0</v>
      </c>
      <c r="DQ140" s="333">
        <f t="shared" si="97"/>
        <v>0</v>
      </c>
      <c r="DR140" s="333">
        <f t="shared" si="97"/>
        <v>0</v>
      </c>
      <c r="DS140" s="333">
        <f t="shared" si="97"/>
        <v>0</v>
      </c>
      <c r="DT140" s="333">
        <f t="shared" si="97"/>
        <v>0</v>
      </c>
      <c r="DU140" s="333">
        <f t="shared" si="97"/>
        <v>0</v>
      </c>
      <c r="DV140" s="333">
        <f t="shared" si="97"/>
        <v>0</v>
      </c>
      <c r="DW140" s="333">
        <f t="shared" si="97"/>
        <v>0</v>
      </c>
      <c r="DX140" s="333">
        <f t="shared" si="97"/>
        <v>0</v>
      </c>
      <c r="DY140" s="333">
        <f t="shared" si="97"/>
        <v>0</v>
      </c>
      <c r="DZ140" s="333">
        <f t="shared" si="97"/>
        <v>0</v>
      </c>
      <c r="EA140" s="333">
        <f t="shared" si="97"/>
        <v>0</v>
      </c>
      <c r="EB140" s="333">
        <f t="shared" si="97"/>
        <v>0</v>
      </c>
      <c r="EC140" s="333">
        <f t="shared" si="97"/>
        <v>0</v>
      </c>
      <c r="ED140" s="333">
        <f t="shared" si="97"/>
        <v>0</v>
      </c>
      <c r="EE140" s="333">
        <f t="shared" ref="EE140:GP140" si="98">EE132+EE124</f>
        <v>0</v>
      </c>
      <c r="EF140" s="333">
        <f t="shared" si="98"/>
        <v>0</v>
      </c>
      <c r="EG140" s="333">
        <f t="shared" si="98"/>
        <v>0</v>
      </c>
      <c r="EH140" s="333">
        <f t="shared" si="98"/>
        <v>0</v>
      </c>
      <c r="EI140" s="333">
        <f t="shared" si="98"/>
        <v>0</v>
      </c>
      <c r="EJ140" s="333">
        <f t="shared" si="98"/>
        <v>0</v>
      </c>
      <c r="EK140" s="333">
        <f t="shared" si="98"/>
        <v>0</v>
      </c>
      <c r="EL140" s="333">
        <f t="shared" si="98"/>
        <v>0</v>
      </c>
      <c r="EM140" s="333">
        <f t="shared" si="98"/>
        <v>0</v>
      </c>
      <c r="EN140" s="333">
        <f t="shared" si="98"/>
        <v>0</v>
      </c>
      <c r="EO140" s="333">
        <f t="shared" si="98"/>
        <v>0</v>
      </c>
      <c r="EP140" s="333">
        <f t="shared" si="98"/>
        <v>0</v>
      </c>
      <c r="EQ140" s="333">
        <f t="shared" si="98"/>
        <v>0</v>
      </c>
      <c r="ER140" s="333">
        <f t="shared" si="98"/>
        <v>0</v>
      </c>
      <c r="ES140" s="333">
        <f t="shared" si="98"/>
        <v>0</v>
      </c>
      <c r="ET140" s="333">
        <f t="shared" si="98"/>
        <v>0</v>
      </c>
      <c r="EU140" s="333">
        <f t="shared" si="98"/>
        <v>0</v>
      </c>
      <c r="EV140" s="333">
        <f t="shared" si="98"/>
        <v>0</v>
      </c>
      <c r="EW140" s="333">
        <f t="shared" si="98"/>
        <v>0</v>
      </c>
      <c r="EX140" s="333">
        <f t="shared" si="98"/>
        <v>0</v>
      </c>
      <c r="EY140" s="333">
        <f t="shared" si="98"/>
        <v>0</v>
      </c>
      <c r="EZ140" s="333">
        <f t="shared" si="98"/>
        <v>0</v>
      </c>
      <c r="FA140" s="333">
        <f t="shared" si="98"/>
        <v>0</v>
      </c>
      <c r="FB140" s="333">
        <f t="shared" si="98"/>
        <v>0</v>
      </c>
      <c r="FC140" s="333">
        <f t="shared" si="98"/>
        <v>0</v>
      </c>
      <c r="FD140" s="333">
        <f t="shared" si="98"/>
        <v>0</v>
      </c>
      <c r="FE140" s="333">
        <f t="shared" si="98"/>
        <v>0</v>
      </c>
      <c r="FF140" s="333">
        <f t="shared" si="98"/>
        <v>0</v>
      </c>
      <c r="FG140" s="333">
        <f t="shared" si="98"/>
        <v>0</v>
      </c>
      <c r="FH140" s="333">
        <f t="shared" si="98"/>
        <v>0</v>
      </c>
      <c r="FI140" s="333">
        <f t="shared" si="98"/>
        <v>0</v>
      </c>
      <c r="FJ140" s="333">
        <f t="shared" si="98"/>
        <v>0</v>
      </c>
      <c r="FK140" s="333">
        <f t="shared" si="98"/>
        <v>0</v>
      </c>
      <c r="FL140" s="333">
        <f t="shared" si="98"/>
        <v>0</v>
      </c>
      <c r="FM140" s="333">
        <f t="shared" si="98"/>
        <v>0</v>
      </c>
      <c r="FN140" s="333">
        <f t="shared" si="98"/>
        <v>0</v>
      </c>
      <c r="FO140" s="333">
        <f t="shared" si="98"/>
        <v>0</v>
      </c>
      <c r="FP140" s="333">
        <f t="shared" si="98"/>
        <v>0</v>
      </c>
      <c r="FQ140" s="333">
        <f t="shared" si="98"/>
        <v>0</v>
      </c>
      <c r="FR140" s="333">
        <f t="shared" si="98"/>
        <v>0</v>
      </c>
      <c r="FS140" s="333">
        <f t="shared" si="98"/>
        <v>0</v>
      </c>
      <c r="FT140" s="333">
        <f t="shared" si="98"/>
        <v>0</v>
      </c>
      <c r="FU140" s="333">
        <f t="shared" si="98"/>
        <v>0</v>
      </c>
      <c r="FV140" s="333">
        <f t="shared" si="98"/>
        <v>0</v>
      </c>
      <c r="FW140" s="333">
        <f t="shared" si="98"/>
        <v>0</v>
      </c>
      <c r="FX140" s="333">
        <f t="shared" si="98"/>
        <v>0</v>
      </c>
      <c r="FY140" s="333">
        <f t="shared" si="98"/>
        <v>0</v>
      </c>
      <c r="FZ140" s="333">
        <f t="shared" si="98"/>
        <v>0</v>
      </c>
      <c r="GA140" s="333">
        <f t="shared" si="98"/>
        <v>0</v>
      </c>
      <c r="GB140" s="333">
        <f t="shared" si="98"/>
        <v>0</v>
      </c>
      <c r="GC140" s="333">
        <f t="shared" si="98"/>
        <v>0</v>
      </c>
      <c r="GD140" s="333">
        <f t="shared" si="98"/>
        <v>0</v>
      </c>
      <c r="GE140" s="333">
        <f t="shared" si="98"/>
        <v>0</v>
      </c>
      <c r="GF140" s="333">
        <f t="shared" si="98"/>
        <v>0</v>
      </c>
      <c r="GG140" s="333">
        <f t="shared" si="98"/>
        <v>0</v>
      </c>
      <c r="GH140" s="333">
        <f t="shared" si="98"/>
        <v>0</v>
      </c>
      <c r="GI140" s="333">
        <f t="shared" si="98"/>
        <v>0</v>
      </c>
      <c r="GJ140" s="333">
        <f t="shared" si="98"/>
        <v>0</v>
      </c>
      <c r="GK140" s="333">
        <f t="shared" si="98"/>
        <v>0</v>
      </c>
      <c r="GL140" s="333">
        <f t="shared" si="98"/>
        <v>0</v>
      </c>
      <c r="GM140" s="333">
        <f t="shared" si="98"/>
        <v>0</v>
      </c>
      <c r="GN140" s="333">
        <f t="shared" si="98"/>
        <v>0</v>
      </c>
      <c r="GO140" s="333">
        <f t="shared" si="98"/>
        <v>0</v>
      </c>
      <c r="GP140" s="333">
        <f t="shared" si="98"/>
        <v>0</v>
      </c>
      <c r="GQ140" s="333">
        <f t="shared" ref="GQ140:IV140" si="99">GQ132+GQ124</f>
        <v>0</v>
      </c>
      <c r="GR140" s="333">
        <f t="shared" si="99"/>
        <v>0</v>
      </c>
      <c r="GS140" s="333">
        <f t="shared" si="99"/>
        <v>0</v>
      </c>
      <c r="GT140" s="333">
        <f t="shared" si="99"/>
        <v>0</v>
      </c>
      <c r="GU140" s="333">
        <f t="shared" si="99"/>
        <v>0</v>
      </c>
      <c r="GV140" s="333">
        <f t="shared" si="99"/>
        <v>0</v>
      </c>
      <c r="GW140" s="333">
        <f t="shared" si="99"/>
        <v>0</v>
      </c>
      <c r="GX140" s="333">
        <f t="shared" si="99"/>
        <v>0</v>
      </c>
      <c r="GY140" s="333">
        <f t="shared" si="99"/>
        <v>0</v>
      </c>
      <c r="GZ140" s="333">
        <f t="shared" si="99"/>
        <v>0</v>
      </c>
      <c r="HA140" s="333">
        <f t="shared" si="99"/>
        <v>0</v>
      </c>
      <c r="HB140" s="333">
        <f t="shared" si="99"/>
        <v>0</v>
      </c>
      <c r="HC140" s="333">
        <f t="shared" si="99"/>
        <v>0</v>
      </c>
      <c r="HD140" s="333">
        <f t="shared" si="99"/>
        <v>0</v>
      </c>
      <c r="HE140" s="333">
        <f t="shared" si="99"/>
        <v>0</v>
      </c>
      <c r="HF140" s="333">
        <f t="shared" si="99"/>
        <v>0</v>
      </c>
      <c r="HG140" s="333">
        <f t="shared" si="99"/>
        <v>0</v>
      </c>
      <c r="HH140" s="333">
        <f t="shared" si="99"/>
        <v>0</v>
      </c>
      <c r="HI140" s="333">
        <f t="shared" si="99"/>
        <v>0</v>
      </c>
      <c r="HJ140" s="333">
        <f t="shared" si="99"/>
        <v>0</v>
      </c>
      <c r="HK140" s="333">
        <f t="shared" si="99"/>
        <v>0</v>
      </c>
      <c r="HL140" s="333">
        <f t="shared" si="99"/>
        <v>0</v>
      </c>
      <c r="HM140" s="333">
        <f t="shared" si="99"/>
        <v>0</v>
      </c>
      <c r="HN140" s="333">
        <f t="shared" si="99"/>
        <v>0</v>
      </c>
      <c r="HO140" s="333">
        <f t="shared" si="99"/>
        <v>0</v>
      </c>
      <c r="HP140" s="333">
        <f t="shared" si="99"/>
        <v>0</v>
      </c>
      <c r="HQ140" s="333">
        <f t="shared" si="99"/>
        <v>0</v>
      </c>
      <c r="HR140" s="333">
        <f t="shared" si="99"/>
        <v>0</v>
      </c>
      <c r="HS140" s="333">
        <f t="shared" si="99"/>
        <v>0</v>
      </c>
      <c r="HT140" s="333">
        <f t="shared" si="99"/>
        <v>0</v>
      </c>
      <c r="HU140" s="333">
        <f t="shared" si="99"/>
        <v>0</v>
      </c>
      <c r="HV140" s="333">
        <f t="shared" si="99"/>
        <v>0</v>
      </c>
      <c r="HW140" s="333">
        <f t="shared" si="99"/>
        <v>0</v>
      </c>
      <c r="HX140" s="333">
        <f t="shared" si="99"/>
        <v>0</v>
      </c>
      <c r="HY140" s="333">
        <f t="shared" si="99"/>
        <v>0</v>
      </c>
      <c r="HZ140" s="333">
        <f t="shared" si="99"/>
        <v>0</v>
      </c>
      <c r="IA140" s="333">
        <f t="shared" si="99"/>
        <v>0</v>
      </c>
      <c r="IB140" s="333">
        <f t="shared" si="99"/>
        <v>0</v>
      </c>
      <c r="IC140" s="333">
        <f t="shared" si="99"/>
        <v>0</v>
      </c>
      <c r="ID140" s="333">
        <f t="shared" si="99"/>
        <v>0</v>
      </c>
      <c r="IE140" s="333">
        <f t="shared" si="99"/>
        <v>0</v>
      </c>
      <c r="IF140" s="333">
        <f t="shared" si="99"/>
        <v>0</v>
      </c>
      <c r="IG140" s="333">
        <f t="shared" si="99"/>
        <v>0</v>
      </c>
      <c r="IH140" s="333">
        <f t="shared" si="99"/>
        <v>0</v>
      </c>
      <c r="II140" s="333">
        <f t="shared" si="99"/>
        <v>0</v>
      </c>
      <c r="IJ140" s="333">
        <f t="shared" si="99"/>
        <v>0</v>
      </c>
      <c r="IK140" s="333">
        <f t="shared" si="99"/>
        <v>0</v>
      </c>
      <c r="IL140" s="333">
        <f t="shared" si="99"/>
        <v>0</v>
      </c>
      <c r="IM140" s="333">
        <f t="shared" si="99"/>
        <v>0</v>
      </c>
      <c r="IN140" s="333">
        <f t="shared" si="99"/>
        <v>0</v>
      </c>
      <c r="IO140" s="333">
        <f t="shared" si="99"/>
        <v>0</v>
      </c>
      <c r="IP140" s="333">
        <f t="shared" si="99"/>
        <v>0</v>
      </c>
      <c r="IQ140" s="333">
        <f t="shared" si="99"/>
        <v>0</v>
      </c>
      <c r="IR140" s="333">
        <f t="shared" si="99"/>
        <v>0</v>
      </c>
      <c r="IS140" s="333">
        <f t="shared" si="99"/>
        <v>0</v>
      </c>
      <c r="IT140" s="333">
        <f t="shared" si="99"/>
        <v>0</v>
      </c>
      <c r="IU140" s="333">
        <f t="shared" si="99"/>
        <v>0</v>
      </c>
      <c r="IV140" s="333">
        <f t="shared" si="99"/>
        <v>0</v>
      </c>
    </row>
    <row r="141" spans="1:256" s="336" customFormat="1" ht="13.5" customHeight="1" x14ac:dyDescent="0.3">
      <c r="A141" s="305"/>
      <c r="B141" s="330"/>
      <c r="C141" s="334" t="s">
        <v>557</v>
      </c>
      <c r="D141" s="335" t="s">
        <v>550</v>
      </c>
      <c r="E141" s="251">
        <f>E134+E126</f>
        <v>0</v>
      </c>
      <c r="F141" s="252">
        <f>F134+F126</f>
        <v>0</v>
      </c>
      <c r="G141" s="252">
        <f t="shared" ref="G141:BR141" si="100">G134+G126</f>
        <v>0</v>
      </c>
      <c r="H141" s="252">
        <f t="shared" si="100"/>
        <v>0</v>
      </c>
      <c r="I141" s="252">
        <f t="shared" si="100"/>
        <v>0</v>
      </c>
      <c r="J141" s="252">
        <f t="shared" si="100"/>
        <v>0</v>
      </c>
      <c r="K141" s="252">
        <f t="shared" si="100"/>
        <v>0</v>
      </c>
      <c r="L141" s="252">
        <f t="shared" si="100"/>
        <v>0</v>
      </c>
      <c r="M141" s="252">
        <f t="shared" si="100"/>
        <v>0</v>
      </c>
      <c r="N141" s="252">
        <f t="shared" si="100"/>
        <v>0</v>
      </c>
      <c r="O141" s="252">
        <f t="shared" si="100"/>
        <v>0</v>
      </c>
      <c r="P141" s="252">
        <f t="shared" si="100"/>
        <v>0</v>
      </c>
      <c r="Q141" s="252">
        <f t="shared" si="100"/>
        <v>0</v>
      </c>
      <c r="R141" s="252">
        <f t="shared" si="100"/>
        <v>0</v>
      </c>
      <c r="S141" s="252">
        <f t="shared" si="100"/>
        <v>0</v>
      </c>
      <c r="T141" s="252">
        <f t="shared" si="100"/>
        <v>0</v>
      </c>
      <c r="U141" s="252">
        <f t="shared" si="100"/>
        <v>0</v>
      </c>
      <c r="V141" s="252">
        <f t="shared" si="100"/>
        <v>0</v>
      </c>
      <c r="W141" s="252">
        <f t="shared" si="100"/>
        <v>0</v>
      </c>
      <c r="X141" s="252">
        <f t="shared" si="100"/>
        <v>0</v>
      </c>
      <c r="Y141" s="252">
        <f t="shared" si="100"/>
        <v>0</v>
      </c>
      <c r="Z141" s="252">
        <f t="shared" si="100"/>
        <v>0</v>
      </c>
      <c r="AA141" s="252">
        <f t="shared" si="100"/>
        <v>0</v>
      </c>
      <c r="AB141" s="252">
        <f t="shared" si="100"/>
        <v>0</v>
      </c>
      <c r="AC141" s="252">
        <f t="shared" si="100"/>
        <v>0</v>
      </c>
      <c r="AD141" s="252">
        <f t="shared" si="100"/>
        <v>0</v>
      </c>
      <c r="AE141" s="252">
        <f t="shared" si="100"/>
        <v>0</v>
      </c>
      <c r="AF141" s="252">
        <f t="shared" si="100"/>
        <v>0</v>
      </c>
      <c r="AG141" s="252">
        <f t="shared" si="100"/>
        <v>0</v>
      </c>
      <c r="AH141" s="252">
        <f t="shared" si="100"/>
        <v>0</v>
      </c>
      <c r="AI141" s="252">
        <f t="shared" si="100"/>
        <v>0</v>
      </c>
      <c r="AJ141" s="252">
        <f t="shared" si="100"/>
        <v>0</v>
      </c>
      <c r="AK141" s="252">
        <f t="shared" si="100"/>
        <v>0</v>
      </c>
      <c r="AL141" s="252">
        <f t="shared" si="100"/>
        <v>0</v>
      </c>
      <c r="AM141" s="252">
        <f t="shared" si="100"/>
        <v>0</v>
      </c>
      <c r="AN141" s="252">
        <f t="shared" si="100"/>
        <v>0</v>
      </c>
      <c r="AO141" s="252">
        <f t="shared" si="100"/>
        <v>0</v>
      </c>
      <c r="AP141" s="252">
        <f t="shared" si="100"/>
        <v>0</v>
      </c>
      <c r="AQ141" s="252">
        <f t="shared" si="100"/>
        <v>0</v>
      </c>
      <c r="AR141" s="252">
        <f t="shared" si="100"/>
        <v>0</v>
      </c>
      <c r="AS141" s="252">
        <f t="shared" si="100"/>
        <v>0</v>
      </c>
      <c r="AT141" s="252">
        <f t="shared" si="100"/>
        <v>0</v>
      </c>
      <c r="AU141" s="252">
        <f t="shared" si="100"/>
        <v>0</v>
      </c>
      <c r="AV141" s="252">
        <f t="shared" si="100"/>
        <v>0</v>
      </c>
      <c r="AW141" s="252">
        <f t="shared" si="100"/>
        <v>0</v>
      </c>
      <c r="AX141" s="252">
        <f t="shared" si="100"/>
        <v>0</v>
      </c>
      <c r="AY141" s="252">
        <f t="shared" si="100"/>
        <v>0</v>
      </c>
      <c r="AZ141" s="252">
        <f t="shared" si="100"/>
        <v>0</v>
      </c>
      <c r="BA141" s="252">
        <f t="shared" si="100"/>
        <v>0</v>
      </c>
      <c r="BB141" s="252">
        <f t="shared" si="100"/>
        <v>0</v>
      </c>
      <c r="BC141" s="252">
        <f t="shared" si="100"/>
        <v>0</v>
      </c>
      <c r="BD141" s="252">
        <f t="shared" si="100"/>
        <v>0</v>
      </c>
      <c r="BE141" s="252">
        <f t="shared" si="100"/>
        <v>0</v>
      </c>
      <c r="BF141" s="252">
        <f t="shared" si="100"/>
        <v>0</v>
      </c>
      <c r="BG141" s="252">
        <f t="shared" si="100"/>
        <v>0</v>
      </c>
      <c r="BH141" s="252">
        <f t="shared" si="100"/>
        <v>0</v>
      </c>
      <c r="BI141" s="252">
        <f t="shared" si="100"/>
        <v>0</v>
      </c>
      <c r="BJ141" s="252">
        <f t="shared" si="100"/>
        <v>0</v>
      </c>
      <c r="BK141" s="252">
        <f t="shared" si="100"/>
        <v>0</v>
      </c>
      <c r="BL141" s="252">
        <f t="shared" si="100"/>
        <v>0</v>
      </c>
      <c r="BM141" s="252">
        <f t="shared" si="100"/>
        <v>0</v>
      </c>
      <c r="BN141" s="252">
        <f t="shared" si="100"/>
        <v>0</v>
      </c>
      <c r="BO141" s="252">
        <f t="shared" si="100"/>
        <v>0</v>
      </c>
      <c r="BP141" s="252">
        <f t="shared" si="100"/>
        <v>0</v>
      </c>
      <c r="BQ141" s="252">
        <f t="shared" si="100"/>
        <v>0</v>
      </c>
      <c r="BR141" s="252">
        <f t="shared" si="100"/>
        <v>0</v>
      </c>
      <c r="BS141" s="252">
        <f t="shared" ref="BS141:ED141" si="101">BS134+BS126</f>
        <v>0</v>
      </c>
      <c r="BT141" s="252">
        <f t="shared" si="101"/>
        <v>0</v>
      </c>
      <c r="BU141" s="252">
        <f t="shared" si="101"/>
        <v>0</v>
      </c>
      <c r="BV141" s="252">
        <f t="shared" si="101"/>
        <v>0</v>
      </c>
      <c r="BW141" s="252">
        <f t="shared" si="101"/>
        <v>0</v>
      </c>
      <c r="BX141" s="252">
        <f t="shared" si="101"/>
        <v>0</v>
      </c>
      <c r="BY141" s="252">
        <f t="shared" si="101"/>
        <v>0</v>
      </c>
      <c r="BZ141" s="252">
        <f t="shared" si="101"/>
        <v>0</v>
      </c>
      <c r="CA141" s="252">
        <f t="shared" si="101"/>
        <v>0</v>
      </c>
      <c r="CB141" s="252">
        <f t="shared" si="101"/>
        <v>0</v>
      </c>
      <c r="CC141" s="252">
        <f t="shared" si="101"/>
        <v>0</v>
      </c>
      <c r="CD141" s="252">
        <f t="shared" si="101"/>
        <v>0</v>
      </c>
      <c r="CE141" s="252">
        <f t="shared" si="101"/>
        <v>0</v>
      </c>
      <c r="CF141" s="252">
        <f t="shared" si="101"/>
        <v>0</v>
      </c>
      <c r="CG141" s="252">
        <f t="shared" si="101"/>
        <v>0</v>
      </c>
      <c r="CH141" s="252">
        <f t="shared" si="101"/>
        <v>0</v>
      </c>
      <c r="CI141" s="252">
        <f t="shared" si="101"/>
        <v>0</v>
      </c>
      <c r="CJ141" s="252">
        <f t="shared" si="101"/>
        <v>0</v>
      </c>
      <c r="CK141" s="252">
        <f t="shared" si="101"/>
        <v>0</v>
      </c>
      <c r="CL141" s="252">
        <f t="shared" si="101"/>
        <v>0</v>
      </c>
      <c r="CM141" s="252">
        <f t="shared" si="101"/>
        <v>0</v>
      </c>
      <c r="CN141" s="252">
        <f t="shared" si="101"/>
        <v>0</v>
      </c>
      <c r="CO141" s="252">
        <f t="shared" si="101"/>
        <v>0</v>
      </c>
      <c r="CP141" s="252">
        <f t="shared" si="101"/>
        <v>0</v>
      </c>
      <c r="CQ141" s="252">
        <f t="shared" si="101"/>
        <v>0</v>
      </c>
      <c r="CR141" s="252">
        <f t="shared" si="101"/>
        <v>0</v>
      </c>
      <c r="CS141" s="252">
        <f t="shared" si="101"/>
        <v>0</v>
      </c>
      <c r="CT141" s="252">
        <f t="shared" si="101"/>
        <v>0</v>
      </c>
      <c r="CU141" s="252">
        <f t="shared" si="101"/>
        <v>0</v>
      </c>
      <c r="CV141" s="252">
        <f t="shared" si="101"/>
        <v>0</v>
      </c>
      <c r="CW141" s="252">
        <f t="shared" si="101"/>
        <v>0</v>
      </c>
      <c r="CX141" s="252">
        <f t="shared" si="101"/>
        <v>0</v>
      </c>
      <c r="CY141" s="252">
        <f t="shared" si="101"/>
        <v>0</v>
      </c>
      <c r="CZ141" s="252">
        <f t="shared" si="101"/>
        <v>0</v>
      </c>
      <c r="DA141" s="252">
        <f t="shared" si="101"/>
        <v>0</v>
      </c>
      <c r="DB141" s="252">
        <f t="shared" si="101"/>
        <v>0</v>
      </c>
      <c r="DC141" s="252">
        <f t="shared" si="101"/>
        <v>0</v>
      </c>
      <c r="DD141" s="252">
        <f t="shared" si="101"/>
        <v>0</v>
      </c>
      <c r="DE141" s="252">
        <f t="shared" si="101"/>
        <v>0</v>
      </c>
      <c r="DF141" s="252">
        <f t="shared" si="101"/>
        <v>0</v>
      </c>
      <c r="DG141" s="252">
        <f t="shared" si="101"/>
        <v>0</v>
      </c>
      <c r="DH141" s="252">
        <f t="shared" si="101"/>
        <v>0</v>
      </c>
      <c r="DI141" s="252">
        <f t="shared" si="101"/>
        <v>0</v>
      </c>
      <c r="DJ141" s="252">
        <f t="shared" si="101"/>
        <v>0</v>
      </c>
      <c r="DK141" s="252">
        <f t="shared" si="101"/>
        <v>0</v>
      </c>
      <c r="DL141" s="252">
        <f t="shared" si="101"/>
        <v>0</v>
      </c>
      <c r="DM141" s="252">
        <f t="shared" si="101"/>
        <v>0</v>
      </c>
      <c r="DN141" s="252">
        <f t="shared" si="101"/>
        <v>0</v>
      </c>
      <c r="DO141" s="252">
        <f t="shared" si="101"/>
        <v>0</v>
      </c>
      <c r="DP141" s="252">
        <f t="shared" si="101"/>
        <v>0</v>
      </c>
      <c r="DQ141" s="252">
        <f t="shared" si="101"/>
        <v>0</v>
      </c>
      <c r="DR141" s="252">
        <f t="shared" si="101"/>
        <v>0</v>
      </c>
      <c r="DS141" s="252">
        <f t="shared" si="101"/>
        <v>0</v>
      </c>
      <c r="DT141" s="252">
        <f t="shared" si="101"/>
        <v>0</v>
      </c>
      <c r="DU141" s="252">
        <f t="shared" si="101"/>
        <v>0</v>
      </c>
      <c r="DV141" s="252">
        <f t="shared" si="101"/>
        <v>0</v>
      </c>
      <c r="DW141" s="252">
        <f t="shared" si="101"/>
        <v>0</v>
      </c>
      <c r="DX141" s="252">
        <f t="shared" si="101"/>
        <v>0</v>
      </c>
      <c r="DY141" s="252">
        <f t="shared" si="101"/>
        <v>0</v>
      </c>
      <c r="DZ141" s="252">
        <f t="shared" si="101"/>
        <v>0</v>
      </c>
      <c r="EA141" s="252">
        <f t="shared" si="101"/>
        <v>0</v>
      </c>
      <c r="EB141" s="252">
        <f t="shared" si="101"/>
        <v>0</v>
      </c>
      <c r="EC141" s="252">
        <f t="shared" si="101"/>
        <v>0</v>
      </c>
      <c r="ED141" s="252">
        <f t="shared" si="101"/>
        <v>0</v>
      </c>
      <c r="EE141" s="252">
        <f t="shared" ref="EE141:GP141" si="102">EE134+EE126</f>
        <v>0</v>
      </c>
      <c r="EF141" s="252">
        <f t="shared" si="102"/>
        <v>0</v>
      </c>
      <c r="EG141" s="252">
        <f t="shared" si="102"/>
        <v>0</v>
      </c>
      <c r="EH141" s="252">
        <f t="shared" si="102"/>
        <v>0</v>
      </c>
      <c r="EI141" s="252">
        <f t="shared" si="102"/>
        <v>0</v>
      </c>
      <c r="EJ141" s="252">
        <f t="shared" si="102"/>
        <v>0</v>
      </c>
      <c r="EK141" s="252">
        <f t="shared" si="102"/>
        <v>0</v>
      </c>
      <c r="EL141" s="252">
        <f t="shared" si="102"/>
        <v>0</v>
      </c>
      <c r="EM141" s="252">
        <f t="shared" si="102"/>
        <v>0</v>
      </c>
      <c r="EN141" s="252">
        <f t="shared" si="102"/>
        <v>0</v>
      </c>
      <c r="EO141" s="252">
        <f t="shared" si="102"/>
        <v>0</v>
      </c>
      <c r="EP141" s="252">
        <f t="shared" si="102"/>
        <v>0</v>
      </c>
      <c r="EQ141" s="252">
        <f t="shared" si="102"/>
        <v>0</v>
      </c>
      <c r="ER141" s="252">
        <f t="shared" si="102"/>
        <v>0</v>
      </c>
      <c r="ES141" s="252">
        <f t="shared" si="102"/>
        <v>0</v>
      </c>
      <c r="ET141" s="252">
        <f t="shared" si="102"/>
        <v>0</v>
      </c>
      <c r="EU141" s="252">
        <f t="shared" si="102"/>
        <v>0</v>
      </c>
      <c r="EV141" s="252">
        <f t="shared" si="102"/>
        <v>0</v>
      </c>
      <c r="EW141" s="252">
        <f t="shared" si="102"/>
        <v>0</v>
      </c>
      <c r="EX141" s="252">
        <f t="shared" si="102"/>
        <v>0</v>
      </c>
      <c r="EY141" s="252">
        <f t="shared" si="102"/>
        <v>0</v>
      </c>
      <c r="EZ141" s="252">
        <f t="shared" si="102"/>
        <v>0</v>
      </c>
      <c r="FA141" s="252">
        <f t="shared" si="102"/>
        <v>0</v>
      </c>
      <c r="FB141" s="252">
        <f t="shared" si="102"/>
        <v>0</v>
      </c>
      <c r="FC141" s="252">
        <f t="shared" si="102"/>
        <v>0</v>
      </c>
      <c r="FD141" s="252">
        <f t="shared" si="102"/>
        <v>0</v>
      </c>
      <c r="FE141" s="252">
        <f t="shared" si="102"/>
        <v>0</v>
      </c>
      <c r="FF141" s="252">
        <f t="shared" si="102"/>
        <v>0</v>
      </c>
      <c r="FG141" s="252">
        <f t="shared" si="102"/>
        <v>0</v>
      </c>
      <c r="FH141" s="252">
        <f t="shared" si="102"/>
        <v>0</v>
      </c>
      <c r="FI141" s="252">
        <f t="shared" si="102"/>
        <v>0</v>
      </c>
      <c r="FJ141" s="252">
        <f t="shared" si="102"/>
        <v>0</v>
      </c>
      <c r="FK141" s="252">
        <f t="shared" si="102"/>
        <v>0</v>
      </c>
      <c r="FL141" s="252">
        <f t="shared" si="102"/>
        <v>0</v>
      </c>
      <c r="FM141" s="252">
        <f t="shared" si="102"/>
        <v>0</v>
      </c>
      <c r="FN141" s="252">
        <f t="shared" si="102"/>
        <v>0</v>
      </c>
      <c r="FO141" s="252">
        <f t="shared" si="102"/>
        <v>0</v>
      </c>
      <c r="FP141" s="252">
        <f t="shared" si="102"/>
        <v>0</v>
      </c>
      <c r="FQ141" s="252">
        <f t="shared" si="102"/>
        <v>0</v>
      </c>
      <c r="FR141" s="252">
        <f t="shared" si="102"/>
        <v>0</v>
      </c>
      <c r="FS141" s="252">
        <f t="shared" si="102"/>
        <v>0</v>
      </c>
      <c r="FT141" s="252">
        <f t="shared" si="102"/>
        <v>0</v>
      </c>
      <c r="FU141" s="252">
        <f t="shared" si="102"/>
        <v>0</v>
      </c>
      <c r="FV141" s="252">
        <f t="shared" si="102"/>
        <v>0</v>
      </c>
      <c r="FW141" s="252">
        <f t="shared" si="102"/>
        <v>0</v>
      </c>
      <c r="FX141" s="252">
        <f t="shared" si="102"/>
        <v>0</v>
      </c>
      <c r="FY141" s="252">
        <f t="shared" si="102"/>
        <v>0</v>
      </c>
      <c r="FZ141" s="252">
        <f t="shared" si="102"/>
        <v>0</v>
      </c>
      <c r="GA141" s="252">
        <f t="shared" si="102"/>
        <v>0</v>
      </c>
      <c r="GB141" s="252">
        <f t="shared" si="102"/>
        <v>0</v>
      </c>
      <c r="GC141" s="252">
        <f t="shared" si="102"/>
        <v>0</v>
      </c>
      <c r="GD141" s="252">
        <f t="shared" si="102"/>
        <v>0</v>
      </c>
      <c r="GE141" s="252">
        <f t="shared" si="102"/>
        <v>0</v>
      </c>
      <c r="GF141" s="252">
        <f t="shared" si="102"/>
        <v>0</v>
      </c>
      <c r="GG141" s="252">
        <f t="shared" si="102"/>
        <v>0</v>
      </c>
      <c r="GH141" s="252">
        <f t="shared" si="102"/>
        <v>0</v>
      </c>
      <c r="GI141" s="252">
        <f t="shared" si="102"/>
        <v>0</v>
      </c>
      <c r="GJ141" s="252">
        <f t="shared" si="102"/>
        <v>0</v>
      </c>
      <c r="GK141" s="252">
        <f t="shared" si="102"/>
        <v>0</v>
      </c>
      <c r="GL141" s="252">
        <f t="shared" si="102"/>
        <v>0</v>
      </c>
      <c r="GM141" s="252">
        <f t="shared" si="102"/>
        <v>0</v>
      </c>
      <c r="GN141" s="252">
        <f t="shared" si="102"/>
        <v>0</v>
      </c>
      <c r="GO141" s="252">
        <f t="shared" si="102"/>
        <v>0</v>
      </c>
      <c r="GP141" s="252">
        <f t="shared" si="102"/>
        <v>0</v>
      </c>
      <c r="GQ141" s="252">
        <f t="shared" ref="GQ141:IV141" si="103">GQ134+GQ126</f>
        <v>0</v>
      </c>
      <c r="GR141" s="252">
        <f t="shared" si="103"/>
        <v>0</v>
      </c>
      <c r="GS141" s="252">
        <f t="shared" si="103"/>
        <v>0</v>
      </c>
      <c r="GT141" s="252">
        <f t="shared" si="103"/>
        <v>0</v>
      </c>
      <c r="GU141" s="252">
        <f t="shared" si="103"/>
        <v>0</v>
      </c>
      <c r="GV141" s="252">
        <f t="shared" si="103"/>
        <v>0</v>
      </c>
      <c r="GW141" s="252">
        <f t="shared" si="103"/>
        <v>0</v>
      </c>
      <c r="GX141" s="252">
        <f t="shared" si="103"/>
        <v>0</v>
      </c>
      <c r="GY141" s="252">
        <f t="shared" si="103"/>
        <v>0</v>
      </c>
      <c r="GZ141" s="252">
        <f t="shared" si="103"/>
        <v>0</v>
      </c>
      <c r="HA141" s="252">
        <f t="shared" si="103"/>
        <v>0</v>
      </c>
      <c r="HB141" s="252">
        <f t="shared" si="103"/>
        <v>0</v>
      </c>
      <c r="HC141" s="252">
        <f t="shared" si="103"/>
        <v>0</v>
      </c>
      <c r="HD141" s="252">
        <f t="shared" si="103"/>
        <v>0</v>
      </c>
      <c r="HE141" s="252">
        <f t="shared" si="103"/>
        <v>0</v>
      </c>
      <c r="HF141" s="252">
        <f t="shared" si="103"/>
        <v>0</v>
      </c>
      <c r="HG141" s="252">
        <f t="shared" si="103"/>
        <v>0</v>
      </c>
      <c r="HH141" s="252">
        <f t="shared" si="103"/>
        <v>0</v>
      </c>
      <c r="HI141" s="252">
        <f t="shared" si="103"/>
        <v>0</v>
      </c>
      <c r="HJ141" s="252">
        <f t="shared" si="103"/>
        <v>0</v>
      </c>
      <c r="HK141" s="252">
        <f t="shared" si="103"/>
        <v>0</v>
      </c>
      <c r="HL141" s="252">
        <f t="shared" si="103"/>
        <v>0</v>
      </c>
      <c r="HM141" s="252">
        <f t="shared" si="103"/>
        <v>0</v>
      </c>
      <c r="HN141" s="252">
        <f t="shared" si="103"/>
        <v>0</v>
      </c>
      <c r="HO141" s="252">
        <f t="shared" si="103"/>
        <v>0</v>
      </c>
      <c r="HP141" s="252">
        <f t="shared" si="103"/>
        <v>0</v>
      </c>
      <c r="HQ141" s="252">
        <f t="shared" si="103"/>
        <v>0</v>
      </c>
      <c r="HR141" s="252">
        <f t="shared" si="103"/>
        <v>0</v>
      </c>
      <c r="HS141" s="252">
        <f t="shared" si="103"/>
        <v>0</v>
      </c>
      <c r="HT141" s="252">
        <f t="shared" si="103"/>
        <v>0</v>
      </c>
      <c r="HU141" s="252">
        <f t="shared" si="103"/>
        <v>0</v>
      </c>
      <c r="HV141" s="252">
        <f t="shared" si="103"/>
        <v>0</v>
      </c>
      <c r="HW141" s="252">
        <f t="shared" si="103"/>
        <v>0</v>
      </c>
      <c r="HX141" s="252">
        <f t="shared" si="103"/>
        <v>0</v>
      </c>
      <c r="HY141" s="252">
        <f t="shared" si="103"/>
        <v>0</v>
      </c>
      <c r="HZ141" s="252">
        <f t="shared" si="103"/>
        <v>0</v>
      </c>
      <c r="IA141" s="252">
        <f t="shared" si="103"/>
        <v>0</v>
      </c>
      <c r="IB141" s="252">
        <f t="shared" si="103"/>
        <v>0</v>
      </c>
      <c r="IC141" s="252">
        <f t="shared" si="103"/>
        <v>0</v>
      </c>
      <c r="ID141" s="252">
        <f t="shared" si="103"/>
        <v>0</v>
      </c>
      <c r="IE141" s="252">
        <f t="shared" si="103"/>
        <v>0</v>
      </c>
      <c r="IF141" s="252">
        <f t="shared" si="103"/>
        <v>0</v>
      </c>
      <c r="IG141" s="252">
        <f t="shared" si="103"/>
        <v>0</v>
      </c>
      <c r="IH141" s="252">
        <f t="shared" si="103"/>
        <v>0</v>
      </c>
      <c r="II141" s="252">
        <f t="shared" si="103"/>
        <v>0</v>
      </c>
      <c r="IJ141" s="252">
        <f t="shared" si="103"/>
        <v>0</v>
      </c>
      <c r="IK141" s="252">
        <f t="shared" si="103"/>
        <v>0</v>
      </c>
      <c r="IL141" s="252">
        <f t="shared" si="103"/>
        <v>0</v>
      </c>
      <c r="IM141" s="252">
        <f t="shared" si="103"/>
        <v>0</v>
      </c>
      <c r="IN141" s="252">
        <f t="shared" si="103"/>
        <v>0</v>
      </c>
      <c r="IO141" s="252">
        <f t="shared" si="103"/>
        <v>0</v>
      </c>
      <c r="IP141" s="252">
        <f t="shared" si="103"/>
        <v>0</v>
      </c>
      <c r="IQ141" s="252">
        <f t="shared" si="103"/>
        <v>0</v>
      </c>
      <c r="IR141" s="252">
        <f t="shared" si="103"/>
        <v>0</v>
      </c>
      <c r="IS141" s="252">
        <f t="shared" si="103"/>
        <v>0</v>
      </c>
      <c r="IT141" s="252">
        <f t="shared" si="103"/>
        <v>0</v>
      </c>
      <c r="IU141" s="252">
        <f t="shared" si="103"/>
        <v>0</v>
      </c>
      <c r="IV141" s="252">
        <f t="shared" si="103"/>
        <v>0</v>
      </c>
    </row>
    <row r="142" spans="1:256" s="336" customFormat="1" ht="13.5" customHeight="1" x14ac:dyDescent="0.3">
      <c r="A142" s="298"/>
      <c r="B142" s="330"/>
      <c r="C142" s="331"/>
      <c r="D142" s="335" t="s">
        <v>552</v>
      </c>
      <c r="E142" s="251">
        <f>E136+E128</f>
        <v>0</v>
      </c>
      <c r="F142" s="252">
        <f>F136+F128</f>
        <v>0</v>
      </c>
      <c r="G142" s="252">
        <f t="shared" ref="G142:BR142" si="104">G136+G128</f>
        <v>0</v>
      </c>
      <c r="H142" s="252">
        <f t="shared" si="104"/>
        <v>0</v>
      </c>
      <c r="I142" s="252">
        <f t="shared" si="104"/>
        <v>0</v>
      </c>
      <c r="J142" s="252">
        <f t="shared" si="104"/>
        <v>0</v>
      </c>
      <c r="K142" s="252">
        <f t="shared" si="104"/>
        <v>0</v>
      </c>
      <c r="L142" s="252">
        <f t="shared" si="104"/>
        <v>0</v>
      </c>
      <c r="M142" s="252">
        <f t="shared" si="104"/>
        <v>0</v>
      </c>
      <c r="N142" s="252">
        <f t="shared" si="104"/>
        <v>0</v>
      </c>
      <c r="O142" s="252">
        <f t="shared" si="104"/>
        <v>0</v>
      </c>
      <c r="P142" s="252">
        <f t="shared" si="104"/>
        <v>0</v>
      </c>
      <c r="Q142" s="252">
        <f t="shared" si="104"/>
        <v>0</v>
      </c>
      <c r="R142" s="252">
        <f t="shared" si="104"/>
        <v>0</v>
      </c>
      <c r="S142" s="252">
        <f t="shared" si="104"/>
        <v>0</v>
      </c>
      <c r="T142" s="252">
        <f t="shared" si="104"/>
        <v>0</v>
      </c>
      <c r="U142" s="252">
        <f t="shared" si="104"/>
        <v>0</v>
      </c>
      <c r="V142" s="252">
        <f t="shared" si="104"/>
        <v>0</v>
      </c>
      <c r="W142" s="252">
        <f t="shared" si="104"/>
        <v>0</v>
      </c>
      <c r="X142" s="252">
        <f t="shared" si="104"/>
        <v>0</v>
      </c>
      <c r="Y142" s="252">
        <f t="shared" si="104"/>
        <v>0</v>
      </c>
      <c r="Z142" s="252">
        <f t="shared" si="104"/>
        <v>0</v>
      </c>
      <c r="AA142" s="252">
        <f t="shared" si="104"/>
        <v>0</v>
      </c>
      <c r="AB142" s="252">
        <f t="shared" si="104"/>
        <v>0</v>
      </c>
      <c r="AC142" s="252">
        <f t="shared" si="104"/>
        <v>0</v>
      </c>
      <c r="AD142" s="252">
        <f t="shared" si="104"/>
        <v>0</v>
      </c>
      <c r="AE142" s="252">
        <f t="shared" si="104"/>
        <v>0</v>
      </c>
      <c r="AF142" s="252">
        <f t="shared" si="104"/>
        <v>0</v>
      </c>
      <c r="AG142" s="252">
        <f t="shared" si="104"/>
        <v>0</v>
      </c>
      <c r="AH142" s="252">
        <f t="shared" si="104"/>
        <v>0</v>
      </c>
      <c r="AI142" s="252">
        <f t="shared" si="104"/>
        <v>0</v>
      </c>
      <c r="AJ142" s="252">
        <f t="shared" si="104"/>
        <v>0</v>
      </c>
      <c r="AK142" s="252">
        <f t="shared" si="104"/>
        <v>0</v>
      </c>
      <c r="AL142" s="252">
        <f t="shared" si="104"/>
        <v>0</v>
      </c>
      <c r="AM142" s="252">
        <f t="shared" si="104"/>
        <v>0</v>
      </c>
      <c r="AN142" s="252">
        <f t="shared" si="104"/>
        <v>0</v>
      </c>
      <c r="AO142" s="252">
        <f t="shared" si="104"/>
        <v>0</v>
      </c>
      <c r="AP142" s="252">
        <f t="shared" si="104"/>
        <v>0</v>
      </c>
      <c r="AQ142" s="252">
        <f t="shared" si="104"/>
        <v>0</v>
      </c>
      <c r="AR142" s="252">
        <f t="shared" si="104"/>
        <v>0</v>
      </c>
      <c r="AS142" s="252">
        <f t="shared" si="104"/>
        <v>0</v>
      </c>
      <c r="AT142" s="252">
        <f t="shared" si="104"/>
        <v>0</v>
      </c>
      <c r="AU142" s="252">
        <f t="shared" si="104"/>
        <v>0</v>
      </c>
      <c r="AV142" s="252">
        <f t="shared" si="104"/>
        <v>0</v>
      </c>
      <c r="AW142" s="252">
        <f t="shared" si="104"/>
        <v>0</v>
      </c>
      <c r="AX142" s="252">
        <f t="shared" si="104"/>
        <v>0</v>
      </c>
      <c r="AY142" s="252">
        <f t="shared" si="104"/>
        <v>0</v>
      </c>
      <c r="AZ142" s="252">
        <f t="shared" si="104"/>
        <v>0</v>
      </c>
      <c r="BA142" s="252">
        <f t="shared" si="104"/>
        <v>0</v>
      </c>
      <c r="BB142" s="252">
        <f t="shared" si="104"/>
        <v>0</v>
      </c>
      <c r="BC142" s="252">
        <f t="shared" si="104"/>
        <v>0</v>
      </c>
      <c r="BD142" s="252">
        <f t="shared" si="104"/>
        <v>0</v>
      </c>
      <c r="BE142" s="252">
        <f t="shared" si="104"/>
        <v>0</v>
      </c>
      <c r="BF142" s="252">
        <f t="shared" si="104"/>
        <v>0</v>
      </c>
      <c r="BG142" s="252">
        <f t="shared" si="104"/>
        <v>0</v>
      </c>
      <c r="BH142" s="252">
        <f t="shared" si="104"/>
        <v>0</v>
      </c>
      <c r="BI142" s="252">
        <f t="shared" si="104"/>
        <v>0</v>
      </c>
      <c r="BJ142" s="252">
        <f t="shared" si="104"/>
        <v>0</v>
      </c>
      <c r="BK142" s="252">
        <f t="shared" si="104"/>
        <v>0</v>
      </c>
      <c r="BL142" s="252">
        <f t="shared" si="104"/>
        <v>0</v>
      </c>
      <c r="BM142" s="252">
        <f t="shared" si="104"/>
        <v>0</v>
      </c>
      <c r="BN142" s="252">
        <f t="shared" si="104"/>
        <v>0</v>
      </c>
      <c r="BO142" s="252">
        <f t="shared" si="104"/>
        <v>0</v>
      </c>
      <c r="BP142" s="252">
        <f t="shared" si="104"/>
        <v>0</v>
      </c>
      <c r="BQ142" s="252">
        <f t="shared" si="104"/>
        <v>0</v>
      </c>
      <c r="BR142" s="252">
        <f t="shared" si="104"/>
        <v>0</v>
      </c>
      <c r="BS142" s="252">
        <f t="shared" ref="BS142:ED142" si="105">BS136+BS128</f>
        <v>0</v>
      </c>
      <c r="BT142" s="252">
        <f t="shared" si="105"/>
        <v>0</v>
      </c>
      <c r="BU142" s="252">
        <f t="shared" si="105"/>
        <v>0</v>
      </c>
      <c r="BV142" s="252">
        <f t="shared" si="105"/>
        <v>0</v>
      </c>
      <c r="BW142" s="252">
        <f t="shared" si="105"/>
        <v>0</v>
      </c>
      <c r="BX142" s="252">
        <f t="shared" si="105"/>
        <v>0</v>
      </c>
      <c r="BY142" s="252">
        <f t="shared" si="105"/>
        <v>0</v>
      </c>
      <c r="BZ142" s="252">
        <f t="shared" si="105"/>
        <v>0</v>
      </c>
      <c r="CA142" s="252">
        <f t="shared" si="105"/>
        <v>0</v>
      </c>
      <c r="CB142" s="252">
        <f t="shared" si="105"/>
        <v>0</v>
      </c>
      <c r="CC142" s="252">
        <f t="shared" si="105"/>
        <v>0</v>
      </c>
      <c r="CD142" s="252">
        <f t="shared" si="105"/>
        <v>0</v>
      </c>
      <c r="CE142" s="252">
        <f t="shared" si="105"/>
        <v>0</v>
      </c>
      <c r="CF142" s="252">
        <f t="shared" si="105"/>
        <v>0</v>
      </c>
      <c r="CG142" s="252">
        <f t="shared" si="105"/>
        <v>0</v>
      </c>
      <c r="CH142" s="252">
        <f t="shared" si="105"/>
        <v>0</v>
      </c>
      <c r="CI142" s="252">
        <f t="shared" si="105"/>
        <v>0</v>
      </c>
      <c r="CJ142" s="252">
        <f t="shared" si="105"/>
        <v>0</v>
      </c>
      <c r="CK142" s="252">
        <f t="shared" si="105"/>
        <v>0</v>
      </c>
      <c r="CL142" s="252">
        <f t="shared" si="105"/>
        <v>0</v>
      </c>
      <c r="CM142" s="252">
        <f t="shared" si="105"/>
        <v>0</v>
      </c>
      <c r="CN142" s="252">
        <f t="shared" si="105"/>
        <v>0</v>
      </c>
      <c r="CO142" s="252">
        <f t="shared" si="105"/>
        <v>0</v>
      </c>
      <c r="CP142" s="252">
        <f t="shared" si="105"/>
        <v>0</v>
      </c>
      <c r="CQ142" s="252">
        <f t="shared" si="105"/>
        <v>0</v>
      </c>
      <c r="CR142" s="252">
        <f t="shared" si="105"/>
        <v>0</v>
      </c>
      <c r="CS142" s="252">
        <f t="shared" si="105"/>
        <v>0</v>
      </c>
      <c r="CT142" s="252">
        <f t="shared" si="105"/>
        <v>0</v>
      </c>
      <c r="CU142" s="252">
        <f t="shared" si="105"/>
        <v>0</v>
      </c>
      <c r="CV142" s="252">
        <f t="shared" si="105"/>
        <v>0</v>
      </c>
      <c r="CW142" s="252">
        <f t="shared" si="105"/>
        <v>0</v>
      </c>
      <c r="CX142" s="252">
        <f t="shared" si="105"/>
        <v>0</v>
      </c>
      <c r="CY142" s="252">
        <f t="shared" si="105"/>
        <v>0</v>
      </c>
      <c r="CZ142" s="252">
        <f t="shared" si="105"/>
        <v>0</v>
      </c>
      <c r="DA142" s="252">
        <f t="shared" si="105"/>
        <v>0</v>
      </c>
      <c r="DB142" s="252">
        <f t="shared" si="105"/>
        <v>0</v>
      </c>
      <c r="DC142" s="252">
        <f t="shared" si="105"/>
        <v>0</v>
      </c>
      <c r="DD142" s="252">
        <f t="shared" si="105"/>
        <v>0</v>
      </c>
      <c r="DE142" s="252">
        <f t="shared" si="105"/>
        <v>0</v>
      </c>
      <c r="DF142" s="252">
        <f t="shared" si="105"/>
        <v>0</v>
      </c>
      <c r="DG142" s="252">
        <f t="shared" si="105"/>
        <v>0</v>
      </c>
      <c r="DH142" s="252">
        <f t="shared" si="105"/>
        <v>0</v>
      </c>
      <c r="DI142" s="252">
        <f t="shared" si="105"/>
        <v>0</v>
      </c>
      <c r="DJ142" s="252">
        <f t="shared" si="105"/>
        <v>0</v>
      </c>
      <c r="DK142" s="252">
        <f t="shared" si="105"/>
        <v>0</v>
      </c>
      <c r="DL142" s="252">
        <f t="shared" si="105"/>
        <v>0</v>
      </c>
      <c r="DM142" s="252">
        <f t="shared" si="105"/>
        <v>0</v>
      </c>
      <c r="DN142" s="252">
        <f t="shared" si="105"/>
        <v>0</v>
      </c>
      <c r="DO142" s="252">
        <f t="shared" si="105"/>
        <v>0</v>
      </c>
      <c r="DP142" s="252">
        <f t="shared" si="105"/>
        <v>0</v>
      </c>
      <c r="DQ142" s="252">
        <f t="shared" si="105"/>
        <v>0</v>
      </c>
      <c r="DR142" s="252">
        <f t="shared" si="105"/>
        <v>0</v>
      </c>
      <c r="DS142" s="252">
        <f t="shared" si="105"/>
        <v>0</v>
      </c>
      <c r="DT142" s="252">
        <f t="shared" si="105"/>
        <v>0</v>
      </c>
      <c r="DU142" s="252">
        <f t="shared" si="105"/>
        <v>0</v>
      </c>
      <c r="DV142" s="252">
        <f t="shared" si="105"/>
        <v>0</v>
      </c>
      <c r="DW142" s="252">
        <f t="shared" si="105"/>
        <v>0</v>
      </c>
      <c r="DX142" s="252">
        <f t="shared" si="105"/>
        <v>0</v>
      </c>
      <c r="DY142" s="252">
        <f t="shared" si="105"/>
        <v>0</v>
      </c>
      <c r="DZ142" s="252">
        <f t="shared" si="105"/>
        <v>0</v>
      </c>
      <c r="EA142" s="252">
        <f t="shared" si="105"/>
        <v>0</v>
      </c>
      <c r="EB142" s="252">
        <f t="shared" si="105"/>
        <v>0</v>
      </c>
      <c r="EC142" s="252">
        <f t="shared" si="105"/>
        <v>0</v>
      </c>
      <c r="ED142" s="252">
        <f t="shared" si="105"/>
        <v>0</v>
      </c>
      <c r="EE142" s="252">
        <f t="shared" ref="EE142:GP142" si="106">EE136+EE128</f>
        <v>0</v>
      </c>
      <c r="EF142" s="252">
        <f t="shared" si="106"/>
        <v>0</v>
      </c>
      <c r="EG142" s="252">
        <f t="shared" si="106"/>
        <v>0</v>
      </c>
      <c r="EH142" s="252">
        <f t="shared" si="106"/>
        <v>0</v>
      </c>
      <c r="EI142" s="252">
        <f t="shared" si="106"/>
        <v>0</v>
      </c>
      <c r="EJ142" s="252">
        <f t="shared" si="106"/>
        <v>0</v>
      </c>
      <c r="EK142" s="252">
        <f t="shared" si="106"/>
        <v>0</v>
      </c>
      <c r="EL142" s="252">
        <f t="shared" si="106"/>
        <v>0</v>
      </c>
      <c r="EM142" s="252">
        <f t="shared" si="106"/>
        <v>0</v>
      </c>
      <c r="EN142" s="252">
        <f t="shared" si="106"/>
        <v>0</v>
      </c>
      <c r="EO142" s="252">
        <f t="shared" si="106"/>
        <v>0</v>
      </c>
      <c r="EP142" s="252">
        <f t="shared" si="106"/>
        <v>0</v>
      </c>
      <c r="EQ142" s="252">
        <f t="shared" si="106"/>
        <v>0</v>
      </c>
      <c r="ER142" s="252">
        <f t="shared" si="106"/>
        <v>0</v>
      </c>
      <c r="ES142" s="252">
        <f t="shared" si="106"/>
        <v>0</v>
      </c>
      <c r="ET142" s="252">
        <f t="shared" si="106"/>
        <v>0</v>
      </c>
      <c r="EU142" s="252">
        <f t="shared" si="106"/>
        <v>0</v>
      </c>
      <c r="EV142" s="252">
        <f t="shared" si="106"/>
        <v>0</v>
      </c>
      <c r="EW142" s="252">
        <f t="shared" si="106"/>
        <v>0</v>
      </c>
      <c r="EX142" s="252">
        <f t="shared" si="106"/>
        <v>0</v>
      </c>
      <c r="EY142" s="252">
        <f t="shared" si="106"/>
        <v>0</v>
      </c>
      <c r="EZ142" s="252">
        <f t="shared" si="106"/>
        <v>0</v>
      </c>
      <c r="FA142" s="252">
        <f t="shared" si="106"/>
        <v>0</v>
      </c>
      <c r="FB142" s="252">
        <f t="shared" si="106"/>
        <v>0</v>
      </c>
      <c r="FC142" s="252">
        <f t="shared" si="106"/>
        <v>0</v>
      </c>
      <c r="FD142" s="252">
        <f t="shared" si="106"/>
        <v>0</v>
      </c>
      <c r="FE142" s="252">
        <f t="shared" si="106"/>
        <v>0</v>
      </c>
      <c r="FF142" s="252">
        <f t="shared" si="106"/>
        <v>0</v>
      </c>
      <c r="FG142" s="252">
        <f t="shared" si="106"/>
        <v>0</v>
      </c>
      <c r="FH142" s="252">
        <f t="shared" si="106"/>
        <v>0</v>
      </c>
      <c r="FI142" s="252">
        <f t="shared" si="106"/>
        <v>0</v>
      </c>
      <c r="FJ142" s="252">
        <f t="shared" si="106"/>
        <v>0</v>
      </c>
      <c r="FK142" s="252">
        <f t="shared" si="106"/>
        <v>0</v>
      </c>
      <c r="FL142" s="252">
        <f t="shared" si="106"/>
        <v>0</v>
      </c>
      <c r="FM142" s="252">
        <f t="shared" si="106"/>
        <v>0</v>
      </c>
      <c r="FN142" s="252">
        <f t="shared" si="106"/>
        <v>0</v>
      </c>
      <c r="FO142" s="252">
        <f t="shared" si="106"/>
        <v>0</v>
      </c>
      <c r="FP142" s="252">
        <f t="shared" si="106"/>
        <v>0</v>
      </c>
      <c r="FQ142" s="252">
        <f t="shared" si="106"/>
        <v>0</v>
      </c>
      <c r="FR142" s="252">
        <f t="shared" si="106"/>
        <v>0</v>
      </c>
      <c r="FS142" s="252">
        <f t="shared" si="106"/>
        <v>0</v>
      </c>
      <c r="FT142" s="252">
        <f t="shared" si="106"/>
        <v>0</v>
      </c>
      <c r="FU142" s="252">
        <f t="shared" si="106"/>
        <v>0</v>
      </c>
      <c r="FV142" s="252">
        <f t="shared" si="106"/>
        <v>0</v>
      </c>
      <c r="FW142" s="252">
        <f t="shared" si="106"/>
        <v>0</v>
      </c>
      <c r="FX142" s="252">
        <f t="shared" si="106"/>
        <v>0</v>
      </c>
      <c r="FY142" s="252">
        <f t="shared" si="106"/>
        <v>0</v>
      </c>
      <c r="FZ142" s="252">
        <f t="shared" si="106"/>
        <v>0</v>
      </c>
      <c r="GA142" s="252">
        <f t="shared" si="106"/>
        <v>0</v>
      </c>
      <c r="GB142" s="252">
        <f t="shared" si="106"/>
        <v>0</v>
      </c>
      <c r="GC142" s="252">
        <f t="shared" si="106"/>
        <v>0</v>
      </c>
      <c r="GD142" s="252">
        <f t="shared" si="106"/>
        <v>0</v>
      </c>
      <c r="GE142" s="252">
        <f t="shared" si="106"/>
        <v>0</v>
      </c>
      <c r="GF142" s="252">
        <f t="shared" si="106"/>
        <v>0</v>
      </c>
      <c r="GG142" s="252">
        <f t="shared" si="106"/>
        <v>0</v>
      </c>
      <c r="GH142" s="252">
        <f t="shared" si="106"/>
        <v>0</v>
      </c>
      <c r="GI142" s="252">
        <f t="shared" si="106"/>
        <v>0</v>
      </c>
      <c r="GJ142" s="252">
        <f t="shared" si="106"/>
        <v>0</v>
      </c>
      <c r="GK142" s="252">
        <f t="shared" si="106"/>
        <v>0</v>
      </c>
      <c r="GL142" s="252">
        <f t="shared" si="106"/>
        <v>0</v>
      </c>
      <c r="GM142" s="252">
        <f t="shared" si="106"/>
        <v>0</v>
      </c>
      <c r="GN142" s="252">
        <f t="shared" si="106"/>
        <v>0</v>
      </c>
      <c r="GO142" s="252">
        <f t="shared" si="106"/>
        <v>0</v>
      </c>
      <c r="GP142" s="252">
        <f t="shared" si="106"/>
        <v>0</v>
      </c>
      <c r="GQ142" s="252">
        <f t="shared" ref="GQ142:IV142" si="107">GQ136+GQ128</f>
        <v>0</v>
      </c>
      <c r="GR142" s="252">
        <f t="shared" si="107"/>
        <v>0</v>
      </c>
      <c r="GS142" s="252">
        <f t="shared" si="107"/>
        <v>0</v>
      </c>
      <c r="GT142" s="252">
        <f t="shared" si="107"/>
        <v>0</v>
      </c>
      <c r="GU142" s="252">
        <f t="shared" si="107"/>
        <v>0</v>
      </c>
      <c r="GV142" s="252">
        <f t="shared" si="107"/>
        <v>0</v>
      </c>
      <c r="GW142" s="252">
        <f t="shared" si="107"/>
        <v>0</v>
      </c>
      <c r="GX142" s="252">
        <f t="shared" si="107"/>
        <v>0</v>
      </c>
      <c r="GY142" s="252">
        <f t="shared" si="107"/>
        <v>0</v>
      </c>
      <c r="GZ142" s="252">
        <f t="shared" si="107"/>
        <v>0</v>
      </c>
      <c r="HA142" s="252">
        <f t="shared" si="107"/>
        <v>0</v>
      </c>
      <c r="HB142" s="252">
        <f t="shared" si="107"/>
        <v>0</v>
      </c>
      <c r="HC142" s="252">
        <f t="shared" si="107"/>
        <v>0</v>
      </c>
      <c r="HD142" s="252">
        <f t="shared" si="107"/>
        <v>0</v>
      </c>
      <c r="HE142" s="252">
        <f t="shared" si="107"/>
        <v>0</v>
      </c>
      <c r="HF142" s="252">
        <f t="shared" si="107"/>
        <v>0</v>
      </c>
      <c r="HG142" s="252">
        <f t="shared" si="107"/>
        <v>0</v>
      </c>
      <c r="HH142" s="252">
        <f t="shared" si="107"/>
        <v>0</v>
      </c>
      <c r="HI142" s="252">
        <f t="shared" si="107"/>
        <v>0</v>
      </c>
      <c r="HJ142" s="252">
        <f t="shared" si="107"/>
        <v>0</v>
      </c>
      <c r="HK142" s="252">
        <f t="shared" si="107"/>
        <v>0</v>
      </c>
      <c r="HL142" s="252">
        <f t="shared" si="107"/>
        <v>0</v>
      </c>
      <c r="HM142" s="252">
        <f t="shared" si="107"/>
        <v>0</v>
      </c>
      <c r="HN142" s="252">
        <f t="shared" si="107"/>
        <v>0</v>
      </c>
      <c r="HO142" s="252">
        <f t="shared" si="107"/>
        <v>0</v>
      </c>
      <c r="HP142" s="252">
        <f t="shared" si="107"/>
        <v>0</v>
      </c>
      <c r="HQ142" s="252">
        <f t="shared" si="107"/>
        <v>0</v>
      </c>
      <c r="HR142" s="252">
        <f t="shared" si="107"/>
        <v>0</v>
      </c>
      <c r="HS142" s="252">
        <f t="shared" si="107"/>
        <v>0</v>
      </c>
      <c r="HT142" s="252">
        <f t="shared" si="107"/>
        <v>0</v>
      </c>
      <c r="HU142" s="252">
        <f t="shared" si="107"/>
        <v>0</v>
      </c>
      <c r="HV142" s="252">
        <f t="shared" si="107"/>
        <v>0</v>
      </c>
      <c r="HW142" s="252">
        <f t="shared" si="107"/>
        <v>0</v>
      </c>
      <c r="HX142" s="252">
        <f t="shared" si="107"/>
        <v>0</v>
      </c>
      <c r="HY142" s="252">
        <f t="shared" si="107"/>
        <v>0</v>
      </c>
      <c r="HZ142" s="252">
        <f t="shared" si="107"/>
        <v>0</v>
      </c>
      <c r="IA142" s="252">
        <f t="shared" si="107"/>
        <v>0</v>
      </c>
      <c r="IB142" s="252">
        <f t="shared" si="107"/>
        <v>0</v>
      </c>
      <c r="IC142" s="252">
        <f t="shared" si="107"/>
        <v>0</v>
      </c>
      <c r="ID142" s="252">
        <f t="shared" si="107"/>
        <v>0</v>
      </c>
      <c r="IE142" s="252">
        <f t="shared" si="107"/>
        <v>0</v>
      </c>
      <c r="IF142" s="252">
        <f t="shared" si="107"/>
        <v>0</v>
      </c>
      <c r="IG142" s="252">
        <f t="shared" si="107"/>
        <v>0</v>
      </c>
      <c r="IH142" s="252">
        <f t="shared" si="107"/>
        <v>0</v>
      </c>
      <c r="II142" s="252">
        <f t="shared" si="107"/>
        <v>0</v>
      </c>
      <c r="IJ142" s="252">
        <f t="shared" si="107"/>
        <v>0</v>
      </c>
      <c r="IK142" s="252">
        <f t="shared" si="107"/>
        <v>0</v>
      </c>
      <c r="IL142" s="252">
        <f t="shared" si="107"/>
        <v>0</v>
      </c>
      <c r="IM142" s="252">
        <f t="shared" si="107"/>
        <v>0</v>
      </c>
      <c r="IN142" s="252">
        <f t="shared" si="107"/>
        <v>0</v>
      </c>
      <c r="IO142" s="252">
        <f t="shared" si="107"/>
        <v>0</v>
      </c>
      <c r="IP142" s="252">
        <f t="shared" si="107"/>
        <v>0</v>
      </c>
      <c r="IQ142" s="252">
        <f t="shared" si="107"/>
        <v>0</v>
      </c>
      <c r="IR142" s="252">
        <f t="shared" si="107"/>
        <v>0</v>
      </c>
      <c r="IS142" s="252">
        <f t="shared" si="107"/>
        <v>0</v>
      </c>
      <c r="IT142" s="252">
        <f t="shared" si="107"/>
        <v>0</v>
      </c>
      <c r="IU142" s="252">
        <f t="shared" si="107"/>
        <v>0</v>
      </c>
      <c r="IV142" s="252">
        <f t="shared" si="107"/>
        <v>0</v>
      </c>
    </row>
    <row r="143" spans="1:256" s="342" customFormat="1" ht="13.5" customHeight="1" thickBot="1" x14ac:dyDescent="0.35">
      <c r="A143" s="305"/>
      <c r="B143" s="337"/>
      <c r="C143" s="338"/>
      <c r="D143" s="339" t="s">
        <v>554</v>
      </c>
      <c r="E143" s="340">
        <f>E138+E130</f>
        <v>0</v>
      </c>
      <c r="F143" s="341">
        <f>F138+F130</f>
        <v>0</v>
      </c>
      <c r="G143" s="341">
        <f t="shared" ref="G143:BR143" si="108">G138+G130</f>
        <v>0</v>
      </c>
      <c r="H143" s="341">
        <f t="shared" si="108"/>
        <v>0</v>
      </c>
      <c r="I143" s="341">
        <f t="shared" si="108"/>
        <v>0</v>
      </c>
      <c r="J143" s="341">
        <f t="shared" si="108"/>
        <v>0</v>
      </c>
      <c r="K143" s="341">
        <f t="shared" si="108"/>
        <v>0</v>
      </c>
      <c r="L143" s="341">
        <f t="shared" si="108"/>
        <v>0</v>
      </c>
      <c r="M143" s="341">
        <f t="shared" si="108"/>
        <v>0</v>
      </c>
      <c r="N143" s="341">
        <f t="shared" si="108"/>
        <v>0</v>
      </c>
      <c r="O143" s="341">
        <f t="shared" si="108"/>
        <v>0</v>
      </c>
      <c r="P143" s="341">
        <f t="shared" si="108"/>
        <v>0</v>
      </c>
      <c r="Q143" s="341">
        <f t="shared" si="108"/>
        <v>0</v>
      </c>
      <c r="R143" s="341">
        <f t="shared" si="108"/>
        <v>0</v>
      </c>
      <c r="S143" s="341">
        <f t="shared" si="108"/>
        <v>0</v>
      </c>
      <c r="T143" s="341">
        <f t="shared" si="108"/>
        <v>0</v>
      </c>
      <c r="U143" s="341">
        <f t="shared" si="108"/>
        <v>0</v>
      </c>
      <c r="V143" s="341">
        <f t="shared" si="108"/>
        <v>0</v>
      </c>
      <c r="W143" s="341">
        <f t="shared" si="108"/>
        <v>0</v>
      </c>
      <c r="X143" s="341">
        <f t="shared" si="108"/>
        <v>0</v>
      </c>
      <c r="Y143" s="341">
        <f t="shared" si="108"/>
        <v>0</v>
      </c>
      <c r="Z143" s="341">
        <f t="shared" si="108"/>
        <v>0</v>
      </c>
      <c r="AA143" s="341">
        <f t="shared" si="108"/>
        <v>0</v>
      </c>
      <c r="AB143" s="341">
        <f t="shared" si="108"/>
        <v>0</v>
      </c>
      <c r="AC143" s="341">
        <f t="shared" si="108"/>
        <v>0</v>
      </c>
      <c r="AD143" s="341">
        <f t="shared" si="108"/>
        <v>0</v>
      </c>
      <c r="AE143" s="341">
        <f t="shared" si="108"/>
        <v>0</v>
      </c>
      <c r="AF143" s="341">
        <f t="shared" si="108"/>
        <v>0</v>
      </c>
      <c r="AG143" s="341">
        <f t="shared" si="108"/>
        <v>0</v>
      </c>
      <c r="AH143" s="341">
        <f t="shared" si="108"/>
        <v>0</v>
      </c>
      <c r="AI143" s="341">
        <f t="shared" si="108"/>
        <v>0</v>
      </c>
      <c r="AJ143" s="341">
        <f t="shared" si="108"/>
        <v>0</v>
      </c>
      <c r="AK143" s="341">
        <f t="shared" si="108"/>
        <v>0</v>
      </c>
      <c r="AL143" s="341">
        <f t="shared" si="108"/>
        <v>0</v>
      </c>
      <c r="AM143" s="341">
        <f t="shared" si="108"/>
        <v>0</v>
      </c>
      <c r="AN143" s="341">
        <f t="shared" si="108"/>
        <v>0</v>
      </c>
      <c r="AO143" s="341">
        <f t="shared" si="108"/>
        <v>0</v>
      </c>
      <c r="AP143" s="341">
        <f t="shared" si="108"/>
        <v>0</v>
      </c>
      <c r="AQ143" s="341">
        <f t="shared" si="108"/>
        <v>0</v>
      </c>
      <c r="AR143" s="341">
        <f t="shared" si="108"/>
        <v>0</v>
      </c>
      <c r="AS143" s="341">
        <f t="shared" si="108"/>
        <v>0</v>
      </c>
      <c r="AT143" s="341">
        <f t="shared" si="108"/>
        <v>0</v>
      </c>
      <c r="AU143" s="341">
        <f t="shared" si="108"/>
        <v>0</v>
      </c>
      <c r="AV143" s="341">
        <f t="shared" si="108"/>
        <v>0</v>
      </c>
      <c r="AW143" s="341">
        <f t="shared" si="108"/>
        <v>0</v>
      </c>
      <c r="AX143" s="341">
        <f t="shared" si="108"/>
        <v>0</v>
      </c>
      <c r="AY143" s="341">
        <f t="shared" si="108"/>
        <v>0</v>
      </c>
      <c r="AZ143" s="341">
        <f t="shared" si="108"/>
        <v>0</v>
      </c>
      <c r="BA143" s="341">
        <f t="shared" si="108"/>
        <v>0</v>
      </c>
      <c r="BB143" s="341">
        <f t="shared" si="108"/>
        <v>0</v>
      </c>
      <c r="BC143" s="341">
        <f t="shared" si="108"/>
        <v>0</v>
      </c>
      <c r="BD143" s="341">
        <f t="shared" si="108"/>
        <v>0</v>
      </c>
      <c r="BE143" s="341">
        <f t="shared" si="108"/>
        <v>0</v>
      </c>
      <c r="BF143" s="341">
        <f t="shared" si="108"/>
        <v>0</v>
      </c>
      <c r="BG143" s="341">
        <f t="shared" si="108"/>
        <v>0</v>
      </c>
      <c r="BH143" s="341">
        <f t="shared" si="108"/>
        <v>0</v>
      </c>
      <c r="BI143" s="341">
        <f t="shared" si="108"/>
        <v>0</v>
      </c>
      <c r="BJ143" s="341">
        <f t="shared" si="108"/>
        <v>0</v>
      </c>
      <c r="BK143" s="341">
        <f t="shared" si="108"/>
        <v>0</v>
      </c>
      <c r="BL143" s="341">
        <f t="shared" si="108"/>
        <v>0</v>
      </c>
      <c r="BM143" s="341">
        <f t="shared" si="108"/>
        <v>0</v>
      </c>
      <c r="BN143" s="341">
        <f t="shared" si="108"/>
        <v>0</v>
      </c>
      <c r="BO143" s="341">
        <f t="shared" si="108"/>
        <v>0</v>
      </c>
      <c r="BP143" s="341">
        <f t="shared" si="108"/>
        <v>0</v>
      </c>
      <c r="BQ143" s="341">
        <f t="shared" si="108"/>
        <v>0</v>
      </c>
      <c r="BR143" s="341">
        <f t="shared" si="108"/>
        <v>0</v>
      </c>
      <c r="BS143" s="341">
        <f t="shared" ref="BS143:ED143" si="109">BS138+BS130</f>
        <v>0</v>
      </c>
      <c r="BT143" s="341">
        <f t="shared" si="109"/>
        <v>0</v>
      </c>
      <c r="BU143" s="341">
        <f t="shared" si="109"/>
        <v>0</v>
      </c>
      <c r="BV143" s="341">
        <f t="shared" si="109"/>
        <v>0</v>
      </c>
      <c r="BW143" s="341">
        <f t="shared" si="109"/>
        <v>0</v>
      </c>
      <c r="BX143" s="341">
        <f t="shared" si="109"/>
        <v>0</v>
      </c>
      <c r="BY143" s="341">
        <f t="shared" si="109"/>
        <v>0</v>
      </c>
      <c r="BZ143" s="341">
        <f t="shared" si="109"/>
        <v>0</v>
      </c>
      <c r="CA143" s="341">
        <f t="shared" si="109"/>
        <v>0</v>
      </c>
      <c r="CB143" s="341">
        <f t="shared" si="109"/>
        <v>0</v>
      </c>
      <c r="CC143" s="341">
        <f t="shared" si="109"/>
        <v>0</v>
      </c>
      <c r="CD143" s="341">
        <f t="shared" si="109"/>
        <v>0</v>
      </c>
      <c r="CE143" s="341">
        <f t="shared" si="109"/>
        <v>0</v>
      </c>
      <c r="CF143" s="341">
        <f t="shared" si="109"/>
        <v>0</v>
      </c>
      <c r="CG143" s="341">
        <f t="shared" si="109"/>
        <v>0</v>
      </c>
      <c r="CH143" s="341">
        <f t="shared" si="109"/>
        <v>0</v>
      </c>
      <c r="CI143" s="341">
        <f t="shared" si="109"/>
        <v>0</v>
      </c>
      <c r="CJ143" s="341">
        <f t="shared" si="109"/>
        <v>0</v>
      </c>
      <c r="CK143" s="341">
        <f t="shared" si="109"/>
        <v>0</v>
      </c>
      <c r="CL143" s="341">
        <f t="shared" si="109"/>
        <v>0</v>
      </c>
      <c r="CM143" s="341">
        <f t="shared" si="109"/>
        <v>0</v>
      </c>
      <c r="CN143" s="341">
        <f t="shared" si="109"/>
        <v>0</v>
      </c>
      <c r="CO143" s="341">
        <f t="shared" si="109"/>
        <v>0</v>
      </c>
      <c r="CP143" s="341">
        <f t="shared" si="109"/>
        <v>0</v>
      </c>
      <c r="CQ143" s="341">
        <f t="shared" si="109"/>
        <v>0</v>
      </c>
      <c r="CR143" s="341">
        <f t="shared" si="109"/>
        <v>0</v>
      </c>
      <c r="CS143" s="341">
        <f t="shared" si="109"/>
        <v>0</v>
      </c>
      <c r="CT143" s="341">
        <f t="shared" si="109"/>
        <v>0</v>
      </c>
      <c r="CU143" s="341">
        <f t="shared" si="109"/>
        <v>0</v>
      </c>
      <c r="CV143" s="341">
        <f t="shared" si="109"/>
        <v>0</v>
      </c>
      <c r="CW143" s="341">
        <f t="shared" si="109"/>
        <v>0</v>
      </c>
      <c r="CX143" s="341">
        <f t="shared" si="109"/>
        <v>0</v>
      </c>
      <c r="CY143" s="341">
        <f t="shared" si="109"/>
        <v>0</v>
      </c>
      <c r="CZ143" s="341">
        <f t="shared" si="109"/>
        <v>0</v>
      </c>
      <c r="DA143" s="341">
        <f t="shared" si="109"/>
        <v>0</v>
      </c>
      <c r="DB143" s="341">
        <f t="shared" si="109"/>
        <v>0</v>
      </c>
      <c r="DC143" s="341">
        <f t="shared" si="109"/>
        <v>0</v>
      </c>
      <c r="DD143" s="341">
        <f t="shared" si="109"/>
        <v>0</v>
      </c>
      <c r="DE143" s="341">
        <f t="shared" si="109"/>
        <v>0</v>
      </c>
      <c r="DF143" s="341">
        <f t="shared" si="109"/>
        <v>0</v>
      </c>
      <c r="DG143" s="341">
        <f t="shared" si="109"/>
        <v>0</v>
      </c>
      <c r="DH143" s="341">
        <f t="shared" si="109"/>
        <v>0</v>
      </c>
      <c r="DI143" s="341">
        <f t="shared" si="109"/>
        <v>0</v>
      </c>
      <c r="DJ143" s="341">
        <f t="shared" si="109"/>
        <v>0</v>
      </c>
      <c r="DK143" s="341">
        <f t="shared" si="109"/>
        <v>0</v>
      </c>
      <c r="DL143" s="341">
        <f t="shared" si="109"/>
        <v>0</v>
      </c>
      <c r="DM143" s="341">
        <f t="shared" si="109"/>
        <v>0</v>
      </c>
      <c r="DN143" s="341">
        <f t="shared" si="109"/>
        <v>0</v>
      </c>
      <c r="DO143" s="341">
        <f t="shared" si="109"/>
        <v>0</v>
      </c>
      <c r="DP143" s="341">
        <f t="shared" si="109"/>
        <v>0</v>
      </c>
      <c r="DQ143" s="341">
        <f t="shared" si="109"/>
        <v>0</v>
      </c>
      <c r="DR143" s="341">
        <f t="shared" si="109"/>
        <v>0</v>
      </c>
      <c r="DS143" s="341">
        <f t="shared" si="109"/>
        <v>0</v>
      </c>
      <c r="DT143" s="341">
        <f t="shared" si="109"/>
        <v>0</v>
      </c>
      <c r="DU143" s="341">
        <f t="shared" si="109"/>
        <v>0</v>
      </c>
      <c r="DV143" s="341">
        <f t="shared" si="109"/>
        <v>0</v>
      </c>
      <c r="DW143" s="341">
        <f t="shared" si="109"/>
        <v>0</v>
      </c>
      <c r="DX143" s="341">
        <f t="shared" si="109"/>
        <v>0</v>
      </c>
      <c r="DY143" s="341">
        <f t="shared" si="109"/>
        <v>0</v>
      </c>
      <c r="DZ143" s="341">
        <f t="shared" si="109"/>
        <v>0</v>
      </c>
      <c r="EA143" s="341">
        <f t="shared" si="109"/>
        <v>0</v>
      </c>
      <c r="EB143" s="341">
        <f t="shared" si="109"/>
        <v>0</v>
      </c>
      <c r="EC143" s="341">
        <f t="shared" si="109"/>
        <v>0</v>
      </c>
      <c r="ED143" s="341">
        <f t="shared" si="109"/>
        <v>0</v>
      </c>
      <c r="EE143" s="341">
        <f t="shared" ref="EE143:GP143" si="110">EE138+EE130</f>
        <v>0</v>
      </c>
      <c r="EF143" s="341">
        <f t="shared" si="110"/>
        <v>0</v>
      </c>
      <c r="EG143" s="341">
        <f t="shared" si="110"/>
        <v>0</v>
      </c>
      <c r="EH143" s="341">
        <f t="shared" si="110"/>
        <v>0</v>
      </c>
      <c r="EI143" s="341">
        <f t="shared" si="110"/>
        <v>0</v>
      </c>
      <c r="EJ143" s="341">
        <f t="shared" si="110"/>
        <v>0</v>
      </c>
      <c r="EK143" s="341">
        <f t="shared" si="110"/>
        <v>0</v>
      </c>
      <c r="EL143" s="341">
        <f t="shared" si="110"/>
        <v>0</v>
      </c>
      <c r="EM143" s="341">
        <f t="shared" si="110"/>
        <v>0</v>
      </c>
      <c r="EN143" s="341">
        <f t="shared" si="110"/>
        <v>0</v>
      </c>
      <c r="EO143" s="341">
        <f t="shared" si="110"/>
        <v>0</v>
      </c>
      <c r="EP143" s="341">
        <f t="shared" si="110"/>
        <v>0</v>
      </c>
      <c r="EQ143" s="341">
        <f t="shared" si="110"/>
        <v>0</v>
      </c>
      <c r="ER143" s="341">
        <f t="shared" si="110"/>
        <v>0</v>
      </c>
      <c r="ES143" s="341">
        <f t="shared" si="110"/>
        <v>0</v>
      </c>
      <c r="ET143" s="341">
        <f t="shared" si="110"/>
        <v>0</v>
      </c>
      <c r="EU143" s="341">
        <f t="shared" si="110"/>
        <v>0</v>
      </c>
      <c r="EV143" s="341">
        <f t="shared" si="110"/>
        <v>0</v>
      </c>
      <c r="EW143" s="341">
        <f t="shared" si="110"/>
        <v>0</v>
      </c>
      <c r="EX143" s="341">
        <f t="shared" si="110"/>
        <v>0</v>
      </c>
      <c r="EY143" s="341">
        <f t="shared" si="110"/>
        <v>0</v>
      </c>
      <c r="EZ143" s="341">
        <f t="shared" si="110"/>
        <v>0</v>
      </c>
      <c r="FA143" s="341">
        <f t="shared" si="110"/>
        <v>0</v>
      </c>
      <c r="FB143" s="341">
        <f t="shared" si="110"/>
        <v>0</v>
      </c>
      <c r="FC143" s="341">
        <f t="shared" si="110"/>
        <v>0</v>
      </c>
      <c r="FD143" s="341">
        <f t="shared" si="110"/>
        <v>0</v>
      </c>
      <c r="FE143" s="341">
        <f t="shared" si="110"/>
        <v>0</v>
      </c>
      <c r="FF143" s="341">
        <f t="shared" si="110"/>
        <v>0</v>
      </c>
      <c r="FG143" s="341">
        <f t="shared" si="110"/>
        <v>0</v>
      </c>
      <c r="FH143" s="341">
        <f t="shared" si="110"/>
        <v>0</v>
      </c>
      <c r="FI143" s="341">
        <f t="shared" si="110"/>
        <v>0</v>
      </c>
      <c r="FJ143" s="341">
        <f t="shared" si="110"/>
        <v>0</v>
      </c>
      <c r="FK143" s="341">
        <f t="shared" si="110"/>
        <v>0</v>
      </c>
      <c r="FL143" s="341">
        <f t="shared" si="110"/>
        <v>0</v>
      </c>
      <c r="FM143" s="341">
        <f t="shared" si="110"/>
        <v>0</v>
      </c>
      <c r="FN143" s="341">
        <f t="shared" si="110"/>
        <v>0</v>
      </c>
      <c r="FO143" s="341">
        <f t="shared" si="110"/>
        <v>0</v>
      </c>
      <c r="FP143" s="341">
        <f t="shared" si="110"/>
        <v>0</v>
      </c>
      <c r="FQ143" s="341">
        <f t="shared" si="110"/>
        <v>0</v>
      </c>
      <c r="FR143" s="341">
        <f t="shared" si="110"/>
        <v>0</v>
      </c>
      <c r="FS143" s="341">
        <f t="shared" si="110"/>
        <v>0</v>
      </c>
      <c r="FT143" s="341">
        <f t="shared" si="110"/>
        <v>0</v>
      </c>
      <c r="FU143" s="341">
        <f t="shared" si="110"/>
        <v>0</v>
      </c>
      <c r="FV143" s="341">
        <f t="shared" si="110"/>
        <v>0</v>
      </c>
      <c r="FW143" s="341">
        <f t="shared" si="110"/>
        <v>0</v>
      </c>
      <c r="FX143" s="341">
        <f t="shared" si="110"/>
        <v>0</v>
      </c>
      <c r="FY143" s="341">
        <f t="shared" si="110"/>
        <v>0</v>
      </c>
      <c r="FZ143" s="341">
        <f t="shared" si="110"/>
        <v>0</v>
      </c>
      <c r="GA143" s="341">
        <f t="shared" si="110"/>
        <v>0</v>
      </c>
      <c r="GB143" s="341">
        <f t="shared" si="110"/>
        <v>0</v>
      </c>
      <c r="GC143" s="341">
        <f t="shared" si="110"/>
        <v>0</v>
      </c>
      <c r="GD143" s="341">
        <f t="shared" si="110"/>
        <v>0</v>
      </c>
      <c r="GE143" s="341">
        <f t="shared" si="110"/>
        <v>0</v>
      </c>
      <c r="GF143" s="341">
        <f t="shared" si="110"/>
        <v>0</v>
      </c>
      <c r="GG143" s="341">
        <f t="shared" si="110"/>
        <v>0</v>
      </c>
      <c r="GH143" s="341">
        <f t="shared" si="110"/>
        <v>0</v>
      </c>
      <c r="GI143" s="341">
        <f t="shared" si="110"/>
        <v>0</v>
      </c>
      <c r="GJ143" s="341">
        <f t="shared" si="110"/>
        <v>0</v>
      </c>
      <c r="GK143" s="341">
        <f t="shared" si="110"/>
        <v>0</v>
      </c>
      <c r="GL143" s="341">
        <f t="shared" si="110"/>
        <v>0</v>
      </c>
      <c r="GM143" s="341">
        <f t="shared" si="110"/>
        <v>0</v>
      </c>
      <c r="GN143" s="341">
        <f t="shared" si="110"/>
        <v>0</v>
      </c>
      <c r="GO143" s="341">
        <f t="shared" si="110"/>
        <v>0</v>
      </c>
      <c r="GP143" s="341">
        <f t="shared" si="110"/>
        <v>0</v>
      </c>
      <c r="GQ143" s="341">
        <f t="shared" ref="GQ143:IV143" si="111">GQ138+GQ130</f>
        <v>0</v>
      </c>
      <c r="GR143" s="341">
        <f t="shared" si="111"/>
        <v>0</v>
      </c>
      <c r="GS143" s="341">
        <f t="shared" si="111"/>
        <v>0</v>
      </c>
      <c r="GT143" s="341">
        <f t="shared" si="111"/>
        <v>0</v>
      </c>
      <c r="GU143" s="341">
        <f t="shared" si="111"/>
        <v>0</v>
      </c>
      <c r="GV143" s="341">
        <f t="shared" si="111"/>
        <v>0</v>
      </c>
      <c r="GW143" s="341">
        <f t="shared" si="111"/>
        <v>0</v>
      </c>
      <c r="GX143" s="341">
        <f t="shared" si="111"/>
        <v>0</v>
      </c>
      <c r="GY143" s="341">
        <f t="shared" si="111"/>
        <v>0</v>
      </c>
      <c r="GZ143" s="341">
        <f t="shared" si="111"/>
        <v>0</v>
      </c>
      <c r="HA143" s="341">
        <f t="shared" si="111"/>
        <v>0</v>
      </c>
      <c r="HB143" s="341">
        <f t="shared" si="111"/>
        <v>0</v>
      </c>
      <c r="HC143" s="341">
        <f t="shared" si="111"/>
        <v>0</v>
      </c>
      <c r="HD143" s="341">
        <f t="shared" si="111"/>
        <v>0</v>
      </c>
      <c r="HE143" s="341">
        <f t="shared" si="111"/>
        <v>0</v>
      </c>
      <c r="HF143" s="341">
        <f t="shared" si="111"/>
        <v>0</v>
      </c>
      <c r="HG143" s="341">
        <f t="shared" si="111"/>
        <v>0</v>
      </c>
      <c r="HH143" s="341">
        <f t="shared" si="111"/>
        <v>0</v>
      </c>
      <c r="HI143" s="341">
        <f t="shared" si="111"/>
        <v>0</v>
      </c>
      <c r="HJ143" s="341">
        <f t="shared" si="111"/>
        <v>0</v>
      </c>
      <c r="HK143" s="341">
        <f t="shared" si="111"/>
        <v>0</v>
      </c>
      <c r="HL143" s="341">
        <f t="shared" si="111"/>
        <v>0</v>
      </c>
      <c r="HM143" s="341">
        <f t="shared" si="111"/>
        <v>0</v>
      </c>
      <c r="HN143" s="341">
        <f t="shared" si="111"/>
        <v>0</v>
      </c>
      <c r="HO143" s="341">
        <f t="shared" si="111"/>
        <v>0</v>
      </c>
      <c r="HP143" s="341">
        <f t="shared" si="111"/>
        <v>0</v>
      </c>
      <c r="HQ143" s="341">
        <f t="shared" si="111"/>
        <v>0</v>
      </c>
      <c r="HR143" s="341">
        <f t="shared" si="111"/>
        <v>0</v>
      </c>
      <c r="HS143" s="341">
        <f t="shared" si="111"/>
        <v>0</v>
      </c>
      <c r="HT143" s="341">
        <f t="shared" si="111"/>
        <v>0</v>
      </c>
      <c r="HU143" s="341">
        <f t="shared" si="111"/>
        <v>0</v>
      </c>
      <c r="HV143" s="341">
        <f t="shared" si="111"/>
        <v>0</v>
      </c>
      <c r="HW143" s="341">
        <f t="shared" si="111"/>
        <v>0</v>
      </c>
      <c r="HX143" s="341">
        <f t="shared" si="111"/>
        <v>0</v>
      </c>
      <c r="HY143" s="341">
        <f t="shared" si="111"/>
        <v>0</v>
      </c>
      <c r="HZ143" s="341">
        <f t="shared" si="111"/>
        <v>0</v>
      </c>
      <c r="IA143" s="341">
        <f t="shared" si="111"/>
        <v>0</v>
      </c>
      <c r="IB143" s="341">
        <f t="shared" si="111"/>
        <v>0</v>
      </c>
      <c r="IC143" s="341">
        <f t="shared" si="111"/>
        <v>0</v>
      </c>
      <c r="ID143" s="341">
        <f t="shared" si="111"/>
        <v>0</v>
      </c>
      <c r="IE143" s="341">
        <f t="shared" si="111"/>
        <v>0</v>
      </c>
      <c r="IF143" s="341">
        <f t="shared" si="111"/>
        <v>0</v>
      </c>
      <c r="IG143" s="341">
        <f t="shared" si="111"/>
        <v>0</v>
      </c>
      <c r="IH143" s="341">
        <f t="shared" si="111"/>
        <v>0</v>
      </c>
      <c r="II143" s="341">
        <f t="shared" si="111"/>
        <v>0</v>
      </c>
      <c r="IJ143" s="341">
        <f t="shared" si="111"/>
        <v>0</v>
      </c>
      <c r="IK143" s="341">
        <f t="shared" si="111"/>
        <v>0</v>
      </c>
      <c r="IL143" s="341">
        <f t="shared" si="111"/>
        <v>0</v>
      </c>
      <c r="IM143" s="341">
        <f t="shared" si="111"/>
        <v>0</v>
      </c>
      <c r="IN143" s="341">
        <f t="shared" si="111"/>
        <v>0</v>
      </c>
      <c r="IO143" s="341">
        <f t="shared" si="111"/>
        <v>0</v>
      </c>
      <c r="IP143" s="341">
        <f t="shared" si="111"/>
        <v>0</v>
      </c>
      <c r="IQ143" s="341">
        <f t="shared" si="111"/>
        <v>0</v>
      </c>
      <c r="IR143" s="341">
        <f t="shared" si="111"/>
        <v>0</v>
      </c>
      <c r="IS143" s="341">
        <f t="shared" si="111"/>
        <v>0</v>
      </c>
      <c r="IT143" s="341">
        <f t="shared" si="111"/>
        <v>0</v>
      </c>
      <c r="IU143" s="341">
        <f t="shared" si="111"/>
        <v>0</v>
      </c>
      <c r="IV143" s="341">
        <f t="shared" si="111"/>
        <v>0</v>
      </c>
    </row>
    <row r="144" spans="1:256" s="299" customFormat="1" ht="13.5" customHeight="1" thickTop="1" x14ac:dyDescent="0.3">
      <c r="A144" s="298"/>
      <c r="B144" s="326"/>
      <c r="C144" s="315"/>
      <c r="D144" s="343" t="s">
        <v>548</v>
      </c>
      <c r="E144" s="318"/>
      <c r="F144" s="221"/>
      <c r="G144" s="221"/>
      <c r="H144" s="221"/>
      <c r="I144" s="221"/>
      <c r="J144" s="221"/>
      <c r="K144" s="221"/>
      <c r="L144" s="221"/>
      <c r="M144" s="221"/>
      <c r="N144" s="221"/>
      <c r="O144" s="221"/>
      <c r="P144" s="221"/>
      <c r="Q144" s="221"/>
      <c r="R144" s="221"/>
      <c r="S144" s="221"/>
      <c r="T144" s="221"/>
      <c r="U144" s="221"/>
      <c r="V144" s="221"/>
      <c r="W144" s="221"/>
      <c r="X144" s="221"/>
      <c r="Y144" s="221"/>
      <c r="Z144" s="221"/>
      <c r="AA144" s="221"/>
      <c r="AB144" s="221"/>
      <c r="AC144" s="221"/>
      <c r="AD144" s="221"/>
      <c r="AE144" s="221"/>
      <c r="AF144" s="221"/>
      <c r="AG144" s="221"/>
      <c r="AH144" s="221"/>
      <c r="AI144" s="221"/>
      <c r="AJ144" s="221"/>
      <c r="AK144" s="221"/>
      <c r="AL144" s="221"/>
      <c r="AM144" s="221"/>
      <c r="AN144" s="221"/>
      <c r="AO144" s="221"/>
      <c r="AP144" s="221"/>
      <c r="AQ144" s="221"/>
      <c r="AR144" s="221"/>
      <c r="AS144" s="221"/>
      <c r="AT144" s="221"/>
      <c r="AU144" s="221"/>
      <c r="AV144" s="221"/>
      <c r="AW144" s="221"/>
      <c r="AX144" s="221"/>
      <c r="AY144" s="221"/>
      <c r="AZ144" s="221"/>
      <c r="BA144" s="221"/>
      <c r="BB144" s="221"/>
      <c r="BC144" s="221"/>
      <c r="BD144" s="221"/>
      <c r="BE144" s="221"/>
      <c r="BF144" s="221"/>
      <c r="BG144" s="221"/>
      <c r="BH144" s="221"/>
      <c r="BI144" s="221"/>
      <c r="BJ144" s="221"/>
      <c r="BK144" s="221"/>
      <c r="BL144" s="221"/>
      <c r="BM144" s="221"/>
      <c r="BN144" s="221"/>
      <c r="BO144" s="221"/>
      <c r="BP144" s="221"/>
      <c r="BQ144" s="221"/>
      <c r="BR144" s="221"/>
      <c r="BS144" s="221"/>
      <c r="BT144" s="221"/>
      <c r="BU144" s="221"/>
      <c r="BV144" s="221"/>
      <c r="BW144" s="221"/>
      <c r="BX144" s="221"/>
      <c r="BY144" s="221"/>
      <c r="BZ144" s="221"/>
      <c r="CA144" s="221"/>
      <c r="CB144" s="221"/>
      <c r="CC144" s="221"/>
      <c r="CD144" s="221"/>
      <c r="CE144" s="221"/>
      <c r="CF144" s="221"/>
      <c r="CG144" s="221"/>
      <c r="CH144" s="221"/>
      <c r="CI144" s="221"/>
      <c r="CJ144" s="221"/>
      <c r="CK144" s="221"/>
      <c r="CL144" s="221"/>
      <c r="CM144" s="221"/>
      <c r="CN144" s="221"/>
      <c r="CO144" s="221"/>
      <c r="CP144" s="221"/>
      <c r="CQ144" s="221"/>
      <c r="CR144" s="221"/>
      <c r="CS144" s="221"/>
      <c r="CT144" s="221"/>
      <c r="CU144" s="221"/>
      <c r="CV144" s="221"/>
      <c r="CW144" s="221"/>
      <c r="CX144" s="221"/>
      <c r="CY144" s="221"/>
      <c r="CZ144" s="221"/>
      <c r="DA144" s="221"/>
      <c r="DB144" s="221"/>
      <c r="DC144" s="221"/>
      <c r="DD144" s="221"/>
      <c r="DE144" s="221"/>
      <c r="DF144" s="221"/>
      <c r="DG144" s="221"/>
      <c r="DH144" s="221"/>
      <c r="DI144" s="221"/>
      <c r="DJ144" s="221"/>
      <c r="DK144" s="221"/>
      <c r="DL144" s="221"/>
      <c r="DM144" s="221"/>
      <c r="DN144" s="221"/>
      <c r="DO144" s="221"/>
      <c r="DP144" s="221"/>
      <c r="DQ144" s="221"/>
      <c r="DR144" s="221"/>
      <c r="DS144" s="221"/>
      <c r="DT144" s="221"/>
      <c r="DU144" s="221"/>
      <c r="DV144" s="221"/>
      <c r="DW144" s="221"/>
      <c r="DX144" s="221"/>
      <c r="DY144" s="221"/>
      <c r="DZ144" s="221"/>
      <c r="EA144" s="221"/>
      <c r="EB144" s="221"/>
      <c r="EC144" s="221"/>
      <c r="ED144" s="221"/>
      <c r="EE144" s="221"/>
      <c r="EF144" s="221"/>
      <c r="EG144" s="221"/>
      <c r="EH144" s="221"/>
      <c r="EI144" s="221"/>
      <c r="EJ144" s="221"/>
      <c r="EK144" s="221"/>
      <c r="EL144" s="221"/>
      <c r="EM144" s="221"/>
      <c r="EN144" s="221"/>
      <c r="EO144" s="221"/>
      <c r="EP144" s="221"/>
      <c r="EQ144" s="221"/>
      <c r="ER144" s="221"/>
      <c r="ES144" s="221"/>
      <c r="ET144" s="221"/>
      <c r="EU144" s="221"/>
      <c r="EV144" s="221"/>
      <c r="EW144" s="221"/>
      <c r="EX144" s="221"/>
      <c r="EY144" s="221"/>
      <c r="EZ144" s="221"/>
      <c r="FA144" s="221"/>
      <c r="FB144" s="221"/>
      <c r="FC144" s="221"/>
      <c r="FD144" s="221"/>
      <c r="FE144" s="221"/>
      <c r="FF144" s="221"/>
      <c r="FG144" s="221"/>
      <c r="FH144" s="221"/>
      <c r="FI144" s="221"/>
      <c r="FJ144" s="221"/>
      <c r="FK144" s="221"/>
      <c r="FL144" s="221"/>
      <c r="FM144" s="221"/>
      <c r="FN144" s="221"/>
      <c r="FO144" s="221"/>
      <c r="FP144" s="221"/>
      <c r="FQ144" s="221"/>
      <c r="FR144" s="221"/>
      <c r="FS144" s="221"/>
      <c r="FT144" s="221"/>
      <c r="FU144" s="221"/>
      <c r="FV144" s="221"/>
      <c r="FW144" s="221"/>
      <c r="FX144" s="221"/>
      <c r="FY144" s="221"/>
      <c r="FZ144" s="221"/>
      <c r="GA144" s="221"/>
      <c r="GB144" s="221"/>
      <c r="GC144" s="221"/>
      <c r="GD144" s="221"/>
      <c r="GE144" s="221"/>
      <c r="GF144" s="221"/>
      <c r="GG144" s="221"/>
      <c r="GH144" s="221"/>
      <c r="GI144" s="221"/>
      <c r="GJ144" s="221"/>
      <c r="GK144" s="221"/>
      <c r="GL144" s="221"/>
      <c r="GM144" s="221"/>
      <c r="GN144" s="221"/>
      <c r="GO144" s="221"/>
      <c r="GP144" s="221"/>
      <c r="GQ144" s="221"/>
      <c r="GR144" s="221"/>
      <c r="GS144" s="221"/>
      <c r="GT144" s="221"/>
      <c r="GU144" s="221"/>
      <c r="GV144" s="221"/>
      <c r="GW144" s="221"/>
      <c r="GX144" s="221"/>
      <c r="GY144" s="221"/>
      <c r="GZ144" s="221"/>
      <c r="HA144" s="221"/>
      <c r="HB144" s="221"/>
      <c r="HC144" s="221"/>
      <c r="HD144" s="221"/>
      <c r="HE144" s="221"/>
      <c r="HF144" s="221"/>
      <c r="HG144" s="221"/>
      <c r="HH144" s="221"/>
      <c r="HI144" s="221"/>
      <c r="HJ144" s="221"/>
      <c r="HK144" s="221"/>
      <c r="HL144" s="221"/>
      <c r="HM144" s="221"/>
      <c r="HN144" s="221"/>
      <c r="HO144" s="221"/>
      <c r="HP144" s="221"/>
      <c r="HQ144" s="221"/>
      <c r="HR144" s="221"/>
      <c r="HS144" s="221"/>
      <c r="HT144" s="221"/>
      <c r="HU144" s="221"/>
      <c r="HV144" s="221"/>
      <c r="HW144" s="221"/>
      <c r="HX144" s="221"/>
      <c r="HY144" s="221"/>
      <c r="HZ144" s="221"/>
      <c r="IA144" s="221"/>
      <c r="IB144" s="221"/>
      <c r="IC144" s="221"/>
      <c r="ID144" s="221"/>
      <c r="IE144" s="221"/>
      <c r="IF144" s="221"/>
      <c r="IG144" s="221"/>
      <c r="IH144" s="221"/>
      <c r="II144" s="221"/>
      <c r="IJ144" s="221"/>
      <c r="IK144" s="221"/>
      <c r="IL144" s="221"/>
      <c r="IM144" s="221"/>
      <c r="IN144" s="221"/>
      <c r="IO144" s="221"/>
      <c r="IP144" s="221"/>
      <c r="IQ144" s="221"/>
      <c r="IR144" s="221"/>
      <c r="IS144" s="221"/>
      <c r="IT144" s="221"/>
      <c r="IU144" s="221"/>
      <c r="IV144" s="221"/>
    </row>
    <row r="145" spans="1:256" s="308" customFormat="1" ht="13.5" customHeight="1" x14ac:dyDescent="0.3">
      <c r="A145" s="305"/>
      <c r="B145" s="327"/>
      <c r="C145" s="311"/>
      <c r="D145" s="306" t="s">
        <v>549</v>
      </c>
      <c r="E145" s="307"/>
      <c r="F145" s="266"/>
      <c r="G145" s="266"/>
      <c r="H145" s="266"/>
      <c r="I145" s="266"/>
      <c r="J145" s="266"/>
      <c r="K145" s="266"/>
      <c r="L145" s="266"/>
      <c r="M145" s="266"/>
      <c r="N145" s="266"/>
      <c r="O145" s="266"/>
      <c r="P145" s="266"/>
      <c r="Q145" s="266"/>
      <c r="R145" s="266"/>
      <c r="S145" s="266"/>
      <c r="T145" s="266"/>
      <c r="U145" s="266"/>
      <c r="V145" s="266"/>
      <c r="W145" s="266"/>
      <c r="X145" s="266"/>
      <c r="Y145" s="266"/>
      <c r="Z145" s="266"/>
      <c r="AA145" s="266"/>
      <c r="AB145" s="266"/>
      <c r="AC145" s="266"/>
      <c r="AD145" s="266"/>
      <c r="AE145" s="266"/>
      <c r="AF145" s="266"/>
      <c r="AG145" s="266"/>
      <c r="AH145" s="266"/>
      <c r="AI145" s="266"/>
      <c r="AJ145" s="266"/>
      <c r="AK145" s="266"/>
      <c r="AL145" s="266"/>
      <c r="AM145" s="266"/>
      <c r="AN145" s="266"/>
      <c r="AO145" s="266"/>
      <c r="AP145" s="266"/>
      <c r="AQ145" s="266"/>
      <c r="AR145" s="266"/>
      <c r="AS145" s="266"/>
      <c r="AT145" s="266"/>
      <c r="AU145" s="266"/>
      <c r="AV145" s="266"/>
      <c r="AW145" s="266"/>
      <c r="AX145" s="266"/>
      <c r="AY145" s="266"/>
      <c r="AZ145" s="266"/>
      <c r="BA145" s="266"/>
      <c r="BB145" s="266"/>
      <c r="BC145" s="266"/>
      <c r="BD145" s="266"/>
      <c r="BE145" s="266"/>
      <c r="BF145" s="266"/>
      <c r="BG145" s="266"/>
      <c r="BH145" s="266"/>
      <c r="BI145" s="266"/>
      <c r="BJ145" s="266"/>
      <c r="BK145" s="266"/>
      <c r="BL145" s="266"/>
      <c r="BM145" s="266"/>
      <c r="BN145" s="266"/>
      <c r="BO145" s="266"/>
      <c r="BP145" s="266"/>
      <c r="BQ145" s="266"/>
      <c r="BR145" s="266"/>
      <c r="BS145" s="266"/>
      <c r="BT145" s="266"/>
      <c r="BU145" s="266"/>
      <c r="BV145" s="266"/>
      <c r="BW145" s="266"/>
      <c r="BX145" s="266"/>
      <c r="BY145" s="266"/>
      <c r="BZ145" s="266"/>
      <c r="CA145" s="266"/>
      <c r="CB145" s="266"/>
      <c r="CC145" s="266"/>
      <c r="CD145" s="266"/>
      <c r="CE145" s="266"/>
      <c r="CF145" s="266"/>
      <c r="CG145" s="266"/>
      <c r="CH145" s="266"/>
      <c r="CI145" s="266"/>
      <c r="CJ145" s="266"/>
      <c r="CK145" s="266"/>
      <c r="CL145" s="266"/>
      <c r="CM145" s="266"/>
      <c r="CN145" s="266"/>
      <c r="CO145" s="266"/>
      <c r="CP145" s="266"/>
      <c r="CQ145" s="266"/>
      <c r="CR145" s="266"/>
      <c r="CS145" s="266"/>
      <c r="CT145" s="266"/>
      <c r="CU145" s="266"/>
      <c r="CV145" s="266"/>
      <c r="CW145" s="266"/>
      <c r="CX145" s="266"/>
      <c r="CY145" s="266"/>
      <c r="CZ145" s="266"/>
      <c r="DA145" s="266"/>
      <c r="DB145" s="266"/>
      <c r="DC145" s="266"/>
      <c r="DD145" s="266"/>
      <c r="DE145" s="266"/>
      <c r="DF145" s="266"/>
      <c r="DG145" s="266"/>
      <c r="DH145" s="266"/>
      <c r="DI145" s="266"/>
      <c r="DJ145" s="266"/>
      <c r="DK145" s="266"/>
      <c r="DL145" s="266"/>
      <c r="DM145" s="266"/>
      <c r="DN145" s="266"/>
      <c r="DO145" s="266"/>
      <c r="DP145" s="266"/>
      <c r="DQ145" s="266"/>
      <c r="DR145" s="266"/>
      <c r="DS145" s="266"/>
      <c r="DT145" s="266"/>
      <c r="DU145" s="266"/>
      <c r="DV145" s="266"/>
      <c r="DW145" s="266"/>
      <c r="DX145" s="266"/>
      <c r="DY145" s="266"/>
      <c r="DZ145" s="266"/>
      <c r="EA145" s="266"/>
      <c r="EB145" s="266"/>
      <c r="EC145" s="266"/>
      <c r="ED145" s="266"/>
      <c r="EE145" s="266"/>
      <c r="EF145" s="266"/>
      <c r="EG145" s="266"/>
      <c r="EH145" s="266"/>
      <c r="EI145" s="266"/>
      <c r="EJ145" s="266"/>
      <c r="EK145" s="266"/>
      <c r="EL145" s="266"/>
      <c r="EM145" s="266"/>
      <c r="EN145" s="266"/>
      <c r="EO145" s="266"/>
      <c r="EP145" s="266"/>
      <c r="EQ145" s="266"/>
      <c r="ER145" s="266"/>
      <c r="ES145" s="266"/>
      <c r="ET145" s="266"/>
      <c r="EU145" s="266"/>
      <c r="EV145" s="266"/>
      <c r="EW145" s="266"/>
      <c r="EX145" s="266"/>
      <c r="EY145" s="266"/>
      <c r="EZ145" s="266"/>
      <c r="FA145" s="266"/>
      <c r="FB145" s="266"/>
      <c r="FC145" s="266"/>
      <c r="FD145" s="266"/>
      <c r="FE145" s="266"/>
      <c r="FF145" s="266"/>
      <c r="FG145" s="266"/>
      <c r="FH145" s="266"/>
      <c r="FI145" s="266"/>
      <c r="FJ145" s="266"/>
      <c r="FK145" s="266"/>
      <c r="FL145" s="266"/>
      <c r="FM145" s="266"/>
      <c r="FN145" s="266"/>
      <c r="FO145" s="266"/>
      <c r="FP145" s="266"/>
      <c r="FQ145" s="266"/>
      <c r="FR145" s="266"/>
      <c r="FS145" s="266"/>
      <c r="FT145" s="266"/>
      <c r="FU145" s="266"/>
      <c r="FV145" s="266"/>
      <c r="FW145" s="266"/>
      <c r="FX145" s="266"/>
      <c r="FY145" s="266"/>
      <c r="FZ145" s="266"/>
      <c r="GA145" s="266"/>
      <c r="GB145" s="266"/>
      <c r="GC145" s="266"/>
      <c r="GD145" s="266"/>
      <c r="GE145" s="266"/>
      <c r="GF145" s="266"/>
      <c r="GG145" s="266"/>
      <c r="GH145" s="266"/>
      <c r="GI145" s="266"/>
      <c r="GJ145" s="266"/>
      <c r="GK145" s="266"/>
      <c r="GL145" s="266"/>
      <c r="GM145" s="266"/>
      <c r="GN145" s="266"/>
      <c r="GO145" s="266"/>
      <c r="GP145" s="266"/>
      <c r="GQ145" s="266"/>
      <c r="GR145" s="266"/>
      <c r="GS145" s="266"/>
      <c r="GT145" s="266"/>
      <c r="GU145" s="266"/>
      <c r="GV145" s="266"/>
      <c r="GW145" s="266"/>
      <c r="GX145" s="266"/>
      <c r="GY145" s="266"/>
      <c r="GZ145" s="266"/>
      <c r="HA145" s="266"/>
      <c r="HB145" s="266"/>
      <c r="HC145" s="266"/>
      <c r="HD145" s="266"/>
      <c r="HE145" s="266"/>
      <c r="HF145" s="266"/>
      <c r="HG145" s="266"/>
      <c r="HH145" s="266"/>
      <c r="HI145" s="266"/>
      <c r="HJ145" s="266"/>
      <c r="HK145" s="266"/>
      <c r="HL145" s="266"/>
      <c r="HM145" s="266"/>
      <c r="HN145" s="266"/>
      <c r="HO145" s="266"/>
      <c r="HP145" s="266"/>
      <c r="HQ145" s="266"/>
      <c r="HR145" s="266"/>
      <c r="HS145" s="266"/>
      <c r="HT145" s="266"/>
      <c r="HU145" s="266"/>
      <c r="HV145" s="266"/>
      <c r="HW145" s="266"/>
      <c r="HX145" s="266"/>
      <c r="HY145" s="266"/>
      <c r="HZ145" s="266"/>
      <c r="IA145" s="266"/>
      <c r="IB145" s="266"/>
      <c r="IC145" s="266"/>
      <c r="ID145" s="266"/>
      <c r="IE145" s="266"/>
      <c r="IF145" s="266"/>
      <c r="IG145" s="266"/>
      <c r="IH145" s="266"/>
      <c r="II145" s="266"/>
      <c r="IJ145" s="266"/>
      <c r="IK145" s="266"/>
      <c r="IL145" s="266"/>
      <c r="IM145" s="266"/>
      <c r="IN145" s="266"/>
      <c r="IO145" s="266"/>
      <c r="IP145" s="266"/>
      <c r="IQ145" s="266"/>
      <c r="IR145" s="266"/>
      <c r="IS145" s="266"/>
      <c r="IT145" s="266"/>
      <c r="IU145" s="266"/>
      <c r="IV145" s="266"/>
    </row>
    <row r="146" spans="1:256" s="298" customFormat="1" ht="13.5" customHeight="1" x14ac:dyDescent="0.3">
      <c r="B146" s="326"/>
      <c r="C146" s="315"/>
      <c r="D146" s="343" t="s">
        <v>550</v>
      </c>
      <c r="E146" s="304"/>
      <c r="F146" s="221"/>
      <c r="G146" s="221"/>
      <c r="H146" s="221"/>
      <c r="I146" s="221"/>
      <c r="J146" s="221"/>
      <c r="K146" s="221"/>
      <c r="L146" s="221"/>
      <c r="M146" s="221"/>
      <c r="N146" s="221"/>
      <c r="O146" s="221"/>
      <c r="P146" s="221"/>
      <c r="Q146" s="221"/>
      <c r="R146" s="221"/>
      <c r="S146" s="221"/>
      <c r="T146" s="221"/>
      <c r="U146" s="221"/>
      <c r="V146" s="221"/>
      <c r="W146" s="221"/>
      <c r="X146" s="221"/>
      <c r="Y146" s="221"/>
      <c r="Z146" s="221"/>
      <c r="AA146" s="221"/>
      <c r="AB146" s="221"/>
      <c r="AC146" s="221"/>
      <c r="AD146" s="221"/>
      <c r="AE146" s="221"/>
      <c r="AF146" s="221"/>
      <c r="AG146" s="221"/>
      <c r="AH146" s="221"/>
      <c r="AI146" s="221"/>
      <c r="AJ146" s="221"/>
      <c r="AK146" s="221"/>
      <c r="AL146" s="221"/>
      <c r="AM146" s="221"/>
      <c r="AN146" s="221"/>
      <c r="AO146" s="221"/>
      <c r="AP146" s="221"/>
      <c r="AQ146" s="221"/>
      <c r="AR146" s="221"/>
      <c r="AS146" s="221"/>
      <c r="AT146" s="221"/>
      <c r="AU146" s="221"/>
      <c r="AV146" s="221"/>
      <c r="AW146" s="221"/>
      <c r="AX146" s="221"/>
      <c r="AY146" s="221"/>
      <c r="AZ146" s="221"/>
      <c r="BA146" s="221"/>
      <c r="BB146" s="221"/>
      <c r="BC146" s="221"/>
      <c r="BD146" s="221"/>
      <c r="BE146" s="221"/>
      <c r="BF146" s="221"/>
      <c r="BG146" s="221"/>
      <c r="BH146" s="221"/>
      <c r="BI146" s="221"/>
      <c r="BJ146" s="221"/>
      <c r="BK146" s="221"/>
      <c r="BL146" s="221"/>
      <c r="BM146" s="221"/>
      <c r="BN146" s="221"/>
      <c r="BO146" s="221"/>
      <c r="BP146" s="221"/>
      <c r="BQ146" s="221"/>
      <c r="BR146" s="221"/>
      <c r="BS146" s="221"/>
      <c r="BT146" s="221"/>
      <c r="BU146" s="221"/>
      <c r="BV146" s="221"/>
      <c r="BW146" s="221"/>
      <c r="BX146" s="221"/>
      <c r="BY146" s="221"/>
      <c r="BZ146" s="221"/>
      <c r="CA146" s="221"/>
      <c r="CB146" s="221"/>
      <c r="CC146" s="221"/>
      <c r="CD146" s="221"/>
      <c r="CE146" s="221"/>
      <c r="CF146" s="221"/>
      <c r="CG146" s="221"/>
      <c r="CH146" s="221"/>
      <c r="CI146" s="221"/>
      <c r="CJ146" s="221"/>
      <c r="CK146" s="221"/>
      <c r="CL146" s="221"/>
      <c r="CM146" s="221"/>
      <c r="CN146" s="221"/>
      <c r="CO146" s="221"/>
      <c r="CP146" s="221"/>
      <c r="CQ146" s="221"/>
      <c r="CR146" s="221"/>
      <c r="CS146" s="221"/>
      <c r="CT146" s="221"/>
      <c r="CU146" s="221"/>
      <c r="CV146" s="221"/>
      <c r="CW146" s="221"/>
      <c r="CX146" s="221"/>
      <c r="CY146" s="221"/>
      <c r="CZ146" s="221"/>
      <c r="DA146" s="221"/>
      <c r="DB146" s="221"/>
      <c r="DC146" s="221"/>
      <c r="DD146" s="221"/>
      <c r="DE146" s="221"/>
      <c r="DF146" s="221"/>
      <c r="DG146" s="221"/>
      <c r="DH146" s="221"/>
      <c r="DI146" s="221"/>
      <c r="DJ146" s="221"/>
      <c r="DK146" s="221"/>
      <c r="DL146" s="221"/>
      <c r="DM146" s="221"/>
      <c r="DN146" s="221"/>
      <c r="DO146" s="221"/>
      <c r="DP146" s="221"/>
      <c r="DQ146" s="221"/>
      <c r="DR146" s="221"/>
      <c r="DS146" s="221"/>
      <c r="DT146" s="221"/>
      <c r="DU146" s="221"/>
      <c r="DV146" s="221"/>
      <c r="DW146" s="221"/>
      <c r="DX146" s="221"/>
      <c r="DY146" s="221"/>
      <c r="DZ146" s="221"/>
      <c r="EA146" s="221"/>
      <c r="EB146" s="221"/>
      <c r="EC146" s="221"/>
      <c r="ED146" s="221"/>
      <c r="EE146" s="221"/>
      <c r="EF146" s="221"/>
      <c r="EG146" s="221"/>
      <c r="EH146" s="221"/>
      <c r="EI146" s="221"/>
      <c r="EJ146" s="221"/>
      <c r="EK146" s="221"/>
      <c r="EL146" s="221"/>
      <c r="EM146" s="221"/>
      <c r="EN146" s="221"/>
      <c r="EO146" s="221"/>
      <c r="EP146" s="221"/>
      <c r="EQ146" s="221"/>
      <c r="ER146" s="221"/>
      <c r="ES146" s="221"/>
      <c r="ET146" s="221"/>
      <c r="EU146" s="221"/>
      <c r="EV146" s="221"/>
      <c r="EW146" s="221"/>
      <c r="EX146" s="221"/>
      <c r="EY146" s="221"/>
      <c r="EZ146" s="221"/>
      <c r="FA146" s="221"/>
      <c r="FB146" s="221"/>
      <c r="FC146" s="221"/>
      <c r="FD146" s="221"/>
      <c r="FE146" s="221"/>
      <c r="FF146" s="221"/>
      <c r="FG146" s="221"/>
      <c r="FH146" s="221"/>
      <c r="FI146" s="221"/>
      <c r="FJ146" s="221"/>
      <c r="FK146" s="221"/>
      <c r="FL146" s="221"/>
      <c r="FM146" s="221"/>
      <c r="FN146" s="221"/>
      <c r="FO146" s="221"/>
      <c r="FP146" s="221"/>
      <c r="FQ146" s="221"/>
      <c r="FR146" s="221"/>
      <c r="FS146" s="221"/>
      <c r="FT146" s="221"/>
      <c r="FU146" s="221"/>
      <c r="FV146" s="221"/>
      <c r="FW146" s="221"/>
      <c r="FX146" s="221"/>
      <c r="FY146" s="221"/>
      <c r="FZ146" s="221"/>
      <c r="GA146" s="221"/>
      <c r="GB146" s="221"/>
      <c r="GC146" s="221"/>
      <c r="GD146" s="221"/>
      <c r="GE146" s="221"/>
      <c r="GF146" s="221"/>
      <c r="GG146" s="221"/>
      <c r="GH146" s="221"/>
      <c r="GI146" s="221"/>
      <c r="GJ146" s="221"/>
      <c r="GK146" s="221"/>
      <c r="GL146" s="221"/>
      <c r="GM146" s="221"/>
      <c r="GN146" s="221"/>
      <c r="GO146" s="221"/>
      <c r="GP146" s="221"/>
      <c r="GQ146" s="221"/>
      <c r="GR146" s="221"/>
      <c r="GS146" s="221"/>
      <c r="GT146" s="221"/>
      <c r="GU146" s="221"/>
      <c r="GV146" s="221"/>
      <c r="GW146" s="221"/>
      <c r="GX146" s="221"/>
      <c r="GY146" s="221"/>
      <c r="GZ146" s="221"/>
      <c r="HA146" s="221"/>
      <c r="HB146" s="221"/>
      <c r="HC146" s="221"/>
      <c r="HD146" s="221"/>
      <c r="HE146" s="221"/>
      <c r="HF146" s="221"/>
      <c r="HG146" s="221"/>
      <c r="HH146" s="221"/>
      <c r="HI146" s="221"/>
      <c r="HJ146" s="221"/>
      <c r="HK146" s="221"/>
      <c r="HL146" s="221"/>
      <c r="HM146" s="221"/>
      <c r="HN146" s="221"/>
      <c r="HO146" s="221"/>
      <c r="HP146" s="221"/>
      <c r="HQ146" s="221"/>
      <c r="HR146" s="221"/>
      <c r="HS146" s="221"/>
      <c r="HT146" s="221"/>
      <c r="HU146" s="221"/>
      <c r="HV146" s="221"/>
      <c r="HW146" s="221"/>
      <c r="HX146" s="221"/>
      <c r="HY146" s="221"/>
      <c r="HZ146" s="221"/>
      <c r="IA146" s="221"/>
      <c r="IB146" s="221"/>
      <c r="IC146" s="221"/>
      <c r="ID146" s="221"/>
      <c r="IE146" s="221"/>
      <c r="IF146" s="221"/>
      <c r="IG146" s="221"/>
      <c r="IH146" s="221"/>
      <c r="II146" s="221"/>
      <c r="IJ146" s="221"/>
      <c r="IK146" s="221"/>
      <c r="IL146" s="221"/>
      <c r="IM146" s="221"/>
      <c r="IN146" s="221"/>
      <c r="IO146" s="221"/>
      <c r="IP146" s="221"/>
      <c r="IQ146" s="221"/>
      <c r="IR146" s="221"/>
      <c r="IS146" s="221"/>
      <c r="IT146" s="221"/>
      <c r="IU146" s="221"/>
      <c r="IV146" s="221"/>
    </row>
    <row r="147" spans="1:256" s="308" customFormat="1" ht="13.5" customHeight="1" x14ac:dyDescent="0.3">
      <c r="A147" s="305"/>
      <c r="B147" s="327"/>
      <c r="C147" s="317" t="s">
        <v>513</v>
      </c>
      <c r="D147" s="306" t="s">
        <v>551</v>
      </c>
      <c r="E147" s="309"/>
      <c r="F147" s="266"/>
      <c r="G147" s="266"/>
      <c r="H147" s="266"/>
      <c r="I147" s="266"/>
      <c r="J147" s="266"/>
      <c r="K147" s="266"/>
      <c r="L147" s="266"/>
      <c r="M147" s="266"/>
      <c r="N147" s="266"/>
      <c r="O147" s="266"/>
      <c r="P147" s="266"/>
      <c r="Q147" s="266"/>
      <c r="R147" s="266"/>
      <c r="S147" s="266"/>
      <c r="T147" s="266"/>
      <c r="U147" s="266"/>
      <c r="V147" s="266"/>
      <c r="W147" s="266"/>
      <c r="X147" s="266"/>
      <c r="Y147" s="266"/>
      <c r="Z147" s="266"/>
      <c r="AA147" s="266"/>
      <c r="AB147" s="266"/>
      <c r="AC147" s="266"/>
      <c r="AD147" s="266"/>
      <c r="AE147" s="266"/>
      <c r="AF147" s="266"/>
      <c r="AG147" s="266"/>
      <c r="AH147" s="266"/>
      <c r="AI147" s="266"/>
      <c r="AJ147" s="266"/>
      <c r="AK147" s="266"/>
      <c r="AL147" s="266"/>
      <c r="AM147" s="266"/>
      <c r="AN147" s="266"/>
      <c r="AO147" s="266"/>
      <c r="AP147" s="266"/>
      <c r="AQ147" s="266"/>
      <c r="AR147" s="266"/>
      <c r="AS147" s="266"/>
      <c r="AT147" s="266"/>
      <c r="AU147" s="266"/>
      <c r="AV147" s="266"/>
      <c r="AW147" s="266"/>
      <c r="AX147" s="266"/>
      <c r="AY147" s="266"/>
      <c r="AZ147" s="266"/>
      <c r="BA147" s="266"/>
      <c r="BB147" s="266"/>
      <c r="BC147" s="266"/>
      <c r="BD147" s="266"/>
      <c r="BE147" s="266"/>
      <c r="BF147" s="266"/>
      <c r="BG147" s="266"/>
      <c r="BH147" s="266"/>
      <c r="BI147" s="266"/>
      <c r="BJ147" s="266"/>
      <c r="BK147" s="266"/>
      <c r="BL147" s="266"/>
      <c r="BM147" s="266"/>
      <c r="BN147" s="266"/>
      <c r="BO147" s="266"/>
      <c r="BP147" s="266"/>
      <c r="BQ147" s="266"/>
      <c r="BR147" s="266"/>
      <c r="BS147" s="266"/>
      <c r="BT147" s="266"/>
      <c r="BU147" s="266"/>
      <c r="BV147" s="266"/>
      <c r="BW147" s="266"/>
      <c r="BX147" s="266"/>
      <c r="BY147" s="266"/>
      <c r="BZ147" s="266"/>
      <c r="CA147" s="266"/>
      <c r="CB147" s="266"/>
      <c r="CC147" s="266"/>
      <c r="CD147" s="266"/>
      <c r="CE147" s="266"/>
      <c r="CF147" s="266"/>
      <c r="CG147" s="266"/>
      <c r="CH147" s="266"/>
      <c r="CI147" s="266"/>
      <c r="CJ147" s="266"/>
      <c r="CK147" s="266"/>
      <c r="CL147" s="266"/>
      <c r="CM147" s="266"/>
      <c r="CN147" s="266"/>
      <c r="CO147" s="266"/>
      <c r="CP147" s="266"/>
      <c r="CQ147" s="266"/>
      <c r="CR147" s="266"/>
      <c r="CS147" s="266"/>
      <c r="CT147" s="266"/>
      <c r="CU147" s="266"/>
      <c r="CV147" s="266"/>
      <c r="CW147" s="266"/>
      <c r="CX147" s="266"/>
      <c r="CY147" s="266"/>
      <c r="CZ147" s="266"/>
      <c r="DA147" s="266"/>
      <c r="DB147" s="266"/>
      <c r="DC147" s="266"/>
      <c r="DD147" s="266"/>
      <c r="DE147" s="266"/>
      <c r="DF147" s="266"/>
      <c r="DG147" s="266"/>
      <c r="DH147" s="266"/>
      <c r="DI147" s="266"/>
      <c r="DJ147" s="266"/>
      <c r="DK147" s="266"/>
      <c r="DL147" s="266"/>
      <c r="DM147" s="266"/>
      <c r="DN147" s="266"/>
      <c r="DO147" s="266"/>
      <c r="DP147" s="266"/>
      <c r="DQ147" s="266"/>
      <c r="DR147" s="266"/>
      <c r="DS147" s="266"/>
      <c r="DT147" s="266"/>
      <c r="DU147" s="266"/>
      <c r="DV147" s="266"/>
      <c r="DW147" s="266"/>
      <c r="DX147" s="266"/>
      <c r="DY147" s="266"/>
      <c r="DZ147" s="266"/>
      <c r="EA147" s="266"/>
      <c r="EB147" s="266"/>
      <c r="EC147" s="266"/>
      <c r="ED147" s="266"/>
      <c r="EE147" s="266"/>
      <c r="EF147" s="266"/>
      <c r="EG147" s="266"/>
      <c r="EH147" s="266"/>
      <c r="EI147" s="266"/>
      <c r="EJ147" s="266"/>
      <c r="EK147" s="266"/>
      <c r="EL147" s="266"/>
      <c r="EM147" s="266"/>
      <c r="EN147" s="266"/>
      <c r="EO147" s="266"/>
      <c r="EP147" s="266"/>
      <c r="EQ147" s="266"/>
      <c r="ER147" s="266"/>
      <c r="ES147" s="266"/>
      <c r="ET147" s="266"/>
      <c r="EU147" s="266"/>
      <c r="EV147" s="266"/>
      <c r="EW147" s="266"/>
      <c r="EX147" s="266"/>
      <c r="EY147" s="266"/>
      <c r="EZ147" s="266"/>
      <c r="FA147" s="266"/>
      <c r="FB147" s="266"/>
      <c r="FC147" s="266"/>
      <c r="FD147" s="266"/>
      <c r="FE147" s="266"/>
      <c r="FF147" s="266"/>
      <c r="FG147" s="266"/>
      <c r="FH147" s="266"/>
      <c r="FI147" s="266"/>
      <c r="FJ147" s="266"/>
      <c r="FK147" s="266"/>
      <c r="FL147" s="266"/>
      <c r="FM147" s="266"/>
      <c r="FN147" s="266"/>
      <c r="FO147" s="266"/>
      <c r="FP147" s="266"/>
      <c r="FQ147" s="266"/>
      <c r="FR147" s="266"/>
      <c r="FS147" s="266"/>
      <c r="FT147" s="266"/>
      <c r="FU147" s="266"/>
      <c r="FV147" s="266"/>
      <c r="FW147" s="266"/>
      <c r="FX147" s="266"/>
      <c r="FY147" s="266"/>
      <c r="FZ147" s="266"/>
      <c r="GA147" s="266"/>
      <c r="GB147" s="266"/>
      <c r="GC147" s="266"/>
      <c r="GD147" s="266"/>
      <c r="GE147" s="266"/>
      <c r="GF147" s="266"/>
      <c r="GG147" s="266"/>
      <c r="GH147" s="266"/>
      <c r="GI147" s="266"/>
      <c r="GJ147" s="266"/>
      <c r="GK147" s="266"/>
      <c r="GL147" s="266"/>
      <c r="GM147" s="266"/>
      <c r="GN147" s="266"/>
      <c r="GO147" s="266"/>
      <c r="GP147" s="266"/>
      <c r="GQ147" s="266"/>
      <c r="GR147" s="266"/>
      <c r="GS147" s="266"/>
      <c r="GT147" s="266"/>
      <c r="GU147" s="266"/>
      <c r="GV147" s="266"/>
      <c r="GW147" s="266"/>
      <c r="GX147" s="266"/>
      <c r="GY147" s="266"/>
      <c r="GZ147" s="266"/>
      <c r="HA147" s="266"/>
      <c r="HB147" s="266"/>
      <c r="HC147" s="266"/>
      <c r="HD147" s="266"/>
      <c r="HE147" s="266"/>
      <c r="HF147" s="266"/>
      <c r="HG147" s="266"/>
      <c r="HH147" s="266"/>
      <c r="HI147" s="266"/>
      <c r="HJ147" s="266"/>
      <c r="HK147" s="266"/>
      <c r="HL147" s="266"/>
      <c r="HM147" s="266"/>
      <c r="HN147" s="266"/>
      <c r="HO147" s="266"/>
      <c r="HP147" s="266"/>
      <c r="HQ147" s="266"/>
      <c r="HR147" s="266"/>
      <c r="HS147" s="266"/>
      <c r="HT147" s="266"/>
      <c r="HU147" s="266"/>
      <c r="HV147" s="266"/>
      <c r="HW147" s="266"/>
      <c r="HX147" s="266"/>
      <c r="HY147" s="266"/>
      <c r="HZ147" s="266"/>
      <c r="IA147" s="266"/>
      <c r="IB147" s="266"/>
      <c r="IC147" s="266"/>
      <c r="ID147" s="266"/>
      <c r="IE147" s="266"/>
      <c r="IF147" s="266"/>
      <c r="IG147" s="266"/>
      <c r="IH147" s="266"/>
      <c r="II147" s="266"/>
      <c r="IJ147" s="266"/>
      <c r="IK147" s="266"/>
      <c r="IL147" s="266"/>
      <c r="IM147" s="266"/>
      <c r="IN147" s="266"/>
      <c r="IO147" s="266"/>
      <c r="IP147" s="266"/>
      <c r="IQ147" s="266"/>
      <c r="IR147" s="266"/>
      <c r="IS147" s="266"/>
      <c r="IT147" s="266"/>
      <c r="IU147" s="266"/>
      <c r="IV147" s="266"/>
    </row>
    <row r="148" spans="1:256" s="298" customFormat="1" ht="13.5" customHeight="1" x14ac:dyDescent="0.3">
      <c r="B148" s="326"/>
      <c r="C148" s="315"/>
      <c r="D148" s="343" t="s">
        <v>552</v>
      </c>
      <c r="E148" s="304"/>
      <c r="F148" s="221"/>
      <c r="G148" s="221"/>
      <c r="H148" s="221"/>
      <c r="I148" s="221"/>
      <c r="J148" s="221"/>
      <c r="K148" s="221"/>
      <c r="L148" s="221"/>
      <c r="M148" s="221"/>
      <c r="N148" s="221"/>
      <c r="O148" s="221"/>
      <c r="P148" s="221"/>
      <c r="Q148" s="221"/>
      <c r="R148" s="221"/>
      <c r="S148" s="221"/>
      <c r="T148" s="221"/>
      <c r="U148" s="221"/>
      <c r="V148" s="221"/>
      <c r="W148" s="221"/>
      <c r="X148" s="221"/>
      <c r="Y148" s="221"/>
      <c r="Z148" s="221"/>
      <c r="AA148" s="221"/>
      <c r="AB148" s="221"/>
      <c r="AC148" s="221"/>
      <c r="AD148" s="221"/>
      <c r="AE148" s="221"/>
      <c r="AF148" s="221"/>
      <c r="AG148" s="221"/>
      <c r="AH148" s="221"/>
      <c r="AI148" s="221"/>
      <c r="AJ148" s="221"/>
      <c r="AK148" s="221"/>
      <c r="AL148" s="221"/>
      <c r="AM148" s="221"/>
      <c r="AN148" s="221"/>
      <c r="AO148" s="221"/>
      <c r="AP148" s="221"/>
      <c r="AQ148" s="221"/>
      <c r="AR148" s="221"/>
      <c r="AS148" s="221"/>
      <c r="AT148" s="221"/>
      <c r="AU148" s="221"/>
      <c r="AV148" s="221"/>
      <c r="AW148" s="221"/>
      <c r="AX148" s="221"/>
      <c r="AY148" s="221"/>
      <c r="AZ148" s="221"/>
      <c r="BA148" s="221"/>
      <c r="BB148" s="221"/>
      <c r="BC148" s="221"/>
      <c r="BD148" s="221"/>
      <c r="BE148" s="221"/>
      <c r="BF148" s="221"/>
      <c r="BG148" s="221"/>
      <c r="BH148" s="221"/>
      <c r="BI148" s="221"/>
      <c r="BJ148" s="221"/>
      <c r="BK148" s="221"/>
      <c r="BL148" s="221"/>
      <c r="BM148" s="221"/>
      <c r="BN148" s="221"/>
      <c r="BO148" s="221"/>
      <c r="BP148" s="221"/>
      <c r="BQ148" s="221"/>
      <c r="BR148" s="221"/>
      <c r="BS148" s="221"/>
      <c r="BT148" s="221"/>
      <c r="BU148" s="221"/>
      <c r="BV148" s="221"/>
      <c r="BW148" s="221"/>
      <c r="BX148" s="221"/>
      <c r="BY148" s="221"/>
      <c r="BZ148" s="221"/>
      <c r="CA148" s="221"/>
      <c r="CB148" s="221"/>
      <c r="CC148" s="221"/>
      <c r="CD148" s="221"/>
      <c r="CE148" s="221"/>
      <c r="CF148" s="221"/>
      <c r="CG148" s="221"/>
      <c r="CH148" s="221"/>
      <c r="CI148" s="221"/>
      <c r="CJ148" s="221"/>
      <c r="CK148" s="221"/>
      <c r="CL148" s="221"/>
      <c r="CM148" s="221"/>
      <c r="CN148" s="221"/>
      <c r="CO148" s="221"/>
      <c r="CP148" s="221"/>
      <c r="CQ148" s="221"/>
      <c r="CR148" s="221"/>
      <c r="CS148" s="221"/>
      <c r="CT148" s="221"/>
      <c r="CU148" s="221"/>
      <c r="CV148" s="221"/>
      <c r="CW148" s="221"/>
      <c r="CX148" s="221"/>
      <c r="CY148" s="221"/>
      <c r="CZ148" s="221"/>
      <c r="DA148" s="221"/>
      <c r="DB148" s="221"/>
      <c r="DC148" s="221"/>
      <c r="DD148" s="221"/>
      <c r="DE148" s="221"/>
      <c r="DF148" s="221"/>
      <c r="DG148" s="221"/>
      <c r="DH148" s="221"/>
      <c r="DI148" s="221"/>
      <c r="DJ148" s="221"/>
      <c r="DK148" s="221"/>
      <c r="DL148" s="221"/>
      <c r="DM148" s="221"/>
      <c r="DN148" s="221"/>
      <c r="DO148" s="221"/>
      <c r="DP148" s="221"/>
      <c r="DQ148" s="221"/>
      <c r="DR148" s="221"/>
      <c r="DS148" s="221"/>
      <c r="DT148" s="221"/>
      <c r="DU148" s="221"/>
      <c r="DV148" s="221"/>
      <c r="DW148" s="221"/>
      <c r="DX148" s="221"/>
      <c r="DY148" s="221"/>
      <c r="DZ148" s="221"/>
      <c r="EA148" s="221"/>
      <c r="EB148" s="221"/>
      <c r="EC148" s="221"/>
      <c r="ED148" s="221"/>
      <c r="EE148" s="221"/>
      <c r="EF148" s="221"/>
      <c r="EG148" s="221"/>
      <c r="EH148" s="221"/>
      <c r="EI148" s="221"/>
      <c r="EJ148" s="221"/>
      <c r="EK148" s="221"/>
      <c r="EL148" s="221"/>
      <c r="EM148" s="221"/>
      <c r="EN148" s="221"/>
      <c r="EO148" s="221"/>
      <c r="EP148" s="221"/>
      <c r="EQ148" s="221"/>
      <c r="ER148" s="221"/>
      <c r="ES148" s="221"/>
      <c r="ET148" s="221"/>
      <c r="EU148" s="221"/>
      <c r="EV148" s="221"/>
      <c r="EW148" s="221"/>
      <c r="EX148" s="221"/>
      <c r="EY148" s="221"/>
      <c r="EZ148" s="221"/>
      <c r="FA148" s="221"/>
      <c r="FB148" s="221"/>
      <c r="FC148" s="221"/>
      <c r="FD148" s="221"/>
      <c r="FE148" s="221"/>
      <c r="FF148" s="221"/>
      <c r="FG148" s="221"/>
      <c r="FH148" s="221"/>
      <c r="FI148" s="221"/>
      <c r="FJ148" s="221"/>
      <c r="FK148" s="221"/>
      <c r="FL148" s="221"/>
      <c r="FM148" s="221"/>
      <c r="FN148" s="221"/>
      <c r="FO148" s="221"/>
      <c r="FP148" s="221"/>
      <c r="FQ148" s="221"/>
      <c r="FR148" s="221"/>
      <c r="FS148" s="221"/>
      <c r="FT148" s="221"/>
      <c r="FU148" s="221"/>
      <c r="FV148" s="221"/>
      <c r="FW148" s="221"/>
      <c r="FX148" s="221"/>
      <c r="FY148" s="221"/>
      <c r="FZ148" s="221"/>
      <c r="GA148" s="221"/>
      <c r="GB148" s="221"/>
      <c r="GC148" s="221"/>
      <c r="GD148" s="221"/>
      <c r="GE148" s="221"/>
      <c r="GF148" s="221"/>
      <c r="GG148" s="221"/>
      <c r="GH148" s="221"/>
      <c r="GI148" s="221"/>
      <c r="GJ148" s="221"/>
      <c r="GK148" s="221"/>
      <c r="GL148" s="221"/>
      <c r="GM148" s="221"/>
      <c r="GN148" s="221"/>
      <c r="GO148" s="221"/>
      <c r="GP148" s="221"/>
      <c r="GQ148" s="221"/>
      <c r="GR148" s="221"/>
      <c r="GS148" s="221"/>
      <c r="GT148" s="221"/>
      <c r="GU148" s="221"/>
      <c r="GV148" s="221"/>
      <c r="GW148" s="221"/>
      <c r="GX148" s="221"/>
      <c r="GY148" s="221"/>
      <c r="GZ148" s="221"/>
      <c r="HA148" s="221"/>
      <c r="HB148" s="221"/>
      <c r="HC148" s="221"/>
      <c r="HD148" s="221"/>
      <c r="HE148" s="221"/>
      <c r="HF148" s="221"/>
      <c r="HG148" s="221"/>
      <c r="HH148" s="221"/>
      <c r="HI148" s="221"/>
      <c r="HJ148" s="221"/>
      <c r="HK148" s="221"/>
      <c r="HL148" s="221"/>
      <c r="HM148" s="221"/>
      <c r="HN148" s="221"/>
      <c r="HO148" s="221"/>
      <c r="HP148" s="221"/>
      <c r="HQ148" s="221"/>
      <c r="HR148" s="221"/>
      <c r="HS148" s="221"/>
      <c r="HT148" s="221"/>
      <c r="HU148" s="221"/>
      <c r="HV148" s="221"/>
      <c r="HW148" s="221"/>
      <c r="HX148" s="221"/>
      <c r="HY148" s="221"/>
      <c r="HZ148" s="221"/>
      <c r="IA148" s="221"/>
      <c r="IB148" s="221"/>
      <c r="IC148" s="221"/>
      <c r="ID148" s="221"/>
      <c r="IE148" s="221"/>
      <c r="IF148" s="221"/>
      <c r="IG148" s="221"/>
      <c r="IH148" s="221"/>
      <c r="II148" s="221"/>
      <c r="IJ148" s="221"/>
      <c r="IK148" s="221"/>
      <c r="IL148" s="221"/>
      <c r="IM148" s="221"/>
      <c r="IN148" s="221"/>
      <c r="IO148" s="221"/>
      <c r="IP148" s="221"/>
      <c r="IQ148" s="221"/>
      <c r="IR148" s="221"/>
      <c r="IS148" s="221"/>
      <c r="IT148" s="221"/>
      <c r="IU148" s="221"/>
      <c r="IV148" s="221"/>
    </row>
    <row r="149" spans="1:256" s="308" customFormat="1" ht="13.5" customHeight="1" x14ac:dyDescent="0.3">
      <c r="A149" s="305"/>
      <c r="B149" s="327"/>
      <c r="C149" s="311"/>
      <c r="D149" s="306" t="s">
        <v>553</v>
      </c>
      <c r="E149" s="309"/>
      <c r="F149" s="266"/>
      <c r="G149" s="266"/>
      <c r="H149" s="266"/>
      <c r="I149" s="266"/>
      <c r="J149" s="266"/>
      <c r="K149" s="266"/>
      <c r="L149" s="266"/>
      <c r="M149" s="266"/>
      <c r="N149" s="266"/>
      <c r="O149" s="266"/>
      <c r="P149" s="266"/>
      <c r="Q149" s="266"/>
      <c r="R149" s="266"/>
      <c r="S149" s="266"/>
      <c r="T149" s="266"/>
      <c r="U149" s="266"/>
      <c r="V149" s="266"/>
      <c r="W149" s="266"/>
      <c r="X149" s="266"/>
      <c r="Y149" s="266"/>
      <c r="Z149" s="266"/>
      <c r="AA149" s="266"/>
      <c r="AB149" s="266"/>
      <c r="AC149" s="266"/>
      <c r="AD149" s="266"/>
      <c r="AE149" s="266"/>
      <c r="AF149" s="266"/>
      <c r="AG149" s="266"/>
      <c r="AH149" s="266"/>
      <c r="AI149" s="266"/>
      <c r="AJ149" s="266"/>
      <c r="AK149" s="266"/>
      <c r="AL149" s="266"/>
      <c r="AM149" s="266"/>
      <c r="AN149" s="266"/>
      <c r="AO149" s="266"/>
      <c r="AP149" s="266"/>
      <c r="AQ149" s="266"/>
      <c r="AR149" s="266"/>
      <c r="AS149" s="266"/>
      <c r="AT149" s="266"/>
      <c r="AU149" s="266"/>
      <c r="AV149" s="266"/>
      <c r="AW149" s="266"/>
      <c r="AX149" s="266"/>
      <c r="AY149" s="266"/>
      <c r="AZ149" s="266"/>
      <c r="BA149" s="266"/>
      <c r="BB149" s="266"/>
      <c r="BC149" s="266"/>
      <c r="BD149" s="266"/>
      <c r="BE149" s="266"/>
      <c r="BF149" s="266"/>
      <c r="BG149" s="266"/>
      <c r="BH149" s="266"/>
      <c r="BI149" s="266"/>
      <c r="BJ149" s="266"/>
      <c r="BK149" s="266"/>
      <c r="BL149" s="266"/>
      <c r="BM149" s="266"/>
      <c r="BN149" s="266"/>
      <c r="BO149" s="266"/>
      <c r="BP149" s="266"/>
      <c r="BQ149" s="266"/>
      <c r="BR149" s="266"/>
      <c r="BS149" s="266"/>
      <c r="BT149" s="266"/>
      <c r="BU149" s="266"/>
      <c r="BV149" s="266"/>
      <c r="BW149" s="266"/>
      <c r="BX149" s="266"/>
      <c r="BY149" s="266"/>
      <c r="BZ149" s="266"/>
      <c r="CA149" s="266"/>
      <c r="CB149" s="266"/>
      <c r="CC149" s="266"/>
      <c r="CD149" s="266"/>
      <c r="CE149" s="266"/>
      <c r="CF149" s="266"/>
      <c r="CG149" s="266"/>
      <c r="CH149" s="266"/>
      <c r="CI149" s="266"/>
      <c r="CJ149" s="266"/>
      <c r="CK149" s="266"/>
      <c r="CL149" s="266"/>
      <c r="CM149" s="266"/>
      <c r="CN149" s="266"/>
      <c r="CO149" s="266"/>
      <c r="CP149" s="266"/>
      <c r="CQ149" s="266"/>
      <c r="CR149" s="266"/>
      <c r="CS149" s="266"/>
      <c r="CT149" s="266"/>
      <c r="CU149" s="266"/>
      <c r="CV149" s="266"/>
      <c r="CW149" s="266"/>
      <c r="CX149" s="266"/>
      <c r="CY149" s="266"/>
      <c r="CZ149" s="266"/>
      <c r="DA149" s="266"/>
      <c r="DB149" s="266"/>
      <c r="DC149" s="266"/>
      <c r="DD149" s="266"/>
      <c r="DE149" s="266"/>
      <c r="DF149" s="266"/>
      <c r="DG149" s="266"/>
      <c r="DH149" s="266"/>
      <c r="DI149" s="266"/>
      <c r="DJ149" s="266"/>
      <c r="DK149" s="266"/>
      <c r="DL149" s="266"/>
      <c r="DM149" s="266"/>
      <c r="DN149" s="266"/>
      <c r="DO149" s="266"/>
      <c r="DP149" s="266"/>
      <c r="DQ149" s="266"/>
      <c r="DR149" s="266"/>
      <c r="DS149" s="266"/>
      <c r="DT149" s="266"/>
      <c r="DU149" s="266"/>
      <c r="DV149" s="266"/>
      <c r="DW149" s="266"/>
      <c r="DX149" s="266"/>
      <c r="DY149" s="266"/>
      <c r="DZ149" s="266"/>
      <c r="EA149" s="266"/>
      <c r="EB149" s="266"/>
      <c r="EC149" s="266"/>
      <c r="ED149" s="266"/>
      <c r="EE149" s="266"/>
      <c r="EF149" s="266"/>
      <c r="EG149" s="266"/>
      <c r="EH149" s="266"/>
      <c r="EI149" s="266"/>
      <c r="EJ149" s="266"/>
      <c r="EK149" s="266"/>
      <c r="EL149" s="266"/>
      <c r="EM149" s="266"/>
      <c r="EN149" s="266"/>
      <c r="EO149" s="266"/>
      <c r="EP149" s="266"/>
      <c r="EQ149" s="266"/>
      <c r="ER149" s="266"/>
      <c r="ES149" s="266"/>
      <c r="ET149" s="266"/>
      <c r="EU149" s="266"/>
      <c r="EV149" s="266"/>
      <c r="EW149" s="266"/>
      <c r="EX149" s="266"/>
      <c r="EY149" s="266"/>
      <c r="EZ149" s="266"/>
      <c r="FA149" s="266"/>
      <c r="FB149" s="266"/>
      <c r="FC149" s="266"/>
      <c r="FD149" s="266"/>
      <c r="FE149" s="266"/>
      <c r="FF149" s="266"/>
      <c r="FG149" s="266"/>
      <c r="FH149" s="266"/>
      <c r="FI149" s="266"/>
      <c r="FJ149" s="266"/>
      <c r="FK149" s="266"/>
      <c r="FL149" s="266"/>
      <c r="FM149" s="266"/>
      <c r="FN149" s="266"/>
      <c r="FO149" s="266"/>
      <c r="FP149" s="266"/>
      <c r="FQ149" s="266"/>
      <c r="FR149" s="266"/>
      <c r="FS149" s="266"/>
      <c r="FT149" s="266"/>
      <c r="FU149" s="266"/>
      <c r="FV149" s="266"/>
      <c r="FW149" s="266"/>
      <c r="FX149" s="266"/>
      <c r="FY149" s="266"/>
      <c r="FZ149" s="266"/>
      <c r="GA149" s="266"/>
      <c r="GB149" s="266"/>
      <c r="GC149" s="266"/>
      <c r="GD149" s="266"/>
      <c r="GE149" s="266"/>
      <c r="GF149" s="266"/>
      <c r="GG149" s="266"/>
      <c r="GH149" s="266"/>
      <c r="GI149" s="266"/>
      <c r="GJ149" s="266"/>
      <c r="GK149" s="266"/>
      <c r="GL149" s="266"/>
      <c r="GM149" s="266"/>
      <c r="GN149" s="266"/>
      <c r="GO149" s="266"/>
      <c r="GP149" s="266"/>
      <c r="GQ149" s="266"/>
      <c r="GR149" s="266"/>
      <c r="GS149" s="266"/>
      <c r="GT149" s="266"/>
      <c r="GU149" s="266"/>
      <c r="GV149" s="266"/>
      <c r="GW149" s="266"/>
      <c r="GX149" s="266"/>
      <c r="GY149" s="266"/>
      <c r="GZ149" s="266"/>
      <c r="HA149" s="266"/>
      <c r="HB149" s="266"/>
      <c r="HC149" s="266"/>
      <c r="HD149" s="266"/>
      <c r="HE149" s="266"/>
      <c r="HF149" s="266"/>
      <c r="HG149" s="266"/>
      <c r="HH149" s="266"/>
      <c r="HI149" s="266"/>
      <c r="HJ149" s="266"/>
      <c r="HK149" s="266"/>
      <c r="HL149" s="266"/>
      <c r="HM149" s="266"/>
      <c r="HN149" s="266"/>
      <c r="HO149" s="266"/>
      <c r="HP149" s="266"/>
      <c r="HQ149" s="266"/>
      <c r="HR149" s="266"/>
      <c r="HS149" s="266"/>
      <c r="HT149" s="266"/>
      <c r="HU149" s="266"/>
      <c r="HV149" s="266"/>
      <c r="HW149" s="266"/>
      <c r="HX149" s="266"/>
      <c r="HY149" s="266"/>
      <c r="HZ149" s="266"/>
      <c r="IA149" s="266"/>
      <c r="IB149" s="266"/>
      <c r="IC149" s="266"/>
      <c r="ID149" s="266"/>
      <c r="IE149" s="266"/>
      <c r="IF149" s="266"/>
      <c r="IG149" s="266"/>
      <c r="IH149" s="266"/>
      <c r="II149" s="266"/>
      <c r="IJ149" s="266"/>
      <c r="IK149" s="266"/>
      <c r="IL149" s="266"/>
      <c r="IM149" s="266"/>
      <c r="IN149" s="266"/>
      <c r="IO149" s="266"/>
      <c r="IP149" s="266"/>
      <c r="IQ149" s="266"/>
      <c r="IR149" s="266"/>
      <c r="IS149" s="266"/>
      <c r="IT149" s="266"/>
      <c r="IU149" s="266"/>
      <c r="IV149" s="266"/>
    </row>
    <row r="150" spans="1:256" s="298" customFormat="1" ht="13.5" customHeight="1" x14ac:dyDescent="0.3">
      <c r="B150" s="326"/>
      <c r="C150" s="315"/>
      <c r="D150" s="343" t="s">
        <v>554</v>
      </c>
      <c r="E150" s="304"/>
      <c r="F150" s="221"/>
      <c r="G150" s="221"/>
      <c r="H150" s="221"/>
      <c r="I150" s="221"/>
      <c r="J150" s="221"/>
      <c r="K150" s="221"/>
      <c r="L150" s="221"/>
      <c r="M150" s="221"/>
      <c r="N150" s="221"/>
      <c r="O150" s="221"/>
      <c r="P150" s="221"/>
      <c r="Q150" s="221"/>
      <c r="R150" s="221"/>
      <c r="S150" s="221"/>
      <c r="T150" s="221"/>
      <c r="U150" s="221"/>
      <c r="V150" s="221"/>
      <c r="W150" s="221"/>
      <c r="X150" s="221"/>
      <c r="Y150" s="221"/>
      <c r="Z150" s="221"/>
      <c r="AA150" s="221"/>
      <c r="AB150" s="221"/>
      <c r="AC150" s="221"/>
      <c r="AD150" s="221"/>
      <c r="AE150" s="221"/>
      <c r="AF150" s="221"/>
      <c r="AG150" s="221"/>
      <c r="AH150" s="221"/>
      <c r="AI150" s="221"/>
      <c r="AJ150" s="221"/>
      <c r="AK150" s="221"/>
      <c r="AL150" s="221"/>
      <c r="AM150" s="221"/>
      <c r="AN150" s="221"/>
      <c r="AO150" s="221"/>
      <c r="AP150" s="221"/>
      <c r="AQ150" s="221"/>
      <c r="AR150" s="221"/>
      <c r="AS150" s="221"/>
      <c r="AT150" s="221"/>
      <c r="AU150" s="221"/>
      <c r="AV150" s="221"/>
      <c r="AW150" s="221"/>
      <c r="AX150" s="221"/>
      <c r="AY150" s="221"/>
      <c r="AZ150" s="221"/>
      <c r="BA150" s="221"/>
      <c r="BB150" s="221"/>
      <c r="BC150" s="221"/>
      <c r="BD150" s="221"/>
      <c r="BE150" s="221"/>
      <c r="BF150" s="221"/>
      <c r="BG150" s="221"/>
      <c r="BH150" s="221"/>
      <c r="BI150" s="221"/>
      <c r="BJ150" s="221"/>
      <c r="BK150" s="221"/>
      <c r="BL150" s="221"/>
      <c r="BM150" s="221"/>
      <c r="BN150" s="221"/>
      <c r="BO150" s="221"/>
      <c r="BP150" s="221"/>
      <c r="BQ150" s="221"/>
      <c r="BR150" s="221"/>
      <c r="BS150" s="221"/>
      <c r="BT150" s="221"/>
      <c r="BU150" s="221"/>
      <c r="BV150" s="221"/>
      <c r="BW150" s="221"/>
      <c r="BX150" s="221"/>
      <c r="BY150" s="221"/>
      <c r="BZ150" s="221"/>
      <c r="CA150" s="221"/>
      <c r="CB150" s="221"/>
      <c r="CC150" s="221"/>
      <c r="CD150" s="221"/>
      <c r="CE150" s="221"/>
      <c r="CF150" s="221"/>
      <c r="CG150" s="221"/>
      <c r="CH150" s="221"/>
      <c r="CI150" s="221"/>
      <c r="CJ150" s="221"/>
      <c r="CK150" s="221"/>
      <c r="CL150" s="221"/>
      <c r="CM150" s="221"/>
      <c r="CN150" s="221"/>
      <c r="CO150" s="221"/>
      <c r="CP150" s="221"/>
      <c r="CQ150" s="221"/>
      <c r="CR150" s="221"/>
      <c r="CS150" s="221"/>
      <c r="CT150" s="221"/>
      <c r="CU150" s="221"/>
      <c r="CV150" s="221"/>
      <c r="CW150" s="221"/>
      <c r="CX150" s="221"/>
      <c r="CY150" s="221"/>
      <c r="CZ150" s="221"/>
      <c r="DA150" s="221"/>
      <c r="DB150" s="221"/>
      <c r="DC150" s="221"/>
      <c r="DD150" s="221"/>
      <c r="DE150" s="221"/>
      <c r="DF150" s="221"/>
      <c r="DG150" s="221"/>
      <c r="DH150" s="221"/>
      <c r="DI150" s="221"/>
      <c r="DJ150" s="221"/>
      <c r="DK150" s="221"/>
      <c r="DL150" s="221"/>
      <c r="DM150" s="221"/>
      <c r="DN150" s="221"/>
      <c r="DO150" s="221"/>
      <c r="DP150" s="221"/>
      <c r="DQ150" s="221"/>
      <c r="DR150" s="221"/>
      <c r="DS150" s="221"/>
      <c r="DT150" s="221"/>
      <c r="DU150" s="221"/>
      <c r="DV150" s="221"/>
      <c r="DW150" s="221"/>
      <c r="DX150" s="221"/>
      <c r="DY150" s="221"/>
      <c r="DZ150" s="221"/>
      <c r="EA150" s="221"/>
      <c r="EB150" s="221"/>
      <c r="EC150" s="221"/>
      <c r="ED150" s="221"/>
      <c r="EE150" s="221"/>
      <c r="EF150" s="221"/>
      <c r="EG150" s="221"/>
      <c r="EH150" s="221"/>
      <c r="EI150" s="221"/>
      <c r="EJ150" s="221"/>
      <c r="EK150" s="221"/>
      <c r="EL150" s="221"/>
      <c r="EM150" s="221"/>
      <c r="EN150" s="221"/>
      <c r="EO150" s="221"/>
      <c r="EP150" s="221"/>
      <c r="EQ150" s="221"/>
      <c r="ER150" s="221"/>
      <c r="ES150" s="221"/>
      <c r="ET150" s="221"/>
      <c r="EU150" s="221"/>
      <c r="EV150" s="221"/>
      <c r="EW150" s="221"/>
      <c r="EX150" s="221"/>
      <c r="EY150" s="221"/>
      <c r="EZ150" s="221"/>
      <c r="FA150" s="221"/>
      <c r="FB150" s="221"/>
      <c r="FC150" s="221"/>
      <c r="FD150" s="221"/>
      <c r="FE150" s="221"/>
      <c r="FF150" s="221"/>
      <c r="FG150" s="221"/>
      <c r="FH150" s="221"/>
      <c r="FI150" s="221"/>
      <c r="FJ150" s="221"/>
      <c r="FK150" s="221"/>
      <c r="FL150" s="221"/>
      <c r="FM150" s="221"/>
      <c r="FN150" s="221"/>
      <c r="FO150" s="221"/>
      <c r="FP150" s="221"/>
      <c r="FQ150" s="221"/>
      <c r="FR150" s="221"/>
      <c r="FS150" s="221"/>
      <c r="FT150" s="221"/>
      <c r="FU150" s="221"/>
      <c r="FV150" s="221"/>
      <c r="FW150" s="221"/>
      <c r="FX150" s="221"/>
      <c r="FY150" s="221"/>
      <c r="FZ150" s="221"/>
      <c r="GA150" s="221"/>
      <c r="GB150" s="221"/>
      <c r="GC150" s="221"/>
      <c r="GD150" s="221"/>
      <c r="GE150" s="221"/>
      <c r="GF150" s="221"/>
      <c r="GG150" s="221"/>
      <c r="GH150" s="221"/>
      <c r="GI150" s="221"/>
      <c r="GJ150" s="221"/>
      <c r="GK150" s="221"/>
      <c r="GL150" s="221"/>
      <c r="GM150" s="221"/>
      <c r="GN150" s="221"/>
      <c r="GO150" s="221"/>
      <c r="GP150" s="221"/>
      <c r="GQ150" s="221"/>
      <c r="GR150" s="221"/>
      <c r="GS150" s="221"/>
      <c r="GT150" s="221"/>
      <c r="GU150" s="221"/>
      <c r="GV150" s="221"/>
      <c r="GW150" s="221"/>
      <c r="GX150" s="221"/>
      <c r="GY150" s="221"/>
      <c r="GZ150" s="221"/>
      <c r="HA150" s="221"/>
      <c r="HB150" s="221"/>
      <c r="HC150" s="221"/>
      <c r="HD150" s="221"/>
      <c r="HE150" s="221"/>
      <c r="HF150" s="221"/>
      <c r="HG150" s="221"/>
      <c r="HH150" s="221"/>
      <c r="HI150" s="221"/>
      <c r="HJ150" s="221"/>
      <c r="HK150" s="221"/>
      <c r="HL150" s="221"/>
      <c r="HM150" s="221"/>
      <c r="HN150" s="221"/>
      <c r="HO150" s="221"/>
      <c r="HP150" s="221"/>
      <c r="HQ150" s="221"/>
      <c r="HR150" s="221"/>
      <c r="HS150" s="221"/>
      <c r="HT150" s="221"/>
      <c r="HU150" s="221"/>
      <c r="HV150" s="221"/>
      <c r="HW150" s="221"/>
      <c r="HX150" s="221"/>
      <c r="HY150" s="221"/>
      <c r="HZ150" s="221"/>
      <c r="IA150" s="221"/>
      <c r="IB150" s="221"/>
      <c r="IC150" s="221"/>
      <c r="ID150" s="221"/>
      <c r="IE150" s="221"/>
      <c r="IF150" s="221"/>
      <c r="IG150" s="221"/>
      <c r="IH150" s="221"/>
      <c r="II150" s="221"/>
      <c r="IJ150" s="221"/>
      <c r="IK150" s="221"/>
      <c r="IL150" s="221"/>
      <c r="IM150" s="221"/>
      <c r="IN150" s="221"/>
      <c r="IO150" s="221"/>
      <c r="IP150" s="221"/>
      <c r="IQ150" s="221"/>
      <c r="IR150" s="221"/>
      <c r="IS150" s="221"/>
      <c r="IT150" s="221"/>
      <c r="IU150" s="221"/>
      <c r="IV150" s="221"/>
    </row>
    <row r="151" spans="1:256" s="314" customFormat="1" ht="13.5" customHeight="1" thickBot="1" x14ac:dyDescent="0.35">
      <c r="A151" s="305"/>
      <c r="B151" s="327"/>
      <c r="C151" s="316"/>
      <c r="D151" s="310" t="s">
        <v>555</v>
      </c>
      <c r="E151" s="312"/>
      <c r="F151" s="313"/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  <c r="T151" s="313"/>
      <c r="U151" s="313"/>
      <c r="V151" s="313"/>
      <c r="W151" s="313"/>
      <c r="X151" s="313"/>
      <c r="Y151" s="313"/>
      <c r="Z151" s="313"/>
      <c r="AA151" s="313"/>
      <c r="AB151" s="313"/>
      <c r="AC151" s="313"/>
      <c r="AD151" s="313"/>
      <c r="AE151" s="313"/>
      <c r="AF151" s="313"/>
      <c r="AG151" s="313"/>
      <c r="AH151" s="313"/>
      <c r="AI151" s="313"/>
      <c r="AJ151" s="313"/>
      <c r="AK151" s="313"/>
      <c r="AL151" s="313"/>
      <c r="AM151" s="313"/>
      <c r="AN151" s="313"/>
      <c r="AO151" s="313"/>
      <c r="AP151" s="313"/>
      <c r="AQ151" s="313"/>
      <c r="AR151" s="313"/>
      <c r="AS151" s="313"/>
      <c r="AT151" s="313"/>
      <c r="AU151" s="313"/>
      <c r="AV151" s="313"/>
      <c r="AW151" s="313"/>
      <c r="AX151" s="313"/>
      <c r="AY151" s="313"/>
      <c r="AZ151" s="313"/>
      <c r="BA151" s="313"/>
      <c r="BB151" s="313"/>
      <c r="BC151" s="313"/>
      <c r="BD151" s="313"/>
      <c r="BE151" s="313"/>
      <c r="BF151" s="313"/>
      <c r="BG151" s="313"/>
      <c r="BH151" s="313"/>
      <c r="BI151" s="313"/>
      <c r="BJ151" s="313"/>
      <c r="BK151" s="313"/>
      <c r="BL151" s="313"/>
      <c r="BM151" s="313"/>
      <c r="BN151" s="313"/>
      <c r="BO151" s="313"/>
      <c r="BP151" s="313"/>
      <c r="BQ151" s="313"/>
      <c r="BR151" s="313"/>
      <c r="BS151" s="313"/>
      <c r="BT151" s="313"/>
      <c r="BU151" s="313"/>
      <c r="BV151" s="313"/>
      <c r="BW151" s="313"/>
      <c r="BX151" s="313"/>
      <c r="BY151" s="313"/>
      <c r="BZ151" s="313"/>
      <c r="CA151" s="313"/>
      <c r="CB151" s="313"/>
      <c r="CC151" s="313"/>
      <c r="CD151" s="313"/>
      <c r="CE151" s="313"/>
      <c r="CF151" s="313"/>
      <c r="CG151" s="313"/>
      <c r="CH151" s="313"/>
      <c r="CI151" s="313"/>
      <c r="CJ151" s="313"/>
      <c r="CK151" s="313"/>
      <c r="CL151" s="313"/>
      <c r="CM151" s="313"/>
      <c r="CN151" s="313"/>
      <c r="CO151" s="313"/>
      <c r="CP151" s="313"/>
      <c r="CQ151" s="313"/>
      <c r="CR151" s="313"/>
      <c r="CS151" s="313"/>
      <c r="CT151" s="313"/>
      <c r="CU151" s="313"/>
      <c r="CV151" s="313"/>
      <c r="CW151" s="313"/>
      <c r="CX151" s="313"/>
      <c r="CY151" s="313"/>
      <c r="CZ151" s="313"/>
      <c r="DA151" s="313"/>
      <c r="DB151" s="313"/>
      <c r="DC151" s="313"/>
      <c r="DD151" s="313"/>
      <c r="DE151" s="313"/>
      <c r="DF151" s="313"/>
      <c r="DG151" s="313"/>
      <c r="DH151" s="313"/>
      <c r="DI151" s="313"/>
      <c r="DJ151" s="313"/>
      <c r="DK151" s="313"/>
      <c r="DL151" s="313"/>
      <c r="DM151" s="313"/>
      <c r="DN151" s="313"/>
      <c r="DO151" s="313"/>
      <c r="DP151" s="313"/>
      <c r="DQ151" s="313"/>
      <c r="DR151" s="313"/>
      <c r="DS151" s="313"/>
      <c r="DT151" s="313"/>
      <c r="DU151" s="313"/>
      <c r="DV151" s="313"/>
      <c r="DW151" s="313"/>
      <c r="DX151" s="313"/>
      <c r="DY151" s="313"/>
      <c r="DZ151" s="313"/>
      <c r="EA151" s="313"/>
      <c r="EB151" s="313"/>
      <c r="EC151" s="313"/>
      <c r="ED151" s="313"/>
      <c r="EE151" s="313"/>
      <c r="EF151" s="313"/>
      <c r="EG151" s="313"/>
      <c r="EH151" s="313"/>
      <c r="EI151" s="313"/>
      <c r="EJ151" s="313"/>
      <c r="EK151" s="313"/>
      <c r="EL151" s="313"/>
      <c r="EM151" s="313"/>
      <c r="EN151" s="313"/>
      <c r="EO151" s="313"/>
      <c r="EP151" s="313"/>
      <c r="EQ151" s="313"/>
      <c r="ER151" s="313"/>
      <c r="ES151" s="313"/>
      <c r="ET151" s="313"/>
      <c r="EU151" s="313"/>
      <c r="EV151" s="313"/>
      <c r="EW151" s="313"/>
      <c r="EX151" s="313"/>
      <c r="EY151" s="313"/>
      <c r="EZ151" s="313"/>
      <c r="FA151" s="313"/>
      <c r="FB151" s="313"/>
      <c r="FC151" s="313"/>
      <c r="FD151" s="313"/>
      <c r="FE151" s="313"/>
      <c r="FF151" s="313"/>
      <c r="FG151" s="313"/>
      <c r="FH151" s="313"/>
      <c r="FI151" s="313"/>
      <c r="FJ151" s="313"/>
      <c r="FK151" s="313"/>
      <c r="FL151" s="313"/>
      <c r="FM151" s="313"/>
      <c r="FN151" s="313"/>
      <c r="FO151" s="313"/>
      <c r="FP151" s="313"/>
      <c r="FQ151" s="313"/>
      <c r="FR151" s="313"/>
      <c r="FS151" s="313"/>
      <c r="FT151" s="313"/>
      <c r="FU151" s="313"/>
      <c r="FV151" s="313"/>
      <c r="FW151" s="313"/>
      <c r="FX151" s="313"/>
      <c r="FY151" s="313"/>
      <c r="FZ151" s="313"/>
      <c r="GA151" s="313"/>
      <c r="GB151" s="313"/>
      <c r="GC151" s="313"/>
      <c r="GD151" s="313"/>
      <c r="GE151" s="313"/>
      <c r="GF151" s="313"/>
      <c r="GG151" s="313"/>
      <c r="GH151" s="313"/>
      <c r="GI151" s="313"/>
      <c r="GJ151" s="313"/>
      <c r="GK151" s="313"/>
      <c r="GL151" s="313"/>
      <c r="GM151" s="313"/>
      <c r="GN151" s="313"/>
      <c r="GO151" s="313"/>
      <c r="GP151" s="313"/>
      <c r="GQ151" s="313"/>
      <c r="GR151" s="313"/>
      <c r="GS151" s="313"/>
      <c r="GT151" s="313"/>
      <c r="GU151" s="313"/>
      <c r="GV151" s="313"/>
      <c r="GW151" s="313"/>
      <c r="GX151" s="313"/>
      <c r="GY151" s="313"/>
      <c r="GZ151" s="313"/>
      <c r="HA151" s="313"/>
      <c r="HB151" s="313"/>
      <c r="HC151" s="313"/>
      <c r="HD151" s="313"/>
      <c r="HE151" s="313"/>
      <c r="HF151" s="313"/>
      <c r="HG151" s="313"/>
      <c r="HH151" s="313"/>
      <c r="HI151" s="313"/>
      <c r="HJ151" s="313"/>
      <c r="HK151" s="313"/>
      <c r="HL151" s="313"/>
      <c r="HM151" s="313"/>
      <c r="HN151" s="313"/>
      <c r="HO151" s="313"/>
      <c r="HP151" s="313"/>
      <c r="HQ151" s="313"/>
      <c r="HR151" s="313"/>
      <c r="HS151" s="313"/>
      <c r="HT151" s="313"/>
      <c r="HU151" s="313"/>
      <c r="HV151" s="313"/>
      <c r="HW151" s="313"/>
      <c r="HX151" s="313"/>
      <c r="HY151" s="313"/>
      <c r="HZ151" s="313"/>
      <c r="IA151" s="313"/>
      <c r="IB151" s="313"/>
      <c r="IC151" s="313"/>
      <c r="ID151" s="313"/>
      <c r="IE151" s="313"/>
      <c r="IF151" s="313"/>
      <c r="IG151" s="313"/>
      <c r="IH151" s="313"/>
      <c r="II151" s="313"/>
      <c r="IJ151" s="313"/>
      <c r="IK151" s="313"/>
      <c r="IL151" s="313"/>
      <c r="IM151" s="313"/>
      <c r="IN151" s="313"/>
      <c r="IO151" s="313"/>
      <c r="IP151" s="313"/>
      <c r="IQ151" s="313"/>
      <c r="IR151" s="313"/>
      <c r="IS151" s="313"/>
      <c r="IT151" s="313"/>
      <c r="IU151" s="313"/>
      <c r="IV151" s="313"/>
    </row>
    <row r="152" spans="1:256" s="305" customFormat="1" ht="13.5" customHeight="1" x14ac:dyDescent="0.3">
      <c r="A152" s="298"/>
      <c r="B152" s="327"/>
      <c r="C152" s="311"/>
      <c r="D152" s="332" t="s">
        <v>548</v>
      </c>
      <c r="E152" s="304"/>
      <c r="F152" s="221"/>
      <c r="G152" s="221"/>
      <c r="H152" s="221"/>
      <c r="I152" s="221"/>
      <c r="J152" s="221"/>
      <c r="K152" s="221"/>
      <c r="L152" s="221"/>
      <c r="M152" s="221"/>
      <c r="N152" s="221"/>
      <c r="O152" s="221"/>
      <c r="P152" s="221"/>
      <c r="Q152" s="221"/>
      <c r="R152" s="221"/>
      <c r="S152" s="221"/>
      <c r="T152" s="221"/>
      <c r="U152" s="221"/>
      <c r="V152" s="221"/>
      <c r="W152" s="221"/>
      <c r="X152" s="221"/>
      <c r="Y152" s="221"/>
      <c r="Z152" s="221"/>
      <c r="AA152" s="221"/>
      <c r="AB152" s="221"/>
      <c r="AC152" s="221"/>
      <c r="AD152" s="221"/>
      <c r="AE152" s="221"/>
      <c r="AF152" s="221"/>
      <c r="AG152" s="221"/>
      <c r="AH152" s="221"/>
      <c r="AI152" s="221"/>
      <c r="AJ152" s="221"/>
      <c r="AK152" s="221"/>
      <c r="AL152" s="221"/>
      <c r="AM152" s="221"/>
      <c r="AN152" s="221"/>
      <c r="AO152" s="221"/>
      <c r="AP152" s="221"/>
      <c r="AQ152" s="221"/>
      <c r="AR152" s="221"/>
      <c r="AS152" s="221"/>
      <c r="AT152" s="221"/>
      <c r="AU152" s="221"/>
      <c r="AV152" s="221"/>
      <c r="AW152" s="221"/>
      <c r="AX152" s="221"/>
      <c r="AY152" s="221"/>
      <c r="AZ152" s="221"/>
      <c r="BA152" s="221"/>
      <c r="BB152" s="221"/>
      <c r="BC152" s="221"/>
      <c r="BD152" s="221"/>
      <c r="BE152" s="221"/>
      <c r="BF152" s="221"/>
      <c r="BG152" s="221"/>
      <c r="BH152" s="221"/>
      <c r="BI152" s="221"/>
      <c r="BJ152" s="221"/>
      <c r="BK152" s="221"/>
      <c r="BL152" s="221"/>
      <c r="BM152" s="221"/>
      <c r="BN152" s="221"/>
      <c r="BO152" s="221"/>
      <c r="BP152" s="221"/>
      <c r="BQ152" s="221"/>
      <c r="BR152" s="221"/>
      <c r="BS152" s="221"/>
      <c r="BT152" s="221"/>
      <c r="BU152" s="221"/>
      <c r="BV152" s="221"/>
      <c r="BW152" s="221"/>
      <c r="BX152" s="221"/>
      <c r="BY152" s="221"/>
      <c r="BZ152" s="221"/>
      <c r="CA152" s="221"/>
      <c r="CB152" s="221"/>
      <c r="CC152" s="221"/>
      <c r="CD152" s="221"/>
      <c r="CE152" s="221"/>
      <c r="CF152" s="221"/>
      <c r="CG152" s="221"/>
      <c r="CH152" s="221"/>
      <c r="CI152" s="221"/>
      <c r="CJ152" s="221"/>
      <c r="CK152" s="221"/>
      <c r="CL152" s="221"/>
      <c r="CM152" s="221"/>
      <c r="CN152" s="221"/>
      <c r="CO152" s="221"/>
      <c r="CP152" s="221"/>
      <c r="CQ152" s="221"/>
      <c r="CR152" s="221"/>
      <c r="CS152" s="221"/>
      <c r="CT152" s="221"/>
      <c r="CU152" s="221"/>
      <c r="CV152" s="221"/>
      <c r="CW152" s="221"/>
      <c r="CX152" s="221"/>
      <c r="CY152" s="221"/>
      <c r="CZ152" s="221"/>
      <c r="DA152" s="221"/>
      <c r="DB152" s="221"/>
      <c r="DC152" s="221"/>
      <c r="DD152" s="221"/>
      <c r="DE152" s="221"/>
      <c r="DF152" s="221"/>
      <c r="DG152" s="221"/>
      <c r="DH152" s="221"/>
      <c r="DI152" s="221"/>
      <c r="DJ152" s="221"/>
      <c r="DK152" s="221"/>
      <c r="DL152" s="221"/>
      <c r="DM152" s="221"/>
      <c r="DN152" s="221"/>
      <c r="DO152" s="221"/>
      <c r="DP152" s="221"/>
      <c r="DQ152" s="221"/>
      <c r="DR152" s="221"/>
      <c r="DS152" s="221"/>
      <c r="DT152" s="221"/>
      <c r="DU152" s="221"/>
      <c r="DV152" s="221"/>
      <c r="DW152" s="221"/>
      <c r="DX152" s="221"/>
      <c r="DY152" s="221"/>
      <c r="DZ152" s="221"/>
      <c r="EA152" s="221"/>
      <c r="EB152" s="221"/>
      <c r="EC152" s="221"/>
      <c r="ED152" s="221"/>
      <c r="EE152" s="221"/>
      <c r="EF152" s="221"/>
      <c r="EG152" s="221"/>
      <c r="EH152" s="221"/>
      <c r="EI152" s="221"/>
      <c r="EJ152" s="221"/>
      <c r="EK152" s="221"/>
      <c r="EL152" s="221"/>
      <c r="EM152" s="221"/>
      <c r="EN152" s="221"/>
      <c r="EO152" s="221"/>
      <c r="EP152" s="221"/>
      <c r="EQ152" s="221"/>
      <c r="ER152" s="221"/>
      <c r="ES152" s="221"/>
      <c r="ET152" s="221"/>
      <c r="EU152" s="221"/>
      <c r="EV152" s="221"/>
      <c r="EW152" s="221"/>
      <c r="EX152" s="221"/>
      <c r="EY152" s="221"/>
      <c r="EZ152" s="221"/>
      <c r="FA152" s="221"/>
      <c r="FB152" s="221"/>
      <c r="FC152" s="221"/>
      <c r="FD152" s="221"/>
      <c r="FE152" s="221"/>
      <c r="FF152" s="221"/>
      <c r="FG152" s="221"/>
      <c r="FH152" s="221"/>
      <c r="FI152" s="221"/>
      <c r="FJ152" s="221"/>
      <c r="FK152" s="221"/>
      <c r="FL152" s="221"/>
      <c r="FM152" s="221"/>
      <c r="FN152" s="221"/>
      <c r="FO152" s="221"/>
      <c r="FP152" s="221"/>
      <c r="FQ152" s="221"/>
      <c r="FR152" s="221"/>
      <c r="FS152" s="221"/>
      <c r="FT152" s="221"/>
      <c r="FU152" s="221"/>
      <c r="FV152" s="221"/>
      <c r="FW152" s="221"/>
      <c r="FX152" s="221"/>
      <c r="FY152" s="221"/>
      <c r="FZ152" s="221"/>
      <c r="GA152" s="221"/>
      <c r="GB152" s="221"/>
      <c r="GC152" s="221"/>
      <c r="GD152" s="221"/>
      <c r="GE152" s="221"/>
      <c r="GF152" s="221"/>
      <c r="GG152" s="221"/>
      <c r="GH152" s="221"/>
      <c r="GI152" s="221"/>
      <c r="GJ152" s="221"/>
      <c r="GK152" s="221"/>
      <c r="GL152" s="221"/>
      <c r="GM152" s="221"/>
      <c r="GN152" s="221"/>
      <c r="GO152" s="221"/>
      <c r="GP152" s="221"/>
      <c r="GQ152" s="221"/>
      <c r="GR152" s="221"/>
      <c r="GS152" s="221"/>
      <c r="GT152" s="221"/>
      <c r="GU152" s="221"/>
      <c r="GV152" s="221"/>
      <c r="GW152" s="221"/>
      <c r="GX152" s="221"/>
      <c r="GY152" s="221"/>
      <c r="GZ152" s="221"/>
      <c r="HA152" s="221"/>
      <c r="HB152" s="221"/>
      <c r="HC152" s="221"/>
      <c r="HD152" s="221"/>
      <c r="HE152" s="221"/>
      <c r="HF152" s="221"/>
      <c r="HG152" s="221"/>
      <c r="HH152" s="221"/>
      <c r="HI152" s="221"/>
      <c r="HJ152" s="221"/>
      <c r="HK152" s="221"/>
      <c r="HL152" s="221"/>
      <c r="HM152" s="221"/>
      <c r="HN152" s="221"/>
      <c r="HO152" s="221"/>
      <c r="HP152" s="221"/>
      <c r="HQ152" s="221"/>
      <c r="HR152" s="221"/>
      <c r="HS152" s="221"/>
      <c r="HT152" s="221"/>
      <c r="HU152" s="221"/>
      <c r="HV152" s="221"/>
      <c r="HW152" s="221"/>
      <c r="HX152" s="221"/>
      <c r="HY152" s="221"/>
      <c r="HZ152" s="221"/>
      <c r="IA152" s="221"/>
      <c r="IB152" s="221"/>
      <c r="IC152" s="221"/>
      <c r="ID152" s="221"/>
      <c r="IE152" s="221"/>
      <c r="IF152" s="221"/>
      <c r="IG152" s="221"/>
      <c r="IH152" s="221"/>
      <c r="II152" s="221"/>
      <c r="IJ152" s="221"/>
      <c r="IK152" s="221"/>
      <c r="IL152" s="221"/>
      <c r="IM152" s="221"/>
      <c r="IN152" s="221"/>
      <c r="IO152" s="221"/>
      <c r="IP152" s="221"/>
      <c r="IQ152" s="221"/>
      <c r="IR152" s="221"/>
      <c r="IS152" s="221"/>
      <c r="IT152" s="221"/>
      <c r="IU152" s="221"/>
      <c r="IV152" s="221"/>
    </row>
    <row r="153" spans="1:256" s="305" customFormat="1" ht="13.5" customHeight="1" x14ac:dyDescent="0.3">
      <c r="B153" s="328" t="s">
        <v>504</v>
      </c>
      <c r="C153" s="311"/>
      <c r="D153" s="306" t="s">
        <v>549</v>
      </c>
      <c r="E153" s="309"/>
      <c r="F153" s="266"/>
      <c r="G153" s="266"/>
      <c r="H153" s="266"/>
      <c r="I153" s="266"/>
      <c r="J153" s="266"/>
      <c r="K153" s="266"/>
      <c r="L153" s="266"/>
      <c r="M153" s="266"/>
      <c r="N153" s="266"/>
      <c r="O153" s="266"/>
      <c r="P153" s="266"/>
      <c r="Q153" s="266"/>
      <c r="R153" s="266"/>
      <c r="S153" s="266"/>
      <c r="T153" s="266"/>
      <c r="U153" s="266"/>
      <c r="V153" s="266"/>
      <c r="W153" s="266"/>
      <c r="X153" s="266"/>
      <c r="Y153" s="266"/>
      <c r="Z153" s="266"/>
      <c r="AA153" s="266"/>
      <c r="AB153" s="266"/>
      <c r="AC153" s="266"/>
      <c r="AD153" s="266"/>
      <c r="AE153" s="266"/>
      <c r="AF153" s="266"/>
      <c r="AG153" s="266"/>
      <c r="AH153" s="266"/>
      <c r="AI153" s="266"/>
      <c r="AJ153" s="266"/>
      <c r="AK153" s="266"/>
      <c r="AL153" s="266"/>
      <c r="AM153" s="266"/>
      <c r="AN153" s="266"/>
      <c r="AO153" s="266"/>
      <c r="AP153" s="266"/>
      <c r="AQ153" s="266"/>
      <c r="AR153" s="266"/>
      <c r="AS153" s="266"/>
      <c r="AT153" s="266"/>
      <c r="AU153" s="266"/>
      <c r="AV153" s="266"/>
      <c r="AW153" s="266"/>
      <c r="AX153" s="266"/>
      <c r="AY153" s="266"/>
      <c r="AZ153" s="266"/>
      <c r="BA153" s="266"/>
      <c r="BB153" s="266"/>
      <c r="BC153" s="266"/>
      <c r="BD153" s="266"/>
      <c r="BE153" s="266"/>
      <c r="BF153" s="266"/>
      <c r="BG153" s="266"/>
      <c r="BH153" s="266"/>
      <c r="BI153" s="266"/>
      <c r="BJ153" s="266"/>
      <c r="BK153" s="266"/>
      <c r="BL153" s="266"/>
      <c r="BM153" s="266"/>
      <c r="BN153" s="266"/>
      <c r="BO153" s="266"/>
      <c r="BP153" s="266"/>
      <c r="BQ153" s="266"/>
      <c r="BR153" s="266"/>
      <c r="BS153" s="266"/>
      <c r="BT153" s="266"/>
      <c r="BU153" s="266"/>
      <c r="BV153" s="266"/>
      <c r="BW153" s="266"/>
      <c r="BX153" s="266"/>
      <c r="BY153" s="266"/>
      <c r="BZ153" s="266"/>
      <c r="CA153" s="266"/>
      <c r="CB153" s="266"/>
      <c r="CC153" s="266"/>
      <c r="CD153" s="266"/>
      <c r="CE153" s="266"/>
      <c r="CF153" s="266"/>
      <c r="CG153" s="266"/>
      <c r="CH153" s="266"/>
      <c r="CI153" s="266"/>
      <c r="CJ153" s="266"/>
      <c r="CK153" s="266"/>
      <c r="CL153" s="266"/>
      <c r="CM153" s="266"/>
      <c r="CN153" s="266"/>
      <c r="CO153" s="266"/>
      <c r="CP153" s="266"/>
      <c r="CQ153" s="266"/>
      <c r="CR153" s="266"/>
      <c r="CS153" s="266"/>
      <c r="CT153" s="266"/>
      <c r="CU153" s="266"/>
      <c r="CV153" s="266"/>
      <c r="CW153" s="266"/>
      <c r="CX153" s="266"/>
      <c r="CY153" s="266"/>
      <c r="CZ153" s="266"/>
      <c r="DA153" s="266"/>
      <c r="DB153" s="266"/>
      <c r="DC153" s="266"/>
      <c r="DD153" s="266"/>
      <c r="DE153" s="266"/>
      <c r="DF153" s="266"/>
      <c r="DG153" s="266"/>
      <c r="DH153" s="266"/>
      <c r="DI153" s="266"/>
      <c r="DJ153" s="266"/>
      <c r="DK153" s="266"/>
      <c r="DL153" s="266"/>
      <c r="DM153" s="266"/>
      <c r="DN153" s="266"/>
      <c r="DO153" s="266"/>
      <c r="DP153" s="266"/>
      <c r="DQ153" s="266"/>
      <c r="DR153" s="266"/>
      <c r="DS153" s="266"/>
      <c r="DT153" s="266"/>
      <c r="DU153" s="266"/>
      <c r="DV153" s="266"/>
      <c r="DW153" s="266"/>
      <c r="DX153" s="266"/>
      <c r="DY153" s="266"/>
      <c r="DZ153" s="266"/>
      <c r="EA153" s="266"/>
      <c r="EB153" s="266"/>
      <c r="EC153" s="266"/>
      <c r="ED153" s="266"/>
      <c r="EE153" s="266"/>
      <c r="EF153" s="266"/>
      <c r="EG153" s="266"/>
      <c r="EH153" s="266"/>
      <c r="EI153" s="266"/>
      <c r="EJ153" s="266"/>
      <c r="EK153" s="266"/>
      <c r="EL153" s="266"/>
      <c r="EM153" s="266"/>
      <c r="EN153" s="266"/>
      <c r="EO153" s="266"/>
      <c r="EP153" s="266"/>
      <c r="EQ153" s="266"/>
      <c r="ER153" s="266"/>
      <c r="ES153" s="266"/>
      <c r="ET153" s="266"/>
      <c r="EU153" s="266"/>
      <c r="EV153" s="266"/>
      <c r="EW153" s="266"/>
      <c r="EX153" s="266"/>
      <c r="EY153" s="266"/>
      <c r="EZ153" s="266"/>
      <c r="FA153" s="266"/>
      <c r="FB153" s="266"/>
      <c r="FC153" s="266"/>
      <c r="FD153" s="266"/>
      <c r="FE153" s="266"/>
      <c r="FF153" s="266"/>
      <c r="FG153" s="266"/>
      <c r="FH153" s="266"/>
      <c r="FI153" s="266"/>
      <c r="FJ153" s="266"/>
      <c r="FK153" s="266"/>
      <c r="FL153" s="266"/>
      <c r="FM153" s="266"/>
      <c r="FN153" s="266"/>
      <c r="FO153" s="266"/>
      <c r="FP153" s="266"/>
      <c r="FQ153" s="266"/>
      <c r="FR153" s="266"/>
      <c r="FS153" s="266"/>
      <c r="FT153" s="266"/>
      <c r="FU153" s="266"/>
      <c r="FV153" s="266"/>
      <c r="FW153" s="266"/>
      <c r="FX153" s="266"/>
      <c r="FY153" s="266"/>
      <c r="FZ153" s="266"/>
      <c r="GA153" s="266"/>
      <c r="GB153" s="266"/>
      <c r="GC153" s="266"/>
      <c r="GD153" s="266"/>
      <c r="GE153" s="266"/>
      <c r="GF153" s="266"/>
      <c r="GG153" s="266"/>
      <c r="GH153" s="266"/>
      <c r="GI153" s="266"/>
      <c r="GJ153" s="266"/>
      <c r="GK153" s="266"/>
      <c r="GL153" s="266"/>
      <c r="GM153" s="266"/>
      <c r="GN153" s="266"/>
      <c r="GO153" s="266"/>
      <c r="GP153" s="266"/>
      <c r="GQ153" s="266"/>
      <c r="GR153" s="266"/>
      <c r="GS153" s="266"/>
      <c r="GT153" s="266"/>
      <c r="GU153" s="266"/>
      <c r="GV153" s="266"/>
      <c r="GW153" s="266"/>
      <c r="GX153" s="266"/>
      <c r="GY153" s="266"/>
      <c r="GZ153" s="266"/>
      <c r="HA153" s="266"/>
      <c r="HB153" s="266"/>
      <c r="HC153" s="266"/>
      <c r="HD153" s="266"/>
      <c r="HE153" s="266"/>
      <c r="HF153" s="266"/>
      <c r="HG153" s="266"/>
      <c r="HH153" s="266"/>
      <c r="HI153" s="266"/>
      <c r="HJ153" s="266"/>
      <c r="HK153" s="266"/>
      <c r="HL153" s="266"/>
      <c r="HM153" s="266"/>
      <c r="HN153" s="266"/>
      <c r="HO153" s="266"/>
      <c r="HP153" s="266"/>
      <c r="HQ153" s="266"/>
      <c r="HR153" s="266"/>
      <c r="HS153" s="266"/>
      <c r="HT153" s="266"/>
      <c r="HU153" s="266"/>
      <c r="HV153" s="266"/>
      <c r="HW153" s="266"/>
      <c r="HX153" s="266"/>
      <c r="HY153" s="266"/>
      <c r="HZ153" s="266"/>
      <c r="IA153" s="266"/>
      <c r="IB153" s="266"/>
      <c r="IC153" s="266"/>
      <c r="ID153" s="266"/>
      <c r="IE153" s="266"/>
      <c r="IF153" s="266"/>
      <c r="IG153" s="266"/>
      <c r="IH153" s="266"/>
      <c r="II153" s="266"/>
      <c r="IJ153" s="266"/>
      <c r="IK153" s="266"/>
      <c r="IL153" s="266"/>
      <c r="IM153" s="266"/>
      <c r="IN153" s="266"/>
      <c r="IO153" s="266"/>
      <c r="IP153" s="266"/>
      <c r="IQ153" s="266"/>
      <c r="IR153" s="266"/>
      <c r="IS153" s="266"/>
      <c r="IT153" s="266"/>
      <c r="IU153" s="266"/>
      <c r="IV153" s="266"/>
    </row>
    <row r="154" spans="1:256" s="305" customFormat="1" ht="13.5" customHeight="1" x14ac:dyDescent="0.3">
      <c r="A154" s="298"/>
      <c r="B154" s="327"/>
      <c r="C154" s="311"/>
      <c r="D154" s="343" t="s">
        <v>550</v>
      </c>
      <c r="E154" s="304"/>
      <c r="F154" s="221"/>
      <c r="G154" s="221"/>
      <c r="H154" s="221"/>
      <c r="I154" s="221"/>
      <c r="J154" s="221"/>
      <c r="K154" s="221"/>
      <c r="L154" s="221"/>
      <c r="M154" s="221"/>
      <c r="N154" s="221"/>
      <c r="O154" s="221"/>
      <c r="P154" s="221"/>
      <c r="Q154" s="221"/>
      <c r="R154" s="221"/>
      <c r="S154" s="221"/>
      <c r="T154" s="221"/>
      <c r="U154" s="221"/>
      <c r="V154" s="221"/>
      <c r="W154" s="221"/>
      <c r="X154" s="221"/>
      <c r="Y154" s="221"/>
      <c r="Z154" s="221"/>
      <c r="AA154" s="221"/>
      <c r="AB154" s="221"/>
      <c r="AC154" s="221"/>
      <c r="AD154" s="221"/>
      <c r="AE154" s="221"/>
      <c r="AF154" s="221"/>
      <c r="AG154" s="221"/>
      <c r="AH154" s="221"/>
      <c r="AI154" s="221"/>
      <c r="AJ154" s="221"/>
      <c r="AK154" s="221"/>
      <c r="AL154" s="221"/>
      <c r="AM154" s="221"/>
      <c r="AN154" s="221"/>
      <c r="AO154" s="221"/>
      <c r="AP154" s="221"/>
      <c r="AQ154" s="221"/>
      <c r="AR154" s="221"/>
      <c r="AS154" s="221"/>
      <c r="AT154" s="221"/>
      <c r="AU154" s="221"/>
      <c r="AV154" s="221"/>
      <c r="AW154" s="221"/>
      <c r="AX154" s="221"/>
      <c r="AY154" s="221"/>
      <c r="AZ154" s="221"/>
      <c r="BA154" s="221"/>
      <c r="BB154" s="221"/>
      <c r="BC154" s="221"/>
      <c r="BD154" s="221"/>
      <c r="BE154" s="221"/>
      <c r="BF154" s="221"/>
      <c r="BG154" s="221"/>
      <c r="BH154" s="221"/>
      <c r="BI154" s="221"/>
      <c r="BJ154" s="221"/>
      <c r="BK154" s="221"/>
      <c r="BL154" s="221"/>
      <c r="BM154" s="221"/>
      <c r="BN154" s="221"/>
      <c r="BO154" s="221"/>
      <c r="BP154" s="221"/>
      <c r="BQ154" s="221"/>
      <c r="BR154" s="221"/>
      <c r="BS154" s="221"/>
      <c r="BT154" s="221"/>
      <c r="BU154" s="221"/>
      <c r="BV154" s="221"/>
      <c r="BW154" s="221"/>
      <c r="BX154" s="221"/>
      <c r="BY154" s="221"/>
      <c r="BZ154" s="221"/>
      <c r="CA154" s="221"/>
      <c r="CB154" s="221"/>
      <c r="CC154" s="221"/>
      <c r="CD154" s="221"/>
      <c r="CE154" s="221"/>
      <c r="CF154" s="221"/>
      <c r="CG154" s="221"/>
      <c r="CH154" s="221"/>
      <c r="CI154" s="221"/>
      <c r="CJ154" s="221"/>
      <c r="CK154" s="221"/>
      <c r="CL154" s="221"/>
      <c r="CM154" s="221"/>
      <c r="CN154" s="221"/>
      <c r="CO154" s="221"/>
      <c r="CP154" s="221"/>
      <c r="CQ154" s="221"/>
      <c r="CR154" s="221"/>
      <c r="CS154" s="221"/>
      <c r="CT154" s="221"/>
      <c r="CU154" s="221"/>
      <c r="CV154" s="221"/>
      <c r="CW154" s="221"/>
      <c r="CX154" s="221"/>
      <c r="CY154" s="221"/>
      <c r="CZ154" s="221"/>
      <c r="DA154" s="221"/>
      <c r="DB154" s="221"/>
      <c r="DC154" s="221"/>
      <c r="DD154" s="221"/>
      <c r="DE154" s="221"/>
      <c r="DF154" s="221"/>
      <c r="DG154" s="221"/>
      <c r="DH154" s="221"/>
      <c r="DI154" s="221"/>
      <c r="DJ154" s="221"/>
      <c r="DK154" s="221"/>
      <c r="DL154" s="221"/>
      <c r="DM154" s="221"/>
      <c r="DN154" s="221"/>
      <c r="DO154" s="221"/>
      <c r="DP154" s="221"/>
      <c r="DQ154" s="221"/>
      <c r="DR154" s="221"/>
      <c r="DS154" s="221"/>
      <c r="DT154" s="221"/>
      <c r="DU154" s="221"/>
      <c r="DV154" s="221"/>
      <c r="DW154" s="221"/>
      <c r="DX154" s="221"/>
      <c r="DY154" s="221"/>
      <c r="DZ154" s="221"/>
      <c r="EA154" s="221"/>
      <c r="EB154" s="221"/>
      <c r="EC154" s="221"/>
      <c r="ED154" s="221"/>
      <c r="EE154" s="221"/>
      <c r="EF154" s="221"/>
      <c r="EG154" s="221"/>
      <c r="EH154" s="221"/>
      <c r="EI154" s="221"/>
      <c r="EJ154" s="221"/>
      <c r="EK154" s="221"/>
      <c r="EL154" s="221"/>
      <c r="EM154" s="221"/>
      <c r="EN154" s="221"/>
      <c r="EO154" s="221"/>
      <c r="EP154" s="221"/>
      <c r="EQ154" s="221"/>
      <c r="ER154" s="221"/>
      <c r="ES154" s="221"/>
      <c r="ET154" s="221"/>
      <c r="EU154" s="221"/>
      <c r="EV154" s="221"/>
      <c r="EW154" s="221"/>
      <c r="EX154" s="221"/>
      <c r="EY154" s="221"/>
      <c r="EZ154" s="221"/>
      <c r="FA154" s="221"/>
      <c r="FB154" s="221"/>
      <c r="FC154" s="221"/>
      <c r="FD154" s="221"/>
      <c r="FE154" s="221"/>
      <c r="FF154" s="221"/>
      <c r="FG154" s="221"/>
      <c r="FH154" s="221"/>
      <c r="FI154" s="221"/>
      <c r="FJ154" s="221"/>
      <c r="FK154" s="221"/>
      <c r="FL154" s="221"/>
      <c r="FM154" s="221"/>
      <c r="FN154" s="221"/>
      <c r="FO154" s="221"/>
      <c r="FP154" s="221"/>
      <c r="FQ154" s="221"/>
      <c r="FR154" s="221"/>
      <c r="FS154" s="221"/>
      <c r="FT154" s="221"/>
      <c r="FU154" s="221"/>
      <c r="FV154" s="221"/>
      <c r="FW154" s="221"/>
      <c r="FX154" s="221"/>
      <c r="FY154" s="221"/>
      <c r="FZ154" s="221"/>
      <c r="GA154" s="221"/>
      <c r="GB154" s="221"/>
      <c r="GC154" s="221"/>
      <c r="GD154" s="221"/>
      <c r="GE154" s="221"/>
      <c r="GF154" s="221"/>
      <c r="GG154" s="221"/>
      <c r="GH154" s="221"/>
      <c r="GI154" s="221"/>
      <c r="GJ154" s="221"/>
      <c r="GK154" s="221"/>
      <c r="GL154" s="221"/>
      <c r="GM154" s="221"/>
      <c r="GN154" s="221"/>
      <c r="GO154" s="221"/>
      <c r="GP154" s="221"/>
      <c r="GQ154" s="221"/>
      <c r="GR154" s="221"/>
      <c r="GS154" s="221"/>
      <c r="GT154" s="221"/>
      <c r="GU154" s="221"/>
      <c r="GV154" s="221"/>
      <c r="GW154" s="221"/>
      <c r="GX154" s="221"/>
      <c r="GY154" s="221"/>
      <c r="GZ154" s="221"/>
      <c r="HA154" s="221"/>
      <c r="HB154" s="221"/>
      <c r="HC154" s="221"/>
      <c r="HD154" s="221"/>
      <c r="HE154" s="221"/>
      <c r="HF154" s="221"/>
      <c r="HG154" s="221"/>
      <c r="HH154" s="221"/>
      <c r="HI154" s="221"/>
      <c r="HJ154" s="221"/>
      <c r="HK154" s="221"/>
      <c r="HL154" s="221"/>
      <c r="HM154" s="221"/>
      <c r="HN154" s="221"/>
      <c r="HO154" s="221"/>
      <c r="HP154" s="221"/>
      <c r="HQ154" s="221"/>
      <c r="HR154" s="221"/>
      <c r="HS154" s="221"/>
      <c r="HT154" s="221"/>
      <c r="HU154" s="221"/>
      <c r="HV154" s="221"/>
      <c r="HW154" s="221"/>
      <c r="HX154" s="221"/>
      <c r="HY154" s="221"/>
      <c r="HZ154" s="221"/>
      <c r="IA154" s="221"/>
      <c r="IB154" s="221"/>
      <c r="IC154" s="221"/>
      <c r="ID154" s="221"/>
      <c r="IE154" s="221"/>
      <c r="IF154" s="221"/>
      <c r="IG154" s="221"/>
      <c r="IH154" s="221"/>
      <c r="II154" s="221"/>
      <c r="IJ154" s="221"/>
      <c r="IK154" s="221"/>
      <c r="IL154" s="221"/>
      <c r="IM154" s="221"/>
      <c r="IN154" s="221"/>
      <c r="IO154" s="221"/>
      <c r="IP154" s="221"/>
      <c r="IQ154" s="221"/>
      <c r="IR154" s="221"/>
      <c r="IS154" s="221"/>
      <c r="IT154" s="221"/>
      <c r="IU154" s="221"/>
      <c r="IV154" s="221"/>
    </row>
    <row r="155" spans="1:256" s="305" customFormat="1" ht="13.5" customHeight="1" x14ac:dyDescent="0.3">
      <c r="B155" s="327"/>
      <c r="C155" s="317" t="s">
        <v>514</v>
      </c>
      <c r="D155" s="306" t="s">
        <v>551</v>
      </c>
      <c r="E155" s="309"/>
      <c r="F155" s="266"/>
      <c r="G155" s="266"/>
      <c r="H155" s="266"/>
      <c r="I155" s="266"/>
      <c r="J155" s="266"/>
      <c r="K155" s="266"/>
      <c r="L155" s="266"/>
      <c r="M155" s="266"/>
      <c r="N155" s="266"/>
      <c r="O155" s="266"/>
      <c r="P155" s="266"/>
      <c r="Q155" s="266"/>
      <c r="R155" s="266"/>
      <c r="S155" s="266"/>
      <c r="T155" s="266"/>
      <c r="U155" s="266"/>
      <c r="V155" s="266"/>
      <c r="W155" s="266"/>
      <c r="X155" s="266"/>
      <c r="Y155" s="266"/>
      <c r="Z155" s="266"/>
      <c r="AA155" s="266"/>
      <c r="AB155" s="266"/>
      <c r="AC155" s="266"/>
      <c r="AD155" s="266"/>
      <c r="AE155" s="266"/>
      <c r="AF155" s="266"/>
      <c r="AG155" s="266"/>
      <c r="AH155" s="266"/>
      <c r="AI155" s="266"/>
      <c r="AJ155" s="266"/>
      <c r="AK155" s="266"/>
      <c r="AL155" s="266"/>
      <c r="AM155" s="266"/>
      <c r="AN155" s="266"/>
      <c r="AO155" s="266"/>
      <c r="AP155" s="266"/>
      <c r="AQ155" s="266"/>
      <c r="AR155" s="266"/>
      <c r="AS155" s="266"/>
      <c r="AT155" s="266"/>
      <c r="AU155" s="266"/>
      <c r="AV155" s="266"/>
      <c r="AW155" s="266"/>
      <c r="AX155" s="266"/>
      <c r="AY155" s="266"/>
      <c r="AZ155" s="266"/>
      <c r="BA155" s="266"/>
      <c r="BB155" s="266"/>
      <c r="BC155" s="266"/>
      <c r="BD155" s="266"/>
      <c r="BE155" s="266"/>
      <c r="BF155" s="266"/>
      <c r="BG155" s="266"/>
      <c r="BH155" s="266"/>
      <c r="BI155" s="266"/>
      <c r="BJ155" s="266"/>
      <c r="BK155" s="266"/>
      <c r="BL155" s="266"/>
      <c r="BM155" s="266"/>
      <c r="BN155" s="266"/>
      <c r="BO155" s="266"/>
      <c r="BP155" s="266"/>
      <c r="BQ155" s="266"/>
      <c r="BR155" s="266"/>
      <c r="BS155" s="266"/>
      <c r="BT155" s="266"/>
      <c r="BU155" s="266"/>
      <c r="BV155" s="266"/>
      <c r="BW155" s="266"/>
      <c r="BX155" s="266"/>
      <c r="BY155" s="266"/>
      <c r="BZ155" s="266"/>
      <c r="CA155" s="266"/>
      <c r="CB155" s="266"/>
      <c r="CC155" s="266"/>
      <c r="CD155" s="266"/>
      <c r="CE155" s="266"/>
      <c r="CF155" s="266"/>
      <c r="CG155" s="266"/>
      <c r="CH155" s="266"/>
      <c r="CI155" s="266"/>
      <c r="CJ155" s="266"/>
      <c r="CK155" s="266"/>
      <c r="CL155" s="266"/>
      <c r="CM155" s="266"/>
      <c r="CN155" s="266"/>
      <c r="CO155" s="266"/>
      <c r="CP155" s="266"/>
      <c r="CQ155" s="266"/>
      <c r="CR155" s="266"/>
      <c r="CS155" s="266"/>
      <c r="CT155" s="266"/>
      <c r="CU155" s="266"/>
      <c r="CV155" s="266"/>
      <c r="CW155" s="266"/>
      <c r="CX155" s="266"/>
      <c r="CY155" s="266"/>
      <c r="CZ155" s="266"/>
      <c r="DA155" s="266"/>
      <c r="DB155" s="266"/>
      <c r="DC155" s="266"/>
      <c r="DD155" s="266"/>
      <c r="DE155" s="266"/>
      <c r="DF155" s="266"/>
      <c r="DG155" s="266"/>
      <c r="DH155" s="266"/>
      <c r="DI155" s="266"/>
      <c r="DJ155" s="266"/>
      <c r="DK155" s="266"/>
      <c r="DL155" s="266"/>
      <c r="DM155" s="266"/>
      <c r="DN155" s="266"/>
      <c r="DO155" s="266"/>
      <c r="DP155" s="266"/>
      <c r="DQ155" s="266"/>
      <c r="DR155" s="266"/>
      <c r="DS155" s="266"/>
      <c r="DT155" s="266"/>
      <c r="DU155" s="266"/>
      <c r="DV155" s="266"/>
      <c r="DW155" s="266"/>
      <c r="DX155" s="266"/>
      <c r="DY155" s="266"/>
      <c r="DZ155" s="266"/>
      <c r="EA155" s="266"/>
      <c r="EB155" s="266"/>
      <c r="EC155" s="266"/>
      <c r="ED155" s="266"/>
      <c r="EE155" s="266"/>
      <c r="EF155" s="266"/>
      <c r="EG155" s="266"/>
      <c r="EH155" s="266"/>
      <c r="EI155" s="266"/>
      <c r="EJ155" s="266"/>
      <c r="EK155" s="266"/>
      <c r="EL155" s="266"/>
      <c r="EM155" s="266"/>
      <c r="EN155" s="266"/>
      <c r="EO155" s="266"/>
      <c r="EP155" s="266"/>
      <c r="EQ155" s="266"/>
      <c r="ER155" s="266"/>
      <c r="ES155" s="266"/>
      <c r="ET155" s="266"/>
      <c r="EU155" s="266"/>
      <c r="EV155" s="266"/>
      <c r="EW155" s="266"/>
      <c r="EX155" s="266"/>
      <c r="EY155" s="266"/>
      <c r="EZ155" s="266"/>
      <c r="FA155" s="266"/>
      <c r="FB155" s="266"/>
      <c r="FC155" s="266"/>
      <c r="FD155" s="266"/>
      <c r="FE155" s="266"/>
      <c r="FF155" s="266"/>
      <c r="FG155" s="266"/>
      <c r="FH155" s="266"/>
      <c r="FI155" s="266"/>
      <c r="FJ155" s="266"/>
      <c r="FK155" s="266"/>
      <c r="FL155" s="266"/>
      <c r="FM155" s="266"/>
      <c r="FN155" s="266"/>
      <c r="FO155" s="266"/>
      <c r="FP155" s="266"/>
      <c r="FQ155" s="266"/>
      <c r="FR155" s="266"/>
      <c r="FS155" s="266"/>
      <c r="FT155" s="266"/>
      <c r="FU155" s="266"/>
      <c r="FV155" s="266"/>
      <c r="FW155" s="266"/>
      <c r="FX155" s="266"/>
      <c r="FY155" s="266"/>
      <c r="FZ155" s="266"/>
      <c r="GA155" s="266"/>
      <c r="GB155" s="266"/>
      <c r="GC155" s="266"/>
      <c r="GD155" s="266"/>
      <c r="GE155" s="266"/>
      <c r="GF155" s="266"/>
      <c r="GG155" s="266"/>
      <c r="GH155" s="266"/>
      <c r="GI155" s="266"/>
      <c r="GJ155" s="266"/>
      <c r="GK155" s="266"/>
      <c r="GL155" s="266"/>
      <c r="GM155" s="266"/>
      <c r="GN155" s="266"/>
      <c r="GO155" s="266"/>
      <c r="GP155" s="266"/>
      <c r="GQ155" s="266"/>
      <c r="GR155" s="266"/>
      <c r="GS155" s="266"/>
      <c r="GT155" s="266"/>
      <c r="GU155" s="266"/>
      <c r="GV155" s="266"/>
      <c r="GW155" s="266"/>
      <c r="GX155" s="266"/>
      <c r="GY155" s="266"/>
      <c r="GZ155" s="266"/>
      <c r="HA155" s="266"/>
      <c r="HB155" s="266"/>
      <c r="HC155" s="266"/>
      <c r="HD155" s="266"/>
      <c r="HE155" s="266"/>
      <c r="HF155" s="266"/>
      <c r="HG155" s="266"/>
      <c r="HH155" s="266"/>
      <c r="HI155" s="266"/>
      <c r="HJ155" s="266"/>
      <c r="HK155" s="266"/>
      <c r="HL155" s="266"/>
      <c r="HM155" s="266"/>
      <c r="HN155" s="266"/>
      <c r="HO155" s="266"/>
      <c r="HP155" s="266"/>
      <c r="HQ155" s="266"/>
      <c r="HR155" s="266"/>
      <c r="HS155" s="266"/>
      <c r="HT155" s="266"/>
      <c r="HU155" s="266"/>
      <c r="HV155" s="266"/>
      <c r="HW155" s="266"/>
      <c r="HX155" s="266"/>
      <c r="HY155" s="266"/>
      <c r="HZ155" s="266"/>
      <c r="IA155" s="266"/>
      <c r="IB155" s="266"/>
      <c r="IC155" s="266"/>
      <c r="ID155" s="266"/>
      <c r="IE155" s="266"/>
      <c r="IF155" s="266"/>
      <c r="IG155" s="266"/>
      <c r="IH155" s="266"/>
      <c r="II155" s="266"/>
      <c r="IJ155" s="266"/>
      <c r="IK155" s="266"/>
      <c r="IL155" s="266"/>
      <c r="IM155" s="266"/>
      <c r="IN155" s="266"/>
      <c r="IO155" s="266"/>
      <c r="IP155" s="266"/>
      <c r="IQ155" s="266"/>
      <c r="IR155" s="266"/>
      <c r="IS155" s="266"/>
      <c r="IT155" s="266"/>
      <c r="IU155" s="266"/>
      <c r="IV155" s="266"/>
    </row>
    <row r="156" spans="1:256" s="305" customFormat="1" ht="13.5" customHeight="1" x14ac:dyDescent="0.3">
      <c r="A156" s="298"/>
      <c r="B156" s="327"/>
      <c r="C156" s="311"/>
      <c r="D156" s="343" t="s">
        <v>552</v>
      </c>
      <c r="E156" s="304"/>
      <c r="F156" s="221"/>
      <c r="G156" s="221"/>
      <c r="H156" s="221"/>
      <c r="I156" s="221"/>
      <c r="J156" s="221"/>
      <c r="K156" s="221"/>
      <c r="L156" s="221"/>
      <c r="M156" s="221"/>
      <c r="N156" s="221"/>
      <c r="O156" s="221"/>
      <c r="P156" s="221"/>
      <c r="Q156" s="221"/>
      <c r="R156" s="221"/>
      <c r="S156" s="221"/>
      <c r="T156" s="221"/>
      <c r="U156" s="221"/>
      <c r="V156" s="221"/>
      <c r="W156" s="221"/>
      <c r="X156" s="221"/>
      <c r="Y156" s="221"/>
      <c r="Z156" s="221"/>
      <c r="AA156" s="221"/>
      <c r="AB156" s="221"/>
      <c r="AC156" s="221"/>
      <c r="AD156" s="221"/>
      <c r="AE156" s="221"/>
      <c r="AF156" s="221"/>
      <c r="AG156" s="221"/>
      <c r="AH156" s="221"/>
      <c r="AI156" s="221"/>
      <c r="AJ156" s="221"/>
      <c r="AK156" s="221"/>
      <c r="AL156" s="221"/>
      <c r="AM156" s="221"/>
      <c r="AN156" s="221"/>
      <c r="AO156" s="221"/>
      <c r="AP156" s="221"/>
      <c r="AQ156" s="221"/>
      <c r="AR156" s="221"/>
      <c r="AS156" s="221"/>
      <c r="AT156" s="221"/>
      <c r="AU156" s="221"/>
      <c r="AV156" s="221"/>
      <c r="AW156" s="221"/>
      <c r="AX156" s="221"/>
      <c r="AY156" s="221"/>
      <c r="AZ156" s="221"/>
      <c r="BA156" s="221"/>
      <c r="BB156" s="221"/>
      <c r="BC156" s="221"/>
      <c r="BD156" s="221"/>
      <c r="BE156" s="221"/>
      <c r="BF156" s="221"/>
      <c r="BG156" s="221"/>
      <c r="BH156" s="221"/>
      <c r="BI156" s="221"/>
      <c r="BJ156" s="221"/>
      <c r="BK156" s="221"/>
      <c r="BL156" s="221"/>
      <c r="BM156" s="221"/>
      <c r="BN156" s="221"/>
      <c r="BO156" s="221"/>
      <c r="BP156" s="221"/>
      <c r="BQ156" s="221"/>
      <c r="BR156" s="221"/>
      <c r="BS156" s="221"/>
      <c r="BT156" s="221"/>
      <c r="BU156" s="221"/>
      <c r="BV156" s="221"/>
      <c r="BW156" s="221"/>
      <c r="BX156" s="221"/>
      <c r="BY156" s="221"/>
      <c r="BZ156" s="221"/>
      <c r="CA156" s="221"/>
      <c r="CB156" s="221"/>
      <c r="CC156" s="221"/>
      <c r="CD156" s="221"/>
      <c r="CE156" s="221"/>
      <c r="CF156" s="221"/>
      <c r="CG156" s="221"/>
      <c r="CH156" s="221"/>
      <c r="CI156" s="221"/>
      <c r="CJ156" s="221"/>
      <c r="CK156" s="221"/>
      <c r="CL156" s="221"/>
      <c r="CM156" s="221"/>
      <c r="CN156" s="221"/>
      <c r="CO156" s="221"/>
      <c r="CP156" s="221"/>
      <c r="CQ156" s="221"/>
      <c r="CR156" s="221"/>
      <c r="CS156" s="221"/>
      <c r="CT156" s="221"/>
      <c r="CU156" s="221"/>
      <c r="CV156" s="221"/>
      <c r="CW156" s="221"/>
      <c r="CX156" s="221"/>
      <c r="CY156" s="221"/>
      <c r="CZ156" s="221"/>
      <c r="DA156" s="221"/>
      <c r="DB156" s="221"/>
      <c r="DC156" s="221"/>
      <c r="DD156" s="221"/>
      <c r="DE156" s="221"/>
      <c r="DF156" s="221"/>
      <c r="DG156" s="221"/>
      <c r="DH156" s="221"/>
      <c r="DI156" s="221"/>
      <c r="DJ156" s="221"/>
      <c r="DK156" s="221"/>
      <c r="DL156" s="221"/>
      <c r="DM156" s="221"/>
      <c r="DN156" s="221"/>
      <c r="DO156" s="221"/>
      <c r="DP156" s="221"/>
      <c r="DQ156" s="221"/>
      <c r="DR156" s="221"/>
      <c r="DS156" s="221"/>
      <c r="DT156" s="221"/>
      <c r="DU156" s="221"/>
      <c r="DV156" s="221"/>
      <c r="DW156" s="221"/>
      <c r="DX156" s="221"/>
      <c r="DY156" s="221"/>
      <c r="DZ156" s="221"/>
      <c r="EA156" s="221"/>
      <c r="EB156" s="221"/>
      <c r="EC156" s="221"/>
      <c r="ED156" s="221"/>
      <c r="EE156" s="221"/>
      <c r="EF156" s="221"/>
      <c r="EG156" s="221"/>
      <c r="EH156" s="221"/>
      <c r="EI156" s="221"/>
      <c r="EJ156" s="221"/>
      <c r="EK156" s="221"/>
      <c r="EL156" s="221"/>
      <c r="EM156" s="221"/>
      <c r="EN156" s="221"/>
      <c r="EO156" s="221"/>
      <c r="EP156" s="221"/>
      <c r="EQ156" s="221"/>
      <c r="ER156" s="221"/>
      <c r="ES156" s="221"/>
      <c r="ET156" s="221"/>
      <c r="EU156" s="221"/>
      <c r="EV156" s="221"/>
      <c r="EW156" s="221"/>
      <c r="EX156" s="221"/>
      <c r="EY156" s="221"/>
      <c r="EZ156" s="221"/>
      <c r="FA156" s="221"/>
      <c r="FB156" s="221"/>
      <c r="FC156" s="221"/>
      <c r="FD156" s="221"/>
      <c r="FE156" s="221"/>
      <c r="FF156" s="221"/>
      <c r="FG156" s="221"/>
      <c r="FH156" s="221"/>
      <c r="FI156" s="221"/>
      <c r="FJ156" s="221"/>
      <c r="FK156" s="221"/>
      <c r="FL156" s="221"/>
      <c r="FM156" s="221"/>
      <c r="FN156" s="221"/>
      <c r="FO156" s="221"/>
      <c r="FP156" s="221"/>
      <c r="FQ156" s="221"/>
      <c r="FR156" s="221"/>
      <c r="FS156" s="221"/>
      <c r="FT156" s="221"/>
      <c r="FU156" s="221"/>
      <c r="FV156" s="221"/>
      <c r="FW156" s="221"/>
      <c r="FX156" s="221"/>
      <c r="FY156" s="221"/>
      <c r="FZ156" s="221"/>
      <c r="GA156" s="221"/>
      <c r="GB156" s="221"/>
      <c r="GC156" s="221"/>
      <c r="GD156" s="221"/>
      <c r="GE156" s="221"/>
      <c r="GF156" s="221"/>
      <c r="GG156" s="221"/>
      <c r="GH156" s="221"/>
      <c r="GI156" s="221"/>
      <c r="GJ156" s="221"/>
      <c r="GK156" s="221"/>
      <c r="GL156" s="221"/>
      <c r="GM156" s="221"/>
      <c r="GN156" s="221"/>
      <c r="GO156" s="221"/>
      <c r="GP156" s="221"/>
      <c r="GQ156" s="221"/>
      <c r="GR156" s="221"/>
      <c r="GS156" s="221"/>
      <c r="GT156" s="221"/>
      <c r="GU156" s="221"/>
      <c r="GV156" s="221"/>
      <c r="GW156" s="221"/>
      <c r="GX156" s="221"/>
      <c r="GY156" s="221"/>
      <c r="GZ156" s="221"/>
      <c r="HA156" s="221"/>
      <c r="HB156" s="221"/>
      <c r="HC156" s="221"/>
      <c r="HD156" s="221"/>
      <c r="HE156" s="221"/>
      <c r="HF156" s="221"/>
      <c r="HG156" s="221"/>
      <c r="HH156" s="221"/>
      <c r="HI156" s="221"/>
      <c r="HJ156" s="221"/>
      <c r="HK156" s="221"/>
      <c r="HL156" s="221"/>
      <c r="HM156" s="221"/>
      <c r="HN156" s="221"/>
      <c r="HO156" s="221"/>
      <c r="HP156" s="221"/>
      <c r="HQ156" s="221"/>
      <c r="HR156" s="221"/>
      <c r="HS156" s="221"/>
      <c r="HT156" s="221"/>
      <c r="HU156" s="221"/>
      <c r="HV156" s="221"/>
      <c r="HW156" s="221"/>
      <c r="HX156" s="221"/>
      <c r="HY156" s="221"/>
      <c r="HZ156" s="221"/>
      <c r="IA156" s="221"/>
      <c r="IB156" s="221"/>
      <c r="IC156" s="221"/>
      <c r="ID156" s="221"/>
      <c r="IE156" s="221"/>
      <c r="IF156" s="221"/>
      <c r="IG156" s="221"/>
      <c r="IH156" s="221"/>
      <c r="II156" s="221"/>
      <c r="IJ156" s="221"/>
      <c r="IK156" s="221"/>
      <c r="IL156" s="221"/>
      <c r="IM156" s="221"/>
      <c r="IN156" s="221"/>
      <c r="IO156" s="221"/>
      <c r="IP156" s="221"/>
      <c r="IQ156" s="221"/>
      <c r="IR156" s="221"/>
      <c r="IS156" s="221"/>
      <c r="IT156" s="221"/>
      <c r="IU156" s="221"/>
      <c r="IV156" s="221"/>
    </row>
    <row r="157" spans="1:256" s="305" customFormat="1" ht="13.5" customHeight="1" x14ac:dyDescent="0.3">
      <c r="B157" s="327"/>
      <c r="C157" s="311"/>
      <c r="D157" s="306" t="s">
        <v>553</v>
      </c>
      <c r="E157" s="309"/>
      <c r="F157" s="266"/>
      <c r="G157" s="266"/>
      <c r="H157" s="266"/>
      <c r="I157" s="266"/>
      <c r="J157" s="266"/>
      <c r="K157" s="266"/>
      <c r="L157" s="266"/>
      <c r="M157" s="266"/>
      <c r="N157" s="266"/>
      <c r="O157" s="266"/>
      <c r="P157" s="266"/>
      <c r="Q157" s="266"/>
      <c r="R157" s="266"/>
      <c r="S157" s="266"/>
      <c r="T157" s="266"/>
      <c r="U157" s="266"/>
      <c r="V157" s="266"/>
      <c r="W157" s="266"/>
      <c r="X157" s="266"/>
      <c r="Y157" s="266"/>
      <c r="Z157" s="266"/>
      <c r="AA157" s="266"/>
      <c r="AB157" s="266"/>
      <c r="AC157" s="266"/>
      <c r="AD157" s="266"/>
      <c r="AE157" s="266"/>
      <c r="AF157" s="266"/>
      <c r="AG157" s="266"/>
      <c r="AH157" s="266"/>
      <c r="AI157" s="266"/>
      <c r="AJ157" s="266"/>
      <c r="AK157" s="266"/>
      <c r="AL157" s="266"/>
      <c r="AM157" s="266"/>
      <c r="AN157" s="266"/>
      <c r="AO157" s="266"/>
      <c r="AP157" s="266"/>
      <c r="AQ157" s="266"/>
      <c r="AR157" s="266"/>
      <c r="AS157" s="266"/>
      <c r="AT157" s="266"/>
      <c r="AU157" s="266"/>
      <c r="AV157" s="266"/>
      <c r="AW157" s="266"/>
      <c r="AX157" s="266"/>
      <c r="AY157" s="266"/>
      <c r="AZ157" s="266"/>
      <c r="BA157" s="266"/>
      <c r="BB157" s="266"/>
      <c r="BC157" s="266"/>
      <c r="BD157" s="266"/>
      <c r="BE157" s="266"/>
      <c r="BF157" s="266"/>
      <c r="BG157" s="266"/>
      <c r="BH157" s="266"/>
      <c r="BI157" s="266"/>
      <c r="BJ157" s="266"/>
      <c r="BK157" s="266"/>
      <c r="BL157" s="266"/>
      <c r="BM157" s="266"/>
      <c r="BN157" s="266"/>
      <c r="BO157" s="266"/>
      <c r="BP157" s="266"/>
      <c r="BQ157" s="266"/>
      <c r="BR157" s="266"/>
      <c r="BS157" s="266"/>
      <c r="BT157" s="266"/>
      <c r="BU157" s="266"/>
      <c r="BV157" s="266"/>
      <c r="BW157" s="266"/>
      <c r="BX157" s="266"/>
      <c r="BY157" s="266"/>
      <c r="BZ157" s="266"/>
      <c r="CA157" s="266"/>
      <c r="CB157" s="266"/>
      <c r="CC157" s="266"/>
      <c r="CD157" s="266"/>
      <c r="CE157" s="266"/>
      <c r="CF157" s="266"/>
      <c r="CG157" s="266"/>
      <c r="CH157" s="266"/>
      <c r="CI157" s="266"/>
      <c r="CJ157" s="266"/>
      <c r="CK157" s="266"/>
      <c r="CL157" s="266"/>
      <c r="CM157" s="266"/>
      <c r="CN157" s="266"/>
      <c r="CO157" s="266"/>
      <c r="CP157" s="266"/>
      <c r="CQ157" s="266"/>
      <c r="CR157" s="266"/>
      <c r="CS157" s="266"/>
      <c r="CT157" s="266"/>
      <c r="CU157" s="266"/>
      <c r="CV157" s="266"/>
      <c r="CW157" s="266"/>
      <c r="CX157" s="266"/>
      <c r="CY157" s="266"/>
      <c r="CZ157" s="266"/>
      <c r="DA157" s="266"/>
      <c r="DB157" s="266"/>
      <c r="DC157" s="266"/>
      <c r="DD157" s="266"/>
      <c r="DE157" s="266"/>
      <c r="DF157" s="266"/>
      <c r="DG157" s="266"/>
      <c r="DH157" s="266"/>
      <c r="DI157" s="266"/>
      <c r="DJ157" s="266"/>
      <c r="DK157" s="266"/>
      <c r="DL157" s="266"/>
      <c r="DM157" s="266"/>
      <c r="DN157" s="266"/>
      <c r="DO157" s="266"/>
      <c r="DP157" s="266"/>
      <c r="DQ157" s="266"/>
      <c r="DR157" s="266"/>
      <c r="DS157" s="266"/>
      <c r="DT157" s="266"/>
      <c r="DU157" s="266"/>
      <c r="DV157" s="266"/>
      <c r="DW157" s="266"/>
      <c r="DX157" s="266"/>
      <c r="DY157" s="266"/>
      <c r="DZ157" s="266"/>
      <c r="EA157" s="266"/>
      <c r="EB157" s="266"/>
      <c r="EC157" s="266"/>
      <c r="ED157" s="266"/>
      <c r="EE157" s="266"/>
      <c r="EF157" s="266"/>
      <c r="EG157" s="266"/>
      <c r="EH157" s="266"/>
      <c r="EI157" s="266"/>
      <c r="EJ157" s="266"/>
      <c r="EK157" s="266"/>
      <c r="EL157" s="266"/>
      <c r="EM157" s="266"/>
      <c r="EN157" s="266"/>
      <c r="EO157" s="266"/>
      <c r="EP157" s="266"/>
      <c r="EQ157" s="266"/>
      <c r="ER157" s="266"/>
      <c r="ES157" s="266"/>
      <c r="ET157" s="266"/>
      <c r="EU157" s="266"/>
      <c r="EV157" s="266"/>
      <c r="EW157" s="266"/>
      <c r="EX157" s="266"/>
      <c r="EY157" s="266"/>
      <c r="EZ157" s="266"/>
      <c r="FA157" s="266"/>
      <c r="FB157" s="266"/>
      <c r="FC157" s="266"/>
      <c r="FD157" s="266"/>
      <c r="FE157" s="266"/>
      <c r="FF157" s="266"/>
      <c r="FG157" s="266"/>
      <c r="FH157" s="266"/>
      <c r="FI157" s="266"/>
      <c r="FJ157" s="266"/>
      <c r="FK157" s="266"/>
      <c r="FL157" s="266"/>
      <c r="FM157" s="266"/>
      <c r="FN157" s="266"/>
      <c r="FO157" s="266"/>
      <c r="FP157" s="266"/>
      <c r="FQ157" s="266"/>
      <c r="FR157" s="266"/>
      <c r="FS157" s="266"/>
      <c r="FT157" s="266"/>
      <c r="FU157" s="266"/>
      <c r="FV157" s="266"/>
      <c r="FW157" s="266"/>
      <c r="FX157" s="266"/>
      <c r="FY157" s="266"/>
      <c r="FZ157" s="266"/>
      <c r="GA157" s="266"/>
      <c r="GB157" s="266"/>
      <c r="GC157" s="266"/>
      <c r="GD157" s="266"/>
      <c r="GE157" s="266"/>
      <c r="GF157" s="266"/>
      <c r="GG157" s="266"/>
      <c r="GH157" s="266"/>
      <c r="GI157" s="266"/>
      <c r="GJ157" s="266"/>
      <c r="GK157" s="266"/>
      <c r="GL157" s="266"/>
      <c r="GM157" s="266"/>
      <c r="GN157" s="266"/>
      <c r="GO157" s="266"/>
      <c r="GP157" s="266"/>
      <c r="GQ157" s="266"/>
      <c r="GR157" s="266"/>
      <c r="GS157" s="266"/>
      <c r="GT157" s="266"/>
      <c r="GU157" s="266"/>
      <c r="GV157" s="266"/>
      <c r="GW157" s="266"/>
      <c r="GX157" s="266"/>
      <c r="GY157" s="266"/>
      <c r="GZ157" s="266"/>
      <c r="HA157" s="266"/>
      <c r="HB157" s="266"/>
      <c r="HC157" s="266"/>
      <c r="HD157" s="266"/>
      <c r="HE157" s="266"/>
      <c r="HF157" s="266"/>
      <c r="HG157" s="266"/>
      <c r="HH157" s="266"/>
      <c r="HI157" s="266"/>
      <c r="HJ157" s="266"/>
      <c r="HK157" s="266"/>
      <c r="HL157" s="266"/>
      <c r="HM157" s="266"/>
      <c r="HN157" s="266"/>
      <c r="HO157" s="266"/>
      <c r="HP157" s="266"/>
      <c r="HQ157" s="266"/>
      <c r="HR157" s="266"/>
      <c r="HS157" s="266"/>
      <c r="HT157" s="266"/>
      <c r="HU157" s="266"/>
      <c r="HV157" s="266"/>
      <c r="HW157" s="266"/>
      <c r="HX157" s="266"/>
      <c r="HY157" s="266"/>
      <c r="HZ157" s="266"/>
      <c r="IA157" s="266"/>
      <c r="IB157" s="266"/>
      <c r="IC157" s="266"/>
      <c r="ID157" s="266"/>
      <c r="IE157" s="266"/>
      <c r="IF157" s="266"/>
      <c r="IG157" s="266"/>
      <c r="IH157" s="266"/>
      <c r="II157" s="266"/>
      <c r="IJ157" s="266"/>
      <c r="IK157" s="266"/>
      <c r="IL157" s="266"/>
      <c r="IM157" s="266"/>
      <c r="IN157" s="266"/>
      <c r="IO157" s="266"/>
      <c r="IP157" s="266"/>
      <c r="IQ157" s="266"/>
      <c r="IR157" s="266"/>
      <c r="IS157" s="266"/>
      <c r="IT157" s="266"/>
      <c r="IU157" s="266"/>
      <c r="IV157" s="266"/>
    </row>
    <row r="158" spans="1:256" s="305" customFormat="1" ht="13.5" customHeight="1" x14ac:dyDescent="0.3">
      <c r="A158" s="298"/>
      <c r="B158" s="327"/>
      <c r="C158" s="311"/>
      <c r="D158" s="343" t="s">
        <v>554</v>
      </c>
      <c r="E158" s="304"/>
      <c r="F158" s="221"/>
      <c r="G158" s="221"/>
      <c r="H158" s="221"/>
      <c r="I158" s="221"/>
      <c r="J158" s="221"/>
      <c r="K158" s="221"/>
      <c r="L158" s="221"/>
      <c r="M158" s="221"/>
      <c r="N158" s="221"/>
      <c r="O158" s="221"/>
      <c r="P158" s="221"/>
      <c r="Q158" s="221"/>
      <c r="R158" s="221"/>
      <c r="S158" s="221"/>
      <c r="T158" s="221"/>
      <c r="U158" s="221"/>
      <c r="V158" s="221"/>
      <c r="W158" s="221"/>
      <c r="X158" s="221"/>
      <c r="Y158" s="221"/>
      <c r="Z158" s="221"/>
      <c r="AA158" s="221"/>
      <c r="AB158" s="221"/>
      <c r="AC158" s="221"/>
      <c r="AD158" s="221"/>
      <c r="AE158" s="221"/>
      <c r="AF158" s="221"/>
      <c r="AG158" s="221"/>
      <c r="AH158" s="221"/>
      <c r="AI158" s="221"/>
      <c r="AJ158" s="221"/>
      <c r="AK158" s="221"/>
      <c r="AL158" s="221"/>
      <c r="AM158" s="221"/>
      <c r="AN158" s="221"/>
      <c r="AO158" s="221"/>
      <c r="AP158" s="221"/>
      <c r="AQ158" s="221"/>
      <c r="AR158" s="221"/>
      <c r="AS158" s="221"/>
      <c r="AT158" s="221"/>
      <c r="AU158" s="221"/>
      <c r="AV158" s="221"/>
      <c r="AW158" s="221"/>
      <c r="AX158" s="221"/>
      <c r="AY158" s="221"/>
      <c r="AZ158" s="221"/>
      <c r="BA158" s="221"/>
      <c r="BB158" s="221"/>
      <c r="BC158" s="221"/>
      <c r="BD158" s="221"/>
      <c r="BE158" s="221"/>
      <c r="BF158" s="221"/>
      <c r="BG158" s="221"/>
      <c r="BH158" s="221"/>
      <c r="BI158" s="221"/>
      <c r="BJ158" s="221"/>
      <c r="BK158" s="221"/>
      <c r="BL158" s="221"/>
      <c r="BM158" s="221"/>
      <c r="BN158" s="221"/>
      <c r="BO158" s="221"/>
      <c r="BP158" s="221"/>
      <c r="BQ158" s="221"/>
      <c r="BR158" s="221"/>
      <c r="BS158" s="221"/>
      <c r="BT158" s="221"/>
      <c r="BU158" s="221"/>
      <c r="BV158" s="221"/>
      <c r="BW158" s="221"/>
      <c r="BX158" s="221"/>
      <c r="BY158" s="221"/>
      <c r="BZ158" s="221"/>
      <c r="CA158" s="221"/>
      <c r="CB158" s="221"/>
      <c r="CC158" s="221"/>
      <c r="CD158" s="221"/>
      <c r="CE158" s="221"/>
      <c r="CF158" s="221"/>
      <c r="CG158" s="221"/>
      <c r="CH158" s="221"/>
      <c r="CI158" s="221"/>
      <c r="CJ158" s="221"/>
      <c r="CK158" s="221"/>
      <c r="CL158" s="221"/>
      <c r="CM158" s="221"/>
      <c r="CN158" s="221"/>
      <c r="CO158" s="221"/>
      <c r="CP158" s="221"/>
      <c r="CQ158" s="221"/>
      <c r="CR158" s="221"/>
      <c r="CS158" s="221"/>
      <c r="CT158" s="221"/>
      <c r="CU158" s="221"/>
      <c r="CV158" s="221"/>
      <c r="CW158" s="221"/>
      <c r="CX158" s="221"/>
      <c r="CY158" s="221"/>
      <c r="CZ158" s="221"/>
      <c r="DA158" s="221"/>
      <c r="DB158" s="221"/>
      <c r="DC158" s="221"/>
      <c r="DD158" s="221"/>
      <c r="DE158" s="221"/>
      <c r="DF158" s="221"/>
      <c r="DG158" s="221"/>
      <c r="DH158" s="221"/>
      <c r="DI158" s="221"/>
      <c r="DJ158" s="221"/>
      <c r="DK158" s="221"/>
      <c r="DL158" s="221"/>
      <c r="DM158" s="221"/>
      <c r="DN158" s="221"/>
      <c r="DO158" s="221"/>
      <c r="DP158" s="221"/>
      <c r="DQ158" s="221"/>
      <c r="DR158" s="221"/>
      <c r="DS158" s="221"/>
      <c r="DT158" s="221"/>
      <c r="DU158" s="221"/>
      <c r="DV158" s="221"/>
      <c r="DW158" s="221"/>
      <c r="DX158" s="221"/>
      <c r="DY158" s="221"/>
      <c r="DZ158" s="221"/>
      <c r="EA158" s="221"/>
      <c r="EB158" s="221"/>
      <c r="EC158" s="221"/>
      <c r="ED158" s="221"/>
      <c r="EE158" s="221"/>
      <c r="EF158" s="221"/>
      <c r="EG158" s="221"/>
      <c r="EH158" s="221"/>
      <c r="EI158" s="221"/>
      <c r="EJ158" s="221"/>
      <c r="EK158" s="221"/>
      <c r="EL158" s="221"/>
      <c r="EM158" s="221"/>
      <c r="EN158" s="221"/>
      <c r="EO158" s="221"/>
      <c r="EP158" s="221"/>
      <c r="EQ158" s="221"/>
      <c r="ER158" s="221"/>
      <c r="ES158" s="221"/>
      <c r="ET158" s="221"/>
      <c r="EU158" s="221"/>
      <c r="EV158" s="221"/>
      <c r="EW158" s="221"/>
      <c r="EX158" s="221"/>
      <c r="EY158" s="221"/>
      <c r="EZ158" s="221"/>
      <c r="FA158" s="221"/>
      <c r="FB158" s="221"/>
      <c r="FC158" s="221"/>
      <c r="FD158" s="221"/>
      <c r="FE158" s="221"/>
      <c r="FF158" s="221"/>
      <c r="FG158" s="221"/>
      <c r="FH158" s="221"/>
      <c r="FI158" s="221"/>
      <c r="FJ158" s="221"/>
      <c r="FK158" s="221"/>
      <c r="FL158" s="221"/>
      <c r="FM158" s="221"/>
      <c r="FN158" s="221"/>
      <c r="FO158" s="221"/>
      <c r="FP158" s="221"/>
      <c r="FQ158" s="221"/>
      <c r="FR158" s="221"/>
      <c r="FS158" s="221"/>
      <c r="FT158" s="221"/>
      <c r="FU158" s="221"/>
      <c r="FV158" s="221"/>
      <c r="FW158" s="221"/>
      <c r="FX158" s="221"/>
      <c r="FY158" s="221"/>
      <c r="FZ158" s="221"/>
      <c r="GA158" s="221"/>
      <c r="GB158" s="221"/>
      <c r="GC158" s="221"/>
      <c r="GD158" s="221"/>
      <c r="GE158" s="221"/>
      <c r="GF158" s="221"/>
      <c r="GG158" s="221"/>
      <c r="GH158" s="221"/>
      <c r="GI158" s="221"/>
      <c r="GJ158" s="221"/>
      <c r="GK158" s="221"/>
      <c r="GL158" s="221"/>
      <c r="GM158" s="221"/>
      <c r="GN158" s="221"/>
      <c r="GO158" s="221"/>
      <c r="GP158" s="221"/>
      <c r="GQ158" s="221"/>
      <c r="GR158" s="221"/>
      <c r="GS158" s="221"/>
      <c r="GT158" s="221"/>
      <c r="GU158" s="221"/>
      <c r="GV158" s="221"/>
      <c r="GW158" s="221"/>
      <c r="GX158" s="221"/>
      <c r="GY158" s="221"/>
      <c r="GZ158" s="221"/>
      <c r="HA158" s="221"/>
      <c r="HB158" s="221"/>
      <c r="HC158" s="221"/>
      <c r="HD158" s="221"/>
      <c r="HE158" s="221"/>
      <c r="HF158" s="221"/>
      <c r="HG158" s="221"/>
      <c r="HH158" s="221"/>
      <c r="HI158" s="221"/>
      <c r="HJ158" s="221"/>
      <c r="HK158" s="221"/>
      <c r="HL158" s="221"/>
      <c r="HM158" s="221"/>
      <c r="HN158" s="221"/>
      <c r="HO158" s="221"/>
      <c r="HP158" s="221"/>
      <c r="HQ158" s="221"/>
      <c r="HR158" s="221"/>
      <c r="HS158" s="221"/>
      <c r="HT158" s="221"/>
      <c r="HU158" s="221"/>
      <c r="HV158" s="221"/>
      <c r="HW158" s="221"/>
      <c r="HX158" s="221"/>
      <c r="HY158" s="221"/>
      <c r="HZ158" s="221"/>
      <c r="IA158" s="221"/>
      <c r="IB158" s="221"/>
      <c r="IC158" s="221"/>
      <c r="ID158" s="221"/>
      <c r="IE158" s="221"/>
      <c r="IF158" s="221"/>
      <c r="IG158" s="221"/>
      <c r="IH158" s="221"/>
      <c r="II158" s="221"/>
      <c r="IJ158" s="221"/>
      <c r="IK158" s="221"/>
      <c r="IL158" s="221"/>
      <c r="IM158" s="221"/>
      <c r="IN158" s="221"/>
      <c r="IO158" s="221"/>
      <c r="IP158" s="221"/>
      <c r="IQ158" s="221"/>
      <c r="IR158" s="221"/>
      <c r="IS158" s="221"/>
      <c r="IT158" s="221"/>
      <c r="IU158" s="221"/>
      <c r="IV158" s="221"/>
    </row>
    <row r="159" spans="1:256" s="314" customFormat="1" ht="13.5" customHeight="1" thickBot="1" x14ac:dyDescent="0.35">
      <c r="A159" s="305"/>
      <c r="B159" s="327"/>
      <c r="C159" s="316"/>
      <c r="D159" s="310" t="s">
        <v>555</v>
      </c>
      <c r="E159" s="312"/>
      <c r="F159" s="313"/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  <c r="T159" s="313"/>
      <c r="U159" s="313"/>
      <c r="V159" s="313"/>
      <c r="W159" s="313"/>
      <c r="X159" s="313"/>
      <c r="Y159" s="313"/>
      <c r="Z159" s="313"/>
      <c r="AA159" s="313"/>
      <c r="AB159" s="313"/>
      <c r="AC159" s="313"/>
      <c r="AD159" s="313"/>
      <c r="AE159" s="313"/>
      <c r="AF159" s="313"/>
      <c r="AG159" s="313"/>
      <c r="AH159" s="313"/>
      <c r="AI159" s="313"/>
      <c r="AJ159" s="313"/>
      <c r="AK159" s="313"/>
      <c r="AL159" s="313"/>
      <c r="AM159" s="313"/>
      <c r="AN159" s="313"/>
      <c r="AO159" s="313"/>
      <c r="AP159" s="313"/>
      <c r="AQ159" s="313"/>
      <c r="AR159" s="313"/>
      <c r="AS159" s="313"/>
      <c r="AT159" s="313"/>
      <c r="AU159" s="313"/>
      <c r="AV159" s="313"/>
      <c r="AW159" s="313"/>
      <c r="AX159" s="313"/>
      <c r="AY159" s="313"/>
      <c r="AZ159" s="313"/>
      <c r="BA159" s="313"/>
      <c r="BB159" s="313"/>
      <c r="BC159" s="313"/>
      <c r="BD159" s="313"/>
      <c r="BE159" s="313"/>
      <c r="BF159" s="313"/>
      <c r="BG159" s="313"/>
      <c r="BH159" s="313"/>
      <c r="BI159" s="313"/>
      <c r="BJ159" s="313"/>
      <c r="BK159" s="313"/>
      <c r="BL159" s="313"/>
      <c r="BM159" s="313"/>
      <c r="BN159" s="313"/>
      <c r="BO159" s="313"/>
      <c r="BP159" s="313"/>
      <c r="BQ159" s="313"/>
      <c r="BR159" s="313"/>
      <c r="BS159" s="313"/>
      <c r="BT159" s="313"/>
      <c r="BU159" s="313"/>
      <c r="BV159" s="313"/>
      <c r="BW159" s="313"/>
      <c r="BX159" s="313"/>
      <c r="BY159" s="313"/>
      <c r="BZ159" s="313"/>
      <c r="CA159" s="313"/>
      <c r="CB159" s="313"/>
      <c r="CC159" s="313"/>
      <c r="CD159" s="313"/>
      <c r="CE159" s="313"/>
      <c r="CF159" s="313"/>
      <c r="CG159" s="313"/>
      <c r="CH159" s="313"/>
      <c r="CI159" s="313"/>
      <c r="CJ159" s="313"/>
      <c r="CK159" s="313"/>
      <c r="CL159" s="313"/>
      <c r="CM159" s="313"/>
      <c r="CN159" s="313"/>
      <c r="CO159" s="313"/>
      <c r="CP159" s="313"/>
      <c r="CQ159" s="313"/>
      <c r="CR159" s="313"/>
      <c r="CS159" s="313"/>
      <c r="CT159" s="313"/>
      <c r="CU159" s="313"/>
      <c r="CV159" s="313"/>
      <c r="CW159" s="313"/>
      <c r="CX159" s="313"/>
      <c r="CY159" s="313"/>
      <c r="CZ159" s="313"/>
      <c r="DA159" s="313"/>
      <c r="DB159" s="313"/>
      <c r="DC159" s="313"/>
      <c r="DD159" s="313"/>
      <c r="DE159" s="313"/>
      <c r="DF159" s="313"/>
      <c r="DG159" s="313"/>
      <c r="DH159" s="313"/>
      <c r="DI159" s="313"/>
      <c r="DJ159" s="313"/>
      <c r="DK159" s="313"/>
      <c r="DL159" s="313"/>
      <c r="DM159" s="313"/>
      <c r="DN159" s="313"/>
      <c r="DO159" s="313"/>
      <c r="DP159" s="313"/>
      <c r="DQ159" s="313"/>
      <c r="DR159" s="313"/>
      <c r="DS159" s="313"/>
      <c r="DT159" s="313"/>
      <c r="DU159" s="313"/>
      <c r="DV159" s="313"/>
      <c r="DW159" s="313"/>
      <c r="DX159" s="313"/>
      <c r="DY159" s="313"/>
      <c r="DZ159" s="313"/>
      <c r="EA159" s="313"/>
      <c r="EB159" s="313"/>
      <c r="EC159" s="313"/>
      <c r="ED159" s="313"/>
      <c r="EE159" s="313"/>
      <c r="EF159" s="313"/>
      <c r="EG159" s="313"/>
      <c r="EH159" s="313"/>
      <c r="EI159" s="313"/>
      <c r="EJ159" s="313"/>
      <c r="EK159" s="313"/>
      <c r="EL159" s="313"/>
      <c r="EM159" s="313"/>
      <c r="EN159" s="313"/>
      <c r="EO159" s="313"/>
      <c r="EP159" s="313"/>
      <c r="EQ159" s="313"/>
      <c r="ER159" s="313"/>
      <c r="ES159" s="313"/>
      <c r="ET159" s="313"/>
      <c r="EU159" s="313"/>
      <c r="EV159" s="313"/>
      <c r="EW159" s="313"/>
      <c r="EX159" s="313"/>
      <c r="EY159" s="313"/>
      <c r="EZ159" s="313"/>
      <c r="FA159" s="313"/>
      <c r="FB159" s="313"/>
      <c r="FC159" s="313"/>
      <c r="FD159" s="313"/>
      <c r="FE159" s="313"/>
      <c r="FF159" s="313"/>
      <c r="FG159" s="313"/>
      <c r="FH159" s="313"/>
      <c r="FI159" s="313"/>
      <c r="FJ159" s="313"/>
      <c r="FK159" s="313"/>
      <c r="FL159" s="313"/>
      <c r="FM159" s="313"/>
      <c r="FN159" s="313"/>
      <c r="FO159" s="313"/>
      <c r="FP159" s="313"/>
      <c r="FQ159" s="313"/>
      <c r="FR159" s="313"/>
      <c r="FS159" s="313"/>
      <c r="FT159" s="313"/>
      <c r="FU159" s="313"/>
      <c r="FV159" s="313"/>
      <c r="FW159" s="313"/>
      <c r="FX159" s="313"/>
      <c r="FY159" s="313"/>
      <c r="FZ159" s="313"/>
      <c r="GA159" s="313"/>
      <c r="GB159" s="313"/>
      <c r="GC159" s="313"/>
      <c r="GD159" s="313"/>
      <c r="GE159" s="313"/>
      <c r="GF159" s="313"/>
      <c r="GG159" s="313"/>
      <c r="GH159" s="313"/>
      <c r="GI159" s="313"/>
      <c r="GJ159" s="313"/>
      <c r="GK159" s="313"/>
      <c r="GL159" s="313"/>
      <c r="GM159" s="313"/>
      <c r="GN159" s="313"/>
      <c r="GO159" s="313"/>
      <c r="GP159" s="313"/>
      <c r="GQ159" s="313"/>
      <c r="GR159" s="313"/>
      <c r="GS159" s="313"/>
      <c r="GT159" s="313"/>
      <c r="GU159" s="313"/>
      <c r="GV159" s="313"/>
      <c r="GW159" s="313"/>
      <c r="GX159" s="313"/>
      <c r="GY159" s="313"/>
      <c r="GZ159" s="313"/>
      <c r="HA159" s="313"/>
      <c r="HB159" s="313"/>
      <c r="HC159" s="313"/>
      <c r="HD159" s="313"/>
      <c r="HE159" s="313"/>
      <c r="HF159" s="313"/>
      <c r="HG159" s="313"/>
      <c r="HH159" s="313"/>
      <c r="HI159" s="313"/>
      <c r="HJ159" s="313"/>
      <c r="HK159" s="313"/>
      <c r="HL159" s="313"/>
      <c r="HM159" s="313"/>
      <c r="HN159" s="313"/>
      <c r="HO159" s="313"/>
      <c r="HP159" s="313"/>
      <c r="HQ159" s="313"/>
      <c r="HR159" s="313"/>
      <c r="HS159" s="313"/>
      <c r="HT159" s="313"/>
      <c r="HU159" s="313"/>
      <c r="HV159" s="313"/>
      <c r="HW159" s="313"/>
      <c r="HX159" s="313"/>
      <c r="HY159" s="313"/>
      <c r="HZ159" s="313"/>
      <c r="IA159" s="313"/>
      <c r="IB159" s="313"/>
      <c r="IC159" s="313"/>
      <c r="ID159" s="313"/>
      <c r="IE159" s="313"/>
      <c r="IF159" s="313"/>
      <c r="IG159" s="313"/>
      <c r="IH159" s="313"/>
      <c r="II159" s="313"/>
      <c r="IJ159" s="313"/>
      <c r="IK159" s="313"/>
      <c r="IL159" s="313"/>
      <c r="IM159" s="313"/>
      <c r="IN159" s="313"/>
      <c r="IO159" s="313"/>
      <c r="IP159" s="313"/>
      <c r="IQ159" s="313"/>
      <c r="IR159" s="313"/>
      <c r="IS159" s="313"/>
      <c r="IT159" s="313"/>
      <c r="IU159" s="313"/>
      <c r="IV159" s="313"/>
    </row>
    <row r="160" spans="1:256" s="298" customFormat="1" ht="13.5" customHeight="1" x14ac:dyDescent="0.3">
      <c r="B160" s="330"/>
      <c r="C160" s="331"/>
      <c r="D160" s="332" t="s">
        <v>548</v>
      </c>
      <c r="E160" s="220">
        <f>E152+E144</f>
        <v>0</v>
      </c>
      <c r="F160" s="333">
        <f>F152+F144</f>
        <v>0</v>
      </c>
      <c r="G160" s="333">
        <f t="shared" ref="G160:BR160" si="112">G152+G144</f>
        <v>0</v>
      </c>
      <c r="H160" s="333">
        <f t="shared" si="112"/>
        <v>0</v>
      </c>
      <c r="I160" s="333">
        <f t="shared" si="112"/>
        <v>0</v>
      </c>
      <c r="J160" s="333">
        <f t="shared" si="112"/>
        <v>0</v>
      </c>
      <c r="K160" s="333">
        <f t="shared" si="112"/>
        <v>0</v>
      </c>
      <c r="L160" s="333">
        <f t="shared" si="112"/>
        <v>0</v>
      </c>
      <c r="M160" s="333">
        <f t="shared" si="112"/>
        <v>0</v>
      </c>
      <c r="N160" s="333">
        <f t="shared" si="112"/>
        <v>0</v>
      </c>
      <c r="O160" s="333">
        <f t="shared" si="112"/>
        <v>0</v>
      </c>
      <c r="P160" s="333">
        <f t="shared" si="112"/>
        <v>0</v>
      </c>
      <c r="Q160" s="333">
        <f t="shared" si="112"/>
        <v>0</v>
      </c>
      <c r="R160" s="333">
        <f t="shared" si="112"/>
        <v>0</v>
      </c>
      <c r="S160" s="333">
        <f t="shared" si="112"/>
        <v>0</v>
      </c>
      <c r="T160" s="333">
        <f t="shared" si="112"/>
        <v>0</v>
      </c>
      <c r="U160" s="333">
        <f t="shared" si="112"/>
        <v>0</v>
      </c>
      <c r="V160" s="333">
        <f t="shared" si="112"/>
        <v>0</v>
      </c>
      <c r="W160" s="333">
        <f t="shared" si="112"/>
        <v>0</v>
      </c>
      <c r="X160" s="333">
        <f t="shared" si="112"/>
        <v>0</v>
      </c>
      <c r="Y160" s="333">
        <f t="shared" si="112"/>
        <v>0</v>
      </c>
      <c r="Z160" s="333">
        <f t="shared" si="112"/>
        <v>0</v>
      </c>
      <c r="AA160" s="333">
        <f t="shared" si="112"/>
        <v>0</v>
      </c>
      <c r="AB160" s="333">
        <f t="shared" si="112"/>
        <v>0</v>
      </c>
      <c r="AC160" s="333">
        <f t="shared" si="112"/>
        <v>0</v>
      </c>
      <c r="AD160" s="333">
        <f t="shared" si="112"/>
        <v>0</v>
      </c>
      <c r="AE160" s="333">
        <f t="shared" si="112"/>
        <v>0</v>
      </c>
      <c r="AF160" s="333">
        <f t="shared" si="112"/>
        <v>0</v>
      </c>
      <c r="AG160" s="333">
        <f t="shared" si="112"/>
        <v>0</v>
      </c>
      <c r="AH160" s="333">
        <f t="shared" si="112"/>
        <v>0</v>
      </c>
      <c r="AI160" s="333">
        <f t="shared" si="112"/>
        <v>0</v>
      </c>
      <c r="AJ160" s="333">
        <f t="shared" si="112"/>
        <v>0</v>
      </c>
      <c r="AK160" s="333">
        <f t="shared" si="112"/>
        <v>0</v>
      </c>
      <c r="AL160" s="333">
        <f t="shared" si="112"/>
        <v>0</v>
      </c>
      <c r="AM160" s="333">
        <f t="shared" si="112"/>
        <v>0</v>
      </c>
      <c r="AN160" s="333">
        <f t="shared" si="112"/>
        <v>0</v>
      </c>
      <c r="AO160" s="333">
        <f t="shared" si="112"/>
        <v>0</v>
      </c>
      <c r="AP160" s="333">
        <f t="shared" si="112"/>
        <v>0</v>
      </c>
      <c r="AQ160" s="333">
        <f t="shared" si="112"/>
        <v>0</v>
      </c>
      <c r="AR160" s="333">
        <f t="shared" si="112"/>
        <v>0</v>
      </c>
      <c r="AS160" s="333">
        <f t="shared" si="112"/>
        <v>0</v>
      </c>
      <c r="AT160" s="333">
        <f t="shared" si="112"/>
        <v>0</v>
      </c>
      <c r="AU160" s="333">
        <f t="shared" si="112"/>
        <v>0</v>
      </c>
      <c r="AV160" s="333">
        <f t="shared" si="112"/>
        <v>0</v>
      </c>
      <c r="AW160" s="333">
        <f t="shared" si="112"/>
        <v>0</v>
      </c>
      <c r="AX160" s="333">
        <f t="shared" si="112"/>
        <v>0</v>
      </c>
      <c r="AY160" s="333">
        <f t="shared" si="112"/>
        <v>0</v>
      </c>
      <c r="AZ160" s="333">
        <f t="shared" si="112"/>
        <v>0</v>
      </c>
      <c r="BA160" s="333">
        <f t="shared" si="112"/>
        <v>0</v>
      </c>
      <c r="BB160" s="333">
        <f t="shared" si="112"/>
        <v>0</v>
      </c>
      <c r="BC160" s="333">
        <f t="shared" si="112"/>
        <v>0</v>
      </c>
      <c r="BD160" s="333">
        <f t="shared" si="112"/>
        <v>0</v>
      </c>
      <c r="BE160" s="333">
        <f t="shared" si="112"/>
        <v>0</v>
      </c>
      <c r="BF160" s="333">
        <f t="shared" si="112"/>
        <v>0</v>
      </c>
      <c r="BG160" s="333">
        <f t="shared" si="112"/>
        <v>0</v>
      </c>
      <c r="BH160" s="333">
        <f t="shared" si="112"/>
        <v>0</v>
      </c>
      <c r="BI160" s="333">
        <f t="shared" si="112"/>
        <v>0</v>
      </c>
      <c r="BJ160" s="333">
        <f t="shared" si="112"/>
        <v>0</v>
      </c>
      <c r="BK160" s="333">
        <f t="shared" si="112"/>
        <v>0</v>
      </c>
      <c r="BL160" s="333">
        <f t="shared" si="112"/>
        <v>0</v>
      </c>
      <c r="BM160" s="333">
        <f t="shared" si="112"/>
        <v>0</v>
      </c>
      <c r="BN160" s="333">
        <f t="shared" si="112"/>
        <v>0</v>
      </c>
      <c r="BO160" s="333">
        <f t="shared" si="112"/>
        <v>0</v>
      </c>
      <c r="BP160" s="333">
        <f t="shared" si="112"/>
        <v>0</v>
      </c>
      <c r="BQ160" s="333">
        <f t="shared" si="112"/>
        <v>0</v>
      </c>
      <c r="BR160" s="333">
        <f t="shared" si="112"/>
        <v>0</v>
      </c>
      <c r="BS160" s="333">
        <f t="shared" ref="BS160:ED160" si="113">BS152+BS144</f>
        <v>0</v>
      </c>
      <c r="BT160" s="333">
        <f t="shared" si="113"/>
        <v>0</v>
      </c>
      <c r="BU160" s="333">
        <f t="shared" si="113"/>
        <v>0</v>
      </c>
      <c r="BV160" s="333">
        <f t="shared" si="113"/>
        <v>0</v>
      </c>
      <c r="BW160" s="333">
        <f t="shared" si="113"/>
        <v>0</v>
      </c>
      <c r="BX160" s="333">
        <f t="shared" si="113"/>
        <v>0</v>
      </c>
      <c r="BY160" s="333">
        <f t="shared" si="113"/>
        <v>0</v>
      </c>
      <c r="BZ160" s="333">
        <f t="shared" si="113"/>
        <v>0</v>
      </c>
      <c r="CA160" s="333">
        <f t="shared" si="113"/>
        <v>0</v>
      </c>
      <c r="CB160" s="333">
        <f t="shared" si="113"/>
        <v>0</v>
      </c>
      <c r="CC160" s="333">
        <f t="shared" si="113"/>
        <v>0</v>
      </c>
      <c r="CD160" s="333">
        <f t="shared" si="113"/>
        <v>0</v>
      </c>
      <c r="CE160" s="333">
        <f t="shared" si="113"/>
        <v>0</v>
      </c>
      <c r="CF160" s="333">
        <f t="shared" si="113"/>
        <v>0</v>
      </c>
      <c r="CG160" s="333">
        <f t="shared" si="113"/>
        <v>0</v>
      </c>
      <c r="CH160" s="333">
        <f t="shared" si="113"/>
        <v>0</v>
      </c>
      <c r="CI160" s="333">
        <f t="shared" si="113"/>
        <v>0</v>
      </c>
      <c r="CJ160" s="333">
        <f t="shared" si="113"/>
        <v>0</v>
      </c>
      <c r="CK160" s="333">
        <f t="shared" si="113"/>
        <v>0</v>
      </c>
      <c r="CL160" s="333">
        <f t="shared" si="113"/>
        <v>0</v>
      </c>
      <c r="CM160" s="333">
        <f t="shared" si="113"/>
        <v>0</v>
      </c>
      <c r="CN160" s="333">
        <f t="shared" si="113"/>
        <v>0</v>
      </c>
      <c r="CO160" s="333">
        <f t="shared" si="113"/>
        <v>0</v>
      </c>
      <c r="CP160" s="333">
        <f t="shared" si="113"/>
        <v>0</v>
      </c>
      <c r="CQ160" s="333">
        <f t="shared" si="113"/>
        <v>0</v>
      </c>
      <c r="CR160" s="333">
        <f t="shared" si="113"/>
        <v>0</v>
      </c>
      <c r="CS160" s="333">
        <f t="shared" si="113"/>
        <v>0</v>
      </c>
      <c r="CT160" s="333">
        <f t="shared" si="113"/>
        <v>0</v>
      </c>
      <c r="CU160" s="333">
        <f t="shared" si="113"/>
        <v>0</v>
      </c>
      <c r="CV160" s="333">
        <f t="shared" si="113"/>
        <v>0</v>
      </c>
      <c r="CW160" s="333">
        <f t="shared" si="113"/>
        <v>0</v>
      </c>
      <c r="CX160" s="333">
        <f t="shared" si="113"/>
        <v>0</v>
      </c>
      <c r="CY160" s="333">
        <f t="shared" si="113"/>
        <v>0</v>
      </c>
      <c r="CZ160" s="333">
        <f t="shared" si="113"/>
        <v>0</v>
      </c>
      <c r="DA160" s="333">
        <f t="shared" si="113"/>
        <v>0</v>
      </c>
      <c r="DB160" s="333">
        <f t="shared" si="113"/>
        <v>0</v>
      </c>
      <c r="DC160" s="333">
        <f t="shared" si="113"/>
        <v>0</v>
      </c>
      <c r="DD160" s="333">
        <f t="shared" si="113"/>
        <v>0</v>
      </c>
      <c r="DE160" s="333">
        <f t="shared" si="113"/>
        <v>0</v>
      </c>
      <c r="DF160" s="333">
        <f t="shared" si="113"/>
        <v>0</v>
      </c>
      <c r="DG160" s="333">
        <f t="shared" si="113"/>
        <v>0</v>
      </c>
      <c r="DH160" s="333">
        <f t="shared" si="113"/>
        <v>0</v>
      </c>
      <c r="DI160" s="333">
        <f t="shared" si="113"/>
        <v>0</v>
      </c>
      <c r="DJ160" s="333">
        <f t="shared" si="113"/>
        <v>0</v>
      </c>
      <c r="DK160" s="333">
        <f t="shared" si="113"/>
        <v>0</v>
      </c>
      <c r="DL160" s="333">
        <f t="shared" si="113"/>
        <v>0</v>
      </c>
      <c r="DM160" s="333">
        <f t="shared" si="113"/>
        <v>0</v>
      </c>
      <c r="DN160" s="333">
        <f t="shared" si="113"/>
        <v>0</v>
      </c>
      <c r="DO160" s="333">
        <f t="shared" si="113"/>
        <v>0</v>
      </c>
      <c r="DP160" s="333">
        <f t="shared" si="113"/>
        <v>0</v>
      </c>
      <c r="DQ160" s="333">
        <f t="shared" si="113"/>
        <v>0</v>
      </c>
      <c r="DR160" s="333">
        <f t="shared" si="113"/>
        <v>0</v>
      </c>
      <c r="DS160" s="333">
        <f t="shared" si="113"/>
        <v>0</v>
      </c>
      <c r="DT160" s="333">
        <f t="shared" si="113"/>
        <v>0</v>
      </c>
      <c r="DU160" s="333">
        <f t="shared" si="113"/>
        <v>0</v>
      </c>
      <c r="DV160" s="333">
        <f t="shared" si="113"/>
        <v>0</v>
      </c>
      <c r="DW160" s="333">
        <f t="shared" si="113"/>
        <v>0</v>
      </c>
      <c r="DX160" s="333">
        <f t="shared" si="113"/>
        <v>0</v>
      </c>
      <c r="DY160" s="333">
        <f t="shared" si="113"/>
        <v>0</v>
      </c>
      <c r="DZ160" s="333">
        <f t="shared" si="113"/>
        <v>0</v>
      </c>
      <c r="EA160" s="333">
        <f t="shared" si="113"/>
        <v>0</v>
      </c>
      <c r="EB160" s="333">
        <f t="shared" si="113"/>
        <v>0</v>
      </c>
      <c r="EC160" s="333">
        <f t="shared" si="113"/>
        <v>0</v>
      </c>
      <c r="ED160" s="333">
        <f t="shared" si="113"/>
        <v>0</v>
      </c>
      <c r="EE160" s="333">
        <f t="shared" ref="EE160:GP160" si="114">EE152+EE144</f>
        <v>0</v>
      </c>
      <c r="EF160" s="333">
        <f t="shared" si="114"/>
        <v>0</v>
      </c>
      <c r="EG160" s="333">
        <f t="shared" si="114"/>
        <v>0</v>
      </c>
      <c r="EH160" s="333">
        <f t="shared" si="114"/>
        <v>0</v>
      </c>
      <c r="EI160" s="333">
        <f t="shared" si="114"/>
        <v>0</v>
      </c>
      <c r="EJ160" s="333">
        <f t="shared" si="114"/>
        <v>0</v>
      </c>
      <c r="EK160" s="333">
        <f t="shared" si="114"/>
        <v>0</v>
      </c>
      <c r="EL160" s="333">
        <f t="shared" si="114"/>
        <v>0</v>
      </c>
      <c r="EM160" s="333">
        <f t="shared" si="114"/>
        <v>0</v>
      </c>
      <c r="EN160" s="333">
        <f t="shared" si="114"/>
        <v>0</v>
      </c>
      <c r="EO160" s="333">
        <f t="shared" si="114"/>
        <v>0</v>
      </c>
      <c r="EP160" s="333">
        <f t="shared" si="114"/>
        <v>0</v>
      </c>
      <c r="EQ160" s="333">
        <f t="shared" si="114"/>
        <v>0</v>
      </c>
      <c r="ER160" s="333">
        <f t="shared" si="114"/>
        <v>0</v>
      </c>
      <c r="ES160" s="333">
        <f t="shared" si="114"/>
        <v>0</v>
      </c>
      <c r="ET160" s="333">
        <f t="shared" si="114"/>
        <v>0</v>
      </c>
      <c r="EU160" s="333">
        <f t="shared" si="114"/>
        <v>0</v>
      </c>
      <c r="EV160" s="333">
        <f t="shared" si="114"/>
        <v>0</v>
      </c>
      <c r="EW160" s="333">
        <f t="shared" si="114"/>
        <v>0</v>
      </c>
      <c r="EX160" s="333">
        <f t="shared" si="114"/>
        <v>0</v>
      </c>
      <c r="EY160" s="333">
        <f t="shared" si="114"/>
        <v>0</v>
      </c>
      <c r="EZ160" s="333">
        <f t="shared" si="114"/>
        <v>0</v>
      </c>
      <c r="FA160" s="333">
        <f t="shared" si="114"/>
        <v>0</v>
      </c>
      <c r="FB160" s="333">
        <f t="shared" si="114"/>
        <v>0</v>
      </c>
      <c r="FC160" s="333">
        <f t="shared" si="114"/>
        <v>0</v>
      </c>
      <c r="FD160" s="333">
        <f t="shared" si="114"/>
        <v>0</v>
      </c>
      <c r="FE160" s="333">
        <f t="shared" si="114"/>
        <v>0</v>
      </c>
      <c r="FF160" s="333">
        <f t="shared" si="114"/>
        <v>0</v>
      </c>
      <c r="FG160" s="333">
        <f t="shared" si="114"/>
        <v>0</v>
      </c>
      <c r="FH160" s="333">
        <f t="shared" si="114"/>
        <v>0</v>
      </c>
      <c r="FI160" s="333">
        <f t="shared" si="114"/>
        <v>0</v>
      </c>
      <c r="FJ160" s="333">
        <f t="shared" si="114"/>
        <v>0</v>
      </c>
      <c r="FK160" s="333">
        <f t="shared" si="114"/>
        <v>0</v>
      </c>
      <c r="FL160" s="333">
        <f t="shared" si="114"/>
        <v>0</v>
      </c>
      <c r="FM160" s="333">
        <f t="shared" si="114"/>
        <v>0</v>
      </c>
      <c r="FN160" s="333">
        <f t="shared" si="114"/>
        <v>0</v>
      </c>
      <c r="FO160" s="333">
        <f t="shared" si="114"/>
        <v>0</v>
      </c>
      <c r="FP160" s="333">
        <f t="shared" si="114"/>
        <v>0</v>
      </c>
      <c r="FQ160" s="333">
        <f t="shared" si="114"/>
        <v>0</v>
      </c>
      <c r="FR160" s="333">
        <f t="shared" si="114"/>
        <v>0</v>
      </c>
      <c r="FS160" s="333">
        <f t="shared" si="114"/>
        <v>0</v>
      </c>
      <c r="FT160" s="333">
        <f t="shared" si="114"/>
        <v>0</v>
      </c>
      <c r="FU160" s="333">
        <f t="shared" si="114"/>
        <v>0</v>
      </c>
      <c r="FV160" s="333">
        <f t="shared" si="114"/>
        <v>0</v>
      </c>
      <c r="FW160" s="333">
        <f t="shared" si="114"/>
        <v>0</v>
      </c>
      <c r="FX160" s="333">
        <f t="shared" si="114"/>
        <v>0</v>
      </c>
      <c r="FY160" s="333">
        <f t="shared" si="114"/>
        <v>0</v>
      </c>
      <c r="FZ160" s="333">
        <f t="shared" si="114"/>
        <v>0</v>
      </c>
      <c r="GA160" s="333">
        <f t="shared" si="114"/>
        <v>0</v>
      </c>
      <c r="GB160" s="333">
        <f t="shared" si="114"/>
        <v>0</v>
      </c>
      <c r="GC160" s="333">
        <f t="shared" si="114"/>
        <v>0</v>
      </c>
      <c r="GD160" s="333">
        <f t="shared" si="114"/>
        <v>0</v>
      </c>
      <c r="GE160" s="333">
        <f t="shared" si="114"/>
        <v>0</v>
      </c>
      <c r="GF160" s="333">
        <f t="shared" si="114"/>
        <v>0</v>
      </c>
      <c r="GG160" s="333">
        <f t="shared" si="114"/>
        <v>0</v>
      </c>
      <c r="GH160" s="333">
        <f t="shared" si="114"/>
        <v>0</v>
      </c>
      <c r="GI160" s="333">
        <f t="shared" si="114"/>
        <v>0</v>
      </c>
      <c r="GJ160" s="333">
        <f t="shared" si="114"/>
        <v>0</v>
      </c>
      <c r="GK160" s="333">
        <f t="shared" si="114"/>
        <v>0</v>
      </c>
      <c r="GL160" s="333">
        <f t="shared" si="114"/>
        <v>0</v>
      </c>
      <c r="GM160" s="333">
        <f t="shared" si="114"/>
        <v>0</v>
      </c>
      <c r="GN160" s="333">
        <f t="shared" si="114"/>
        <v>0</v>
      </c>
      <c r="GO160" s="333">
        <f t="shared" si="114"/>
        <v>0</v>
      </c>
      <c r="GP160" s="333">
        <f t="shared" si="114"/>
        <v>0</v>
      </c>
      <c r="GQ160" s="333">
        <f t="shared" ref="GQ160:IV160" si="115">GQ152+GQ144</f>
        <v>0</v>
      </c>
      <c r="GR160" s="333">
        <f t="shared" si="115"/>
        <v>0</v>
      </c>
      <c r="GS160" s="333">
        <f t="shared" si="115"/>
        <v>0</v>
      </c>
      <c r="GT160" s="333">
        <f t="shared" si="115"/>
        <v>0</v>
      </c>
      <c r="GU160" s="333">
        <f t="shared" si="115"/>
        <v>0</v>
      </c>
      <c r="GV160" s="333">
        <f t="shared" si="115"/>
        <v>0</v>
      </c>
      <c r="GW160" s="333">
        <f t="shared" si="115"/>
        <v>0</v>
      </c>
      <c r="GX160" s="333">
        <f t="shared" si="115"/>
        <v>0</v>
      </c>
      <c r="GY160" s="333">
        <f t="shared" si="115"/>
        <v>0</v>
      </c>
      <c r="GZ160" s="333">
        <f t="shared" si="115"/>
        <v>0</v>
      </c>
      <c r="HA160" s="333">
        <f t="shared" si="115"/>
        <v>0</v>
      </c>
      <c r="HB160" s="333">
        <f t="shared" si="115"/>
        <v>0</v>
      </c>
      <c r="HC160" s="333">
        <f t="shared" si="115"/>
        <v>0</v>
      </c>
      <c r="HD160" s="333">
        <f t="shared" si="115"/>
        <v>0</v>
      </c>
      <c r="HE160" s="333">
        <f t="shared" si="115"/>
        <v>0</v>
      </c>
      <c r="HF160" s="333">
        <f t="shared" si="115"/>
        <v>0</v>
      </c>
      <c r="HG160" s="333">
        <f t="shared" si="115"/>
        <v>0</v>
      </c>
      <c r="HH160" s="333">
        <f t="shared" si="115"/>
        <v>0</v>
      </c>
      <c r="HI160" s="333">
        <f t="shared" si="115"/>
        <v>0</v>
      </c>
      <c r="HJ160" s="333">
        <f t="shared" si="115"/>
        <v>0</v>
      </c>
      <c r="HK160" s="333">
        <f t="shared" si="115"/>
        <v>0</v>
      </c>
      <c r="HL160" s="333">
        <f t="shared" si="115"/>
        <v>0</v>
      </c>
      <c r="HM160" s="333">
        <f t="shared" si="115"/>
        <v>0</v>
      </c>
      <c r="HN160" s="333">
        <f t="shared" si="115"/>
        <v>0</v>
      </c>
      <c r="HO160" s="333">
        <f t="shared" si="115"/>
        <v>0</v>
      </c>
      <c r="HP160" s="333">
        <f t="shared" si="115"/>
        <v>0</v>
      </c>
      <c r="HQ160" s="333">
        <f t="shared" si="115"/>
        <v>0</v>
      </c>
      <c r="HR160" s="333">
        <f t="shared" si="115"/>
        <v>0</v>
      </c>
      <c r="HS160" s="333">
        <f t="shared" si="115"/>
        <v>0</v>
      </c>
      <c r="HT160" s="333">
        <f t="shared" si="115"/>
        <v>0</v>
      </c>
      <c r="HU160" s="333">
        <f t="shared" si="115"/>
        <v>0</v>
      </c>
      <c r="HV160" s="333">
        <f t="shared" si="115"/>
        <v>0</v>
      </c>
      <c r="HW160" s="333">
        <f t="shared" si="115"/>
        <v>0</v>
      </c>
      <c r="HX160" s="333">
        <f t="shared" si="115"/>
        <v>0</v>
      </c>
      <c r="HY160" s="333">
        <f t="shared" si="115"/>
        <v>0</v>
      </c>
      <c r="HZ160" s="333">
        <f t="shared" si="115"/>
        <v>0</v>
      </c>
      <c r="IA160" s="333">
        <f t="shared" si="115"/>
        <v>0</v>
      </c>
      <c r="IB160" s="333">
        <f t="shared" si="115"/>
        <v>0</v>
      </c>
      <c r="IC160" s="333">
        <f t="shared" si="115"/>
        <v>0</v>
      </c>
      <c r="ID160" s="333">
        <f t="shared" si="115"/>
        <v>0</v>
      </c>
      <c r="IE160" s="333">
        <f t="shared" si="115"/>
        <v>0</v>
      </c>
      <c r="IF160" s="333">
        <f t="shared" si="115"/>
        <v>0</v>
      </c>
      <c r="IG160" s="333">
        <f t="shared" si="115"/>
        <v>0</v>
      </c>
      <c r="IH160" s="333">
        <f t="shared" si="115"/>
        <v>0</v>
      </c>
      <c r="II160" s="333">
        <f t="shared" si="115"/>
        <v>0</v>
      </c>
      <c r="IJ160" s="333">
        <f t="shared" si="115"/>
        <v>0</v>
      </c>
      <c r="IK160" s="333">
        <f t="shared" si="115"/>
        <v>0</v>
      </c>
      <c r="IL160" s="333">
        <f t="shared" si="115"/>
        <v>0</v>
      </c>
      <c r="IM160" s="333">
        <f t="shared" si="115"/>
        <v>0</v>
      </c>
      <c r="IN160" s="333">
        <f t="shared" si="115"/>
        <v>0</v>
      </c>
      <c r="IO160" s="333">
        <f t="shared" si="115"/>
        <v>0</v>
      </c>
      <c r="IP160" s="333">
        <f t="shared" si="115"/>
        <v>0</v>
      </c>
      <c r="IQ160" s="333">
        <f t="shared" si="115"/>
        <v>0</v>
      </c>
      <c r="IR160" s="333">
        <f t="shared" si="115"/>
        <v>0</v>
      </c>
      <c r="IS160" s="333">
        <f t="shared" si="115"/>
        <v>0</v>
      </c>
      <c r="IT160" s="333">
        <f t="shared" si="115"/>
        <v>0</v>
      </c>
      <c r="IU160" s="333">
        <f t="shared" si="115"/>
        <v>0</v>
      </c>
      <c r="IV160" s="333">
        <f t="shared" si="115"/>
        <v>0</v>
      </c>
    </row>
    <row r="161" spans="1:256" s="336" customFormat="1" ht="13.5" customHeight="1" x14ac:dyDescent="0.3">
      <c r="A161" s="305"/>
      <c r="B161" s="330"/>
      <c r="C161" s="334" t="s">
        <v>557</v>
      </c>
      <c r="D161" s="335" t="s">
        <v>550</v>
      </c>
      <c r="E161" s="251">
        <f>E154+E146</f>
        <v>0</v>
      </c>
      <c r="F161" s="252">
        <f>F154+F146</f>
        <v>0</v>
      </c>
      <c r="G161" s="252">
        <f t="shared" ref="G161:BR161" si="116">G154+G146</f>
        <v>0</v>
      </c>
      <c r="H161" s="252">
        <f t="shared" si="116"/>
        <v>0</v>
      </c>
      <c r="I161" s="252">
        <f t="shared" si="116"/>
        <v>0</v>
      </c>
      <c r="J161" s="252">
        <f t="shared" si="116"/>
        <v>0</v>
      </c>
      <c r="K161" s="252">
        <f t="shared" si="116"/>
        <v>0</v>
      </c>
      <c r="L161" s="252">
        <f t="shared" si="116"/>
        <v>0</v>
      </c>
      <c r="M161" s="252">
        <f t="shared" si="116"/>
        <v>0</v>
      </c>
      <c r="N161" s="252">
        <f t="shared" si="116"/>
        <v>0</v>
      </c>
      <c r="O161" s="252">
        <f t="shared" si="116"/>
        <v>0</v>
      </c>
      <c r="P161" s="252">
        <f t="shared" si="116"/>
        <v>0</v>
      </c>
      <c r="Q161" s="252">
        <f t="shared" si="116"/>
        <v>0</v>
      </c>
      <c r="R161" s="252">
        <f t="shared" si="116"/>
        <v>0</v>
      </c>
      <c r="S161" s="252">
        <f t="shared" si="116"/>
        <v>0</v>
      </c>
      <c r="T161" s="252">
        <f t="shared" si="116"/>
        <v>0</v>
      </c>
      <c r="U161" s="252">
        <f t="shared" si="116"/>
        <v>0</v>
      </c>
      <c r="V161" s="252">
        <f t="shared" si="116"/>
        <v>0</v>
      </c>
      <c r="W161" s="252">
        <f t="shared" si="116"/>
        <v>0</v>
      </c>
      <c r="X161" s="252">
        <f t="shared" si="116"/>
        <v>0</v>
      </c>
      <c r="Y161" s="252">
        <f t="shared" si="116"/>
        <v>0</v>
      </c>
      <c r="Z161" s="252">
        <f t="shared" si="116"/>
        <v>0</v>
      </c>
      <c r="AA161" s="252">
        <f t="shared" si="116"/>
        <v>0</v>
      </c>
      <c r="AB161" s="252">
        <f t="shared" si="116"/>
        <v>0</v>
      </c>
      <c r="AC161" s="252">
        <f t="shared" si="116"/>
        <v>0</v>
      </c>
      <c r="AD161" s="252">
        <f t="shared" si="116"/>
        <v>0</v>
      </c>
      <c r="AE161" s="252">
        <f t="shared" si="116"/>
        <v>0</v>
      </c>
      <c r="AF161" s="252">
        <f t="shared" si="116"/>
        <v>0</v>
      </c>
      <c r="AG161" s="252">
        <f t="shared" si="116"/>
        <v>0</v>
      </c>
      <c r="AH161" s="252">
        <f t="shared" si="116"/>
        <v>0</v>
      </c>
      <c r="AI161" s="252">
        <f t="shared" si="116"/>
        <v>0</v>
      </c>
      <c r="AJ161" s="252">
        <f t="shared" si="116"/>
        <v>0</v>
      </c>
      <c r="AK161" s="252">
        <f t="shared" si="116"/>
        <v>0</v>
      </c>
      <c r="AL161" s="252">
        <f t="shared" si="116"/>
        <v>0</v>
      </c>
      <c r="AM161" s="252">
        <f t="shared" si="116"/>
        <v>0</v>
      </c>
      <c r="AN161" s="252">
        <f t="shared" si="116"/>
        <v>0</v>
      </c>
      <c r="AO161" s="252">
        <f t="shared" si="116"/>
        <v>0</v>
      </c>
      <c r="AP161" s="252">
        <f t="shared" si="116"/>
        <v>0</v>
      </c>
      <c r="AQ161" s="252">
        <f t="shared" si="116"/>
        <v>0</v>
      </c>
      <c r="AR161" s="252">
        <f t="shared" si="116"/>
        <v>0</v>
      </c>
      <c r="AS161" s="252">
        <f t="shared" si="116"/>
        <v>0</v>
      </c>
      <c r="AT161" s="252">
        <f t="shared" si="116"/>
        <v>0</v>
      </c>
      <c r="AU161" s="252">
        <f t="shared" si="116"/>
        <v>0</v>
      </c>
      <c r="AV161" s="252">
        <f t="shared" si="116"/>
        <v>0</v>
      </c>
      <c r="AW161" s="252">
        <f t="shared" si="116"/>
        <v>0</v>
      </c>
      <c r="AX161" s="252">
        <f t="shared" si="116"/>
        <v>0</v>
      </c>
      <c r="AY161" s="252">
        <f t="shared" si="116"/>
        <v>0</v>
      </c>
      <c r="AZ161" s="252">
        <f t="shared" si="116"/>
        <v>0</v>
      </c>
      <c r="BA161" s="252">
        <f t="shared" si="116"/>
        <v>0</v>
      </c>
      <c r="BB161" s="252">
        <f t="shared" si="116"/>
        <v>0</v>
      </c>
      <c r="BC161" s="252">
        <f t="shared" si="116"/>
        <v>0</v>
      </c>
      <c r="BD161" s="252">
        <f t="shared" si="116"/>
        <v>0</v>
      </c>
      <c r="BE161" s="252">
        <f t="shared" si="116"/>
        <v>0</v>
      </c>
      <c r="BF161" s="252">
        <f t="shared" si="116"/>
        <v>0</v>
      </c>
      <c r="BG161" s="252">
        <f t="shared" si="116"/>
        <v>0</v>
      </c>
      <c r="BH161" s="252">
        <f t="shared" si="116"/>
        <v>0</v>
      </c>
      <c r="BI161" s="252">
        <f t="shared" si="116"/>
        <v>0</v>
      </c>
      <c r="BJ161" s="252">
        <f t="shared" si="116"/>
        <v>0</v>
      </c>
      <c r="BK161" s="252">
        <f t="shared" si="116"/>
        <v>0</v>
      </c>
      <c r="BL161" s="252">
        <f t="shared" si="116"/>
        <v>0</v>
      </c>
      <c r="BM161" s="252">
        <f t="shared" si="116"/>
        <v>0</v>
      </c>
      <c r="BN161" s="252">
        <f t="shared" si="116"/>
        <v>0</v>
      </c>
      <c r="BO161" s="252">
        <f t="shared" si="116"/>
        <v>0</v>
      </c>
      <c r="BP161" s="252">
        <f t="shared" si="116"/>
        <v>0</v>
      </c>
      <c r="BQ161" s="252">
        <f t="shared" si="116"/>
        <v>0</v>
      </c>
      <c r="BR161" s="252">
        <f t="shared" si="116"/>
        <v>0</v>
      </c>
      <c r="BS161" s="252">
        <f t="shared" ref="BS161:ED161" si="117">BS154+BS146</f>
        <v>0</v>
      </c>
      <c r="BT161" s="252">
        <f t="shared" si="117"/>
        <v>0</v>
      </c>
      <c r="BU161" s="252">
        <f t="shared" si="117"/>
        <v>0</v>
      </c>
      <c r="BV161" s="252">
        <f t="shared" si="117"/>
        <v>0</v>
      </c>
      <c r="BW161" s="252">
        <f t="shared" si="117"/>
        <v>0</v>
      </c>
      <c r="BX161" s="252">
        <f t="shared" si="117"/>
        <v>0</v>
      </c>
      <c r="BY161" s="252">
        <f t="shared" si="117"/>
        <v>0</v>
      </c>
      <c r="BZ161" s="252">
        <f t="shared" si="117"/>
        <v>0</v>
      </c>
      <c r="CA161" s="252">
        <f t="shared" si="117"/>
        <v>0</v>
      </c>
      <c r="CB161" s="252">
        <f t="shared" si="117"/>
        <v>0</v>
      </c>
      <c r="CC161" s="252">
        <f t="shared" si="117"/>
        <v>0</v>
      </c>
      <c r="CD161" s="252">
        <f t="shared" si="117"/>
        <v>0</v>
      </c>
      <c r="CE161" s="252">
        <f t="shared" si="117"/>
        <v>0</v>
      </c>
      <c r="CF161" s="252">
        <f t="shared" si="117"/>
        <v>0</v>
      </c>
      <c r="CG161" s="252">
        <f t="shared" si="117"/>
        <v>0</v>
      </c>
      <c r="CH161" s="252">
        <f t="shared" si="117"/>
        <v>0</v>
      </c>
      <c r="CI161" s="252">
        <f t="shared" si="117"/>
        <v>0</v>
      </c>
      <c r="CJ161" s="252">
        <f t="shared" si="117"/>
        <v>0</v>
      </c>
      <c r="CK161" s="252">
        <f t="shared" si="117"/>
        <v>0</v>
      </c>
      <c r="CL161" s="252">
        <f t="shared" si="117"/>
        <v>0</v>
      </c>
      <c r="CM161" s="252">
        <f t="shared" si="117"/>
        <v>0</v>
      </c>
      <c r="CN161" s="252">
        <f t="shared" si="117"/>
        <v>0</v>
      </c>
      <c r="CO161" s="252">
        <f t="shared" si="117"/>
        <v>0</v>
      </c>
      <c r="CP161" s="252">
        <f t="shared" si="117"/>
        <v>0</v>
      </c>
      <c r="CQ161" s="252">
        <f t="shared" si="117"/>
        <v>0</v>
      </c>
      <c r="CR161" s="252">
        <f t="shared" si="117"/>
        <v>0</v>
      </c>
      <c r="CS161" s="252">
        <f t="shared" si="117"/>
        <v>0</v>
      </c>
      <c r="CT161" s="252">
        <f t="shared" si="117"/>
        <v>0</v>
      </c>
      <c r="CU161" s="252">
        <f t="shared" si="117"/>
        <v>0</v>
      </c>
      <c r="CV161" s="252">
        <f t="shared" si="117"/>
        <v>0</v>
      </c>
      <c r="CW161" s="252">
        <f t="shared" si="117"/>
        <v>0</v>
      </c>
      <c r="CX161" s="252">
        <f t="shared" si="117"/>
        <v>0</v>
      </c>
      <c r="CY161" s="252">
        <f t="shared" si="117"/>
        <v>0</v>
      </c>
      <c r="CZ161" s="252">
        <f t="shared" si="117"/>
        <v>0</v>
      </c>
      <c r="DA161" s="252">
        <f t="shared" si="117"/>
        <v>0</v>
      </c>
      <c r="DB161" s="252">
        <f t="shared" si="117"/>
        <v>0</v>
      </c>
      <c r="DC161" s="252">
        <f t="shared" si="117"/>
        <v>0</v>
      </c>
      <c r="DD161" s="252">
        <f t="shared" si="117"/>
        <v>0</v>
      </c>
      <c r="DE161" s="252">
        <f t="shared" si="117"/>
        <v>0</v>
      </c>
      <c r="DF161" s="252">
        <f t="shared" si="117"/>
        <v>0</v>
      </c>
      <c r="DG161" s="252">
        <f t="shared" si="117"/>
        <v>0</v>
      </c>
      <c r="DH161" s="252">
        <f t="shared" si="117"/>
        <v>0</v>
      </c>
      <c r="DI161" s="252">
        <f t="shared" si="117"/>
        <v>0</v>
      </c>
      <c r="DJ161" s="252">
        <f t="shared" si="117"/>
        <v>0</v>
      </c>
      <c r="DK161" s="252">
        <f t="shared" si="117"/>
        <v>0</v>
      </c>
      <c r="DL161" s="252">
        <f t="shared" si="117"/>
        <v>0</v>
      </c>
      <c r="DM161" s="252">
        <f t="shared" si="117"/>
        <v>0</v>
      </c>
      <c r="DN161" s="252">
        <f t="shared" si="117"/>
        <v>0</v>
      </c>
      <c r="DO161" s="252">
        <f t="shared" si="117"/>
        <v>0</v>
      </c>
      <c r="DP161" s="252">
        <f t="shared" si="117"/>
        <v>0</v>
      </c>
      <c r="DQ161" s="252">
        <f t="shared" si="117"/>
        <v>0</v>
      </c>
      <c r="DR161" s="252">
        <f t="shared" si="117"/>
        <v>0</v>
      </c>
      <c r="DS161" s="252">
        <f t="shared" si="117"/>
        <v>0</v>
      </c>
      <c r="DT161" s="252">
        <f t="shared" si="117"/>
        <v>0</v>
      </c>
      <c r="DU161" s="252">
        <f t="shared" si="117"/>
        <v>0</v>
      </c>
      <c r="DV161" s="252">
        <f t="shared" si="117"/>
        <v>0</v>
      </c>
      <c r="DW161" s="252">
        <f t="shared" si="117"/>
        <v>0</v>
      </c>
      <c r="DX161" s="252">
        <f t="shared" si="117"/>
        <v>0</v>
      </c>
      <c r="DY161" s="252">
        <f t="shared" si="117"/>
        <v>0</v>
      </c>
      <c r="DZ161" s="252">
        <f t="shared" si="117"/>
        <v>0</v>
      </c>
      <c r="EA161" s="252">
        <f t="shared" si="117"/>
        <v>0</v>
      </c>
      <c r="EB161" s="252">
        <f t="shared" si="117"/>
        <v>0</v>
      </c>
      <c r="EC161" s="252">
        <f t="shared" si="117"/>
        <v>0</v>
      </c>
      <c r="ED161" s="252">
        <f t="shared" si="117"/>
        <v>0</v>
      </c>
      <c r="EE161" s="252">
        <f t="shared" ref="EE161:GP161" si="118">EE154+EE146</f>
        <v>0</v>
      </c>
      <c r="EF161" s="252">
        <f t="shared" si="118"/>
        <v>0</v>
      </c>
      <c r="EG161" s="252">
        <f t="shared" si="118"/>
        <v>0</v>
      </c>
      <c r="EH161" s="252">
        <f t="shared" si="118"/>
        <v>0</v>
      </c>
      <c r="EI161" s="252">
        <f t="shared" si="118"/>
        <v>0</v>
      </c>
      <c r="EJ161" s="252">
        <f t="shared" si="118"/>
        <v>0</v>
      </c>
      <c r="EK161" s="252">
        <f t="shared" si="118"/>
        <v>0</v>
      </c>
      <c r="EL161" s="252">
        <f t="shared" si="118"/>
        <v>0</v>
      </c>
      <c r="EM161" s="252">
        <f t="shared" si="118"/>
        <v>0</v>
      </c>
      <c r="EN161" s="252">
        <f t="shared" si="118"/>
        <v>0</v>
      </c>
      <c r="EO161" s="252">
        <f t="shared" si="118"/>
        <v>0</v>
      </c>
      <c r="EP161" s="252">
        <f t="shared" si="118"/>
        <v>0</v>
      </c>
      <c r="EQ161" s="252">
        <f t="shared" si="118"/>
        <v>0</v>
      </c>
      <c r="ER161" s="252">
        <f t="shared" si="118"/>
        <v>0</v>
      </c>
      <c r="ES161" s="252">
        <f t="shared" si="118"/>
        <v>0</v>
      </c>
      <c r="ET161" s="252">
        <f t="shared" si="118"/>
        <v>0</v>
      </c>
      <c r="EU161" s="252">
        <f t="shared" si="118"/>
        <v>0</v>
      </c>
      <c r="EV161" s="252">
        <f t="shared" si="118"/>
        <v>0</v>
      </c>
      <c r="EW161" s="252">
        <f t="shared" si="118"/>
        <v>0</v>
      </c>
      <c r="EX161" s="252">
        <f t="shared" si="118"/>
        <v>0</v>
      </c>
      <c r="EY161" s="252">
        <f t="shared" si="118"/>
        <v>0</v>
      </c>
      <c r="EZ161" s="252">
        <f t="shared" si="118"/>
        <v>0</v>
      </c>
      <c r="FA161" s="252">
        <f t="shared" si="118"/>
        <v>0</v>
      </c>
      <c r="FB161" s="252">
        <f t="shared" si="118"/>
        <v>0</v>
      </c>
      <c r="FC161" s="252">
        <f t="shared" si="118"/>
        <v>0</v>
      </c>
      <c r="FD161" s="252">
        <f t="shared" si="118"/>
        <v>0</v>
      </c>
      <c r="FE161" s="252">
        <f t="shared" si="118"/>
        <v>0</v>
      </c>
      <c r="FF161" s="252">
        <f t="shared" si="118"/>
        <v>0</v>
      </c>
      <c r="FG161" s="252">
        <f t="shared" si="118"/>
        <v>0</v>
      </c>
      <c r="FH161" s="252">
        <f t="shared" si="118"/>
        <v>0</v>
      </c>
      <c r="FI161" s="252">
        <f t="shared" si="118"/>
        <v>0</v>
      </c>
      <c r="FJ161" s="252">
        <f t="shared" si="118"/>
        <v>0</v>
      </c>
      <c r="FK161" s="252">
        <f t="shared" si="118"/>
        <v>0</v>
      </c>
      <c r="FL161" s="252">
        <f t="shared" si="118"/>
        <v>0</v>
      </c>
      <c r="FM161" s="252">
        <f t="shared" si="118"/>
        <v>0</v>
      </c>
      <c r="FN161" s="252">
        <f t="shared" si="118"/>
        <v>0</v>
      </c>
      <c r="FO161" s="252">
        <f t="shared" si="118"/>
        <v>0</v>
      </c>
      <c r="FP161" s="252">
        <f t="shared" si="118"/>
        <v>0</v>
      </c>
      <c r="FQ161" s="252">
        <f t="shared" si="118"/>
        <v>0</v>
      </c>
      <c r="FR161" s="252">
        <f t="shared" si="118"/>
        <v>0</v>
      </c>
      <c r="FS161" s="252">
        <f t="shared" si="118"/>
        <v>0</v>
      </c>
      <c r="FT161" s="252">
        <f t="shared" si="118"/>
        <v>0</v>
      </c>
      <c r="FU161" s="252">
        <f t="shared" si="118"/>
        <v>0</v>
      </c>
      <c r="FV161" s="252">
        <f t="shared" si="118"/>
        <v>0</v>
      </c>
      <c r="FW161" s="252">
        <f t="shared" si="118"/>
        <v>0</v>
      </c>
      <c r="FX161" s="252">
        <f t="shared" si="118"/>
        <v>0</v>
      </c>
      <c r="FY161" s="252">
        <f t="shared" si="118"/>
        <v>0</v>
      </c>
      <c r="FZ161" s="252">
        <f t="shared" si="118"/>
        <v>0</v>
      </c>
      <c r="GA161" s="252">
        <f t="shared" si="118"/>
        <v>0</v>
      </c>
      <c r="GB161" s="252">
        <f t="shared" si="118"/>
        <v>0</v>
      </c>
      <c r="GC161" s="252">
        <f t="shared" si="118"/>
        <v>0</v>
      </c>
      <c r="GD161" s="252">
        <f t="shared" si="118"/>
        <v>0</v>
      </c>
      <c r="GE161" s="252">
        <f t="shared" si="118"/>
        <v>0</v>
      </c>
      <c r="GF161" s="252">
        <f t="shared" si="118"/>
        <v>0</v>
      </c>
      <c r="GG161" s="252">
        <f t="shared" si="118"/>
        <v>0</v>
      </c>
      <c r="GH161" s="252">
        <f t="shared" si="118"/>
        <v>0</v>
      </c>
      <c r="GI161" s="252">
        <f t="shared" si="118"/>
        <v>0</v>
      </c>
      <c r="GJ161" s="252">
        <f t="shared" si="118"/>
        <v>0</v>
      </c>
      <c r="GK161" s="252">
        <f t="shared" si="118"/>
        <v>0</v>
      </c>
      <c r="GL161" s="252">
        <f t="shared" si="118"/>
        <v>0</v>
      </c>
      <c r="GM161" s="252">
        <f t="shared" si="118"/>
        <v>0</v>
      </c>
      <c r="GN161" s="252">
        <f t="shared" si="118"/>
        <v>0</v>
      </c>
      <c r="GO161" s="252">
        <f t="shared" si="118"/>
        <v>0</v>
      </c>
      <c r="GP161" s="252">
        <f t="shared" si="118"/>
        <v>0</v>
      </c>
      <c r="GQ161" s="252">
        <f t="shared" ref="GQ161:IV161" si="119">GQ154+GQ146</f>
        <v>0</v>
      </c>
      <c r="GR161" s="252">
        <f t="shared" si="119"/>
        <v>0</v>
      </c>
      <c r="GS161" s="252">
        <f t="shared" si="119"/>
        <v>0</v>
      </c>
      <c r="GT161" s="252">
        <f t="shared" si="119"/>
        <v>0</v>
      </c>
      <c r="GU161" s="252">
        <f t="shared" si="119"/>
        <v>0</v>
      </c>
      <c r="GV161" s="252">
        <f t="shared" si="119"/>
        <v>0</v>
      </c>
      <c r="GW161" s="252">
        <f t="shared" si="119"/>
        <v>0</v>
      </c>
      <c r="GX161" s="252">
        <f t="shared" si="119"/>
        <v>0</v>
      </c>
      <c r="GY161" s="252">
        <f t="shared" si="119"/>
        <v>0</v>
      </c>
      <c r="GZ161" s="252">
        <f t="shared" si="119"/>
        <v>0</v>
      </c>
      <c r="HA161" s="252">
        <f t="shared" si="119"/>
        <v>0</v>
      </c>
      <c r="HB161" s="252">
        <f t="shared" si="119"/>
        <v>0</v>
      </c>
      <c r="HC161" s="252">
        <f t="shared" si="119"/>
        <v>0</v>
      </c>
      <c r="HD161" s="252">
        <f t="shared" si="119"/>
        <v>0</v>
      </c>
      <c r="HE161" s="252">
        <f t="shared" si="119"/>
        <v>0</v>
      </c>
      <c r="HF161" s="252">
        <f t="shared" si="119"/>
        <v>0</v>
      </c>
      <c r="HG161" s="252">
        <f t="shared" si="119"/>
        <v>0</v>
      </c>
      <c r="HH161" s="252">
        <f t="shared" si="119"/>
        <v>0</v>
      </c>
      <c r="HI161" s="252">
        <f t="shared" si="119"/>
        <v>0</v>
      </c>
      <c r="HJ161" s="252">
        <f t="shared" si="119"/>
        <v>0</v>
      </c>
      <c r="HK161" s="252">
        <f t="shared" si="119"/>
        <v>0</v>
      </c>
      <c r="HL161" s="252">
        <f t="shared" si="119"/>
        <v>0</v>
      </c>
      <c r="HM161" s="252">
        <f t="shared" si="119"/>
        <v>0</v>
      </c>
      <c r="HN161" s="252">
        <f t="shared" si="119"/>
        <v>0</v>
      </c>
      <c r="HO161" s="252">
        <f t="shared" si="119"/>
        <v>0</v>
      </c>
      <c r="HP161" s="252">
        <f t="shared" si="119"/>
        <v>0</v>
      </c>
      <c r="HQ161" s="252">
        <f t="shared" si="119"/>
        <v>0</v>
      </c>
      <c r="HR161" s="252">
        <f t="shared" si="119"/>
        <v>0</v>
      </c>
      <c r="HS161" s="252">
        <f t="shared" si="119"/>
        <v>0</v>
      </c>
      <c r="HT161" s="252">
        <f t="shared" si="119"/>
        <v>0</v>
      </c>
      <c r="HU161" s="252">
        <f t="shared" si="119"/>
        <v>0</v>
      </c>
      <c r="HV161" s="252">
        <f t="shared" si="119"/>
        <v>0</v>
      </c>
      <c r="HW161" s="252">
        <f t="shared" si="119"/>
        <v>0</v>
      </c>
      <c r="HX161" s="252">
        <f t="shared" si="119"/>
        <v>0</v>
      </c>
      <c r="HY161" s="252">
        <f t="shared" si="119"/>
        <v>0</v>
      </c>
      <c r="HZ161" s="252">
        <f t="shared" si="119"/>
        <v>0</v>
      </c>
      <c r="IA161" s="252">
        <f t="shared" si="119"/>
        <v>0</v>
      </c>
      <c r="IB161" s="252">
        <f t="shared" si="119"/>
        <v>0</v>
      </c>
      <c r="IC161" s="252">
        <f t="shared" si="119"/>
        <v>0</v>
      </c>
      <c r="ID161" s="252">
        <f t="shared" si="119"/>
        <v>0</v>
      </c>
      <c r="IE161" s="252">
        <f t="shared" si="119"/>
        <v>0</v>
      </c>
      <c r="IF161" s="252">
        <f t="shared" si="119"/>
        <v>0</v>
      </c>
      <c r="IG161" s="252">
        <f t="shared" si="119"/>
        <v>0</v>
      </c>
      <c r="IH161" s="252">
        <f t="shared" si="119"/>
        <v>0</v>
      </c>
      <c r="II161" s="252">
        <f t="shared" si="119"/>
        <v>0</v>
      </c>
      <c r="IJ161" s="252">
        <f t="shared" si="119"/>
        <v>0</v>
      </c>
      <c r="IK161" s="252">
        <f t="shared" si="119"/>
        <v>0</v>
      </c>
      <c r="IL161" s="252">
        <f t="shared" si="119"/>
        <v>0</v>
      </c>
      <c r="IM161" s="252">
        <f t="shared" si="119"/>
        <v>0</v>
      </c>
      <c r="IN161" s="252">
        <f t="shared" si="119"/>
        <v>0</v>
      </c>
      <c r="IO161" s="252">
        <f t="shared" si="119"/>
        <v>0</v>
      </c>
      <c r="IP161" s="252">
        <f t="shared" si="119"/>
        <v>0</v>
      </c>
      <c r="IQ161" s="252">
        <f t="shared" si="119"/>
        <v>0</v>
      </c>
      <c r="IR161" s="252">
        <f t="shared" si="119"/>
        <v>0</v>
      </c>
      <c r="IS161" s="252">
        <f t="shared" si="119"/>
        <v>0</v>
      </c>
      <c r="IT161" s="252">
        <f t="shared" si="119"/>
        <v>0</v>
      </c>
      <c r="IU161" s="252">
        <f t="shared" si="119"/>
        <v>0</v>
      </c>
      <c r="IV161" s="252">
        <f t="shared" si="119"/>
        <v>0</v>
      </c>
    </row>
    <row r="162" spans="1:256" s="336" customFormat="1" ht="13.5" customHeight="1" x14ac:dyDescent="0.3">
      <c r="A162" s="298"/>
      <c r="B162" s="330"/>
      <c r="C162" s="331"/>
      <c r="D162" s="335" t="s">
        <v>552</v>
      </c>
      <c r="E162" s="251">
        <f>E156+E148</f>
        <v>0</v>
      </c>
      <c r="F162" s="252">
        <f>F156+F148</f>
        <v>0</v>
      </c>
      <c r="G162" s="252">
        <f t="shared" ref="G162:BR162" si="120">G156+G148</f>
        <v>0</v>
      </c>
      <c r="H162" s="252">
        <f t="shared" si="120"/>
        <v>0</v>
      </c>
      <c r="I162" s="252">
        <f t="shared" si="120"/>
        <v>0</v>
      </c>
      <c r="J162" s="252">
        <f t="shared" si="120"/>
        <v>0</v>
      </c>
      <c r="K162" s="252">
        <f t="shared" si="120"/>
        <v>0</v>
      </c>
      <c r="L162" s="252">
        <f t="shared" si="120"/>
        <v>0</v>
      </c>
      <c r="M162" s="252">
        <f t="shared" si="120"/>
        <v>0</v>
      </c>
      <c r="N162" s="252">
        <f t="shared" si="120"/>
        <v>0</v>
      </c>
      <c r="O162" s="252">
        <f t="shared" si="120"/>
        <v>0</v>
      </c>
      <c r="P162" s="252">
        <f t="shared" si="120"/>
        <v>0</v>
      </c>
      <c r="Q162" s="252">
        <f t="shared" si="120"/>
        <v>0</v>
      </c>
      <c r="R162" s="252">
        <f t="shared" si="120"/>
        <v>0</v>
      </c>
      <c r="S162" s="252">
        <f t="shared" si="120"/>
        <v>0</v>
      </c>
      <c r="T162" s="252">
        <f t="shared" si="120"/>
        <v>0</v>
      </c>
      <c r="U162" s="252">
        <f t="shared" si="120"/>
        <v>0</v>
      </c>
      <c r="V162" s="252">
        <f t="shared" si="120"/>
        <v>0</v>
      </c>
      <c r="W162" s="252">
        <f t="shared" si="120"/>
        <v>0</v>
      </c>
      <c r="X162" s="252">
        <f t="shared" si="120"/>
        <v>0</v>
      </c>
      <c r="Y162" s="252">
        <f t="shared" si="120"/>
        <v>0</v>
      </c>
      <c r="Z162" s="252">
        <f t="shared" si="120"/>
        <v>0</v>
      </c>
      <c r="AA162" s="252">
        <f t="shared" si="120"/>
        <v>0</v>
      </c>
      <c r="AB162" s="252">
        <f t="shared" si="120"/>
        <v>0</v>
      </c>
      <c r="AC162" s="252">
        <f t="shared" si="120"/>
        <v>0</v>
      </c>
      <c r="AD162" s="252">
        <f t="shared" si="120"/>
        <v>0</v>
      </c>
      <c r="AE162" s="252">
        <f t="shared" si="120"/>
        <v>0</v>
      </c>
      <c r="AF162" s="252">
        <f t="shared" si="120"/>
        <v>0</v>
      </c>
      <c r="AG162" s="252">
        <f t="shared" si="120"/>
        <v>0</v>
      </c>
      <c r="AH162" s="252">
        <f t="shared" si="120"/>
        <v>0</v>
      </c>
      <c r="AI162" s="252">
        <f t="shared" si="120"/>
        <v>0</v>
      </c>
      <c r="AJ162" s="252">
        <f t="shared" si="120"/>
        <v>0</v>
      </c>
      <c r="AK162" s="252">
        <f t="shared" si="120"/>
        <v>0</v>
      </c>
      <c r="AL162" s="252">
        <f t="shared" si="120"/>
        <v>0</v>
      </c>
      <c r="AM162" s="252">
        <f t="shared" si="120"/>
        <v>0</v>
      </c>
      <c r="AN162" s="252">
        <f t="shared" si="120"/>
        <v>0</v>
      </c>
      <c r="AO162" s="252">
        <f t="shared" si="120"/>
        <v>0</v>
      </c>
      <c r="AP162" s="252">
        <f t="shared" si="120"/>
        <v>0</v>
      </c>
      <c r="AQ162" s="252">
        <f t="shared" si="120"/>
        <v>0</v>
      </c>
      <c r="AR162" s="252">
        <f t="shared" si="120"/>
        <v>0</v>
      </c>
      <c r="AS162" s="252">
        <f t="shared" si="120"/>
        <v>0</v>
      </c>
      <c r="AT162" s="252">
        <f t="shared" si="120"/>
        <v>0</v>
      </c>
      <c r="AU162" s="252">
        <f t="shared" si="120"/>
        <v>0</v>
      </c>
      <c r="AV162" s="252">
        <f t="shared" si="120"/>
        <v>0</v>
      </c>
      <c r="AW162" s="252">
        <f t="shared" si="120"/>
        <v>0</v>
      </c>
      <c r="AX162" s="252">
        <f t="shared" si="120"/>
        <v>0</v>
      </c>
      <c r="AY162" s="252">
        <f t="shared" si="120"/>
        <v>0</v>
      </c>
      <c r="AZ162" s="252">
        <f t="shared" si="120"/>
        <v>0</v>
      </c>
      <c r="BA162" s="252">
        <f t="shared" si="120"/>
        <v>0</v>
      </c>
      <c r="BB162" s="252">
        <f t="shared" si="120"/>
        <v>0</v>
      </c>
      <c r="BC162" s="252">
        <f t="shared" si="120"/>
        <v>0</v>
      </c>
      <c r="BD162" s="252">
        <f t="shared" si="120"/>
        <v>0</v>
      </c>
      <c r="BE162" s="252">
        <f t="shared" si="120"/>
        <v>0</v>
      </c>
      <c r="BF162" s="252">
        <f t="shared" si="120"/>
        <v>0</v>
      </c>
      <c r="BG162" s="252">
        <f t="shared" si="120"/>
        <v>0</v>
      </c>
      <c r="BH162" s="252">
        <f t="shared" si="120"/>
        <v>0</v>
      </c>
      <c r="BI162" s="252">
        <f t="shared" si="120"/>
        <v>0</v>
      </c>
      <c r="BJ162" s="252">
        <f t="shared" si="120"/>
        <v>0</v>
      </c>
      <c r="BK162" s="252">
        <f t="shared" si="120"/>
        <v>0</v>
      </c>
      <c r="BL162" s="252">
        <f t="shared" si="120"/>
        <v>0</v>
      </c>
      <c r="BM162" s="252">
        <f t="shared" si="120"/>
        <v>0</v>
      </c>
      <c r="BN162" s="252">
        <f t="shared" si="120"/>
        <v>0</v>
      </c>
      <c r="BO162" s="252">
        <f t="shared" si="120"/>
        <v>0</v>
      </c>
      <c r="BP162" s="252">
        <f t="shared" si="120"/>
        <v>0</v>
      </c>
      <c r="BQ162" s="252">
        <f t="shared" si="120"/>
        <v>0</v>
      </c>
      <c r="BR162" s="252">
        <f t="shared" si="120"/>
        <v>0</v>
      </c>
      <c r="BS162" s="252">
        <f t="shared" ref="BS162:ED162" si="121">BS156+BS148</f>
        <v>0</v>
      </c>
      <c r="BT162" s="252">
        <f t="shared" si="121"/>
        <v>0</v>
      </c>
      <c r="BU162" s="252">
        <f t="shared" si="121"/>
        <v>0</v>
      </c>
      <c r="BV162" s="252">
        <f t="shared" si="121"/>
        <v>0</v>
      </c>
      <c r="BW162" s="252">
        <f t="shared" si="121"/>
        <v>0</v>
      </c>
      <c r="BX162" s="252">
        <f t="shared" si="121"/>
        <v>0</v>
      </c>
      <c r="BY162" s="252">
        <f t="shared" si="121"/>
        <v>0</v>
      </c>
      <c r="BZ162" s="252">
        <f t="shared" si="121"/>
        <v>0</v>
      </c>
      <c r="CA162" s="252">
        <f t="shared" si="121"/>
        <v>0</v>
      </c>
      <c r="CB162" s="252">
        <f t="shared" si="121"/>
        <v>0</v>
      </c>
      <c r="CC162" s="252">
        <f t="shared" si="121"/>
        <v>0</v>
      </c>
      <c r="CD162" s="252">
        <f t="shared" si="121"/>
        <v>0</v>
      </c>
      <c r="CE162" s="252">
        <f t="shared" si="121"/>
        <v>0</v>
      </c>
      <c r="CF162" s="252">
        <f t="shared" si="121"/>
        <v>0</v>
      </c>
      <c r="CG162" s="252">
        <f t="shared" si="121"/>
        <v>0</v>
      </c>
      <c r="CH162" s="252">
        <f t="shared" si="121"/>
        <v>0</v>
      </c>
      <c r="CI162" s="252">
        <f t="shared" si="121"/>
        <v>0</v>
      </c>
      <c r="CJ162" s="252">
        <f t="shared" si="121"/>
        <v>0</v>
      </c>
      <c r="CK162" s="252">
        <f t="shared" si="121"/>
        <v>0</v>
      </c>
      <c r="CL162" s="252">
        <f t="shared" si="121"/>
        <v>0</v>
      </c>
      <c r="CM162" s="252">
        <f t="shared" si="121"/>
        <v>0</v>
      </c>
      <c r="CN162" s="252">
        <f t="shared" si="121"/>
        <v>0</v>
      </c>
      <c r="CO162" s="252">
        <f t="shared" si="121"/>
        <v>0</v>
      </c>
      <c r="CP162" s="252">
        <f t="shared" si="121"/>
        <v>0</v>
      </c>
      <c r="CQ162" s="252">
        <f t="shared" si="121"/>
        <v>0</v>
      </c>
      <c r="CR162" s="252">
        <f t="shared" si="121"/>
        <v>0</v>
      </c>
      <c r="CS162" s="252">
        <f t="shared" si="121"/>
        <v>0</v>
      </c>
      <c r="CT162" s="252">
        <f t="shared" si="121"/>
        <v>0</v>
      </c>
      <c r="CU162" s="252">
        <f t="shared" si="121"/>
        <v>0</v>
      </c>
      <c r="CV162" s="252">
        <f t="shared" si="121"/>
        <v>0</v>
      </c>
      <c r="CW162" s="252">
        <f t="shared" si="121"/>
        <v>0</v>
      </c>
      <c r="CX162" s="252">
        <f t="shared" si="121"/>
        <v>0</v>
      </c>
      <c r="CY162" s="252">
        <f t="shared" si="121"/>
        <v>0</v>
      </c>
      <c r="CZ162" s="252">
        <f t="shared" si="121"/>
        <v>0</v>
      </c>
      <c r="DA162" s="252">
        <f t="shared" si="121"/>
        <v>0</v>
      </c>
      <c r="DB162" s="252">
        <f t="shared" si="121"/>
        <v>0</v>
      </c>
      <c r="DC162" s="252">
        <f t="shared" si="121"/>
        <v>0</v>
      </c>
      <c r="DD162" s="252">
        <f t="shared" si="121"/>
        <v>0</v>
      </c>
      <c r="DE162" s="252">
        <f t="shared" si="121"/>
        <v>0</v>
      </c>
      <c r="DF162" s="252">
        <f t="shared" si="121"/>
        <v>0</v>
      </c>
      <c r="DG162" s="252">
        <f t="shared" si="121"/>
        <v>0</v>
      </c>
      <c r="DH162" s="252">
        <f t="shared" si="121"/>
        <v>0</v>
      </c>
      <c r="DI162" s="252">
        <f t="shared" si="121"/>
        <v>0</v>
      </c>
      <c r="DJ162" s="252">
        <f t="shared" si="121"/>
        <v>0</v>
      </c>
      <c r="DK162" s="252">
        <f t="shared" si="121"/>
        <v>0</v>
      </c>
      <c r="DL162" s="252">
        <f t="shared" si="121"/>
        <v>0</v>
      </c>
      <c r="DM162" s="252">
        <f t="shared" si="121"/>
        <v>0</v>
      </c>
      <c r="DN162" s="252">
        <f t="shared" si="121"/>
        <v>0</v>
      </c>
      <c r="DO162" s="252">
        <f t="shared" si="121"/>
        <v>0</v>
      </c>
      <c r="DP162" s="252">
        <f t="shared" si="121"/>
        <v>0</v>
      </c>
      <c r="DQ162" s="252">
        <f t="shared" si="121"/>
        <v>0</v>
      </c>
      <c r="DR162" s="252">
        <f t="shared" si="121"/>
        <v>0</v>
      </c>
      <c r="DS162" s="252">
        <f t="shared" si="121"/>
        <v>0</v>
      </c>
      <c r="DT162" s="252">
        <f t="shared" si="121"/>
        <v>0</v>
      </c>
      <c r="DU162" s="252">
        <f t="shared" si="121"/>
        <v>0</v>
      </c>
      <c r="DV162" s="252">
        <f t="shared" si="121"/>
        <v>0</v>
      </c>
      <c r="DW162" s="252">
        <f t="shared" si="121"/>
        <v>0</v>
      </c>
      <c r="DX162" s="252">
        <f t="shared" si="121"/>
        <v>0</v>
      </c>
      <c r="DY162" s="252">
        <f t="shared" si="121"/>
        <v>0</v>
      </c>
      <c r="DZ162" s="252">
        <f t="shared" si="121"/>
        <v>0</v>
      </c>
      <c r="EA162" s="252">
        <f t="shared" si="121"/>
        <v>0</v>
      </c>
      <c r="EB162" s="252">
        <f t="shared" si="121"/>
        <v>0</v>
      </c>
      <c r="EC162" s="252">
        <f t="shared" si="121"/>
        <v>0</v>
      </c>
      <c r="ED162" s="252">
        <f t="shared" si="121"/>
        <v>0</v>
      </c>
      <c r="EE162" s="252">
        <f t="shared" ref="EE162:GP162" si="122">EE156+EE148</f>
        <v>0</v>
      </c>
      <c r="EF162" s="252">
        <f t="shared" si="122"/>
        <v>0</v>
      </c>
      <c r="EG162" s="252">
        <f t="shared" si="122"/>
        <v>0</v>
      </c>
      <c r="EH162" s="252">
        <f t="shared" si="122"/>
        <v>0</v>
      </c>
      <c r="EI162" s="252">
        <f t="shared" si="122"/>
        <v>0</v>
      </c>
      <c r="EJ162" s="252">
        <f t="shared" si="122"/>
        <v>0</v>
      </c>
      <c r="EK162" s="252">
        <f t="shared" si="122"/>
        <v>0</v>
      </c>
      <c r="EL162" s="252">
        <f t="shared" si="122"/>
        <v>0</v>
      </c>
      <c r="EM162" s="252">
        <f t="shared" si="122"/>
        <v>0</v>
      </c>
      <c r="EN162" s="252">
        <f t="shared" si="122"/>
        <v>0</v>
      </c>
      <c r="EO162" s="252">
        <f t="shared" si="122"/>
        <v>0</v>
      </c>
      <c r="EP162" s="252">
        <f t="shared" si="122"/>
        <v>0</v>
      </c>
      <c r="EQ162" s="252">
        <f t="shared" si="122"/>
        <v>0</v>
      </c>
      <c r="ER162" s="252">
        <f t="shared" si="122"/>
        <v>0</v>
      </c>
      <c r="ES162" s="252">
        <f t="shared" si="122"/>
        <v>0</v>
      </c>
      <c r="ET162" s="252">
        <f t="shared" si="122"/>
        <v>0</v>
      </c>
      <c r="EU162" s="252">
        <f t="shared" si="122"/>
        <v>0</v>
      </c>
      <c r="EV162" s="252">
        <f t="shared" si="122"/>
        <v>0</v>
      </c>
      <c r="EW162" s="252">
        <f t="shared" si="122"/>
        <v>0</v>
      </c>
      <c r="EX162" s="252">
        <f t="shared" si="122"/>
        <v>0</v>
      </c>
      <c r="EY162" s="252">
        <f t="shared" si="122"/>
        <v>0</v>
      </c>
      <c r="EZ162" s="252">
        <f t="shared" si="122"/>
        <v>0</v>
      </c>
      <c r="FA162" s="252">
        <f t="shared" si="122"/>
        <v>0</v>
      </c>
      <c r="FB162" s="252">
        <f t="shared" si="122"/>
        <v>0</v>
      </c>
      <c r="FC162" s="252">
        <f t="shared" si="122"/>
        <v>0</v>
      </c>
      <c r="FD162" s="252">
        <f t="shared" si="122"/>
        <v>0</v>
      </c>
      <c r="FE162" s="252">
        <f t="shared" si="122"/>
        <v>0</v>
      </c>
      <c r="FF162" s="252">
        <f t="shared" si="122"/>
        <v>0</v>
      </c>
      <c r="FG162" s="252">
        <f t="shared" si="122"/>
        <v>0</v>
      </c>
      <c r="FH162" s="252">
        <f t="shared" si="122"/>
        <v>0</v>
      </c>
      <c r="FI162" s="252">
        <f t="shared" si="122"/>
        <v>0</v>
      </c>
      <c r="FJ162" s="252">
        <f t="shared" si="122"/>
        <v>0</v>
      </c>
      <c r="FK162" s="252">
        <f t="shared" si="122"/>
        <v>0</v>
      </c>
      <c r="FL162" s="252">
        <f t="shared" si="122"/>
        <v>0</v>
      </c>
      <c r="FM162" s="252">
        <f t="shared" si="122"/>
        <v>0</v>
      </c>
      <c r="FN162" s="252">
        <f t="shared" si="122"/>
        <v>0</v>
      </c>
      <c r="FO162" s="252">
        <f t="shared" si="122"/>
        <v>0</v>
      </c>
      <c r="FP162" s="252">
        <f t="shared" si="122"/>
        <v>0</v>
      </c>
      <c r="FQ162" s="252">
        <f t="shared" si="122"/>
        <v>0</v>
      </c>
      <c r="FR162" s="252">
        <f t="shared" si="122"/>
        <v>0</v>
      </c>
      <c r="FS162" s="252">
        <f t="shared" si="122"/>
        <v>0</v>
      </c>
      <c r="FT162" s="252">
        <f t="shared" si="122"/>
        <v>0</v>
      </c>
      <c r="FU162" s="252">
        <f t="shared" si="122"/>
        <v>0</v>
      </c>
      <c r="FV162" s="252">
        <f t="shared" si="122"/>
        <v>0</v>
      </c>
      <c r="FW162" s="252">
        <f t="shared" si="122"/>
        <v>0</v>
      </c>
      <c r="FX162" s="252">
        <f t="shared" si="122"/>
        <v>0</v>
      </c>
      <c r="FY162" s="252">
        <f t="shared" si="122"/>
        <v>0</v>
      </c>
      <c r="FZ162" s="252">
        <f t="shared" si="122"/>
        <v>0</v>
      </c>
      <c r="GA162" s="252">
        <f t="shared" si="122"/>
        <v>0</v>
      </c>
      <c r="GB162" s="252">
        <f t="shared" si="122"/>
        <v>0</v>
      </c>
      <c r="GC162" s="252">
        <f t="shared" si="122"/>
        <v>0</v>
      </c>
      <c r="GD162" s="252">
        <f t="shared" si="122"/>
        <v>0</v>
      </c>
      <c r="GE162" s="252">
        <f t="shared" si="122"/>
        <v>0</v>
      </c>
      <c r="GF162" s="252">
        <f t="shared" si="122"/>
        <v>0</v>
      </c>
      <c r="GG162" s="252">
        <f t="shared" si="122"/>
        <v>0</v>
      </c>
      <c r="GH162" s="252">
        <f t="shared" si="122"/>
        <v>0</v>
      </c>
      <c r="GI162" s="252">
        <f t="shared" si="122"/>
        <v>0</v>
      </c>
      <c r="GJ162" s="252">
        <f t="shared" si="122"/>
        <v>0</v>
      </c>
      <c r="GK162" s="252">
        <f t="shared" si="122"/>
        <v>0</v>
      </c>
      <c r="GL162" s="252">
        <f t="shared" si="122"/>
        <v>0</v>
      </c>
      <c r="GM162" s="252">
        <f t="shared" si="122"/>
        <v>0</v>
      </c>
      <c r="GN162" s="252">
        <f t="shared" si="122"/>
        <v>0</v>
      </c>
      <c r="GO162" s="252">
        <f t="shared" si="122"/>
        <v>0</v>
      </c>
      <c r="GP162" s="252">
        <f t="shared" si="122"/>
        <v>0</v>
      </c>
      <c r="GQ162" s="252">
        <f t="shared" ref="GQ162:IV162" si="123">GQ156+GQ148</f>
        <v>0</v>
      </c>
      <c r="GR162" s="252">
        <f t="shared" si="123"/>
        <v>0</v>
      </c>
      <c r="GS162" s="252">
        <f t="shared" si="123"/>
        <v>0</v>
      </c>
      <c r="GT162" s="252">
        <f t="shared" si="123"/>
        <v>0</v>
      </c>
      <c r="GU162" s="252">
        <f t="shared" si="123"/>
        <v>0</v>
      </c>
      <c r="GV162" s="252">
        <f t="shared" si="123"/>
        <v>0</v>
      </c>
      <c r="GW162" s="252">
        <f t="shared" si="123"/>
        <v>0</v>
      </c>
      <c r="GX162" s="252">
        <f t="shared" si="123"/>
        <v>0</v>
      </c>
      <c r="GY162" s="252">
        <f t="shared" si="123"/>
        <v>0</v>
      </c>
      <c r="GZ162" s="252">
        <f t="shared" si="123"/>
        <v>0</v>
      </c>
      <c r="HA162" s="252">
        <f t="shared" si="123"/>
        <v>0</v>
      </c>
      <c r="HB162" s="252">
        <f t="shared" si="123"/>
        <v>0</v>
      </c>
      <c r="HC162" s="252">
        <f t="shared" si="123"/>
        <v>0</v>
      </c>
      <c r="HD162" s="252">
        <f t="shared" si="123"/>
        <v>0</v>
      </c>
      <c r="HE162" s="252">
        <f t="shared" si="123"/>
        <v>0</v>
      </c>
      <c r="HF162" s="252">
        <f t="shared" si="123"/>
        <v>0</v>
      </c>
      <c r="HG162" s="252">
        <f t="shared" si="123"/>
        <v>0</v>
      </c>
      <c r="HH162" s="252">
        <f t="shared" si="123"/>
        <v>0</v>
      </c>
      <c r="HI162" s="252">
        <f t="shared" si="123"/>
        <v>0</v>
      </c>
      <c r="HJ162" s="252">
        <f t="shared" si="123"/>
        <v>0</v>
      </c>
      <c r="HK162" s="252">
        <f t="shared" si="123"/>
        <v>0</v>
      </c>
      <c r="HL162" s="252">
        <f t="shared" si="123"/>
        <v>0</v>
      </c>
      <c r="HM162" s="252">
        <f t="shared" si="123"/>
        <v>0</v>
      </c>
      <c r="HN162" s="252">
        <f t="shared" si="123"/>
        <v>0</v>
      </c>
      <c r="HO162" s="252">
        <f t="shared" si="123"/>
        <v>0</v>
      </c>
      <c r="HP162" s="252">
        <f t="shared" si="123"/>
        <v>0</v>
      </c>
      <c r="HQ162" s="252">
        <f t="shared" si="123"/>
        <v>0</v>
      </c>
      <c r="HR162" s="252">
        <f t="shared" si="123"/>
        <v>0</v>
      </c>
      <c r="HS162" s="252">
        <f t="shared" si="123"/>
        <v>0</v>
      </c>
      <c r="HT162" s="252">
        <f t="shared" si="123"/>
        <v>0</v>
      </c>
      <c r="HU162" s="252">
        <f t="shared" si="123"/>
        <v>0</v>
      </c>
      <c r="HV162" s="252">
        <f t="shared" si="123"/>
        <v>0</v>
      </c>
      <c r="HW162" s="252">
        <f t="shared" si="123"/>
        <v>0</v>
      </c>
      <c r="HX162" s="252">
        <f t="shared" si="123"/>
        <v>0</v>
      </c>
      <c r="HY162" s="252">
        <f t="shared" si="123"/>
        <v>0</v>
      </c>
      <c r="HZ162" s="252">
        <f t="shared" si="123"/>
        <v>0</v>
      </c>
      <c r="IA162" s="252">
        <f t="shared" si="123"/>
        <v>0</v>
      </c>
      <c r="IB162" s="252">
        <f t="shared" si="123"/>
        <v>0</v>
      </c>
      <c r="IC162" s="252">
        <f t="shared" si="123"/>
        <v>0</v>
      </c>
      <c r="ID162" s="252">
        <f t="shared" si="123"/>
        <v>0</v>
      </c>
      <c r="IE162" s="252">
        <f t="shared" si="123"/>
        <v>0</v>
      </c>
      <c r="IF162" s="252">
        <f t="shared" si="123"/>
        <v>0</v>
      </c>
      <c r="IG162" s="252">
        <f t="shared" si="123"/>
        <v>0</v>
      </c>
      <c r="IH162" s="252">
        <f t="shared" si="123"/>
        <v>0</v>
      </c>
      <c r="II162" s="252">
        <f t="shared" si="123"/>
        <v>0</v>
      </c>
      <c r="IJ162" s="252">
        <f t="shared" si="123"/>
        <v>0</v>
      </c>
      <c r="IK162" s="252">
        <f t="shared" si="123"/>
        <v>0</v>
      </c>
      <c r="IL162" s="252">
        <f t="shared" si="123"/>
        <v>0</v>
      </c>
      <c r="IM162" s="252">
        <f t="shared" si="123"/>
        <v>0</v>
      </c>
      <c r="IN162" s="252">
        <f t="shared" si="123"/>
        <v>0</v>
      </c>
      <c r="IO162" s="252">
        <f t="shared" si="123"/>
        <v>0</v>
      </c>
      <c r="IP162" s="252">
        <f t="shared" si="123"/>
        <v>0</v>
      </c>
      <c r="IQ162" s="252">
        <f t="shared" si="123"/>
        <v>0</v>
      </c>
      <c r="IR162" s="252">
        <f t="shared" si="123"/>
        <v>0</v>
      </c>
      <c r="IS162" s="252">
        <f t="shared" si="123"/>
        <v>0</v>
      </c>
      <c r="IT162" s="252">
        <f t="shared" si="123"/>
        <v>0</v>
      </c>
      <c r="IU162" s="252">
        <f t="shared" si="123"/>
        <v>0</v>
      </c>
      <c r="IV162" s="252">
        <f t="shared" si="123"/>
        <v>0</v>
      </c>
    </row>
    <row r="163" spans="1:256" s="342" customFormat="1" ht="13.5" customHeight="1" thickBot="1" x14ac:dyDescent="0.35">
      <c r="A163" s="305"/>
      <c r="B163" s="337"/>
      <c r="C163" s="338"/>
      <c r="D163" s="339" t="s">
        <v>554</v>
      </c>
      <c r="E163" s="340">
        <f>E158+E150</f>
        <v>0</v>
      </c>
      <c r="F163" s="341">
        <f>F158+F150</f>
        <v>0</v>
      </c>
      <c r="G163" s="341">
        <f t="shared" ref="G163:BR163" si="124">G158+G150</f>
        <v>0</v>
      </c>
      <c r="H163" s="341">
        <f t="shared" si="124"/>
        <v>0</v>
      </c>
      <c r="I163" s="341">
        <f t="shared" si="124"/>
        <v>0</v>
      </c>
      <c r="J163" s="341">
        <f t="shared" si="124"/>
        <v>0</v>
      </c>
      <c r="K163" s="341">
        <f t="shared" si="124"/>
        <v>0</v>
      </c>
      <c r="L163" s="341">
        <f t="shared" si="124"/>
        <v>0</v>
      </c>
      <c r="M163" s="341">
        <f t="shared" si="124"/>
        <v>0</v>
      </c>
      <c r="N163" s="341">
        <f t="shared" si="124"/>
        <v>0</v>
      </c>
      <c r="O163" s="341">
        <f t="shared" si="124"/>
        <v>0</v>
      </c>
      <c r="P163" s="341">
        <f t="shared" si="124"/>
        <v>0</v>
      </c>
      <c r="Q163" s="341">
        <f t="shared" si="124"/>
        <v>0</v>
      </c>
      <c r="R163" s="341">
        <f t="shared" si="124"/>
        <v>0</v>
      </c>
      <c r="S163" s="341">
        <f t="shared" si="124"/>
        <v>0</v>
      </c>
      <c r="T163" s="341">
        <f t="shared" si="124"/>
        <v>0</v>
      </c>
      <c r="U163" s="341">
        <f t="shared" si="124"/>
        <v>0</v>
      </c>
      <c r="V163" s="341">
        <f t="shared" si="124"/>
        <v>0</v>
      </c>
      <c r="W163" s="341">
        <f t="shared" si="124"/>
        <v>0</v>
      </c>
      <c r="X163" s="341">
        <f t="shared" si="124"/>
        <v>0</v>
      </c>
      <c r="Y163" s="341">
        <f t="shared" si="124"/>
        <v>0</v>
      </c>
      <c r="Z163" s="341">
        <f t="shared" si="124"/>
        <v>0</v>
      </c>
      <c r="AA163" s="341">
        <f t="shared" si="124"/>
        <v>0</v>
      </c>
      <c r="AB163" s="341">
        <f t="shared" si="124"/>
        <v>0</v>
      </c>
      <c r="AC163" s="341">
        <f t="shared" si="124"/>
        <v>0</v>
      </c>
      <c r="AD163" s="341">
        <f t="shared" si="124"/>
        <v>0</v>
      </c>
      <c r="AE163" s="341">
        <f t="shared" si="124"/>
        <v>0</v>
      </c>
      <c r="AF163" s="341">
        <f t="shared" si="124"/>
        <v>0</v>
      </c>
      <c r="AG163" s="341">
        <f t="shared" si="124"/>
        <v>0</v>
      </c>
      <c r="AH163" s="341">
        <f t="shared" si="124"/>
        <v>0</v>
      </c>
      <c r="AI163" s="341">
        <f t="shared" si="124"/>
        <v>0</v>
      </c>
      <c r="AJ163" s="341">
        <f t="shared" si="124"/>
        <v>0</v>
      </c>
      <c r="AK163" s="341">
        <f t="shared" si="124"/>
        <v>0</v>
      </c>
      <c r="AL163" s="341">
        <f t="shared" si="124"/>
        <v>0</v>
      </c>
      <c r="AM163" s="341">
        <f t="shared" si="124"/>
        <v>0</v>
      </c>
      <c r="AN163" s="341">
        <f t="shared" si="124"/>
        <v>0</v>
      </c>
      <c r="AO163" s="341">
        <f t="shared" si="124"/>
        <v>0</v>
      </c>
      <c r="AP163" s="341">
        <f t="shared" si="124"/>
        <v>0</v>
      </c>
      <c r="AQ163" s="341">
        <f t="shared" si="124"/>
        <v>0</v>
      </c>
      <c r="AR163" s="341">
        <f t="shared" si="124"/>
        <v>0</v>
      </c>
      <c r="AS163" s="341">
        <f t="shared" si="124"/>
        <v>0</v>
      </c>
      <c r="AT163" s="341">
        <f t="shared" si="124"/>
        <v>0</v>
      </c>
      <c r="AU163" s="341">
        <f t="shared" si="124"/>
        <v>0</v>
      </c>
      <c r="AV163" s="341">
        <f t="shared" si="124"/>
        <v>0</v>
      </c>
      <c r="AW163" s="341">
        <f t="shared" si="124"/>
        <v>0</v>
      </c>
      <c r="AX163" s="341">
        <f t="shared" si="124"/>
        <v>0</v>
      </c>
      <c r="AY163" s="341">
        <f t="shared" si="124"/>
        <v>0</v>
      </c>
      <c r="AZ163" s="341">
        <f t="shared" si="124"/>
        <v>0</v>
      </c>
      <c r="BA163" s="341">
        <f t="shared" si="124"/>
        <v>0</v>
      </c>
      <c r="BB163" s="341">
        <f t="shared" si="124"/>
        <v>0</v>
      </c>
      <c r="BC163" s="341">
        <f t="shared" si="124"/>
        <v>0</v>
      </c>
      <c r="BD163" s="341">
        <f t="shared" si="124"/>
        <v>0</v>
      </c>
      <c r="BE163" s="341">
        <f t="shared" si="124"/>
        <v>0</v>
      </c>
      <c r="BF163" s="341">
        <f t="shared" si="124"/>
        <v>0</v>
      </c>
      <c r="BG163" s="341">
        <f t="shared" si="124"/>
        <v>0</v>
      </c>
      <c r="BH163" s="341">
        <f t="shared" si="124"/>
        <v>0</v>
      </c>
      <c r="BI163" s="341">
        <f t="shared" si="124"/>
        <v>0</v>
      </c>
      <c r="BJ163" s="341">
        <f t="shared" si="124"/>
        <v>0</v>
      </c>
      <c r="BK163" s="341">
        <f t="shared" si="124"/>
        <v>0</v>
      </c>
      <c r="BL163" s="341">
        <f t="shared" si="124"/>
        <v>0</v>
      </c>
      <c r="BM163" s="341">
        <f t="shared" si="124"/>
        <v>0</v>
      </c>
      <c r="BN163" s="341">
        <f t="shared" si="124"/>
        <v>0</v>
      </c>
      <c r="BO163" s="341">
        <f t="shared" si="124"/>
        <v>0</v>
      </c>
      <c r="BP163" s="341">
        <f t="shared" si="124"/>
        <v>0</v>
      </c>
      <c r="BQ163" s="341">
        <f t="shared" si="124"/>
        <v>0</v>
      </c>
      <c r="BR163" s="341">
        <f t="shared" si="124"/>
        <v>0</v>
      </c>
      <c r="BS163" s="341">
        <f t="shared" ref="BS163:ED163" si="125">BS158+BS150</f>
        <v>0</v>
      </c>
      <c r="BT163" s="341">
        <f t="shared" si="125"/>
        <v>0</v>
      </c>
      <c r="BU163" s="341">
        <f t="shared" si="125"/>
        <v>0</v>
      </c>
      <c r="BV163" s="341">
        <f t="shared" si="125"/>
        <v>0</v>
      </c>
      <c r="BW163" s="341">
        <f t="shared" si="125"/>
        <v>0</v>
      </c>
      <c r="BX163" s="341">
        <f t="shared" si="125"/>
        <v>0</v>
      </c>
      <c r="BY163" s="341">
        <f t="shared" si="125"/>
        <v>0</v>
      </c>
      <c r="BZ163" s="341">
        <f t="shared" si="125"/>
        <v>0</v>
      </c>
      <c r="CA163" s="341">
        <f t="shared" si="125"/>
        <v>0</v>
      </c>
      <c r="CB163" s="341">
        <f t="shared" si="125"/>
        <v>0</v>
      </c>
      <c r="CC163" s="341">
        <f t="shared" si="125"/>
        <v>0</v>
      </c>
      <c r="CD163" s="341">
        <f t="shared" si="125"/>
        <v>0</v>
      </c>
      <c r="CE163" s="341">
        <f t="shared" si="125"/>
        <v>0</v>
      </c>
      <c r="CF163" s="341">
        <f t="shared" si="125"/>
        <v>0</v>
      </c>
      <c r="CG163" s="341">
        <f t="shared" si="125"/>
        <v>0</v>
      </c>
      <c r="CH163" s="341">
        <f t="shared" si="125"/>
        <v>0</v>
      </c>
      <c r="CI163" s="341">
        <f t="shared" si="125"/>
        <v>0</v>
      </c>
      <c r="CJ163" s="341">
        <f t="shared" si="125"/>
        <v>0</v>
      </c>
      <c r="CK163" s="341">
        <f t="shared" si="125"/>
        <v>0</v>
      </c>
      <c r="CL163" s="341">
        <f t="shared" si="125"/>
        <v>0</v>
      </c>
      <c r="CM163" s="341">
        <f t="shared" si="125"/>
        <v>0</v>
      </c>
      <c r="CN163" s="341">
        <f t="shared" si="125"/>
        <v>0</v>
      </c>
      <c r="CO163" s="341">
        <f t="shared" si="125"/>
        <v>0</v>
      </c>
      <c r="CP163" s="341">
        <f t="shared" si="125"/>
        <v>0</v>
      </c>
      <c r="CQ163" s="341">
        <f t="shared" si="125"/>
        <v>0</v>
      </c>
      <c r="CR163" s="341">
        <f t="shared" si="125"/>
        <v>0</v>
      </c>
      <c r="CS163" s="341">
        <f t="shared" si="125"/>
        <v>0</v>
      </c>
      <c r="CT163" s="341">
        <f t="shared" si="125"/>
        <v>0</v>
      </c>
      <c r="CU163" s="341">
        <f t="shared" si="125"/>
        <v>0</v>
      </c>
      <c r="CV163" s="341">
        <f t="shared" si="125"/>
        <v>0</v>
      </c>
      <c r="CW163" s="341">
        <f t="shared" si="125"/>
        <v>0</v>
      </c>
      <c r="CX163" s="341">
        <f t="shared" si="125"/>
        <v>0</v>
      </c>
      <c r="CY163" s="341">
        <f t="shared" si="125"/>
        <v>0</v>
      </c>
      <c r="CZ163" s="341">
        <f t="shared" si="125"/>
        <v>0</v>
      </c>
      <c r="DA163" s="341">
        <f t="shared" si="125"/>
        <v>0</v>
      </c>
      <c r="DB163" s="341">
        <f t="shared" si="125"/>
        <v>0</v>
      </c>
      <c r="DC163" s="341">
        <f t="shared" si="125"/>
        <v>0</v>
      </c>
      <c r="DD163" s="341">
        <f t="shared" si="125"/>
        <v>0</v>
      </c>
      <c r="DE163" s="341">
        <f t="shared" si="125"/>
        <v>0</v>
      </c>
      <c r="DF163" s="341">
        <f t="shared" si="125"/>
        <v>0</v>
      </c>
      <c r="DG163" s="341">
        <f t="shared" si="125"/>
        <v>0</v>
      </c>
      <c r="DH163" s="341">
        <f t="shared" si="125"/>
        <v>0</v>
      </c>
      <c r="DI163" s="341">
        <f t="shared" si="125"/>
        <v>0</v>
      </c>
      <c r="DJ163" s="341">
        <f t="shared" si="125"/>
        <v>0</v>
      </c>
      <c r="DK163" s="341">
        <f t="shared" si="125"/>
        <v>0</v>
      </c>
      <c r="DL163" s="341">
        <f t="shared" si="125"/>
        <v>0</v>
      </c>
      <c r="DM163" s="341">
        <f t="shared" si="125"/>
        <v>0</v>
      </c>
      <c r="DN163" s="341">
        <f t="shared" si="125"/>
        <v>0</v>
      </c>
      <c r="DO163" s="341">
        <f t="shared" si="125"/>
        <v>0</v>
      </c>
      <c r="DP163" s="341">
        <f t="shared" si="125"/>
        <v>0</v>
      </c>
      <c r="DQ163" s="341">
        <f t="shared" si="125"/>
        <v>0</v>
      </c>
      <c r="DR163" s="341">
        <f t="shared" si="125"/>
        <v>0</v>
      </c>
      <c r="DS163" s="341">
        <f t="shared" si="125"/>
        <v>0</v>
      </c>
      <c r="DT163" s="341">
        <f t="shared" si="125"/>
        <v>0</v>
      </c>
      <c r="DU163" s="341">
        <f t="shared" si="125"/>
        <v>0</v>
      </c>
      <c r="DV163" s="341">
        <f t="shared" si="125"/>
        <v>0</v>
      </c>
      <c r="DW163" s="341">
        <f t="shared" si="125"/>
        <v>0</v>
      </c>
      <c r="DX163" s="341">
        <f t="shared" si="125"/>
        <v>0</v>
      </c>
      <c r="DY163" s="341">
        <f t="shared" si="125"/>
        <v>0</v>
      </c>
      <c r="DZ163" s="341">
        <f t="shared" si="125"/>
        <v>0</v>
      </c>
      <c r="EA163" s="341">
        <f t="shared" si="125"/>
        <v>0</v>
      </c>
      <c r="EB163" s="341">
        <f t="shared" si="125"/>
        <v>0</v>
      </c>
      <c r="EC163" s="341">
        <f t="shared" si="125"/>
        <v>0</v>
      </c>
      <c r="ED163" s="341">
        <f t="shared" si="125"/>
        <v>0</v>
      </c>
      <c r="EE163" s="341">
        <f t="shared" ref="EE163:GP163" si="126">EE158+EE150</f>
        <v>0</v>
      </c>
      <c r="EF163" s="341">
        <f t="shared" si="126"/>
        <v>0</v>
      </c>
      <c r="EG163" s="341">
        <f t="shared" si="126"/>
        <v>0</v>
      </c>
      <c r="EH163" s="341">
        <f t="shared" si="126"/>
        <v>0</v>
      </c>
      <c r="EI163" s="341">
        <f t="shared" si="126"/>
        <v>0</v>
      </c>
      <c r="EJ163" s="341">
        <f t="shared" si="126"/>
        <v>0</v>
      </c>
      <c r="EK163" s="341">
        <f t="shared" si="126"/>
        <v>0</v>
      </c>
      <c r="EL163" s="341">
        <f t="shared" si="126"/>
        <v>0</v>
      </c>
      <c r="EM163" s="341">
        <f t="shared" si="126"/>
        <v>0</v>
      </c>
      <c r="EN163" s="341">
        <f t="shared" si="126"/>
        <v>0</v>
      </c>
      <c r="EO163" s="341">
        <f t="shared" si="126"/>
        <v>0</v>
      </c>
      <c r="EP163" s="341">
        <f t="shared" si="126"/>
        <v>0</v>
      </c>
      <c r="EQ163" s="341">
        <f t="shared" si="126"/>
        <v>0</v>
      </c>
      <c r="ER163" s="341">
        <f t="shared" si="126"/>
        <v>0</v>
      </c>
      <c r="ES163" s="341">
        <f t="shared" si="126"/>
        <v>0</v>
      </c>
      <c r="ET163" s="341">
        <f t="shared" si="126"/>
        <v>0</v>
      </c>
      <c r="EU163" s="341">
        <f t="shared" si="126"/>
        <v>0</v>
      </c>
      <c r="EV163" s="341">
        <f t="shared" si="126"/>
        <v>0</v>
      </c>
      <c r="EW163" s="341">
        <f t="shared" si="126"/>
        <v>0</v>
      </c>
      <c r="EX163" s="341">
        <f t="shared" si="126"/>
        <v>0</v>
      </c>
      <c r="EY163" s="341">
        <f t="shared" si="126"/>
        <v>0</v>
      </c>
      <c r="EZ163" s="341">
        <f t="shared" si="126"/>
        <v>0</v>
      </c>
      <c r="FA163" s="341">
        <f t="shared" si="126"/>
        <v>0</v>
      </c>
      <c r="FB163" s="341">
        <f t="shared" si="126"/>
        <v>0</v>
      </c>
      <c r="FC163" s="341">
        <f t="shared" si="126"/>
        <v>0</v>
      </c>
      <c r="FD163" s="341">
        <f t="shared" si="126"/>
        <v>0</v>
      </c>
      <c r="FE163" s="341">
        <f t="shared" si="126"/>
        <v>0</v>
      </c>
      <c r="FF163" s="341">
        <f t="shared" si="126"/>
        <v>0</v>
      </c>
      <c r="FG163" s="341">
        <f t="shared" si="126"/>
        <v>0</v>
      </c>
      <c r="FH163" s="341">
        <f t="shared" si="126"/>
        <v>0</v>
      </c>
      <c r="FI163" s="341">
        <f t="shared" si="126"/>
        <v>0</v>
      </c>
      <c r="FJ163" s="341">
        <f t="shared" si="126"/>
        <v>0</v>
      </c>
      <c r="FK163" s="341">
        <f t="shared" si="126"/>
        <v>0</v>
      </c>
      <c r="FL163" s="341">
        <f t="shared" si="126"/>
        <v>0</v>
      </c>
      <c r="FM163" s="341">
        <f t="shared" si="126"/>
        <v>0</v>
      </c>
      <c r="FN163" s="341">
        <f t="shared" si="126"/>
        <v>0</v>
      </c>
      <c r="FO163" s="341">
        <f t="shared" si="126"/>
        <v>0</v>
      </c>
      <c r="FP163" s="341">
        <f t="shared" si="126"/>
        <v>0</v>
      </c>
      <c r="FQ163" s="341">
        <f t="shared" si="126"/>
        <v>0</v>
      </c>
      <c r="FR163" s="341">
        <f t="shared" si="126"/>
        <v>0</v>
      </c>
      <c r="FS163" s="341">
        <f t="shared" si="126"/>
        <v>0</v>
      </c>
      <c r="FT163" s="341">
        <f t="shared" si="126"/>
        <v>0</v>
      </c>
      <c r="FU163" s="341">
        <f t="shared" si="126"/>
        <v>0</v>
      </c>
      <c r="FV163" s="341">
        <f t="shared" si="126"/>
        <v>0</v>
      </c>
      <c r="FW163" s="341">
        <f t="shared" si="126"/>
        <v>0</v>
      </c>
      <c r="FX163" s="341">
        <f t="shared" si="126"/>
        <v>0</v>
      </c>
      <c r="FY163" s="341">
        <f t="shared" si="126"/>
        <v>0</v>
      </c>
      <c r="FZ163" s="341">
        <f t="shared" si="126"/>
        <v>0</v>
      </c>
      <c r="GA163" s="341">
        <f t="shared" si="126"/>
        <v>0</v>
      </c>
      <c r="GB163" s="341">
        <f t="shared" si="126"/>
        <v>0</v>
      </c>
      <c r="GC163" s="341">
        <f t="shared" si="126"/>
        <v>0</v>
      </c>
      <c r="GD163" s="341">
        <f t="shared" si="126"/>
        <v>0</v>
      </c>
      <c r="GE163" s="341">
        <f t="shared" si="126"/>
        <v>0</v>
      </c>
      <c r="GF163" s="341">
        <f t="shared" si="126"/>
        <v>0</v>
      </c>
      <c r="GG163" s="341">
        <f t="shared" si="126"/>
        <v>0</v>
      </c>
      <c r="GH163" s="341">
        <f t="shared" si="126"/>
        <v>0</v>
      </c>
      <c r="GI163" s="341">
        <f t="shared" si="126"/>
        <v>0</v>
      </c>
      <c r="GJ163" s="341">
        <f t="shared" si="126"/>
        <v>0</v>
      </c>
      <c r="GK163" s="341">
        <f t="shared" si="126"/>
        <v>0</v>
      </c>
      <c r="GL163" s="341">
        <f t="shared" si="126"/>
        <v>0</v>
      </c>
      <c r="GM163" s="341">
        <f t="shared" si="126"/>
        <v>0</v>
      </c>
      <c r="GN163" s="341">
        <f t="shared" si="126"/>
        <v>0</v>
      </c>
      <c r="GO163" s="341">
        <f t="shared" si="126"/>
        <v>0</v>
      </c>
      <c r="GP163" s="341">
        <f t="shared" si="126"/>
        <v>0</v>
      </c>
      <c r="GQ163" s="341">
        <f t="shared" ref="GQ163:IV163" si="127">GQ158+GQ150</f>
        <v>0</v>
      </c>
      <c r="GR163" s="341">
        <f t="shared" si="127"/>
        <v>0</v>
      </c>
      <c r="GS163" s="341">
        <f t="shared" si="127"/>
        <v>0</v>
      </c>
      <c r="GT163" s="341">
        <f t="shared" si="127"/>
        <v>0</v>
      </c>
      <c r="GU163" s="341">
        <f t="shared" si="127"/>
        <v>0</v>
      </c>
      <c r="GV163" s="341">
        <f t="shared" si="127"/>
        <v>0</v>
      </c>
      <c r="GW163" s="341">
        <f t="shared" si="127"/>
        <v>0</v>
      </c>
      <c r="GX163" s="341">
        <f t="shared" si="127"/>
        <v>0</v>
      </c>
      <c r="GY163" s="341">
        <f t="shared" si="127"/>
        <v>0</v>
      </c>
      <c r="GZ163" s="341">
        <f t="shared" si="127"/>
        <v>0</v>
      </c>
      <c r="HA163" s="341">
        <f t="shared" si="127"/>
        <v>0</v>
      </c>
      <c r="HB163" s="341">
        <f t="shared" si="127"/>
        <v>0</v>
      </c>
      <c r="HC163" s="341">
        <f t="shared" si="127"/>
        <v>0</v>
      </c>
      <c r="HD163" s="341">
        <f t="shared" si="127"/>
        <v>0</v>
      </c>
      <c r="HE163" s="341">
        <f t="shared" si="127"/>
        <v>0</v>
      </c>
      <c r="HF163" s="341">
        <f t="shared" si="127"/>
        <v>0</v>
      </c>
      <c r="HG163" s="341">
        <f t="shared" si="127"/>
        <v>0</v>
      </c>
      <c r="HH163" s="341">
        <f t="shared" si="127"/>
        <v>0</v>
      </c>
      <c r="HI163" s="341">
        <f t="shared" si="127"/>
        <v>0</v>
      </c>
      <c r="HJ163" s="341">
        <f t="shared" si="127"/>
        <v>0</v>
      </c>
      <c r="HK163" s="341">
        <f t="shared" si="127"/>
        <v>0</v>
      </c>
      <c r="HL163" s="341">
        <f t="shared" si="127"/>
        <v>0</v>
      </c>
      <c r="HM163" s="341">
        <f t="shared" si="127"/>
        <v>0</v>
      </c>
      <c r="HN163" s="341">
        <f t="shared" si="127"/>
        <v>0</v>
      </c>
      <c r="HO163" s="341">
        <f t="shared" si="127"/>
        <v>0</v>
      </c>
      <c r="HP163" s="341">
        <f t="shared" si="127"/>
        <v>0</v>
      </c>
      <c r="HQ163" s="341">
        <f t="shared" si="127"/>
        <v>0</v>
      </c>
      <c r="HR163" s="341">
        <f t="shared" si="127"/>
        <v>0</v>
      </c>
      <c r="HS163" s="341">
        <f t="shared" si="127"/>
        <v>0</v>
      </c>
      <c r="HT163" s="341">
        <f t="shared" si="127"/>
        <v>0</v>
      </c>
      <c r="HU163" s="341">
        <f t="shared" si="127"/>
        <v>0</v>
      </c>
      <c r="HV163" s="341">
        <f t="shared" si="127"/>
        <v>0</v>
      </c>
      <c r="HW163" s="341">
        <f t="shared" si="127"/>
        <v>0</v>
      </c>
      <c r="HX163" s="341">
        <f t="shared" si="127"/>
        <v>0</v>
      </c>
      <c r="HY163" s="341">
        <f t="shared" si="127"/>
        <v>0</v>
      </c>
      <c r="HZ163" s="341">
        <f t="shared" si="127"/>
        <v>0</v>
      </c>
      <c r="IA163" s="341">
        <f t="shared" si="127"/>
        <v>0</v>
      </c>
      <c r="IB163" s="341">
        <f t="shared" si="127"/>
        <v>0</v>
      </c>
      <c r="IC163" s="341">
        <f t="shared" si="127"/>
        <v>0</v>
      </c>
      <c r="ID163" s="341">
        <f t="shared" si="127"/>
        <v>0</v>
      </c>
      <c r="IE163" s="341">
        <f t="shared" si="127"/>
        <v>0</v>
      </c>
      <c r="IF163" s="341">
        <f t="shared" si="127"/>
        <v>0</v>
      </c>
      <c r="IG163" s="341">
        <f t="shared" si="127"/>
        <v>0</v>
      </c>
      <c r="IH163" s="341">
        <f t="shared" si="127"/>
        <v>0</v>
      </c>
      <c r="II163" s="341">
        <f t="shared" si="127"/>
        <v>0</v>
      </c>
      <c r="IJ163" s="341">
        <f t="shared" si="127"/>
        <v>0</v>
      </c>
      <c r="IK163" s="341">
        <f t="shared" si="127"/>
        <v>0</v>
      </c>
      <c r="IL163" s="341">
        <f t="shared" si="127"/>
        <v>0</v>
      </c>
      <c r="IM163" s="341">
        <f t="shared" si="127"/>
        <v>0</v>
      </c>
      <c r="IN163" s="341">
        <f t="shared" si="127"/>
        <v>0</v>
      </c>
      <c r="IO163" s="341">
        <f t="shared" si="127"/>
        <v>0</v>
      </c>
      <c r="IP163" s="341">
        <f t="shared" si="127"/>
        <v>0</v>
      </c>
      <c r="IQ163" s="341">
        <f t="shared" si="127"/>
        <v>0</v>
      </c>
      <c r="IR163" s="341">
        <f t="shared" si="127"/>
        <v>0</v>
      </c>
      <c r="IS163" s="341">
        <f t="shared" si="127"/>
        <v>0</v>
      </c>
      <c r="IT163" s="341">
        <f t="shared" si="127"/>
        <v>0</v>
      </c>
      <c r="IU163" s="341">
        <f t="shared" si="127"/>
        <v>0</v>
      </c>
      <c r="IV163" s="341">
        <f t="shared" si="127"/>
        <v>0</v>
      </c>
    </row>
    <row r="164" spans="1:256" s="299" customFormat="1" ht="13.5" customHeight="1" thickTop="1" x14ac:dyDescent="0.3">
      <c r="A164" s="298"/>
      <c r="B164" s="326"/>
      <c r="C164" s="315"/>
      <c r="D164" s="343" t="s">
        <v>548</v>
      </c>
      <c r="E164" s="318"/>
      <c r="F164" s="221"/>
      <c r="G164" s="221"/>
      <c r="H164" s="221">
        <v>-114.36750000000001</v>
      </c>
      <c r="I164" s="221">
        <v>-114.36750000000001</v>
      </c>
      <c r="J164" s="221">
        <v>-109.395</v>
      </c>
      <c r="K164" s="221">
        <v>-119.34</v>
      </c>
      <c r="L164" s="221">
        <v>-109.395</v>
      </c>
      <c r="M164" s="221">
        <v>-109.395</v>
      </c>
      <c r="N164" s="221">
        <v>-114.36750000000001</v>
      </c>
      <c r="O164" s="221">
        <v>0</v>
      </c>
      <c r="P164" s="221"/>
      <c r="Q164" s="221"/>
      <c r="R164" s="221"/>
      <c r="S164" s="221"/>
      <c r="T164" s="221">
        <v>-114.36750000000001</v>
      </c>
      <c r="U164" s="221">
        <v>-109.395</v>
      </c>
      <c r="V164" s="221">
        <v>-109.395</v>
      </c>
      <c r="W164" s="221">
        <v>-119.34</v>
      </c>
      <c r="X164" s="221">
        <v>-104.4225</v>
      </c>
      <c r="Y164" s="221">
        <v>-114.36750000000001</v>
      </c>
      <c r="Z164" s="221">
        <v>-114.36750000000001</v>
      </c>
      <c r="AA164" s="221">
        <v>0</v>
      </c>
      <c r="AB164" s="221"/>
      <c r="AC164" s="221"/>
      <c r="AD164" s="221"/>
      <c r="AE164" s="221"/>
      <c r="AF164" s="221">
        <v>-114.36750000000001</v>
      </c>
      <c r="AG164" s="221">
        <v>-104.4225</v>
      </c>
      <c r="AH164" s="221">
        <v>-114.36750000000001</v>
      </c>
      <c r="AI164" s="221">
        <v>-114.36750000000001</v>
      </c>
      <c r="AJ164" s="221">
        <v>-104.4225</v>
      </c>
      <c r="AK164" s="221">
        <v>-119.34</v>
      </c>
      <c r="AL164" s="221">
        <v>-109.395</v>
      </c>
      <c r="AM164" s="221">
        <v>0</v>
      </c>
      <c r="AN164" s="221"/>
      <c r="AO164" s="221"/>
      <c r="AP164" s="221"/>
      <c r="AQ164" s="221"/>
      <c r="AR164" s="221">
        <v>-109.395</v>
      </c>
      <c r="AS164" s="221">
        <v>-104.4225</v>
      </c>
      <c r="AT164" s="221">
        <v>-119.34</v>
      </c>
      <c r="AU164" s="221">
        <v>-109.395</v>
      </c>
      <c r="AV164" s="221">
        <v>-109.395</v>
      </c>
      <c r="AW164" s="221">
        <v>-119.34</v>
      </c>
      <c r="AX164" s="221">
        <v>-104.4225</v>
      </c>
      <c r="AY164" s="221">
        <v>0</v>
      </c>
      <c r="AZ164" s="221"/>
      <c r="BA164" s="221"/>
      <c r="BB164" s="221"/>
      <c r="BC164" s="221"/>
      <c r="BD164" s="221">
        <v>-104.4225</v>
      </c>
      <c r="BE164" s="221">
        <v>-114.36750000000001</v>
      </c>
      <c r="BF164" s="221">
        <v>-114.36750000000001</v>
      </c>
      <c r="BG164" s="221">
        <v>-109.395</v>
      </c>
      <c r="BH164" s="221">
        <v>-114.36750000000001</v>
      </c>
      <c r="BI164" s="221">
        <v>-109.395</v>
      </c>
      <c r="BJ164" s="221">
        <v>-109.395</v>
      </c>
      <c r="BK164" s="221"/>
      <c r="BL164" s="221"/>
      <c r="BM164" s="221"/>
      <c r="BN164" s="221"/>
      <c r="BO164" s="221"/>
      <c r="BP164" s="221">
        <v>-109.395</v>
      </c>
      <c r="BQ164" s="221">
        <v>-114.36750000000001</v>
      </c>
      <c r="BR164" s="221">
        <v>-109.395</v>
      </c>
      <c r="BS164" s="221">
        <v>-114.36750000000001</v>
      </c>
      <c r="BT164" s="221">
        <v>-114.36750000000001</v>
      </c>
      <c r="BU164" s="221">
        <v>-109.395</v>
      </c>
      <c r="BV164" s="221">
        <v>-114.36750000000001</v>
      </c>
      <c r="BW164" s="221"/>
      <c r="BX164" s="221"/>
      <c r="BY164" s="221"/>
      <c r="BZ164" s="221"/>
      <c r="CA164" s="221"/>
      <c r="CB164" s="221">
        <v>-114.36750000000001</v>
      </c>
      <c r="CC164" s="221">
        <v>-114.36750000000001</v>
      </c>
      <c r="CD164" s="221">
        <v>-109.395</v>
      </c>
      <c r="CE164" s="221">
        <v>-119.34</v>
      </c>
      <c r="CF164" s="221">
        <v>-109.395</v>
      </c>
      <c r="CG164" s="221">
        <v>-109.395</v>
      </c>
      <c r="CH164" s="221">
        <v>-114.36750000000001</v>
      </c>
      <c r="CI164" s="221"/>
      <c r="CJ164" s="221"/>
      <c r="CK164" s="221"/>
      <c r="CL164" s="221"/>
      <c r="CM164" s="221"/>
      <c r="CN164" s="221">
        <v>-114.36750000000001</v>
      </c>
      <c r="CO164" s="221">
        <v>-109.395</v>
      </c>
      <c r="CP164" s="221">
        <v>-109.395</v>
      </c>
      <c r="CQ164" s="221">
        <v>-119.34</v>
      </c>
      <c r="CR164" s="221">
        <v>-104.4225</v>
      </c>
      <c r="CS164" s="221">
        <v>-114.36750000000001</v>
      </c>
      <c r="CT164" s="221">
        <v>-114.36750000000001</v>
      </c>
      <c r="CU164" s="221"/>
      <c r="CV164" s="221"/>
      <c r="CW164" s="221"/>
      <c r="CX164" s="221"/>
      <c r="CY164" s="221"/>
      <c r="CZ164" s="221">
        <v>-109.395</v>
      </c>
      <c r="DA164" s="221">
        <v>-104.4225</v>
      </c>
      <c r="DB164" s="221">
        <v>-119.34</v>
      </c>
      <c r="DC164" s="221">
        <v>-109.395</v>
      </c>
      <c r="DD164" s="221">
        <v>-109.395</v>
      </c>
      <c r="DE164" s="221">
        <v>-119.34</v>
      </c>
      <c r="DF164" s="221">
        <v>-104.4225</v>
      </c>
      <c r="DG164" s="221"/>
      <c r="DH164" s="221"/>
      <c r="DI164" s="221"/>
      <c r="DJ164" s="221"/>
      <c r="DK164" s="221"/>
      <c r="DL164" s="221">
        <v>-104.4225</v>
      </c>
      <c r="DM164" s="221">
        <v>-109.395</v>
      </c>
      <c r="DN164" s="221">
        <v>-119.34</v>
      </c>
      <c r="DO164" s="221">
        <v>-109.395</v>
      </c>
      <c r="DP164" s="221">
        <v>-114.36750000000001</v>
      </c>
      <c r="DQ164" s="221">
        <v>-114.36750000000001</v>
      </c>
      <c r="DR164" s="221">
        <v>-104.4225</v>
      </c>
      <c r="DS164" s="221"/>
      <c r="DT164" s="221"/>
      <c r="DU164" s="221"/>
      <c r="DV164" s="221"/>
      <c r="DW164" s="221"/>
      <c r="DX164" s="221"/>
      <c r="DY164" s="221"/>
      <c r="DZ164" s="221"/>
      <c r="EA164" s="221"/>
      <c r="EB164" s="221"/>
      <c r="EC164" s="221"/>
      <c r="ED164" s="221"/>
      <c r="EE164" s="221"/>
      <c r="EF164" s="221"/>
      <c r="EG164" s="221"/>
      <c r="EH164" s="221"/>
      <c r="EI164" s="221"/>
      <c r="EJ164" s="221"/>
      <c r="EK164" s="221"/>
      <c r="EL164" s="221"/>
      <c r="EM164" s="221"/>
      <c r="EN164" s="221"/>
      <c r="EO164" s="221"/>
      <c r="EP164" s="221"/>
      <c r="EQ164" s="221"/>
      <c r="ER164" s="221"/>
      <c r="ES164" s="221"/>
      <c r="ET164" s="221"/>
      <c r="EU164" s="221"/>
      <c r="EV164" s="221"/>
      <c r="EW164" s="221"/>
      <c r="EX164" s="221"/>
      <c r="EY164" s="221"/>
      <c r="EZ164" s="221"/>
      <c r="FA164" s="221"/>
      <c r="FB164" s="221"/>
      <c r="FC164" s="221"/>
      <c r="FD164" s="221"/>
      <c r="FE164" s="221"/>
      <c r="FF164" s="221"/>
      <c r="FG164" s="221"/>
      <c r="FH164" s="221"/>
      <c r="FI164" s="221"/>
      <c r="FJ164" s="221"/>
      <c r="FK164" s="221"/>
      <c r="FL164" s="221"/>
      <c r="FM164" s="221"/>
      <c r="FN164" s="221"/>
      <c r="FO164" s="221"/>
      <c r="FP164" s="221"/>
      <c r="FQ164" s="221"/>
      <c r="FR164" s="221"/>
      <c r="FS164" s="221"/>
      <c r="FT164" s="221"/>
      <c r="FU164" s="221"/>
      <c r="FV164" s="221"/>
      <c r="FW164" s="221"/>
      <c r="FX164" s="221"/>
      <c r="FY164" s="221"/>
      <c r="FZ164" s="221"/>
      <c r="GA164" s="221"/>
      <c r="GB164" s="221"/>
      <c r="GC164" s="221"/>
      <c r="GD164" s="221"/>
      <c r="GE164" s="221"/>
      <c r="GF164" s="221"/>
      <c r="GG164" s="221"/>
      <c r="GH164" s="221"/>
      <c r="GI164" s="221"/>
      <c r="GJ164" s="221"/>
      <c r="GK164" s="221"/>
      <c r="GL164" s="221"/>
      <c r="GM164" s="221"/>
      <c r="GN164" s="221"/>
      <c r="GO164" s="221"/>
      <c r="GP164" s="221"/>
      <c r="GQ164" s="221"/>
      <c r="GR164" s="221"/>
      <c r="GS164" s="221"/>
      <c r="GT164" s="221"/>
      <c r="GU164" s="221"/>
      <c r="GV164" s="221"/>
      <c r="GW164" s="221"/>
      <c r="GX164" s="221"/>
      <c r="GY164" s="221"/>
      <c r="GZ164" s="221"/>
      <c r="HA164" s="221"/>
      <c r="HB164" s="221"/>
      <c r="HC164" s="221"/>
      <c r="HD164" s="221"/>
      <c r="HE164" s="221"/>
      <c r="HF164" s="221"/>
      <c r="HG164" s="221"/>
      <c r="HH164" s="221"/>
      <c r="HI164" s="221"/>
      <c r="HJ164" s="221"/>
      <c r="HK164" s="221"/>
      <c r="HL164" s="221"/>
      <c r="HM164" s="221"/>
      <c r="HN164" s="221"/>
      <c r="HO164" s="221"/>
      <c r="HP164" s="221"/>
      <c r="HQ164" s="221"/>
      <c r="HR164" s="221"/>
      <c r="HS164" s="221"/>
      <c r="HT164" s="221"/>
      <c r="HU164" s="221"/>
      <c r="HV164" s="221"/>
      <c r="HW164" s="221"/>
      <c r="HX164" s="221"/>
      <c r="HY164" s="221"/>
      <c r="HZ164" s="221"/>
      <c r="IA164" s="221"/>
      <c r="IB164" s="221"/>
      <c r="IC164" s="221"/>
      <c r="ID164" s="221"/>
      <c r="IE164" s="221"/>
      <c r="IF164" s="221"/>
      <c r="IG164" s="221"/>
      <c r="IH164" s="221"/>
      <c r="II164" s="221"/>
      <c r="IJ164" s="221"/>
      <c r="IK164" s="221"/>
      <c r="IL164" s="221"/>
      <c r="IM164" s="221"/>
      <c r="IN164" s="221"/>
      <c r="IO164" s="221"/>
      <c r="IP164" s="221"/>
      <c r="IQ164" s="221"/>
      <c r="IR164" s="221"/>
      <c r="IS164" s="221"/>
      <c r="IT164" s="221"/>
      <c r="IU164" s="221"/>
      <c r="IV164" s="221"/>
    </row>
    <row r="165" spans="1:256" s="308" customFormat="1" ht="13.5" customHeight="1" x14ac:dyDescent="0.3">
      <c r="A165" s="305"/>
      <c r="B165" s="327"/>
      <c r="C165" s="311"/>
      <c r="D165" s="306" t="s">
        <v>549</v>
      </c>
      <c r="E165" s="307"/>
      <c r="F165" s="266"/>
      <c r="G165" s="266"/>
      <c r="H165" s="266">
        <v>42.89822747784045</v>
      </c>
      <c r="I165" s="266">
        <v>42.89822747784045</v>
      </c>
      <c r="J165" s="266">
        <v>42.898227477840443</v>
      </c>
      <c r="K165" s="266">
        <v>42.89822747784045</v>
      </c>
      <c r="L165" s="266">
        <v>42.898227477840443</v>
      </c>
      <c r="M165" s="266">
        <v>42.898227477840443</v>
      </c>
      <c r="N165" s="266">
        <v>42.89822747784045</v>
      </c>
      <c r="O165" s="266">
        <v>0</v>
      </c>
      <c r="P165" s="266"/>
      <c r="Q165" s="266"/>
      <c r="R165" s="266"/>
      <c r="S165" s="266"/>
      <c r="T165" s="266">
        <v>49.497732780416243</v>
      </c>
      <c r="U165" s="266">
        <v>49.497732780416243</v>
      </c>
      <c r="V165" s="266">
        <v>49.497732780416243</v>
      </c>
      <c r="W165" s="266">
        <v>49.497732780416243</v>
      </c>
      <c r="X165" s="266">
        <v>49.497732780416243</v>
      </c>
      <c r="Y165" s="266">
        <v>49.497732780416243</v>
      </c>
      <c r="Z165" s="266">
        <v>49.497732780416243</v>
      </c>
      <c r="AA165" s="266">
        <v>0</v>
      </c>
      <c r="AB165" s="266"/>
      <c r="AC165" s="266"/>
      <c r="AD165" s="266"/>
      <c r="AE165" s="266"/>
      <c r="AF165" s="266">
        <v>55.016893892991291</v>
      </c>
      <c r="AG165" s="266">
        <v>55.016893892991291</v>
      </c>
      <c r="AH165" s="266">
        <v>55.016893892991291</v>
      </c>
      <c r="AI165" s="266">
        <v>55.016893892991291</v>
      </c>
      <c r="AJ165" s="266">
        <v>55.016893892991291</v>
      </c>
      <c r="AK165" s="266">
        <v>55.016893892991291</v>
      </c>
      <c r="AL165" s="266">
        <v>55.016893892991291</v>
      </c>
      <c r="AM165" s="266">
        <v>0</v>
      </c>
      <c r="AN165" s="266"/>
      <c r="AO165" s="266"/>
      <c r="AP165" s="266"/>
      <c r="AQ165" s="266"/>
      <c r="AR165" s="266">
        <v>60.418008391232945</v>
      </c>
      <c r="AS165" s="266">
        <v>60.418008391232952</v>
      </c>
      <c r="AT165" s="266">
        <v>60.418008391232945</v>
      </c>
      <c r="AU165" s="266">
        <v>60.418008391232945</v>
      </c>
      <c r="AV165" s="266">
        <v>60.418008391232945</v>
      </c>
      <c r="AW165" s="266">
        <v>60.418008391232945</v>
      </c>
      <c r="AX165" s="266">
        <v>60.418008391232952</v>
      </c>
      <c r="AY165" s="266">
        <v>0</v>
      </c>
      <c r="AZ165" s="266"/>
      <c r="BA165" s="266"/>
      <c r="BB165" s="266"/>
      <c r="BC165" s="266"/>
      <c r="BD165" s="266">
        <v>66.02816361263433</v>
      </c>
      <c r="BE165" s="266">
        <v>66.02816361263433</v>
      </c>
      <c r="BF165" s="266">
        <v>66.02816361263433</v>
      </c>
      <c r="BG165" s="266">
        <v>66.02816361263433</v>
      </c>
      <c r="BH165" s="266">
        <v>66.02816361263433</v>
      </c>
      <c r="BI165" s="266">
        <v>66.02816361263433</v>
      </c>
      <c r="BJ165" s="266">
        <v>66.02816361263433</v>
      </c>
      <c r="BK165" s="266"/>
      <c r="BL165" s="266"/>
      <c r="BM165" s="266"/>
      <c r="BN165" s="266"/>
      <c r="BO165" s="266"/>
      <c r="BP165" s="266">
        <v>71.829112018045038</v>
      </c>
      <c r="BQ165" s="266">
        <v>71.829112018045038</v>
      </c>
      <c r="BR165" s="266">
        <v>71.829112018045038</v>
      </c>
      <c r="BS165" s="266">
        <v>71.829112018045038</v>
      </c>
      <c r="BT165" s="266">
        <v>71.829112018045038</v>
      </c>
      <c r="BU165" s="266">
        <v>71.829112018045038</v>
      </c>
      <c r="BV165" s="266">
        <v>71.829112018045038</v>
      </c>
      <c r="BW165" s="266"/>
      <c r="BX165" s="266"/>
      <c r="BY165" s="266"/>
      <c r="BZ165" s="266"/>
      <c r="CA165" s="266"/>
      <c r="CB165" s="266">
        <v>77.780560210562342</v>
      </c>
      <c r="CC165" s="266">
        <v>77.780560210562328</v>
      </c>
      <c r="CD165" s="266">
        <v>77.780560210562328</v>
      </c>
      <c r="CE165" s="266">
        <v>77.780560210562328</v>
      </c>
      <c r="CF165" s="266">
        <v>77.780560210562328</v>
      </c>
      <c r="CG165" s="266">
        <v>77.780560210562328</v>
      </c>
      <c r="CH165" s="266">
        <v>77.780560210562342</v>
      </c>
      <c r="CI165" s="266"/>
      <c r="CJ165" s="266"/>
      <c r="CK165" s="266"/>
      <c r="CL165" s="266"/>
      <c r="CM165" s="266"/>
      <c r="CN165" s="266">
        <v>83.836215818394507</v>
      </c>
      <c r="CO165" s="266">
        <v>83.836215818394507</v>
      </c>
      <c r="CP165" s="266">
        <v>83.836215818394507</v>
      </c>
      <c r="CQ165" s="266">
        <v>83.836215818394507</v>
      </c>
      <c r="CR165" s="266">
        <v>83.836215818394507</v>
      </c>
      <c r="CS165" s="266">
        <v>83.836215818394507</v>
      </c>
      <c r="CT165" s="266">
        <v>83.836215818394507</v>
      </c>
      <c r="CU165" s="266"/>
      <c r="CV165" s="266"/>
      <c r="CW165" s="266"/>
      <c r="CX165" s="266"/>
      <c r="CY165" s="266"/>
      <c r="CZ165" s="266">
        <v>89.944156305468539</v>
      </c>
      <c r="DA165" s="266">
        <v>89.944156305468553</v>
      </c>
      <c r="DB165" s="266">
        <v>89.944156305468553</v>
      </c>
      <c r="DC165" s="266">
        <v>89.944156305468553</v>
      </c>
      <c r="DD165" s="266">
        <v>89.944156305468553</v>
      </c>
      <c r="DE165" s="266">
        <v>89.944156305468553</v>
      </c>
      <c r="DF165" s="266">
        <v>89.944156305468553</v>
      </c>
      <c r="DG165" s="266"/>
      <c r="DH165" s="266"/>
      <c r="DI165" s="266"/>
      <c r="DJ165" s="266"/>
      <c r="DK165" s="266"/>
      <c r="DL165" s="266">
        <v>96.0473727826882</v>
      </c>
      <c r="DM165" s="266">
        <v>96.047372782688186</v>
      </c>
      <c r="DN165" s="266">
        <v>96.0473727826882</v>
      </c>
      <c r="DO165" s="266">
        <v>96.047372782688186</v>
      </c>
      <c r="DP165" s="266">
        <v>96.0473727826882</v>
      </c>
      <c r="DQ165" s="266">
        <v>96.0473727826882</v>
      </c>
      <c r="DR165" s="266">
        <v>96.0473727826882</v>
      </c>
      <c r="DS165" s="266"/>
      <c r="DT165" s="266"/>
      <c r="DU165" s="266"/>
      <c r="DV165" s="266"/>
      <c r="DW165" s="266"/>
      <c r="DX165" s="266"/>
      <c r="DY165" s="266"/>
      <c r="DZ165" s="266"/>
      <c r="EA165" s="266"/>
      <c r="EB165" s="266"/>
      <c r="EC165" s="266"/>
      <c r="ED165" s="266"/>
      <c r="EE165" s="266"/>
      <c r="EF165" s="266"/>
      <c r="EG165" s="266"/>
      <c r="EH165" s="266"/>
      <c r="EI165" s="266"/>
      <c r="EJ165" s="266"/>
      <c r="EK165" s="266"/>
      <c r="EL165" s="266"/>
      <c r="EM165" s="266"/>
      <c r="EN165" s="266"/>
      <c r="EO165" s="266"/>
      <c r="EP165" s="266"/>
      <c r="EQ165" s="266"/>
      <c r="ER165" s="266"/>
      <c r="ES165" s="266"/>
      <c r="ET165" s="266"/>
      <c r="EU165" s="266"/>
      <c r="EV165" s="266"/>
      <c r="EW165" s="266"/>
      <c r="EX165" s="266"/>
      <c r="EY165" s="266"/>
      <c r="EZ165" s="266"/>
      <c r="FA165" s="266"/>
      <c r="FB165" s="266"/>
      <c r="FC165" s="266"/>
      <c r="FD165" s="266"/>
      <c r="FE165" s="266"/>
      <c r="FF165" s="266"/>
      <c r="FG165" s="266"/>
      <c r="FH165" s="266"/>
      <c r="FI165" s="266"/>
      <c r="FJ165" s="266"/>
      <c r="FK165" s="266"/>
      <c r="FL165" s="266"/>
      <c r="FM165" s="266"/>
      <c r="FN165" s="266"/>
      <c r="FO165" s="266"/>
      <c r="FP165" s="266"/>
      <c r="FQ165" s="266"/>
      <c r="FR165" s="266"/>
      <c r="FS165" s="266"/>
      <c r="FT165" s="266"/>
      <c r="FU165" s="266"/>
      <c r="FV165" s="266"/>
      <c r="FW165" s="266"/>
      <c r="FX165" s="266"/>
      <c r="FY165" s="266"/>
      <c r="FZ165" s="266"/>
      <c r="GA165" s="266"/>
      <c r="GB165" s="266"/>
      <c r="GC165" s="266"/>
      <c r="GD165" s="266"/>
      <c r="GE165" s="266"/>
      <c r="GF165" s="266"/>
      <c r="GG165" s="266"/>
      <c r="GH165" s="266"/>
      <c r="GI165" s="266"/>
      <c r="GJ165" s="266"/>
      <c r="GK165" s="266"/>
      <c r="GL165" s="266"/>
      <c r="GM165" s="266"/>
      <c r="GN165" s="266"/>
      <c r="GO165" s="266"/>
      <c r="GP165" s="266"/>
      <c r="GQ165" s="266"/>
      <c r="GR165" s="266"/>
      <c r="GS165" s="266"/>
      <c r="GT165" s="266"/>
      <c r="GU165" s="266"/>
      <c r="GV165" s="266"/>
      <c r="GW165" s="266"/>
      <c r="GX165" s="266"/>
      <c r="GY165" s="266"/>
      <c r="GZ165" s="266"/>
      <c r="HA165" s="266"/>
      <c r="HB165" s="266"/>
      <c r="HC165" s="266"/>
      <c r="HD165" s="266"/>
      <c r="HE165" s="266"/>
      <c r="HF165" s="266"/>
      <c r="HG165" s="266"/>
      <c r="HH165" s="266"/>
      <c r="HI165" s="266"/>
      <c r="HJ165" s="266"/>
      <c r="HK165" s="266"/>
      <c r="HL165" s="266"/>
      <c r="HM165" s="266"/>
      <c r="HN165" s="266"/>
      <c r="HO165" s="266"/>
      <c r="HP165" s="266"/>
      <c r="HQ165" s="266"/>
      <c r="HR165" s="266"/>
      <c r="HS165" s="266"/>
      <c r="HT165" s="266"/>
      <c r="HU165" s="266"/>
      <c r="HV165" s="266"/>
      <c r="HW165" s="266"/>
      <c r="HX165" s="266"/>
      <c r="HY165" s="266"/>
      <c r="HZ165" s="266"/>
      <c r="IA165" s="266"/>
      <c r="IB165" s="266"/>
      <c r="IC165" s="266"/>
      <c r="ID165" s="266"/>
      <c r="IE165" s="266"/>
      <c r="IF165" s="266"/>
      <c r="IG165" s="266"/>
      <c r="IH165" s="266"/>
      <c r="II165" s="266"/>
      <c r="IJ165" s="266"/>
      <c r="IK165" s="266"/>
      <c r="IL165" s="266"/>
      <c r="IM165" s="266"/>
      <c r="IN165" s="266"/>
      <c r="IO165" s="266"/>
      <c r="IP165" s="266"/>
      <c r="IQ165" s="266"/>
      <c r="IR165" s="266"/>
      <c r="IS165" s="266"/>
      <c r="IT165" s="266"/>
      <c r="IU165" s="266"/>
      <c r="IV165" s="266"/>
    </row>
    <row r="166" spans="1:256" s="298" customFormat="1" ht="13.5" customHeight="1" x14ac:dyDescent="0.3">
      <c r="B166" s="326"/>
      <c r="C166" s="315"/>
      <c r="D166" s="343" t="s">
        <v>550</v>
      </c>
      <c r="E166" s="304"/>
      <c r="F166" s="221"/>
      <c r="G166" s="221"/>
      <c r="H166" s="221">
        <v>-1118.8125</v>
      </c>
      <c r="I166" s="221">
        <v>-1079.0325</v>
      </c>
      <c r="J166" s="221">
        <v>-1123.7850000000001</v>
      </c>
      <c r="K166" s="221">
        <v>-1113.8399999999999</v>
      </c>
      <c r="L166" s="221">
        <v>-1084.0050000000001</v>
      </c>
      <c r="M166" s="221">
        <v>-1123.7850000000001</v>
      </c>
      <c r="N166" s="221">
        <v>-1118.8125</v>
      </c>
      <c r="O166" s="221">
        <v>0</v>
      </c>
      <c r="P166" s="221"/>
      <c r="Q166" s="221"/>
      <c r="R166" s="221"/>
      <c r="S166" s="221"/>
      <c r="T166" s="221">
        <v>-1118.8125</v>
      </c>
      <c r="U166" s="221">
        <v>-1084.0050000000001</v>
      </c>
      <c r="V166" s="221">
        <v>-1123.7850000000001</v>
      </c>
      <c r="W166" s="221">
        <v>-1113.8399999999999</v>
      </c>
      <c r="X166" s="221">
        <v>-1088.9775</v>
      </c>
      <c r="Y166" s="221">
        <v>-1118.8125</v>
      </c>
      <c r="Z166" s="221">
        <v>-1118.8125</v>
      </c>
      <c r="AA166" s="221">
        <v>0</v>
      </c>
      <c r="AB166" s="221"/>
      <c r="AC166" s="221"/>
      <c r="AD166" s="221"/>
      <c r="AE166" s="221"/>
      <c r="AF166" s="221">
        <v>-1118.8125</v>
      </c>
      <c r="AG166" s="221">
        <v>-1088.9775</v>
      </c>
      <c r="AH166" s="221">
        <v>-1118.8125</v>
      </c>
      <c r="AI166" s="221">
        <v>-1118.8125</v>
      </c>
      <c r="AJ166" s="221">
        <v>-1088.9775</v>
      </c>
      <c r="AK166" s="221">
        <v>-1113.8399999999999</v>
      </c>
      <c r="AL166" s="221">
        <v>-1123.7850000000001</v>
      </c>
      <c r="AM166" s="221">
        <v>0</v>
      </c>
      <c r="AN166" s="221"/>
      <c r="AO166" s="221"/>
      <c r="AP166" s="221"/>
      <c r="AQ166" s="221"/>
      <c r="AR166" s="221">
        <v>-1123.7850000000001</v>
      </c>
      <c r="AS166" s="221">
        <v>-1088.9775</v>
      </c>
      <c r="AT166" s="221">
        <v>-1113.8399999999999</v>
      </c>
      <c r="AU166" s="221">
        <v>-1123.7850000000001</v>
      </c>
      <c r="AV166" s="221">
        <v>-1084.0050000000001</v>
      </c>
      <c r="AW166" s="221">
        <v>-1113.8399999999999</v>
      </c>
      <c r="AX166" s="221">
        <v>-1128.7574999999999</v>
      </c>
      <c r="AY166" s="221">
        <v>0</v>
      </c>
      <c r="AZ166" s="221"/>
      <c r="BA166" s="221"/>
      <c r="BB166" s="221"/>
      <c r="BC166" s="221"/>
      <c r="BD166" s="221">
        <v>-1128.7574999999999</v>
      </c>
      <c r="BE166" s="221">
        <v>-1079.0325</v>
      </c>
      <c r="BF166" s="221">
        <v>-1118.8125</v>
      </c>
      <c r="BG166" s="221">
        <v>-1123.7850000000001</v>
      </c>
      <c r="BH166" s="221">
        <v>-1079.0325</v>
      </c>
      <c r="BI166" s="221">
        <v>-1123.7850000000001</v>
      </c>
      <c r="BJ166" s="221">
        <v>-1123.7850000000001</v>
      </c>
      <c r="BK166" s="221"/>
      <c r="BL166" s="221"/>
      <c r="BM166" s="221"/>
      <c r="BN166" s="221"/>
      <c r="BO166" s="221"/>
      <c r="BP166" s="221">
        <v>-1123.7850000000001</v>
      </c>
      <c r="BQ166" s="221">
        <v>-1079.0325</v>
      </c>
      <c r="BR166" s="221">
        <v>-1123.7850000000001</v>
      </c>
      <c r="BS166" s="221">
        <v>-1118.8125</v>
      </c>
      <c r="BT166" s="221">
        <v>-1079.0325</v>
      </c>
      <c r="BU166" s="221">
        <v>-1123.7850000000001</v>
      </c>
      <c r="BV166" s="221">
        <v>-1118.8125</v>
      </c>
      <c r="BW166" s="221"/>
      <c r="BX166" s="221"/>
      <c r="BY166" s="221"/>
      <c r="BZ166" s="221"/>
      <c r="CA166" s="221"/>
      <c r="CB166" s="221">
        <v>-1118.8125</v>
      </c>
      <c r="CC166" s="221">
        <v>-1079.0325</v>
      </c>
      <c r="CD166" s="221">
        <v>-1123.7850000000001</v>
      </c>
      <c r="CE166" s="221">
        <v>-1113.8399999999999</v>
      </c>
      <c r="CF166" s="221">
        <v>-1084.0050000000001</v>
      </c>
      <c r="CG166" s="221">
        <v>-1123.7850000000001</v>
      </c>
      <c r="CH166" s="221">
        <v>-1118.8125</v>
      </c>
      <c r="CI166" s="221"/>
      <c r="CJ166" s="221"/>
      <c r="CK166" s="221"/>
      <c r="CL166" s="221"/>
      <c r="CM166" s="221"/>
      <c r="CN166" s="221">
        <v>-1118.8125</v>
      </c>
      <c r="CO166" s="221">
        <v>-1084.0050000000001</v>
      </c>
      <c r="CP166" s="221">
        <v>-1123.7850000000001</v>
      </c>
      <c r="CQ166" s="221">
        <v>-1113.8399999999999</v>
      </c>
      <c r="CR166" s="221">
        <v>-1088.9775</v>
      </c>
      <c r="CS166" s="221">
        <v>-1118.8125</v>
      </c>
      <c r="CT166" s="221">
        <v>-1118.8125</v>
      </c>
      <c r="CU166" s="221"/>
      <c r="CV166" s="221"/>
      <c r="CW166" s="221"/>
      <c r="CX166" s="221"/>
      <c r="CY166" s="221"/>
      <c r="CZ166" s="221">
        <v>-1123.7850000000001</v>
      </c>
      <c r="DA166" s="221">
        <v>-1088.9775</v>
      </c>
      <c r="DB166" s="221">
        <v>-1113.8399999999999</v>
      </c>
      <c r="DC166" s="221">
        <v>-1123.7850000000001</v>
      </c>
      <c r="DD166" s="221">
        <v>-1084.0050000000001</v>
      </c>
      <c r="DE166" s="221">
        <v>-1113.8399999999999</v>
      </c>
      <c r="DF166" s="221">
        <v>-1128.7574999999999</v>
      </c>
      <c r="DG166" s="221"/>
      <c r="DH166" s="221"/>
      <c r="DI166" s="221"/>
      <c r="DJ166" s="221"/>
      <c r="DK166" s="221"/>
      <c r="DL166" s="221">
        <v>-1128.7574999999999</v>
      </c>
      <c r="DM166" s="221">
        <v>-1084.0050000000001</v>
      </c>
      <c r="DN166" s="221">
        <v>-1113.8399999999999</v>
      </c>
      <c r="DO166" s="221">
        <v>-1123.7850000000001</v>
      </c>
      <c r="DP166" s="221">
        <v>-1079.0325</v>
      </c>
      <c r="DQ166" s="221">
        <v>-1118.8125</v>
      </c>
      <c r="DR166" s="221">
        <v>-1128.7574999999999</v>
      </c>
      <c r="DS166" s="221"/>
      <c r="DT166" s="221"/>
      <c r="DU166" s="221"/>
      <c r="DV166" s="221"/>
      <c r="DW166" s="221"/>
      <c r="DX166" s="221"/>
      <c r="DY166" s="221"/>
      <c r="DZ166" s="221"/>
      <c r="EA166" s="221"/>
      <c r="EB166" s="221"/>
      <c r="EC166" s="221"/>
      <c r="ED166" s="221"/>
      <c r="EE166" s="221"/>
      <c r="EF166" s="221"/>
      <c r="EG166" s="221"/>
      <c r="EH166" s="221"/>
      <c r="EI166" s="221"/>
      <c r="EJ166" s="221"/>
      <c r="EK166" s="221"/>
      <c r="EL166" s="221"/>
      <c r="EM166" s="221"/>
      <c r="EN166" s="221"/>
      <c r="EO166" s="221"/>
      <c r="EP166" s="221"/>
      <c r="EQ166" s="221"/>
      <c r="ER166" s="221"/>
      <c r="ES166" s="221"/>
      <c r="ET166" s="221"/>
      <c r="EU166" s="221"/>
      <c r="EV166" s="221"/>
      <c r="EW166" s="221"/>
      <c r="EX166" s="221"/>
      <c r="EY166" s="221"/>
      <c r="EZ166" s="221"/>
      <c r="FA166" s="221"/>
      <c r="FB166" s="221"/>
      <c r="FC166" s="221"/>
      <c r="FD166" s="221"/>
      <c r="FE166" s="221"/>
      <c r="FF166" s="221"/>
      <c r="FG166" s="221"/>
      <c r="FH166" s="221"/>
      <c r="FI166" s="221"/>
      <c r="FJ166" s="221"/>
      <c r="FK166" s="221"/>
      <c r="FL166" s="221"/>
      <c r="FM166" s="221"/>
      <c r="FN166" s="221"/>
      <c r="FO166" s="221"/>
      <c r="FP166" s="221"/>
      <c r="FQ166" s="221"/>
      <c r="FR166" s="221"/>
      <c r="FS166" s="221"/>
      <c r="FT166" s="221"/>
      <c r="FU166" s="221"/>
      <c r="FV166" s="221"/>
      <c r="FW166" s="221"/>
      <c r="FX166" s="221"/>
      <c r="FY166" s="221"/>
      <c r="FZ166" s="221"/>
      <c r="GA166" s="221"/>
      <c r="GB166" s="221"/>
      <c r="GC166" s="221"/>
      <c r="GD166" s="221"/>
      <c r="GE166" s="221"/>
      <c r="GF166" s="221"/>
      <c r="GG166" s="221"/>
      <c r="GH166" s="221"/>
      <c r="GI166" s="221"/>
      <c r="GJ166" s="221"/>
      <c r="GK166" s="221"/>
      <c r="GL166" s="221"/>
      <c r="GM166" s="221"/>
      <c r="GN166" s="221"/>
      <c r="GO166" s="221"/>
      <c r="GP166" s="221"/>
      <c r="GQ166" s="221"/>
      <c r="GR166" s="221"/>
      <c r="GS166" s="221"/>
      <c r="GT166" s="221"/>
      <c r="GU166" s="221"/>
      <c r="GV166" s="221"/>
      <c r="GW166" s="221"/>
      <c r="GX166" s="221"/>
      <c r="GY166" s="221"/>
      <c r="GZ166" s="221"/>
      <c r="HA166" s="221"/>
      <c r="HB166" s="221"/>
      <c r="HC166" s="221"/>
      <c r="HD166" s="221"/>
      <c r="HE166" s="221"/>
      <c r="HF166" s="221"/>
      <c r="HG166" s="221"/>
      <c r="HH166" s="221"/>
      <c r="HI166" s="221"/>
      <c r="HJ166" s="221"/>
      <c r="HK166" s="221"/>
      <c r="HL166" s="221"/>
      <c r="HM166" s="221"/>
      <c r="HN166" s="221"/>
      <c r="HO166" s="221"/>
      <c r="HP166" s="221"/>
      <c r="HQ166" s="221"/>
      <c r="HR166" s="221"/>
      <c r="HS166" s="221"/>
      <c r="HT166" s="221"/>
      <c r="HU166" s="221"/>
      <c r="HV166" s="221"/>
      <c r="HW166" s="221"/>
      <c r="HX166" s="221"/>
      <c r="HY166" s="221"/>
      <c r="HZ166" s="221"/>
      <c r="IA166" s="221"/>
      <c r="IB166" s="221"/>
      <c r="IC166" s="221"/>
      <c r="ID166" s="221"/>
      <c r="IE166" s="221"/>
      <c r="IF166" s="221"/>
      <c r="IG166" s="221"/>
      <c r="IH166" s="221"/>
      <c r="II166" s="221"/>
      <c r="IJ166" s="221"/>
      <c r="IK166" s="221"/>
      <c r="IL166" s="221"/>
      <c r="IM166" s="221"/>
      <c r="IN166" s="221"/>
      <c r="IO166" s="221"/>
      <c r="IP166" s="221"/>
      <c r="IQ166" s="221"/>
      <c r="IR166" s="221"/>
      <c r="IS166" s="221"/>
      <c r="IT166" s="221"/>
      <c r="IU166" s="221"/>
      <c r="IV166" s="221"/>
    </row>
    <row r="167" spans="1:256" s="308" customFormat="1" ht="13.5" customHeight="1" x14ac:dyDescent="0.3">
      <c r="A167" s="305"/>
      <c r="B167" s="327"/>
      <c r="C167" s="317" t="s">
        <v>513</v>
      </c>
      <c r="D167" s="306" t="s">
        <v>551</v>
      </c>
      <c r="E167" s="309"/>
      <c r="F167" s="266"/>
      <c r="G167" s="266"/>
      <c r="H167" s="266">
        <v>42.89822747784045</v>
      </c>
      <c r="I167" s="266">
        <v>42.89822747784045</v>
      </c>
      <c r="J167" s="266">
        <v>42.89822747784045</v>
      </c>
      <c r="K167" s="266">
        <v>42.89822747784045</v>
      </c>
      <c r="L167" s="266">
        <v>42.89822747784045</v>
      </c>
      <c r="M167" s="266">
        <v>42.89822747784045</v>
      </c>
      <c r="N167" s="266">
        <v>42.89822747784045</v>
      </c>
      <c r="O167" s="266">
        <v>0</v>
      </c>
      <c r="P167" s="266"/>
      <c r="Q167" s="266"/>
      <c r="R167" s="266"/>
      <c r="S167" s="266"/>
      <c r="T167" s="266">
        <v>49.497732780416243</v>
      </c>
      <c r="U167" s="266">
        <v>49.497732780416243</v>
      </c>
      <c r="V167" s="266">
        <v>49.497732780416243</v>
      </c>
      <c r="W167" s="266">
        <v>49.497732780416243</v>
      </c>
      <c r="X167" s="266">
        <v>49.497732780416243</v>
      </c>
      <c r="Y167" s="266">
        <v>49.497732780416243</v>
      </c>
      <c r="Z167" s="266">
        <v>49.497732780416243</v>
      </c>
      <c r="AA167" s="266">
        <v>0</v>
      </c>
      <c r="AB167" s="266"/>
      <c r="AC167" s="266"/>
      <c r="AD167" s="266"/>
      <c r="AE167" s="266"/>
      <c r="AF167" s="266">
        <v>55.016893892991291</v>
      </c>
      <c r="AG167" s="266">
        <v>55.016893892991291</v>
      </c>
      <c r="AH167" s="266">
        <v>55.016893892991291</v>
      </c>
      <c r="AI167" s="266">
        <v>55.016893892991291</v>
      </c>
      <c r="AJ167" s="266">
        <v>55.016893892991291</v>
      </c>
      <c r="AK167" s="266">
        <v>55.016893892991291</v>
      </c>
      <c r="AL167" s="266">
        <v>55.016893892991291</v>
      </c>
      <c r="AM167" s="266">
        <v>0</v>
      </c>
      <c r="AN167" s="266"/>
      <c r="AO167" s="266"/>
      <c r="AP167" s="266"/>
      <c r="AQ167" s="266"/>
      <c r="AR167" s="266">
        <v>60.418008391232938</v>
      </c>
      <c r="AS167" s="266">
        <v>60.418008391232945</v>
      </c>
      <c r="AT167" s="266">
        <v>60.418008391232945</v>
      </c>
      <c r="AU167" s="266">
        <v>60.418008391232938</v>
      </c>
      <c r="AV167" s="266">
        <v>60.418008391232945</v>
      </c>
      <c r="AW167" s="266">
        <v>60.418008391232945</v>
      </c>
      <c r="AX167" s="266">
        <v>60.418008391232952</v>
      </c>
      <c r="AY167" s="266">
        <v>0</v>
      </c>
      <c r="AZ167" s="266"/>
      <c r="BA167" s="266"/>
      <c r="BB167" s="266"/>
      <c r="BC167" s="266"/>
      <c r="BD167" s="266">
        <v>66.02816361263433</v>
      </c>
      <c r="BE167" s="266">
        <v>66.02816361263433</v>
      </c>
      <c r="BF167" s="266">
        <v>66.02816361263433</v>
      </c>
      <c r="BG167" s="266">
        <v>66.02816361263433</v>
      </c>
      <c r="BH167" s="266">
        <v>66.02816361263433</v>
      </c>
      <c r="BI167" s="266">
        <v>66.02816361263433</v>
      </c>
      <c r="BJ167" s="266">
        <v>66.02816361263433</v>
      </c>
      <c r="BK167" s="266"/>
      <c r="BL167" s="266"/>
      <c r="BM167" s="266"/>
      <c r="BN167" s="266"/>
      <c r="BO167" s="266"/>
      <c r="BP167" s="266">
        <v>71.829112018045038</v>
      </c>
      <c r="BQ167" s="266">
        <v>71.829112018045038</v>
      </c>
      <c r="BR167" s="266">
        <v>71.829112018045038</v>
      </c>
      <c r="BS167" s="266">
        <v>71.829112018045038</v>
      </c>
      <c r="BT167" s="266">
        <v>71.829112018045038</v>
      </c>
      <c r="BU167" s="266">
        <v>71.829112018045038</v>
      </c>
      <c r="BV167" s="266">
        <v>71.829112018045038</v>
      </c>
      <c r="BW167" s="266"/>
      <c r="BX167" s="266"/>
      <c r="BY167" s="266"/>
      <c r="BZ167" s="266"/>
      <c r="CA167" s="266"/>
      <c r="CB167" s="266">
        <v>77.780560210562328</v>
      </c>
      <c r="CC167" s="266">
        <v>77.780560210562328</v>
      </c>
      <c r="CD167" s="266">
        <v>77.780560210562328</v>
      </c>
      <c r="CE167" s="266">
        <v>77.780560210562328</v>
      </c>
      <c r="CF167" s="266">
        <v>77.780560210562328</v>
      </c>
      <c r="CG167" s="266">
        <v>77.780560210562328</v>
      </c>
      <c r="CH167" s="266">
        <v>77.780560210562328</v>
      </c>
      <c r="CI167" s="266"/>
      <c r="CJ167" s="266"/>
      <c r="CK167" s="266"/>
      <c r="CL167" s="266"/>
      <c r="CM167" s="266"/>
      <c r="CN167" s="266">
        <v>83.836215818394507</v>
      </c>
      <c r="CO167" s="266">
        <v>83.836215818394507</v>
      </c>
      <c r="CP167" s="266">
        <v>83.836215818394507</v>
      </c>
      <c r="CQ167" s="266">
        <v>83.836215818394507</v>
      </c>
      <c r="CR167" s="266">
        <v>83.836215818394507</v>
      </c>
      <c r="CS167" s="266">
        <v>83.836215818394507</v>
      </c>
      <c r="CT167" s="266">
        <v>83.836215818394507</v>
      </c>
      <c r="CU167" s="266"/>
      <c r="CV167" s="266"/>
      <c r="CW167" s="266"/>
      <c r="CX167" s="266"/>
      <c r="CY167" s="266"/>
      <c r="CZ167" s="266">
        <v>89.944156305468553</v>
      </c>
      <c r="DA167" s="266">
        <v>89.944156305468553</v>
      </c>
      <c r="DB167" s="266">
        <v>89.944156305468553</v>
      </c>
      <c r="DC167" s="266">
        <v>89.944156305468553</v>
      </c>
      <c r="DD167" s="266">
        <v>89.944156305468553</v>
      </c>
      <c r="DE167" s="266">
        <v>89.944156305468553</v>
      </c>
      <c r="DF167" s="266">
        <v>89.944156305468553</v>
      </c>
      <c r="DG167" s="266"/>
      <c r="DH167" s="266"/>
      <c r="DI167" s="266"/>
      <c r="DJ167" s="266"/>
      <c r="DK167" s="266"/>
      <c r="DL167" s="266">
        <v>96.0473727826882</v>
      </c>
      <c r="DM167" s="266">
        <v>96.0473727826882</v>
      </c>
      <c r="DN167" s="266">
        <v>96.0473727826882</v>
      </c>
      <c r="DO167" s="266">
        <v>96.0473727826882</v>
      </c>
      <c r="DP167" s="266">
        <v>96.0473727826882</v>
      </c>
      <c r="DQ167" s="266">
        <v>96.0473727826882</v>
      </c>
      <c r="DR167" s="266">
        <v>96.0473727826882</v>
      </c>
      <c r="DS167" s="266"/>
      <c r="DT167" s="266"/>
      <c r="DU167" s="266"/>
      <c r="DV167" s="266"/>
      <c r="DW167" s="266"/>
      <c r="DX167" s="266"/>
      <c r="DY167" s="266"/>
      <c r="DZ167" s="266"/>
      <c r="EA167" s="266"/>
      <c r="EB167" s="266"/>
      <c r="EC167" s="266"/>
      <c r="ED167" s="266"/>
      <c r="EE167" s="266"/>
      <c r="EF167" s="266"/>
      <c r="EG167" s="266"/>
      <c r="EH167" s="266"/>
      <c r="EI167" s="266"/>
      <c r="EJ167" s="266"/>
      <c r="EK167" s="266"/>
      <c r="EL167" s="266"/>
      <c r="EM167" s="266"/>
      <c r="EN167" s="266"/>
      <c r="EO167" s="266"/>
      <c r="EP167" s="266"/>
      <c r="EQ167" s="266"/>
      <c r="ER167" s="266"/>
      <c r="ES167" s="266"/>
      <c r="ET167" s="266"/>
      <c r="EU167" s="266"/>
      <c r="EV167" s="266"/>
      <c r="EW167" s="266"/>
      <c r="EX167" s="266"/>
      <c r="EY167" s="266"/>
      <c r="EZ167" s="266"/>
      <c r="FA167" s="266"/>
      <c r="FB167" s="266"/>
      <c r="FC167" s="266"/>
      <c r="FD167" s="266"/>
      <c r="FE167" s="266"/>
      <c r="FF167" s="266"/>
      <c r="FG167" s="266"/>
      <c r="FH167" s="266"/>
      <c r="FI167" s="266"/>
      <c r="FJ167" s="266"/>
      <c r="FK167" s="266"/>
      <c r="FL167" s="266"/>
      <c r="FM167" s="266"/>
      <c r="FN167" s="266"/>
      <c r="FO167" s="266"/>
      <c r="FP167" s="266"/>
      <c r="FQ167" s="266"/>
      <c r="FR167" s="266"/>
      <c r="FS167" s="266"/>
      <c r="FT167" s="266"/>
      <c r="FU167" s="266"/>
      <c r="FV167" s="266"/>
      <c r="FW167" s="266"/>
      <c r="FX167" s="266"/>
      <c r="FY167" s="266"/>
      <c r="FZ167" s="266"/>
      <c r="GA167" s="266"/>
      <c r="GB167" s="266"/>
      <c r="GC167" s="266"/>
      <c r="GD167" s="266"/>
      <c r="GE167" s="266"/>
      <c r="GF167" s="266"/>
      <c r="GG167" s="266"/>
      <c r="GH167" s="266"/>
      <c r="GI167" s="266"/>
      <c r="GJ167" s="266"/>
      <c r="GK167" s="266"/>
      <c r="GL167" s="266"/>
      <c r="GM167" s="266"/>
      <c r="GN167" s="266"/>
      <c r="GO167" s="266"/>
      <c r="GP167" s="266"/>
      <c r="GQ167" s="266"/>
      <c r="GR167" s="266"/>
      <c r="GS167" s="266"/>
      <c r="GT167" s="266"/>
      <c r="GU167" s="266"/>
      <c r="GV167" s="266"/>
      <c r="GW167" s="266"/>
      <c r="GX167" s="266"/>
      <c r="GY167" s="266"/>
      <c r="GZ167" s="266"/>
      <c r="HA167" s="266"/>
      <c r="HB167" s="266"/>
      <c r="HC167" s="266"/>
      <c r="HD167" s="266"/>
      <c r="HE167" s="266"/>
      <c r="HF167" s="266"/>
      <c r="HG167" s="266"/>
      <c r="HH167" s="266"/>
      <c r="HI167" s="266"/>
      <c r="HJ167" s="266"/>
      <c r="HK167" s="266"/>
      <c r="HL167" s="266"/>
      <c r="HM167" s="266"/>
      <c r="HN167" s="266"/>
      <c r="HO167" s="266"/>
      <c r="HP167" s="266"/>
      <c r="HQ167" s="266"/>
      <c r="HR167" s="266"/>
      <c r="HS167" s="266"/>
      <c r="HT167" s="266"/>
      <c r="HU167" s="266"/>
      <c r="HV167" s="266"/>
      <c r="HW167" s="266"/>
      <c r="HX167" s="266"/>
      <c r="HY167" s="266"/>
      <c r="HZ167" s="266"/>
      <c r="IA167" s="266"/>
      <c r="IB167" s="266"/>
      <c r="IC167" s="266"/>
      <c r="ID167" s="266"/>
      <c r="IE167" s="266"/>
      <c r="IF167" s="266"/>
      <c r="IG167" s="266"/>
      <c r="IH167" s="266"/>
      <c r="II167" s="266"/>
      <c r="IJ167" s="266"/>
      <c r="IK167" s="266"/>
      <c r="IL167" s="266"/>
      <c r="IM167" s="266"/>
      <c r="IN167" s="266"/>
      <c r="IO167" s="266"/>
      <c r="IP167" s="266"/>
      <c r="IQ167" s="266"/>
      <c r="IR167" s="266"/>
      <c r="IS167" s="266"/>
      <c r="IT167" s="266"/>
      <c r="IU167" s="266"/>
      <c r="IV167" s="266"/>
    </row>
    <row r="168" spans="1:256" s="298" customFormat="1" ht="13.5" customHeight="1" x14ac:dyDescent="0.3">
      <c r="B168" s="326"/>
      <c r="C168" s="315"/>
      <c r="D168" s="343" t="s">
        <v>552</v>
      </c>
      <c r="E168" s="304"/>
      <c r="F168" s="221"/>
      <c r="G168" s="221"/>
      <c r="H168" s="221">
        <v>0</v>
      </c>
      <c r="I168" s="221">
        <v>0</v>
      </c>
      <c r="J168" s="221">
        <v>0</v>
      </c>
      <c r="K168" s="221">
        <v>0</v>
      </c>
      <c r="L168" s="221">
        <v>0</v>
      </c>
      <c r="M168" s="221">
        <v>0</v>
      </c>
      <c r="N168" s="221">
        <v>0</v>
      </c>
      <c r="O168" s="221"/>
      <c r="P168" s="221"/>
      <c r="Q168" s="221"/>
      <c r="R168" s="221"/>
      <c r="S168" s="221"/>
      <c r="T168" s="221">
        <v>0</v>
      </c>
      <c r="U168" s="221">
        <v>0</v>
      </c>
      <c r="V168" s="221">
        <v>0</v>
      </c>
      <c r="W168" s="221">
        <v>0</v>
      </c>
      <c r="X168" s="221">
        <v>0</v>
      </c>
      <c r="Y168" s="221">
        <v>0</v>
      </c>
      <c r="Z168" s="221">
        <v>0</v>
      </c>
      <c r="AA168" s="221"/>
      <c r="AB168" s="221"/>
      <c r="AC168" s="221"/>
      <c r="AD168" s="221"/>
      <c r="AE168" s="221"/>
      <c r="AF168" s="221">
        <v>0</v>
      </c>
      <c r="AG168" s="221">
        <v>0</v>
      </c>
      <c r="AH168" s="221">
        <v>0</v>
      </c>
      <c r="AI168" s="221">
        <v>0</v>
      </c>
      <c r="AJ168" s="221">
        <v>0</v>
      </c>
      <c r="AK168" s="221">
        <v>0</v>
      </c>
      <c r="AL168" s="221">
        <v>0</v>
      </c>
      <c r="AM168" s="221"/>
      <c r="AN168" s="221"/>
      <c r="AO168" s="221"/>
      <c r="AP168" s="221"/>
      <c r="AQ168" s="221"/>
      <c r="AR168" s="221">
        <v>0</v>
      </c>
      <c r="AS168" s="221">
        <v>0</v>
      </c>
      <c r="AT168" s="221">
        <v>0</v>
      </c>
      <c r="AU168" s="221">
        <v>0</v>
      </c>
      <c r="AV168" s="221">
        <v>0</v>
      </c>
      <c r="AW168" s="221">
        <v>0</v>
      </c>
      <c r="AX168" s="221">
        <v>0</v>
      </c>
      <c r="AY168" s="221"/>
      <c r="AZ168" s="221"/>
      <c r="BA168" s="221"/>
      <c r="BB168" s="221"/>
      <c r="BC168" s="221"/>
      <c r="BD168" s="221">
        <v>0</v>
      </c>
      <c r="BE168" s="221">
        <v>0</v>
      </c>
      <c r="BF168" s="221">
        <v>0</v>
      </c>
      <c r="BG168" s="221">
        <v>0</v>
      </c>
      <c r="BH168" s="221">
        <v>0</v>
      </c>
      <c r="BI168" s="221">
        <v>0</v>
      </c>
      <c r="BJ168" s="221">
        <v>0</v>
      </c>
      <c r="BK168" s="221"/>
      <c r="BL168" s="221"/>
      <c r="BM168" s="221"/>
      <c r="BN168" s="221"/>
      <c r="BO168" s="221"/>
      <c r="BP168" s="221">
        <v>0</v>
      </c>
      <c r="BQ168" s="221">
        <v>0</v>
      </c>
      <c r="BR168" s="221">
        <v>0</v>
      </c>
      <c r="BS168" s="221">
        <v>0</v>
      </c>
      <c r="BT168" s="221">
        <v>0</v>
      </c>
      <c r="BU168" s="221">
        <v>0</v>
      </c>
      <c r="BV168" s="221">
        <v>0</v>
      </c>
      <c r="BW168" s="221"/>
      <c r="BX168" s="221"/>
      <c r="BY168" s="221"/>
      <c r="BZ168" s="221"/>
      <c r="CA168" s="221"/>
      <c r="CB168" s="221">
        <v>0</v>
      </c>
      <c r="CC168" s="221">
        <v>0</v>
      </c>
      <c r="CD168" s="221">
        <v>0</v>
      </c>
      <c r="CE168" s="221">
        <v>0</v>
      </c>
      <c r="CF168" s="221">
        <v>0</v>
      </c>
      <c r="CG168" s="221">
        <v>0</v>
      </c>
      <c r="CH168" s="221">
        <v>0</v>
      </c>
      <c r="CI168" s="221"/>
      <c r="CJ168" s="221"/>
      <c r="CK168" s="221"/>
      <c r="CL168" s="221"/>
      <c r="CM168" s="221"/>
      <c r="CN168" s="221">
        <v>0</v>
      </c>
      <c r="CO168" s="221">
        <v>0</v>
      </c>
      <c r="CP168" s="221">
        <v>0</v>
      </c>
      <c r="CQ168" s="221">
        <v>0</v>
      </c>
      <c r="CR168" s="221">
        <v>0</v>
      </c>
      <c r="CS168" s="221">
        <v>0</v>
      </c>
      <c r="CT168" s="221">
        <v>0</v>
      </c>
      <c r="CU168" s="221"/>
      <c r="CV168" s="221"/>
      <c r="CW168" s="221"/>
      <c r="CX168" s="221"/>
      <c r="CY168" s="221"/>
      <c r="CZ168" s="221">
        <v>0</v>
      </c>
      <c r="DA168" s="221">
        <v>0</v>
      </c>
      <c r="DB168" s="221">
        <v>0</v>
      </c>
      <c r="DC168" s="221">
        <v>0</v>
      </c>
      <c r="DD168" s="221">
        <v>0</v>
      </c>
      <c r="DE168" s="221">
        <v>0</v>
      </c>
      <c r="DF168" s="221">
        <v>0</v>
      </c>
      <c r="DG168" s="221"/>
      <c r="DH168" s="221"/>
      <c r="DI168" s="221"/>
      <c r="DJ168" s="221"/>
      <c r="DK168" s="221"/>
      <c r="DL168" s="221">
        <v>0</v>
      </c>
      <c r="DM168" s="221">
        <v>0</v>
      </c>
      <c r="DN168" s="221">
        <v>0</v>
      </c>
      <c r="DO168" s="221">
        <v>0</v>
      </c>
      <c r="DP168" s="221">
        <v>0</v>
      </c>
      <c r="DQ168" s="221">
        <v>0</v>
      </c>
      <c r="DR168" s="221">
        <v>0</v>
      </c>
      <c r="DS168" s="221"/>
      <c r="DT168" s="221"/>
      <c r="DU168" s="221"/>
      <c r="DV168" s="221"/>
      <c r="DW168" s="221"/>
      <c r="DX168" s="221"/>
      <c r="DY168" s="221"/>
      <c r="DZ168" s="221"/>
      <c r="EA168" s="221"/>
      <c r="EB168" s="221"/>
      <c r="EC168" s="221"/>
      <c r="ED168" s="221"/>
      <c r="EE168" s="221"/>
      <c r="EF168" s="221"/>
      <c r="EG168" s="221"/>
      <c r="EH168" s="221"/>
      <c r="EI168" s="221"/>
      <c r="EJ168" s="221"/>
      <c r="EK168" s="221"/>
      <c r="EL168" s="221"/>
      <c r="EM168" s="221"/>
      <c r="EN168" s="221"/>
      <c r="EO168" s="221"/>
      <c r="EP168" s="221"/>
      <c r="EQ168" s="221"/>
      <c r="ER168" s="221"/>
      <c r="ES168" s="221"/>
      <c r="ET168" s="221"/>
      <c r="EU168" s="221"/>
      <c r="EV168" s="221"/>
      <c r="EW168" s="221"/>
      <c r="EX168" s="221"/>
      <c r="EY168" s="221"/>
      <c r="EZ168" s="221"/>
      <c r="FA168" s="221"/>
      <c r="FB168" s="221"/>
      <c r="FC168" s="221"/>
      <c r="FD168" s="221"/>
      <c r="FE168" s="221"/>
      <c r="FF168" s="221"/>
      <c r="FG168" s="221"/>
      <c r="FH168" s="221"/>
      <c r="FI168" s="221"/>
      <c r="FJ168" s="221"/>
      <c r="FK168" s="221"/>
      <c r="FL168" s="221"/>
      <c r="FM168" s="221"/>
      <c r="FN168" s="221"/>
      <c r="FO168" s="221"/>
      <c r="FP168" s="221"/>
      <c r="FQ168" s="221"/>
      <c r="FR168" s="221"/>
      <c r="FS168" s="221"/>
      <c r="FT168" s="221"/>
      <c r="FU168" s="221"/>
      <c r="FV168" s="221"/>
      <c r="FW168" s="221"/>
      <c r="FX168" s="221"/>
      <c r="FY168" s="221"/>
      <c r="FZ168" s="221"/>
      <c r="GA168" s="221"/>
      <c r="GB168" s="221"/>
      <c r="GC168" s="221"/>
      <c r="GD168" s="221"/>
      <c r="GE168" s="221"/>
      <c r="GF168" s="221"/>
      <c r="GG168" s="221"/>
      <c r="GH168" s="221"/>
      <c r="GI168" s="221"/>
      <c r="GJ168" s="221"/>
      <c r="GK168" s="221"/>
      <c r="GL168" s="221"/>
      <c r="GM168" s="221"/>
      <c r="GN168" s="221"/>
      <c r="GO168" s="221"/>
      <c r="GP168" s="221"/>
      <c r="GQ168" s="221"/>
      <c r="GR168" s="221"/>
      <c r="GS168" s="221"/>
      <c r="GT168" s="221"/>
      <c r="GU168" s="221"/>
      <c r="GV168" s="221"/>
      <c r="GW168" s="221"/>
      <c r="GX168" s="221"/>
      <c r="GY168" s="221"/>
      <c r="GZ168" s="221"/>
      <c r="HA168" s="221"/>
      <c r="HB168" s="221"/>
      <c r="HC168" s="221"/>
      <c r="HD168" s="221"/>
      <c r="HE168" s="221"/>
      <c r="HF168" s="221"/>
      <c r="HG168" s="221"/>
      <c r="HH168" s="221"/>
      <c r="HI168" s="221"/>
      <c r="HJ168" s="221"/>
      <c r="HK168" s="221"/>
      <c r="HL168" s="221"/>
      <c r="HM168" s="221"/>
      <c r="HN168" s="221"/>
      <c r="HO168" s="221"/>
      <c r="HP168" s="221"/>
      <c r="HQ168" s="221"/>
      <c r="HR168" s="221"/>
      <c r="HS168" s="221"/>
      <c r="HT168" s="221"/>
      <c r="HU168" s="221"/>
      <c r="HV168" s="221"/>
      <c r="HW168" s="221"/>
      <c r="HX168" s="221"/>
      <c r="HY168" s="221"/>
      <c r="HZ168" s="221"/>
      <c r="IA168" s="221"/>
      <c r="IB168" s="221"/>
      <c r="IC168" s="221"/>
      <c r="ID168" s="221"/>
      <c r="IE168" s="221"/>
      <c r="IF168" s="221"/>
      <c r="IG168" s="221"/>
      <c r="IH168" s="221"/>
      <c r="II168" s="221"/>
      <c r="IJ168" s="221"/>
      <c r="IK168" s="221"/>
      <c r="IL168" s="221"/>
      <c r="IM168" s="221"/>
      <c r="IN168" s="221"/>
      <c r="IO168" s="221"/>
      <c r="IP168" s="221"/>
      <c r="IQ168" s="221"/>
      <c r="IR168" s="221"/>
      <c r="IS168" s="221"/>
      <c r="IT168" s="221"/>
      <c r="IU168" s="221"/>
      <c r="IV168" s="221"/>
    </row>
    <row r="169" spans="1:256" s="308" customFormat="1" ht="13.5" customHeight="1" x14ac:dyDescent="0.3">
      <c r="A169" s="305"/>
      <c r="B169" s="327"/>
      <c r="C169" s="311"/>
      <c r="D169" s="306" t="s">
        <v>553</v>
      </c>
      <c r="E169" s="309"/>
      <c r="F169" s="266"/>
      <c r="G169" s="266"/>
      <c r="H169" s="266">
        <v>0</v>
      </c>
      <c r="I169" s="266">
        <v>0</v>
      </c>
      <c r="J169" s="266">
        <v>0</v>
      </c>
      <c r="K169" s="266">
        <v>0</v>
      </c>
      <c r="L169" s="266">
        <v>0</v>
      </c>
      <c r="M169" s="266">
        <v>0</v>
      </c>
      <c r="N169" s="266">
        <v>0</v>
      </c>
      <c r="O169" s="266"/>
      <c r="P169" s="266"/>
      <c r="Q169" s="266"/>
      <c r="R169" s="266"/>
      <c r="S169" s="266"/>
      <c r="T169" s="266">
        <v>0</v>
      </c>
      <c r="U169" s="266">
        <v>0</v>
      </c>
      <c r="V169" s="266">
        <v>0</v>
      </c>
      <c r="W169" s="266">
        <v>0</v>
      </c>
      <c r="X169" s="266">
        <v>0</v>
      </c>
      <c r="Y169" s="266">
        <v>0</v>
      </c>
      <c r="Z169" s="266">
        <v>0</v>
      </c>
      <c r="AA169" s="266"/>
      <c r="AB169" s="266"/>
      <c r="AC169" s="266"/>
      <c r="AD169" s="266"/>
      <c r="AE169" s="266"/>
      <c r="AF169" s="266">
        <v>0</v>
      </c>
      <c r="AG169" s="266">
        <v>0</v>
      </c>
      <c r="AH169" s="266">
        <v>0</v>
      </c>
      <c r="AI169" s="266">
        <v>0</v>
      </c>
      <c r="AJ169" s="266">
        <v>0</v>
      </c>
      <c r="AK169" s="266">
        <v>0</v>
      </c>
      <c r="AL169" s="266">
        <v>0</v>
      </c>
      <c r="AM169" s="266"/>
      <c r="AN169" s="266"/>
      <c r="AO169" s="266"/>
      <c r="AP169" s="266"/>
      <c r="AQ169" s="266"/>
      <c r="AR169" s="266">
        <v>0</v>
      </c>
      <c r="AS169" s="266">
        <v>0</v>
      </c>
      <c r="AT169" s="266">
        <v>0</v>
      </c>
      <c r="AU169" s="266">
        <v>0</v>
      </c>
      <c r="AV169" s="266">
        <v>0</v>
      </c>
      <c r="AW169" s="266">
        <v>0</v>
      </c>
      <c r="AX169" s="266">
        <v>0</v>
      </c>
      <c r="AY169" s="266"/>
      <c r="AZ169" s="266"/>
      <c r="BA169" s="266"/>
      <c r="BB169" s="266"/>
      <c r="BC169" s="266"/>
      <c r="BD169" s="266">
        <v>0</v>
      </c>
      <c r="BE169" s="266">
        <v>0</v>
      </c>
      <c r="BF169" s="266">
        <v>0</v>
      </c>
      <c r="BG169" s="266">
        <v>0</v>
      </c>
      <c r="BH169" s="266">
        <v>0</v>
      </c>
      <c r="BI169" s="266">
        <v>0</v>
      </c>
      <c r="BJ169" s="266">
        <v>0</v>
      </c>
      <c r="BK169" s="266"/>
      <c r="BL169" s="266"/>
      <c r="BM169" s="266"/>
      <c r="BN169" s="266"/>
      <c r="BO169" s="266"/>
      <c r="BP169" s="266">
        <v>0</v>
      </c>
      <c r="BQ169" s="266">
        <v>0</v>
      </c>
      <c r="BR169" s="266">
        <v>0</v>
      </c>
      <c r="BS169" s="266">
        <v>0</v>
      </c>
      <c r="BT169" s="266">
        <v>0</v>
      </c>
      <c r="BU169" s="266">
        <v>0</v>
      </c>
      <c r="BV169" s="266">
        <v>0</v>
      </c>
      <c r="BW169" s="266"/>
      <c r="BX169" s="266"/>
      <c r="BY169" s="266"/>
      <c r="BZ169" s="266"/>
      <c r="CA169" s="266"/>
      <c r="CB169" s="266">
        <v>0</v>
      </c>
      <c r="CC169" s="266">
        <v>0</v>
      </c>
      <c r="CD169" s="266">
        <v>0</v>
      </c>
      <c r="CE169" s="266">
        <v>0</v>
      </c>
      <c r="CF169" s="266">
        <v>0</v>
      </c>
      <c r="CG169" s="266">
        <v>0</v>
      </c>
      <c r="CH169" s="266">
        <v>0</v>
      </c>
      <c r="CI169" s="266"/>
      <c r="CJ169" s="266"/>
      <c r="CK169" s="266"/>
      <c r="CL169" s="266"/>
      <c r="CM169" s="266"/>
      <c r="CN169" s="266">
        <v>0</v>
      </c>
      <c r="CO169" s="266">
        <v>0</v>
      </c>
      <c r="CP169" s="266">
        <v>0</v>
      </c>
      <c r="CQ169" s="266">
        <v>0</v>
      </c>
      <c r="CR169" s="266">
        <v>0</v>
      </c>
      <c r="CS169" s="266">
        <v>0</v>
      </c>
      <c r="CT169" s="266">
        <v>0</v>
      </c>
      <c r="CU169" s="266"/>
      <c r="CV169" s="266"/>
      <c r="CW169" s="266"/>
      <c r="CX169" s="266"/>
      <c r="CY169" s="266"/>
      <c r="CZ169" s="266">
        <v>0</v>
      </c>
      <c r="DA169" s="266">
        <v>0</v>
      </c>
      <c r="DB169" s="266">
        <v>0</v>
      </c>
      <c r="DC169" s="266">
        <v>0</v>
      </c>
      <c r="DD169" s="266">
        <v>0</v>
      </c>
      <c r="DE169" s="266">
        <v>0</v>
      </c>
      <c r="DF169" s="266">
        <v>0</v>
      </c>
      <c r="DG169" s="266"/>
      <c r="DH169" s="266"/>
      <c r="DI169" s="266"/>
      <c r="DJ169" s="266"/>
      <c r="DK169" s="266"/>
      <c r="DL169" s="266">
        <v>0</v>
      </c>
      <c r="DM169" s="266">
        <v>0</v>
      </c>
      <c r="DN169" s="266">
        <v>0</v>
      </c>
      <c r="DO169" s="266">
        <v>0</v>
      </c>
      <c r="DP169" s="266">
        <v>0</v>
      </c>
      <c r="DQ169" s="266">
        <v>0</v>
      </c>
      <c r="DR169" s="266">
        <v>0</v>
      </c>
      <c r="DS169" s="266"/>
      <c r="DT169" s="266"/>
      <c r="DU169" s="266"/>
      <c r="DV169" s="266"/>
      <c r="DW169" s="266"/>
      <c r="DX169" s="266"/>
      <c r="DY169" s="266"/>
      <c r="DZ169" s="266"/>
      <c r="EA169" s="266"/>
      <c r="EB169" s="266"/>
      <c r="EC169" s="266"/>
      <c r="ED169" s="266"/>
      <c r="EE169" s="266"/>
      <c r="EF169" s="266"/>
      <c r="EG169" s="266"/>
      <c r="EH169" s="266"/>
      <c r="EI169" s="266"/>
      <c r="EJ169" s="266"/>
      <c r="EK169" s="266"/>
      <c r="EL169" s="266"/>
      <c r="EM169" s="266"/>
      <c r="EN169" s="266"/>
      <c r="EO169" s="266"/>
      <c r="EP169" s="266"/>
      <c r="EQ169" s="266"/>
      <c r="ER169" s="266"/>
      <c r="ES169" s="266"/>
      <c r="ET169" s="266"/>
      <c r="EU169" s="266"/>
      <c r="EV169" s="266"/>
      <c r="EW169" s="266"/>
      <c r="EX169" s="266"/>
      <c r="EY169" s="266"/>
      <c r="EZ169" s="266"/>
      <c r="FA169" s="266"/>
      <c r="FB169" s="266"/>
      <c r="FC169" s="266"/>
      <c r="FD169" s="266"/>
      <c r="FE169" s="266"/>
      <c r="FF169" s="266"/>
      <c r="FG169" s="266"/>
      <c r="FH169" s="266"/>
      <c r="FI169" s="266"/>
      <c r="FJ169" s="266"/>
      <c r="FK169" s="266"/>
      <c r="FL169" s="266"/>
      <c r="FM169" s="266"/>
      <c r="FN169" s="266"/>
      <c r="FO169" s="266"/>
      <c r="FP169" s="266"/>
      <c r="FQ169" s="266"/>
      <c r="FR169" s="266"/>
      <c r="FS169" s="266"/>
      <c r="FT169" s="266"/>
      <c r="FU169" s="266"/>
      <c r="FV169" s="266"/>
      <c r="FW169" s="266"/>
      <c r="FX169" s="266"/>
      <c r="FY169" s="266"/>
      <c r="FZ169" s="266"/>
      <c r="GA169" s="266"/>
      <c r="GB169" s="266"/>
      <c r="GC169" s="266"/>
      <c r="GD169" s="266"/>
      <c r="GE169" s="266"/>
      <c r="GF169" s="266"/>
      <c r="GG169" s="266"/>
      <c r="GH169" s="266"/>
      <c r="GI169" s="266"/>
      <c r="GJ169" s="266"/>
      <c r="GK169" s="266"/>
      <c r="GL169" s="266"/>
      <c r="GM169" s="266"/>
      <c r="GN169" s="266"/>
      <c r="GO169" s="266"/>
      <c r="GP169" s="266"/>
      <c r="GQ169" s="266"/>
      <c r="GR169" s="266"/>
      <c r="GS169" s="266"/>
      <c r="GT169" s="266"/>
      <c r="GU169" s="266"/>
      <c r="GV169" s="266"/>
      <c r="GW169" s="266"/>
      <c r="GX169" s="266"/>
      <c r="GY169" s="266"/>
      <c r="GZ169" s="266"/>
      <c r="HA169" s="266"/>
      <c r="HB169" s="266"/>
      <c r="HC169" s="266"/>
      <c r="HD169" s="266"/>
      <c r="HE169" s="266"/>
      <c r="HF169" s="266"/>
      <c r="HG169" s="266"/>
      <c r="HH169" s="266"/>
      <c r="HI169" s="266"/>
      <c r="HJ169" s="266"/>
      <c r="HK169" s="266"/>
      <c r="HL169" s="266"/>
      <c r="HM169" s="266"/>
      <c r="HN169" s="266"/>
      <c r="HO169" s="266"/>
      <c r="HP169" s="266"/>
      <c r="HQ169" s="266"/>
      <c r="HR169" s="266"/>
      <c r="HS169" s="266"/>
      <c r="HT169" s="266"/>
      <c r="HU169" s="266"/>
      <c r="HV169" s="266"/>
      <c r="HW169" s="266"/>
      <c r="HX169" s="266"/>
      <c r="HY169" s="266"/>
      <c r="HZ169" s="266"/>
      <c r="IA169" s="266"/>
      <c r="IB169" s="266"/>
      <c r="IC169" s="266"/>
      <c r="ID169" s="266"/>
      <c r="IE169" s="266"/>
      <c r="IF169" s="266"/>
      <c r="IG169" s="266"/>
      <c r="IH169" s="266"/>
      <c r="II169" s="266"/>
      <c r="IJ169" s="266"/>
      <c r="IK169" s="266"/>
      <c r="IL169" s="266"/>
      <c r="IM169" s="266"/>
      <c r="IN169" s="266"/>
      <c r="IO169" s="266"/>
      <c r="IP169" s="266"/>
      <c r="IQ169" s="266"/>
      <c r="IR169" s="266"/>
      <c r="IS169" s="266"/>
      <c r="IT169" s="266"/>
      <c r="IU169" s="266"/>
      <c r="IV169" s="266"/>
    </row>
    <row r="170" spans="1:256" s="298" customFormat="1" ht="13.5" customHeight="1" x14ac:dyDescent="0.3">
      <c r="B170" s="326"/>
      <c r="C170" s="315"/>
      <c r="D170" s="343" t="s">
        <v>554</v>
      </c>
      <c r="E170" s="304"/>
      <c r="F170" s="221"/>
      <c r="G170" s="221"/>
      <c r="H170" s="221">
        <v>0</v>
      </c>
      <c r="I170" s="221">
        <v>0</v>
      </c>
      <c r="J170" s="221">
        <v>0</v>
      </c>
      <c r="K170" s="221">
        <v>0</v>
      </c>
      <c r="L170" s="221">
        <v>0</v>
      </c>
      <c r="M170" s="221">
        <v>0</v>
      </c>
      <c r="N170" s="221">
        <v>0</v>
      </c>
      <c r="O170" s="221"/>
      <c r="P170" s="221"/>
      <c r="Q170" s="221"/>
      <c r="R170" s="221"/>
      <c r="S170" s="221"/>
      <c r="T170" s="221">
        <v>0</v>
      </c>
      <c r="U170" s="221">
        <v>0</v>
      </c>
      <c r="V170" s="221">
        <v>0</v>
      </c>
      <c r="W170" s="221">
        <v>0</v>
      </c>
      <c r="X170" s="221">
        <v>0</v>
      </c>
      <c r="Y170" s="221">
        <v>0</v>
      </c>
      <c r="Z170" s="221">
        <v>0</v>
      </c>
      <c r="AA170" s="221"/>
      <c r="AB170" s="221"/>
      <c r="AC170" s="221"/>
      <c r="AD170" s="221"/>
      <c r="AE170" s="221"/>
      <c r="AF170" s="221">
        <v>0</v>
      </c>
      <c r="AG170" s="221">
        <v>0</v>
      </c>
      <c r="AH170" s="221">
        <v>0</v>
      </c>
      <c r="AI170" s="221">
        <v>0</v>
      </c>
      <c r="AJ170" s="221">
        <v>0</v>
      </c>
      <c r="AK170" s="221">
        <v>0</v>
      </c>
      <c r="AL170" s="221">
        <v>0</v>
      </c>
      <c r="AM170" s="221"/>
      <c r="AN170" s="221"/>
      <c r="AO170" s="221"/>
      <c r="AP170" s="221"/>
      <c r="AQ170" s="221"/>
      <c r="AR170" s="221">
        <v>0</v>
      </c>
      <c r="AS170" s="221">
        <v>0</v>
      </c>
      <c r="AT170" s="221">
        <v>0</v>
      </c>
      <c r="AU170" s="221">
        <v>0</v>
      </c>
      <c r="AV170" s="221">
        <v>0</v>
      </c>
      <c r="AW170" s="221">
        <v>0</v>
      </c>
      <c r="AX170" s="221">
        <v>0</v>
      </c>
      <c r="AY170" s="221"/>
      <c r="AZ170" s="221"/>
      <c r="BA170" s="221"/>
      <c r="BB170" s="221"/>
      <c r="BC170" s="221"/>
      <c r="BD170" s="221">
        <v>0</v>
      </c>
      <c r="BE170" s="221">
        <v>0</v>
      </c>
      <c r="BF170" s="221">
        <v>0</v>
      </c>
      <c r="BG170" s="221">
        <v>0</v>
      </c>
      <c r="BH170" s="221">
        <v>0</v>
      </c>
      <c r="BI170" s="221">
        <v>0</v>
      </c>
      <c r="BJ170" s="221">
        <v>0</v>
      </c>
      <c r="BK170" s="221"/>
      <c r="BL170" s="221"/>
      <c r="BM170" s="221"/>
      <c r="BN170" s="221"/>
      <c r="BO170" s="221"/>
      <c r="BP170" s="221">
        <v>0</v>
      </c>
      <c r="BQ170" s="221">
        <v>0</v>
      </c>
      <c r="BR170" s="221">
        <v>0</v>
      </c>
      <c r="BS170" s="221">
        <v>0</v>
      </c>
      <c r="BT170" s="221">
        <v>0</v>
      </c>
      <c r="BU170" s="221">
        <v>0</v>
      </c>
      <c r="BV170" s="221">
        <v>0</v>
      </c>
      <c r="BW170" s="221"/>
      <c r="BX170" s="221"/>
      <c r="BY170" s="221"/>
      <c r="BZ170" s="221"/>
      <c r="CA170" s="221"/>
      <c r="CB170" s="221">
        <v>0</v>
      </c>
      <c r="CC170" s="221">
        <v>0</v>
      </c>
      <c r="CD170" s="221">
        <v>0</v>
      </c>
      <c r="CE170" s="221">
        <v>0</v>
      </c>
      <c r="CF170" s="221">
        <v>0</v>
      </c>
      <c r="CG170" s="221">
        <v>0</v>
      </c>
      <c r="CH170" s="221">
        <v>0</v>
      </c>
      <c r="CI170" s="221"/>
      <c r="CJ170" s="221"/>
      <c r="CK170" s="221"/>
      <c r="CL170" s="221"/>
      <c r="CM170" s="221"/>
      <c r="CN170" s="221">
        <v>0</v>
      </c>
      <c r="CO170" s="221">
        <v>0</v>
      </c>
      <c r="CP170" s="221">
        <v>0</v>
      </c>
      <c r="CQ170" s="221">
        <v>0</v>
      </c>
      <c r="CR170" s="221">
        <v>0</v>
      </c>
      <c r="CS170" s="221">
        <v>0</v>
      </c>
      <c r="CT170" s="221">
        <v>0</v>
      </c>
      <c r="CU170" s="221"/>
      <c r="CV170" s="221"/>
      <c r="CW170" s="221"/>
      <c r="CX170" s="221"/>
      <c r="CY170" s="221"/>
      <c r="CZ170" s="221">
        <v>0</v>
      </c>
      <c r="DA170" s="221">
        <v>0</v>
      </c>
      <c r="DB170" s="221">
        <v>0</v>
      </c>
      <c r="DC170" s="221">
        <v>0</v>
      </c>
      <c r="DD170" s="221">
        <v>0</v>
      </c>
      <c r="DE170" s="221">
        <v>0</v>
      </c>
      <c r="DF170" s="221">
        <v>0</v>
      </c>
      <c r="DG170" s="221"/>
      <c r="DH170" s="221"/>
      <c r="DI170" s="221"/>
      <c r="DJ170" s="221"/>
      <c r="DK170" s="221"/>
      <c r="DL170" s="221">
        <v>0</v>
      </c>
      <c r="DM170" s="221">
        <v>0</v>
      </c>
      <c r="DN170" s="221">
        <v>0</v>
      </c>
      <c r="DO170" s="221">
        <v>0</v>
      </c>
      <c r="DP170" s="221">
        <v>0</v>
      </c>
      <c r="DQ170" s="221">
        <v>0</v>
      </c>
      <c r="DR170" s="221">
        <v>0</v>
      </c>
      <c r="DS170" s="221"/>
      <c r="DT170" s="221"/>
      <c r="DU170" s="221"/>
      <c r="DV170" s="221"/>
      <c r="DW170" s="221"/>
      <c r="DX170" s="221"/>
      <c r="DY170" s="221"/>
      <c r="DZ170" s="221"/>
      <c r="EA170" s="221"/>
      <c r="EB170" s="221"/>
      <c r="EC170" s="221"/>
      <c r="ED170" s="221"/>
      <c r="EE170" s="221"/>
      <c r="EF170" s="221"/>
      <c r="EG170" s="221"/>
      <c r="EH170" s="221"/>
      <c r="EI170" s="221"/>
      <c r="EJ170" s="221"/>
      <c r="EK170" s="221"/>
      <c r="EL170" s="221"/>
      <c r="EM170" s="221"/>
      <c r="EN170" s="221"/>
      <c r="EO170" s="221"/>
      <c r="EP170" s="221"/>
      <c r="EQ170" s="221"/>
      <c r="ER170" s="221"/>
      <c r="ES170" s="221"/>
      <c r="ET170" s="221"/>
      <c r="EU170" s="221"/>
      <c r="EV170" s="221"/>
      <c r="EW170" s="221"/>
      <c r="EX170" s="221"/>
      <c r="EY170" s="221"/>
      <c r="EZ170" s="221"/>
      <c r="FA170" s="221"/>
      <c r="FB170" s="221"/>
      <c r="FC170" s="221"/>
      <c r="FD170" s="221"/>
      <c r="FE170" s="221"/>
      <c r="FF170" s="221"/>
      <c r="FG170" s="221"/>
      <c r="FH170" s="221"/>
      <c r="FI170" s="221"/>
      <c r="FJ170" s="221"/>
      <c r="FK170" s="221"/>
      <c r="FL170" s="221"/>
      <c r="FM170" s="221"/>
      <c r="FN170" s="221"/>
      <c r="FO170" s="221"/>
      <c r="FP170" s="221"/>
      <c r="FQ170" s="221"/>
      <c r="FR170" s="221"/>
      <c r="FS170" s="221"/>
      <c r="FT170" s="221"/>
      <c r="FU170" s="221"/>
      <c r="FV170" s="221"/>
      <c r="FW170" s="221"/>
      <c r="FX170" s="221"/>
      <c r="FY170" s="221"/>
      <c r="FZ170" s="221"/>
      <c r="GA170" s="221"/>
      <c r="GB170" s="221"/>
      <c r="GC170" s="221"/>
      <c r="GD170" s="221"/>
      <c r="GE170" s="221"/>
      <c r="GF170" s="221"/>
      <c r="GG170" s="221"/>
      <c r="GH170" s="221"/>
      <c r="GI170" s="221"/>
      <c r="GJ170" s="221"/>
      <c r="GK170" s="221"/>
      <c r="GL170" s="221"/>
      <c r="GM170" s="221"/>
      <c r="GN170" s="221"/>
      <c r="GO170" s="221"/>
      <c r="GP170" s="221"/>
      <c r="GQ170" s="221"/>
      <c r="GR170" s="221"/>
      <c r="GS170" s="221"/>
      <c r="GT170" s="221"/>
      <c r="GU170" s="221"/>
      <c r="GV170" s="221"/>
      <c r="GW170" s="221"/>
      <c r="GX170" s="221"/>
      <c r="GY170" s="221"/>
      <c r="GZ170" s="221"/>
      <c r="HA170" s="221"/>
      <c r="HB170" s="221"/>
      <c r="HC170" s="221"/>
      <c r="HD170" s="221"/>
      <c r="HE170" s="221"/>
      <c r="HF170" s="221"/>
      <c r="HG170" s="221"/>
      <c r="HH170" s="221"/>
      <c r="HI170" s="221"/>
      <c r="HJ170" s="221"/>
      <c r="HK170" s="221"/>
      <c r="HL170" s="221"/>
      <c r="HM170" s="221"/>
      <c r="HN170" s="221"/>
      <c r="HO170" s="221"/>
      <c r="HP170" s="221"/>
      <c r="HQ170" s="221"/>
      <c r="HR170" s="221"/>
      <c r="HS170" s="221"/>
      <c r="HT170" s="221"/>
      <c r="HU170" s="221"/>
      <c r="HV170" s="221"/>
      <c r="HW170" s="221"/>
      <c r="HX170" s="221"/>
      <c r="HY170" s="221"/>
      <c r="HZ170" s="221"/>
      <c r="IA170" s="221"/>
      <c r="IB170" s="221"/>
      <c r="IC170" s="221"/>
      <c r="ID170" s="221"/>
      <c r="IE170" s="221"/>
      <c r="IF170" s="221"/>
      <c r="IG170" s="221"/>
      <c r="IH170" s="221"/>
      <c r="II170" s="221"/>
      <c r="IJ170" s="221"/>
      <c r="IK170" s="221"/>
      <c r="IL170" s="221"/>
      <c r="IM170" s="221"/>
      <c r="IN170" s="221"/>
      <c r="IO170" s="221"/>
      <c r="IP170" s="221"/>
      <c r="IQ170" s="221"/>
      <c r="IR170" s="221"/>
      <c r="IS170" s="221"/>
      <c r="IT170" s="221"/>
      <c r="IU170" s="221"/>
      <c r="IV170" s="221"/>
    </row>
    <row r="171" spans="1:256" s="314" customFormat="1" ht="13.5" customHeight="1" thickBot="1" x14ac:dyDescent="0.35">
      <c r="A171" s="305"/>
      <c r="B171" s="327"/>
      <c r="C171" s="316"/>
      <c r="D171" s="310" t="s">
        <v>555</v>
      </c>
      <c r="E171" s="312"/>
      <c r="F171" s="313"/>
      <c r="G171" s="313"/>
      <c r="H171" s="313">
        <v>0</v>
      </c>
      <c r="I171" s="313">
        <v>0</v>
      </c>
      <c r="J171" s="313">
        <v>0</v>
      </c>
      <c r="K171" s="313">
        <v>0</v>
      </c>
      <c r="L171" s="313">
        <v>0</v>
      </c>
      <c r="M171" s="313">
        <v>0</v>
      </c>
      <c r="N171" s="313">
        <v>0</v>
      </c>
      <c r="O171" s="313"/>
      <c r="P171" s="313"/>
      <c r="Q171" s="313"/>
      <c r="R171" s="313"/>
      <c r="S171" s="313"/>
      <c r="T171" s="313">
        <v>0</v>
      </c>
      <c r="U171" s="313">
        <v>0</v>
      </c>
      <c r="V171" s="313">
        <v>0</v>
      </c>
      <c r="W171" s="313">
        <v>0</v>
      </c>
      <c r="X171" s="313">
        <v>0</v>
      </c>
      <c r="Y171" s="313">
        <v>0</v>
      </c>
      <c r="Z171" s="313">
        <v>0</v>
      </c>
      <c r="AA171" s="313"/>
      <c r="AB171" s="313"/>
      <c r="AC171" s="313"/>
      <c r="AD171" s="313"/>
      <c r="AE171" s="313"/>
      <c r="AF171" s="313">
        <v>0</v>
      </c>
      <c r="AG171" s="313">
        <v>0</v>
      </c>
      <c r="AH171" s="313">
        <v>0</v>
      </c>
      <c r="AI171" s="313">
        <v>0</v>
      </c>
      <c r="AJ171" s="313">
        <v>0</v>
      </c>
      <c r="AK171" s="313">
        <v>0</v>
      </c>
      <c r="AL171" s="313">
        <v>0</v>
      </c>
      <c r="AM171" s="313"/>
      <c r="AN171" s="313"/>
      <c r="AO171" s="313"/>
      <c r="AP171" s="313"/>
      <c r="AQ171" s="313"/>
      <c r="AR171" s="313">
        <v>0</v>
      </c>
      <c r="AS171" s="313">
        <v>0</v>
      </c>
      <c r="AT171" s="313">
        <v>0</v>
      </c>
      <c r="AU171" s="313">
        <v>0</v>
      </c>
      <c r="AV171" s="313">
        <v>0</v>
      </c>
      <c r="AW171" s="313">
        <v>0</v>
      </c>
      <c r="AX171" s="313">
        <v>0</v>
      </c>
      <c r="AY171" s="313"/>
      <c r="AZ171" s="313"/>
      <c r="BA171" s="313"/>
      <c r="BB171" s="313"/>
      <c r="BC171" s="313"/>
      <c r="BD171" s="313">
        <v>0</v>
      </c>
      <c r="BE171" s="313">
        <v>0</v>
      </c>
      <c r="BF171" s="313">
        <v>0</v>
      </c>
      <c r="BG171" s="313">
        <v>0</v>
      </c>
      <c r="BH171" s="313">
        <v>0</v>
      </c>
      <c r="BI171" s="313">
        <v>0</v>
      </c>
      <c r="BJ171" s="313">
        <v>0</v>
      </c>
      <c r="BK171" s="313"/>
      <c r="BL171" s="313"/>
      <c r="BM171" s="313"/>
      <c r="BN171" s="313"/>
      <c r="BO171" s="313"/>
      <c r="BP171" s="313">
        <v>0</v>
      </c>
      <c r="BQ171" s="313">
        <v>0</v>
      </c>
      <c r="BR171" s="313">
        <v>0</v>
      </c>
      <c r="BS171" s="313">
        <v>0</v>
      </c>
      <c r="BT171" s="313">
        <v>0</v>
      </c>
      <c r="BU171" s="313">
        <v>0</v>
      </c>
      <c r="BV171" s="313">
        <v>0</v>
      </c>
      <c r="BW171" s="313"/>
      <c r="BX171" s="313"/>
      <c r="BY171" s="313"/>
      <c r="BZ171" s="313"/>
      <c r="CA171" s="313"/>
      <c r="CB171" s="313">
        <v>0</v>
      </c>
      <c r="CC171" s="313">
        <v>0</v>
      </c>
      <c r="CD171" s="313">
        <v>0</v>
      </c>
      <c r="CE171" s="313">
        <v>0</v>
      </c>
      <c r="CF171" s="313">
        <v>0</v>
      </c>
      <c r="CG171" s="313">
        <v>0</v>
      </c>
      <c r="CH171" s="313">
        <v>0</v>
      </c>
      <c r="CI171" s="313"/>
      <c r="CJ171" s="313"/>
      <c r="CK171" s="313"/>
      <c r="CL171" s="313"/>
      <c r="CM171" s="313"/>
      <c r="CN171" s="313">
        <v>0</v>
      </c>
      <c r="CO171" s="313">
        <v>0</v>
      </c>
      <c r="CP171" s="313">
        <v>0</v>
      </c>
      <c r="CQ171" s="313">
        <v>0</v>
      </c>
      <c r="CR171" s="313">
        <v>0</v>
      </c>
      <c r="CS171" s="313">
        <v>0</v>
      </c>
      <c r="CT171" s="313">
        <v>0</v>
      </c>
      <c r="CU171" s="313"/>
      <c r="CV171" s="313"/>
      <c r="CW171" s="313"/>
      <c r="CX171" s="313"/>
      <c r="CY171" s="313"/>
      <c r="CZ171" s="313">
        <v>0</v>
      </c>
      <c r="DA171" s="313">
        <v>0</v>
      </c>
      <c r="DB171" s="313">
        <v>0</v>
      </c>
      <c r="DC171" s="313">
        <v>0</v>
      </c>
      <c r="DD171" s="313">
        <v>0</v>
      </c>
      <c r="DE171" s="313">
        <v>0</v>
      </c>
      <c r="DF171" s="313">
        <v>0</v>
      </c>
      <c r="DG171" s="313"/>
      <c r="DH171" s="313"/>
      <c r="DI171" s="313"/>
      <c r="DJ171" s="313"/>
      <c r="DK171" s="313"/>
      <c r="DL171" s="313">
        <v>0</v>
      </c>
      <c r="DM171" s="313">
        <v>0</v>
      </c>
      <c r="DN171" s="313">
        <v>0</v>
      </c>
      <c r="DO171" s="313">
        <v>0</v>
      </c>
      <c r="DP171" s="313">
        <v>0</v>
      </c>
      <c r="DQ171" s="313">
        <v>0</v>
      </c>
      <c r="DR171" s="313">
        <v>0</v>
      </c>
      <c r="DS171" s="313"/>
      <c r="DT171" s="313"/>
      <c r="DU171" s="313"/>
      <c r="DV171" s="313"/>
      <c r="DW171" s="313"/>
      <c r="DX171" s="313"/>
      <c r="DY171" s="313"/>
      <c r="DZ171" s="313"/>
      <c r="EA171" s="313"/>
      <c r="EB171" s="313"/>
      <c r="EC171" s="313"/>
      <c r="ED171" s="313"/>
      <c r="EE171" s="313"/>
      <c r="EF171" s="313"/>
      <c r="EG171" s="313"/>
      <c r="EH171" s="313"/>
      <c r="EI171" s="313"/>
      <c r="EJ171" s="313"/>
      <c r="EK171" s="313"/>
      <c r="EL171" s="313"/>
      <c r="EM171" s="313"/>
      <c r="EN171" s="313"/>
      <c r="EO171" s="313"/>
      <c r="EP171" s="313"/>
      <c r="EQ171" s="313"/>
      <c r="ER171" s="313"/>
      <c r="ES171" s="313"/>
      <c r="ET171" s="313"/>
      <c r="EU171" s="313"/>
      <c r="EV171" s="313"/>
      <c r="EW171" s="313"/>
      <c r="EX171" s="313"/>
      <c r="EY171" s="313"/>
      <c r="EZ171" s="313"/>
      <c r="FA171" s="313"/>
      <c r="FB171" s="313"/>
      <c r="FC171" s="313"/>
      <c r="FD171" s="313"/>
      <c r="FE171" s="313"/>
      <c r="FF171" s="313"/>
      <c r="FG171" s="313"/>
      <c r="FH171" s="313"/>
      <c r="FI171" s="313"/>
      <c r="FJ171" s="313"/>
      <c r="FK171" s="313"/>
      <c r="FL171" s="313"/>
      <c r="FM171" s="313"/>
      <c r="FN171" s="313"/>
      <c r="FO171" s="313"/>
      <c r="FP171" s="313"/>
      <c r="FQ171" s="313"/>
      <c r="FR171" s="313"/>
      <c r="FS171" s="313"/>
      <c r="FT171" s="313"/>
      <c r="FU171" s="313"/>
      <c r="FV171" s="313"/>
      <c r="FW171" s="313"/>
      <c r="FX171" s="313"/>
      <c r="FY171" s="313"/>
      <c r="FZ171" s="313"/>
      <c r="GA171" s="313"/>
      <c r="GB171" s="313"/>
      <c r="GC171" s="313"/>
      <c r="GD171" s="313"/>
      <c r="GE171" s="313"/>
      <c r="GF171" s="313"/>
      <c r="GG171" s="313"/>
      <c r="GH171" s="313"/>
      <c r="GI171" s="313"/>
      <c r="GJ171" s="313"/>
      <c r="GK171" s="313"/>
      <c r="GL171" s="313"/>
      <c r="GM171" s="313"/>
      <c r="GN171" s="313"/>
      <c r="GO171" s="313"/>
      <c r="GP171" s="313"/>
      <c r="GQ171" s="313"/>
      <c r="GR171" s="313"/>
      <c r="GS171" s="313"/>
      <c r="GT171" s="313"/>
      <c r="GU171" s="313"/>
      <c r="GV171" s="313"/>
      <c r="GW171" s="313"/>
      <c r="GX171" s="313"/>
      <c r="GY171" s="313"/>
      <c r="GZ171" s="313"/>
      <c r="HA171" s="313"/>
      <c r="HB171" s="313"/>
      <c r="HC171" s="313"/>
      <c r="HD171" s="313"/>
      <c r="HE171" s="313"/>
      <c r="HF171" s="313"/>
      <c r="HG171" s="313"/>
      <c r="HH171" s="313"/>
      <c r="HI171" s="313"/>
      <c r="HJ171" s="313"/>
      <c r="HK171" s="313"/>
      <c r="HL171" s="313"/>
      <c r="HM171" s="313"/>
      <c r="HN171" s="313"/>
      <c r="HO171" s="313"/>
      <c r="HP171" s="313"/>
      <c r="HQ171" s="313"/>
      <c r="HR171" s="313"/>
      <c r="HS171" s="313"/>
      <c r="HT171" s="313"/>
      <c r="HU171" s="313"/>
      <c r="HV171" s="313"/>
      <c r="HW171" s="313"/>
      <c r="HX171" s="313"/>
      <c r="HY171" s="313"/>
      <c r="HZ171" s="313"/>
      <c r="IA171" s="313"/>
      <c r="IB171" s="313"/>
      <c r="IC171" s="313"/>
      <c r="ID171" s="313"/>
      <c r="IE171" s="313"/>
      <c r="IF171" s="313"/>
      <c r="IG171" s="313"/>
      <c r="IH171" s="313"/>
      <c r="II171" s="313"/>
      <c r="IJ171" s="313"/>
      <c r="IK171" s="313"/>
      <c r="IL171" s="313"/>
      <c r="IM171" s="313"/>
      <c r="IN171" s="313"/>
      <c r="IO171" s="313"/>
      <c r="IP171" s="313"/>
      <c r="IQ171" s="313"/>
      <c r="IR171" s="313"/>
      <c r="IS171" s="313"/>
      <c r="IT171" s="313"/>
      <c r="IU171" s="313"/>
      <c r="IV171" s="313"/>
    </row>
    <row r="172" spans="1:256" s="305" customFormat="1" ht="13.5" customHeight="1" x14ac:dyDescent="0.3">
      <c r="A172" s="298"/>
      <c r="B172" s="327"/>
      <c r="C172" s="311"/>
      <c r="D172" s="332" t="s">
        <v>548</v>
      </c>
      <c r="E172" s="304"/>
      <c r="F172" s="221"/>
      <c r="G172" s="221"/>
      <c r="H172" s="221">
        <v>114.36750000000001</v>
      </c>
      <c r="I172" s="221">
        <v>114.36750000000001</v>
      </c>
      <c r="J172" s="221">
        <v>109.395</v>
      </c>
      <c r="K172" s="221">
        <v>119.34</v>
      </c>
      <c r="L172" s="221">
        <v>109.395</v>
      </c>
      <c r="M172" s="221">
        <v>109.395</v>
      </c>
      <c r="N172" s="221">
        <v>114.36750000000001</v>
      </c>
      <c r="O172" s="221"/>
      <c r="P172" s="221"/>
      <c r="Q172" s="221"/>
      <c r="R172" s="221"/>
      <c r="S172" s="221"/>
      <c r="T172" s="221">
        <v>114.36750000000001</v>
      </c>
      <c r="U172" s="221">
        <v>109.395</v>
      </c>
      <c r="V172" s="221">
        <v>109.395</v>
      </c>
      <c r="W172" s="221">
        <v>119.34</v>
      </c>
      <c r="X172" s="221">
        <v>104.4225</v>
      </c>
      <c r="Y172" s="221">
        <v>114.36750000000001</v>
      </c>
      <c r="Z172" s="221">
        <v>114.36750000000001</v>
      </c>
      <c r="AA172" s="221"/>
      <c r="AB172" s="221"/>
      <c r="AC172" s="221"/>
      <c r="AD172" s="221"/>
      <c r="AE172" s="221"/>
      <c r="AF172" s="221">
        <v>114.36750000000001</v>
      </c>
      <c r="AG172" s="221">
        <v>104.4225</v>
      </c>
      <c r="AH172" s="221">
        <v>114.36750000000001</v>
      </c>
      <c r="AI172" s="221">
        <v>114.36750000000001</v>
      </c>
      <c r="AJ172" s="221">
        <v>104.4225</v>
      </c>
      <c r="AK172" s="221">
        <v>119.34</v>
      </c>
      <c r="AL172" s="221">
        <v>109.395</v>
      </c>
      <c r="AM172" s="221"/>
      <c r="AN172" s="221"/>
      <c r="AO172" s="221"/>
      <c r="AP172" s="221"/>
      <c r="AQ172" s="221"/>
      <c r="AR172" s="221">
        <v>109.395</v>
      </c>
      <c r="AS172" s="221">
        <v>104.4225</v>
      </c>
      <c r="AT172" s="221">
        <v>119.34</v>
      </c>
      <c r="AU172" s="221">
        <v>109.395</v>
      </c>
      <c r="AV172" s="221">
        <v>109.395</v>
      </c>
      <c r="AW172" s="221">
        <v>119.34</v>
      </c>
      <c r="AX172" s="221">
        <v>104.4225</v>
      </c>
      <c r="AY172" s="221"/>
      <c r="AZ172" s="221"/>
      <c r="BA172" s="221"/>
      <c r="BB172" s="221"/>
      <c r="BC172" s="221"/>
      <c r="BD172" s="221">
        <v>104.4225</v>
      </c>
      <c r="BE172" s="221">
        <v>114.36750000000001</v>
      </c>
      <c r="BF172" s="221">
        <v>114.36750000000001</v>
      </c>
      <c r="BG172" s="221">
        <v>109.395</v>
      </c>
      <c r="BH172" s="221">
        <v>114.36750000000001</v>
      </c>
      <c r="BI172" s="221">
        <v>109.395</v>
      </c>
      <c r="BJ172" s="221">
        <v>109.395</v>
      </c>
      <c r="BK172" s="221"/>
      <c r="BL172" s="221"/>
      <c r="BM172" s="221"/>
      <c r="BN172" s="221"/>
      <c r="BO172" s="221"/>
      <c r="BP172" s="221">
        <v>109.395</v>
      </c>
      <c r="BQ172" s="221">
        <v>114.36750000000001</v>
      </c>
      <c r="BR172" s="221">
        <v>109.395</v>
      </c>
      <c r="BS172" s="221">
        <v>114.36750000000001</v>
      </c>
      <c r="BT172" s="221">
        <v>114.36750000000001</v>
      </c>
      <c r="BU172" s="221">
        <v>109.395</v>
      </c>
      <c r="BV172" s="221">
        <v>114.36750000000001</v>
      </c>
      <c r="BW172" s="221"/>
      <c r="BX172" s="221"/>
      <c r="BY172" s="221"/>
      <c r="BZ172" s="221"/>
      <c r="CA172" s="221"/>
      <c r="CB172" s="221">
        <v>114.36750000000001</v>
      </c>
      <c r="CC172" s="221">
        <v>114.36750000000001</v>
      </c>
      <c r="CD172" s="221">
        <v>109.395</v>
      </c>
      <c r="CE172" s="221">
        <v>119.34</v>
      </c>
      <c r="CF172" s="221">
        <v>109.395</v>
      </c>
      <c r="CG172" s="221">
        <v>109.395</v>
      </c>
      <c r="CH172" s="221">
        <v>114.36750000000001</v>
      </c>
      <c r="CI172" s="221"/>
      <c r="CJ172" s="221"/>
      <c r="CK172" s="221"/>
      <c r="CL172" s="221"/>
      <c r="CM172" s="221"/>
      <c r="CN172" s="221">
        <v>114.36750000000001</v>
      </c>
      <c r="CO172" s="221">
        <v>109.395</v>
      </c>
      <c r="CP172" s="221">
        <v>109.395</v>
      </c>
      <c r="CQ172" s="221">
        <v>119.34</v>
      </c>
      <c r="CR172" s="221">
        <v>104.4225</v>
      </c>
      <c r="CS172" s="221">
        <v>114.36750000000001</v>
      </c>
      <c r="CT172" s="221">
        <v>114.36750000000001</v>
      </c>
      <c r="CU172" s="221"/>
      <c r="CV172" s="221"/>
      <c r="CW172" s="221"/>
      <c r="CX172" s="221"/>
      <c r="CY172" s="221"/>
      <c r="CZ172" s="221">
        <v>109.395</v>
      </c>
      <c r="DA172" s="221">
        <v>104.4225</v>
      </c>
      <c r="DB172" s="221">
        <v>119.34</v>
      </c>
      <c r="DC172" s="221">
        <v>109.395</v>
      </c>
      <c r="DD172" s="221">
        <v>109.395</v>
      </c>
      <c r="DE172" s="221">
        <v>119.34</v>
      </c>
      <c r="DF172" s="221">
        <v>104.4225</v>
      </c>
      <c r="DG172" s="221"/>
      <c r="DH172" s="221"/>
      <c r="DI172" s="221"/>
      <c r="DJ172" s="221"/>
      <c r="DK172" s="221"/>
      <c r="DL172" s="221">
        <v>104.4225</v>
      </c>
      <c r="DM172" s="221">
        <v>109.395</v>
      </c>
      <c r="DN172" s="221">
        <v>119.34</v>
      </c>
      <c r="DO172" s="221">
        <v>109.395</v>
      </c>
      <c r="DP172" s="221">
        <v>114.36750000000001</v>
      </c>
      <c r="DQ172" s="221">
        <v>114.36750000000001</v>
      </c>
      <c r="DR172" s="221">
        <v>104.4225</v>
      </c>
      <c r="DS172" s="221"/>
      <c r="DT172" s="221"/>
      <c r="DU172" s="221"/>
      <c r="DV172" s="221"/>
      <c r="DW172" s="221"/>
      <c r="DX172" s="221"/>
      <c r="DY172" s="221"/>
      <c r="DZ172" s="221"/>
      <c r="EA172" s="221"/>
      <c r="EB172" s="221"/>
      <c r="EC172" s="221"/>
      <c r="ED172" s="221"/>
      <c r="EE172" s="221"/>
      <c r="EF172" s="221"/>
      <c r="EG172" s="221"/>
      <c r="EH172" s="221"/>
      <c r="EI172" s="221"/>
      <c r="EJ172" s="221"/>
      <c r="EK172" s="221"/>
      <c r="EL172" s="221"/>
      <c r="EM172" s="221"/>
      <c r="EN172" s="221"/>
      <c r="EO172" s="221"/>
      <c r="EP172" s="221"/>
      <c r="EQ172" s="221"/>
      <c r="ER172" s="221"/>
      <c r="ES172" s="221"/>
      <c r="ET172" s="221"/>
      <c r="EU172" s="221"/>
      <c r="EV172" s="221"/>
      <c r="EW172" s="221"/>
      <c r="EX172" s="221"/>
      <c r="EY172" s="221"/>
      <c r="EZ172" s="221"/>
      <c r="FA172" s="221"/>
      <c r="FB172" s="221"/>
      <c r="FC172" s="221"/>
      <c r="FD172" s="221"/>
      <c r="FE172" s="221"/>
      <c r="FF172" s="221"/>
      <c r="FG172" s="221"/>
      <c r="FH172" s="221"/>
      <c r="FI172" s="221"/>
      <c r="FJ172" s="221"/>
      <c r="FK172" s="221"/>
      <c r="FL172" s="221"/>
      <c r="FM172" s="221"/>
      <c r="FN172" s="221"/>
      <c r="FO172" s="221"/>
      <c r="FP172" s="221"/>
      <c r="FQ172" s="221"/>
      <c r="FR172" s="221"/>
      <c r="FS172" s="221"/>
      <c r="FT172" s="221"/>
      <c r="FU172" s="221"/>
      <c r="FV172" s="221"/>
      <c r="FW172" s="221"/>
      <c r="FX172" s="221"/>
      <c r="FY172" s="221"/>
      <c r="FZ172" s="221"/>
      <c r="GA172" s="221"/>
      <c r="GB172" s="221"/>
      <c r="GC172" s="221"/>
      <c r="GD172" s="221"/>
      <c r="GE172" s="221"/>
      <c r="GF172" s="221"/>
      <c r="GG172" s="221"/>
      <c r="GH172" s="221"/>
      <c r="GI172" s="221"/>
      <c r="GJ172" s="221"/>
      <c r="GK172" s="221"/>
      <c r="GL172" s="221"/>
      <c r="GM172" s="221"/>
      <c r="GN172" s="221"/>
      <c r="GO172" s="221"/>
      <c r="GP172" s="221"/>
      <c r="GQ172" s="221"/>
      <c r="GR172" s="221"/>
      <c r="GS172" s="221"/>
      <c r="GT172" s="221"/>
      <c r="GU172" s="221"/>
      <c r="GV172" s="221"/>
      <c r="GW172" s="221"/>
      <c r="GX172" s="221"/>
      <c r="GY172" s="221"/>
      <c r="GZ172" s="221"/>
      <c r="HA172" s="221"/>
      <c r="HB172" s="221"/>
      <c r="HC172" s="221"/>
      <c r="HD172" s="221"/>
      <c r="HE172" s="221"/>
      <c r="HF172" s="221"/>
      <c r="HG172" s="221"/>
      <c r="HH172" s="221"/>
      <c r="HI172" s="221"/>
      <c r="HJ172" s="221"/>
      <c r="HK172" s="221"/>
      <c r="HL172" s="221"/>
      <c r="HM172" s="221"/>
      <c r="HN172" s="221"/>
      <c r="HO172" s="221"/>
      <c r="HP172" s="221"/>
      <c r="HQ172" s="221"/>
      <c r="HR172" s="221"/>
      <c r="HS172" s="221"/>
      <c r="HT172" s="221"/>
      <c r="HU172" s="221"/>
      <c r="HV172" s="221"/>
      <c r="HW172" s="221"/>
      <c r="HX172" s="221"/>
      <c r="HY172" s="221"/>
      <c r="HZ172" s="221"/>
      <c r="IA172" s="221"/>
      <c r="IB172" s="221"/>
      <c r="IC172" s="221"/>
      <c r="ID172" s="221"/>
      <c r="IE172" s="221"/>
      <c r="IF172" s="221"/>
      <c r="IG172" s="221"/>
      <c r="IH172" s="221"/>
      <c r="II172" s="221"/>
      <c r="IJ172" s="221"/>
      <c r="IK172" s="221"/>
      <c r="IL172" s="221"/>
      <c r="IM172" s="221"/>
      <c r="IN172" s="221"/>
      <c r="IO172" s="221"/>
      <c r="IP172" s="221"/>
      <c r="IQ172" s="221"/>
      <c r="IR172" s="221"/>
      <c r="IS172" s="221"/>
      <c r="IT172" s="221"/>
      <c r="IU172" s="221"/>
      <c r="IV172" s="221"/>
    </row>
    <row r="173" spans="1:256" s="305" customFormat="1" ht="13.5" customHeight="1" x14ac:dyDescent="0.3">
      <c r="B173" s="328" t="s">
        <v>493</v>
      </c>
      <c r="C173" s="311"/>
      <c r="D173" s="306" t="s">
        <v>549</v>
      </c>
      <c r="E173" s="309"/>
      <c r="F173" s="266"/>
      <c r="G173" s="266"/>
      <c r="H173" s="266">
        <v>80.8</v>
      </c>
      <c r="I173" s="266">
        <v>80.8</v>
      </c>
      <c r="J173" s="266">
        <v>80.8</v>
      </c>
      <c r="K173" s="266">
        <v>93.73</v>
      </c>
      <c r="L173" s="266">
        <v>93.73</v>
      </c>
      <c r="M173" s="266">
        <v>93.73</v>
      </c>
      <c r="N173" s="266">
        <v>93.73</v>
      </c>
      <c r="O173" s="266"/>
      <c r="P173" s="266"/>
      <c r="Q173" s="266"/>
      <c r="R173" s="266"/>
      <c r="S173" s="266"/>
      <c r="T173" s="266">
        <v>93.73</v>
      </c>
      <c r="U173" s="266">
        <v>93.73</v>
      </c>
      <c r="V173" s="266">
        <v>93.73</v>
      </c>
      <c r="W173" s="266">
        <v>107.32</v>
      </c>
      <c r="X173" s="266">
        <v>107.32</v>
      </c>
      <c r="Y173" s="266">
        <v>107.32</v>
      </c>
      <c r="Z173" s="266">
        <v>107.32</v>
      </c>
      <c r="AA173" s="266"/>
      <c r="AB173" s="266"/>
      <c r="AC173" s="266"/>
      <c r="AD173" s="266"/>
      <c r="AE173" s="266"/>
      <c r="AF173" s="266">
        <v>107.32</v>
      </c>
      <c r="AG173" s="266">
        <v>107.32</v>
      </c>
      <c r="AH173" s="266">
        <v>107.32</v>
      </c>
      <c r="AI173" s="266">
        <v>122.34</v>
      </c>
      <c r="AJ173" s="266">
        <v>122.34</v>
      </c>
      <c r="AK173" s="266">
        <v>122.34</v>
      </c>
      <c r="AL173" s="266">
        <v>122.34</v>
      </c>
      <c r="AM173" s="266"/>
      <c r="AN173" s="266"/>
      <c r="AO173" s="266"/>
      <c r="AP173" s="266"/>
      <c r="AQ173" s="266"/>
      <c r="AR173" s="266">
        <v>122.34</v>
      </c>
      <c r="AS173" s="266">
        <v>122.34</v>
      </c>
      <c r="AT173" s="266">
        <v>122.34</v>
      </c>
      <c r="AU173" s="266">
        <v>138.247768992</v>
      </c>
      <c r="AV173" s="266">
        <v>138.247768992</v>
      </c>
      <c r="AW173" s="266">
        <v>138.247768992</v>
      </c>
      <c r="AX173" s="266">
        <v>138.247768992</v>
      </c>
      <c r="AY173" s="266"/>
      <c r="AZ173" s="266"/>
      <c r="BA173" s="266"/>
      <c r="BB173" s="266"/>
      <c r="BC173" s="266"/>
      <c r="BD173" s="266">
        <v>138.247768992</v>
      </c>
      <c r="BE173" s="266">
        <v>138.247768992</v>
      </c>
      <c r="BF173" s="266">
        <v>138.247768992</v>
      </c>
      <c r="BG173" s="266">
        <v>155.52874011599999</v>
      </c>
      <c r="BH173" s="266">
        <v>155.52874011599999</v>
      </c>
      <c r="BI173" s="266">
        <v>155.52874011599999</v>
      </c>
      <c r="BJ173" s="266">
        <v>155.52874011599999</v>
      </c>
      <c r="BK173" s="266"/>
      <c r="BL173" s="266"/>
      <c r="BM173" s="266"/>
      <c r="BN173" s="266"/>
      <c r="BO173" s="266"/>
      <c r="BP173" s="266">
        <v>155.52874011599999</v>
      </c>
      <c r="BQ173" s="266">
        <v>155.52874011599999</v>
      </c>
      <c r="BR173" s="266">
        <v>155.52874011599999</v>
      </c>
      <c r="BS173" s="266">
        <v>174.19218892992004</v>
      </c>
      <c r="BT173" s="266">
        <v>174.19218892992004</v>
      </c>
      <c r="BU173" s="266">
        <v>174.19218892991998</v>
      </c>
      <c r="BV173" s="266">
        <v>174.19218892992001</v>
      </c>
      <c r="BW173" s="266"/>
      <c r="BX173" s="266"/>
      <c r="BY173" s="266"/>
      <c r="BZ173" s="266"/>
      <c r="CA173" s="266"/>
      <c r="CB173" s="266">
        <v>174.19218892992001</v>
      </c>
      <c r="CC173" s="266">
        <v>174.19218892992004</v>
      </c>
      <c r="CD173" s="266">
        <v>174.19218892991998</v>
      </c>
      <c r="CE173" s="266">
        <v>194.2242906568608</v>
      </c>
      <c r="CF173" s="266">
        <v>194.2242906568608</v>
      </c>
      <c r="CG173" s="266">
        <v>194.2242906568608</v>
      </c>
      <c r="CH173" s="266">
        <v>194.2242906568608</v>
      </c>
      <c r="CI173" s="266"/>
      <c r="CJ173" s="266"/>
      <c r="CK173" s="266"/>
      <c r="CL173" s="266"/>
      <c r="CM173" s="266"/>
      <c r="CN173" s="266">
        <v>194.2242906568608</v>
      </c>
      <c r="CO173" s="266">
        <v>194.2242906568608</v>
      </c>
      <c r="CP173" s="266">
        <v>194.2242906568608</v>
      </c>
      <c r="CQ173" s="266">
        <v>215.58896262911551</v>
      </c>
      <c r="CR173" s="266">
        <v>215.58896262911551</v>
      </c>
      <c r="CS173" s="266">
        <v>215.58896262911551</v>
      </c>
      <c r="CT173" s="266">
        <v>215.58896262911551</v>
      </c>
      <c r="CU173" s="266"/>
      <c r="CV173" s="266"/>
      <c r="CW173" s="266"/>
      <c r="CX173" s="266"/>
      <c r="CY173" s="266"/>
      <c r="CZ173" s="266">
        <v>215.58896262911549</v>
      </c>
      <c r="DA173" s="266">
        <v>215.58896262911551</v>
      </c>
      <c r="DB173" s="266">
        <v>215.58896262911551</v>
      </c>
      <c r="DC173" s="266">
        <v>238.22580370517264</v>
      </c>
      <c r="DD173" s="266">
        <v>238.22580370517264</v>
      </c>
      <c r="DE173" s="266">
        <v>238.22580370517264</v>
      </c>
      <c r="DF173" s="266">
        <v>238.22580370517264</v>
      </c>
      <c r="DG173" s="266"/>
      <c r="DH173" s="266"/>
      <c r="DI173" s="266"/>
      <c r="DJ173" s="266"/>
      <c r="DK173" s="266"/>
      <c r="DL173" s="266">
        <v>238.22580370517264</v>
      </c>
      <c r="DM173" s="266">
        <v>238.22580370517264</v>
      </c>
      <c r="DN173" s="266">
        <v>238.22580370517264</v>
      </c>
      <c r="DO173" s="266">
        <v>262.04838407568991</v>
      </c>
      <c r="DP173" s="266">
        <v>262.04838407568991</v>
      </c>
      <c r="DQ173" s="266">
        <v>262.04838407568991</v>
      </c>
      <c r="DR173" s="266">
        <v>262.04838407568991</v>
      </c>
      <c r="DS173" s="266"/>
      <c r="DT173" s="266"/>
      <c r="DU173" s="266"/>
      <c r="DV173" s="266"/>
      <c r="DW173" s="266"/>
      <c r="DX173" s="266"/>
      <c r="DY173" s="266"/>
      <c r="DZ173" s="266"/>
      <c r="EA173" s="266"/>
      <c r="EB173" s="266"/>
      <c r="EC173" s="266"/>
      <c r="ED173" s="266"/>
      <c r="EE173" s="266"/>
      <c r="EF173" s="266"/>
      <c r="EG173" s="266"/>
      <c r="EH173" s="266"/>
      <c r="EI173" s="266"/>
      <c r="EJ173" s="266"/>
      <c r="EK173" s="266"/>
      <c r="EL173" s="266"/>
      <c r="EM173" s="266"/>
      <c r="EN173" s="266"/>
      <c r="EO173" s="266"/>
      <c r="EP173" s="266"/>
      <c r="EQ173" s="266"/>
      <c r="ER173" s="266"/>
      <c r="ES173" s="266"/>
      <c r="ET173" s="266"/>
      <c r="EU173" s="266"/>
      <c r="EV173" s="266"/>
      <c r="EW173" s="266"/>
      <c r="EX173" s="266"/>
      <c r="EY173" s="266"/>
      <c r="EZ173" s="266"/>
      <c r="FA173" s="266"/>
      <c r="FB173" s="266"/>
      <c r="FC173" s="266"/>
      <c r="FD173" s="266"/>
      <c r="FE173" s="266"/>
      <c r="FF173" s="266"/>
      <c r="FG173" s="266"/>
      <c r="FH173" s="266"/>
      <c r="FI173" s="266"/>
      <c r="FJ173" s="266"/>
      <c r="FK173" s="266"/>
      <c r="FL173" s="266"/>
      <c r="FM173" s="266"/>
      <c r="FN173" s="266"/>
      <c r="FO173" s="266"/>
      <c r="FP173" s="266"/>
      <c r="FQ173" s="266"/>
      <c r="FR173" s="266"/>
      <c r="FS173" s="266"/>
      <c r="FT173" s="266"/>
      <c r="FU173" s="266"/>
      <c r="FV173" s="266"/>
      <c r="FW173" s="266"/>
      <c r="FX173" s="266"/>
      <c r="FY173" s="266"/>
      <c r="FZ173" s="266"/>
      <c r="GA173" s="266"/>
      <c r="GB173" s="266"/>
      <c r="GC173" s="266"/>
      <c r="GD173" s="266"/>
      <c r="GE173" s="266"/>
      <c r="GF173" s="266"/>
      <c r="GG173" s="266"/>
      <c r="GH173" s="266"/>
      <c r="GI173" s="266"/>
      <c r="GJ173" s="266"/>
      <c r="GK173" s="266"/>
      <c r="GL173" s="266"/>
      <c r="GM173" s="266"/>
      <c r="GN173" s="266"/>
      <c r="GO173" s="266"/>
      <c r="GP173" s="266"/>
      <c r="GQ173" s="266"/>
      <c r="GR173" s="266"/>
      <c r="GS173" s="266"/>
      <c r="GT173" s="266"/>
      <c r="GU173" s="266"/>
      <c r="GV173" s="266"/>
      <c r="GW173" s="266"/>
      <c r="GX173" s="266"/>
      <c r="GY173" s="266"/>
      <c r="GZ173" s="266"/>
      <c r="HA173" s="266"/>
      <c r="HB173" s="266"/>
      <c r="HC173" s="266"/>
      <c r="HD173" s="266"/>
      <c r="HE173" s="266"/>
      <c r="HF173" s="266"/>
      <c r="HG173" s="266"/>
      <c r="HH173" s="266"/>
      <c r="HI173" s="266"/>
      <c r="HJ173" s="266"/>
      <c r="HK173" s="266"/>
      <c r="HL173" s="266"/>
      <c r="HM173" s="266"/>
      <c r="HN173" s="266"/>
      <c r="HO173" s="266"/>
      <c r="HP173" s="266"/>
      <c r="HQ173" s="266"/>
      <c r="HR173" s="266"/>
      <c r="HS173" s="266"/>
      <c r="HT173" s="266"/>
      <c r="HU173" s="266"/>
      <c r="HV173" s="266"/>
      <c r="HW173" s="266"/>
      <c r="HX173" s="266"/>
      <c r="HY173" s="266"/>
      <c r="HZ173" s="266"/>
      <c r="IA173" s="266"/>
      <c r="IB173" s="266"/>
      <c r="IC173" s="266"/>
      <c r="ID173" s="266"/>
      <c r="IE173" s="266"/>
      <c r="IF173" s="266"/>
      <c r="IG173" s="266"/>
      <c r="IH173" s="266"/>
      <c r="II173" s="266"/>
      <c r="IJ173" s="266"/>
      <c r="IK173" s="266"/>
      <c r="IL173" s="266"/>
      <c r="IM173" s="266"/>
      <c r="IN173" s="266"/>
      <c r="IO173" s="266"/>
      <c r="IP173" s="266"/>
      <c r="IQ173" s="266"/>
      <c r="IR173" s="266"/>
      <c r="IS173" s="266"/>
      <c r="IT173" s="266"/>
      <c r="IU173" s="266"/>
      <c r="IV173" s="266"/>
    </row>
    <row r="174" spans="1:256" s="305" customFormat="1" ht="13.5" customHeight="1" x14ac:dyDescent="0.3">
      <c r="A174" s="298"/>
      <c r="B174" s="327"/>
      <c r="C174" s="311"/>
      <c r="D174" s="343" t="s">
        <v>550</v>
      </c>
      <c r="E174" s="304"/>
      <c r="F174" s="221"/>
      <c r="G174" s="221"/>
      <c r="H174" s="221">
        <v>1118.8125</v>
      </c>
      <c r="I174" s="221">
        <v>1079.0325</v>
      </c>
      <c r="J174" s="221">
        <v>1123.7850000000001</v>
      </c>
      <c r="K174" s="221">
        <v>1113.8399999999999</v>
      </c>
      <c r="L174" s="221">
        <v>1084.0050000000001</v>
      </c>
      <c r="M174" s="221">
        <v>1123.7850000000001</v>
      </c>
      <c r="N174" s="221">
        <v>1118.8125</v>
      </c>
      <c r="O174" s="221"/>
      <c r="P174" s="221"/>
      <c r="Q174" s="221"/>
      <c r="R174" s="221"/>
      <c r="S174" s="221"/>
      <c r="T174" s="221">
        <v>1118.8125</v>
      </c>
      <c r="U174" s="221">
        <v>1084.0050000000001</v>
      </c>
      <c r="V174" s="221">
        <v>1123.7850000000001</v>
      </c>
      <c r="W174" s="221">
        <v>1113.8399999999999</v>
      </c>
      <c r="X174" s="221">
        <v>1088.9775</v>
      </c>
      <c r="Y174" s="221">
        <v>1118.8125</v>
      </c>
      <c r="Z174" s="221">
        <v>1118.8125</v>
      </c>
      <c r="AA174" s="221"/>
      <c r="AB174" s="221"/>
      <c r="AC174" s="221"/>
      <c r="AD174" s="221"/>
      <c r="AE174" s="221"/>
      <c r="AF174" s="221">
        <v>1118.8125</v>
      </c>
      <c r="AG174" s="221">
        <v>1088.9775</v>
      </c>
      <c r="AH174" s="221">
        <v>1118.8125</v>
      </c>
      <c r="AI174" s="221">
        <v>1118.8125</v>
      </c>
      <c r="AJ174" s="221">
        <v>1088.9775</v>
      </c>
      <c r="AK174" s="221">
        <v>1113.8399999999999</v>
      </c>
      <c r="AL174" s="221">
        <v>1123.7850000000001</v>
      </c>
      <c r="AM174" s="221"/>
      <c r="AN174" s="221"/>
      <c r="AO174" s="221"/>
      <c r="AP174" s="221"/>
      <c r="AQ174" s="221"/>
      <c r="AR174" s="221">
        <v>1123.7850000000001</v>
      </c>
      <c r="AS174" s="221">
        <v>1088.9775</v>
      </c>
      <c r="AT174" s="221">
        <v>1113.8399999999999</v>
      </c>
      <c r="AU174" s="221">
        <v>1123.7850000000001</v>
      </c>
      <c r="AV174" s="221">
        <v>1084.0050000000001</v>
      </c>
      <c r="AW174" s="221">
        <v>1113.8399999999999</v>
      </c>
      <c r="AX174" s="221">
        <v>1128.7574999999999</v>
      </c>
      <c r="AY174" s="221"/>
      <c r="AZ174" s="221"/>
      <c r="BA174" s="221"/>
      <c r="BB174" s="221"/>
      <c r="BC174" s="221"/>
      <c r="BD174" s="221">
        <v>1128.7574999999999</v>
      </c>
      <c r="BE174" s="221">
        <v>1079.0325</v>
      </c>
      <c r="BF174" s="221">
        <v>1118.8125</v>
      </c>
      <c r="BG174" s="221">
        <v>1123.7850000000001</v>
      </c>
      <c r="BH174" s="221">
        <v>1079.0325</v>
      </c>
      <c r="BI174" s="221">
        <v>1123.7850000000001</v>
      </c>
      <c r="BJ174" s="221">
        <v>1123.7850000000001</v>
      </c>
      <c r="BK174" s="221"/>
      <c r="BL174" s="221"/>
      <c r="BM174" s="221"/>
      <c r="BN174" s="221"/>
      <c r="BO174" s="221"/>
      <c r="BP174" s="221">
        <v>1123.7850000000001</v>
      </c>
      <c r="BQ174" s="221">
        <v>1079.0325</v>
      </c>
      <c r="BR174" s="221">
        <v>1123.7850000000001</v>
      </c>
      <c r="BS174" s="221">
        <v>1118.8125</v>
      </c>
      <c r="BT174" s="221">
        <v>1079.0325</v>
      </c>
      <c r="BU174" s="221">
        <v>1123.7850000000001</v>
      </c>
      <c r="BV174" s="221">
        <v>1118.8125</v>
      </c>
      <c r="BW174" s="221"/>
      <c r="BX174" s="221"/>
      <c r="BY174" s="221"/>
      <c r="BZ174" s="221"/>
      <c r="CA174" s="221"/>
      <c r="CB174" s="221">
        <v>1118.8125</v>
      </c>
      <c r="CC174" s="221">
        <v>1079.0325</v>
      </c>
      <c r="CD174" s="221">
        <v>1123.7850000000001</v>
      </c>
      <c r="CE174" s="221">
        <v>1113.8399999999999</v>
      </c>
      <c r="CF174" s="221">
        <v>1084.0050000000001</v>
      </c>
      <c r="CG174" s="221">
        <v>1123.7850000000001</v>
      </c>
      <c r="CH174" s="221">
        <v>1118.8125</v>
      </c>
      <c r="CI174" s="221"/>
      <c r="CJ174" s="221"/>
      <c r="CK174" s="221"/>
      <c r="CL174" s="221"/>
      <c r="CM174" s="221"/>
      <c r="CN174" s="221">
        <v>1118.8125</v>
      </c>
      <c r="CO174" s="221">
        <v>1084.0050000000001</v>
      </c>
      <c r="CP174" s="221">
        <v>1123.7850000000001</v>
      </c>
      <c r="CQ174" s="221">
        <v>1113.8399999999999</v>
      </c>
      <c r="CR174" s="221">
        <v>1088.9775</v>
      </c>
      <c r="CS174" s="221">
        <v>1118.8125</v>
      </c>
      <c r="CT174" s="221">
        <v>1118.8125</v>
      </c>
      <c r="CU174" s="221"/>
      <c r="CV174" s="221"/>
      <c r="CW174" s="221"/>
      <c r="CX174" s="221"/>
      <c r="CY174" s="221"/>
      <c r="CZ174" s="221">
        <v>1123.7850000000001</v>
      </c>
      <c r="DA174" s="221">
        <v>1088.9775</v>
      </c>
      <c r="DB174" s="221">
        <v>1113.8399999999999</v>
      </c>
      <c r="DC174" s="221">
        <v>1123.7850000000001</v>
      </c>
      <c r="DD174" s="221">
        <v>1084.0050000000001</v>
      </c>
      <c r="DE174" s="221">
        <v>1113.8399999999999</v>
      </c>
      <c r="DF174" s="221">
        <v>1128.7574999999999</v>
      </c>
      <c r="DG174" s="221"/>
      <c r="DH174" s="221"/>
      <c r="DI174" s="221"/>
      <c r="DJ174" s="221"/>
      <c r="DK174" s="221"/>
      <c r="DL174" s="221">
        <v>1128.7574999999999</v>
      </c>
      <c r="DM174" s="221">
        <v>1084.0050000000001</v>
      </c>
      <c r="DN174" s="221">
        <v>1113.8399999999999</v>
      </c>
      <c r="DO174" s="221">
        <v>1123.7850000000001</v>
      </c>
      <c r="DP174" s="221">
        <v>1079.0325</v>
      </c>
      <c r="DQ174" s="221">
        <v>1118.8125</v>
      </c>
      <c r="DR174" s="221">
        <v>1128.7574999999999</v>
      </c>
      <c r="DS174" s="221"/>
      <c r="DT174" s="221"/>
      <c r="DU174" s="221"/>
      <c r="DV174" s="221"/>
      <c r="DW174" s="221"/>
      <c r="DX174" s="221"/>
      <c r="DY174" s="221"/>
      <c r="DZ174" s="221"/>
      <c r="EA174" s="221"/>
      <c r="EB174" s="221"/>
      <c r="EC174" s="221"/>
      <c r="ED174" s="221"/>
      <c r="EE174" s="221"/>
      <c r="EF174" s="221"/>
      <c r="EG174" s="221"/>
      <c r="EH174" s="221"/>
      <c r="EI174" s="221"/>
      <c r="EJ174" s="221"/>
      <c r="EK174" s="221"/>
      <c r="EL174" s="221"/>
      <c r="EM174" s="221"/>
      <c r="EN174" s="221"/>
      <c r="EO174" s="221"/>
      <c r="EP174" s="221"/>
      <c r="EQ174" s="221"/>
      <c r="ER174" s="221"/>
      <c r="ES174" s="221"/>
      <c r="ET174" s="221"/>
      <c r="EU174" s="221"/>
      <c r="EV174" s="221"/>
      <c r="EW174" s="221"/>
      <c r="EX174" s="221"/>
      <c r="EY174" s="221"/>
      <c r="EZ174" s="221"/>
      <c r="FA174" s="221"/>
      <c r="FB174" s="221"/>
      <c r="FC174" s="221"/>
      <c r="FD174" s="221"/>
      <c r="FE174" s="221"/>
      <c r="FF174" s="221"/>
      <c r="FG174" s="221"/>
      <c r="FH174" s="221"/>
      <c r="FI174" s="221"/>
      <c r="FJ174" s="221"/>
      <c r="FK174" s="221"/>
      <c r="FL174" s="221"/>
      <c r="FM174" s="221"/>
      <c r="FN174" s="221"/>
      <c r="FO174" s="221"/>
      <c r="FP174" s="221"/>
      <c r="FQ174" s="221"/>
      <c r="FR174" s="221"/>
      <c r="FS174" s="221"/>
      <c r="FT174" s="221"/>
      <c r="FU174" s="221"/>
      <c r="FV174" s="221"/>
      <c r="FW174" s="221"/>
      <c r="FX174" s="221"/>
      <c r="FY174" s="221"/>
      <c r="FZ174" s="221"/>
      <c r="GA174" s="221"/>
      <c r="GB174" s="221"/>
      <c r="GC174" s="221"/>
      <c r="GD174" s="221"/>
      <c r="GE174" s="221"/>
      <c r="GF174" s="221"/>
      <c r="GG174" s="221"/>
      <c r="GH174" s="221"/>
      <c r="GI174" s="221"/>
      <c r="GJ174" s="221"/>
      <c r="GK174" s="221"/>
      <c r="GL174" s="221"/>
      <c r="GM174" s="221"/>
      <c r="GN174" s="221"/>
      <c r="GO174" s="221"/>
      <c r="GP174" s="221"/>
      <c r="GQ174" s="221"/>
      <c r="GR174" s="221"/>
      <c r="GS174" s="221"/>
      <c r="GT174" s="221"/>
      <c r="GU174" s="221"/>
      <c r="GV174" s="221"/>
      <c r="GW174" s="221"/>
      <c r="GX174" s="221"/>
      <c r="GY174" s="221"/>
      <c r="GZ174" s="221"/>
      <c r="HA174" s="221"/>
      <c r="HB174" s="221"/>
      <c r="HC174" s="221"/>
      <c r="HD174" s="221"/>
      <c r="HE174" s="221"/>
      <c r="HF174" s="221"/>
      <c r="HG174" s="221"/>
      <c r="HH174" s="221"/>
      <c r="HI174" s="221"/>
      <c r="HJ174" s="221"/>
      <c r="HK174" s="221"/>
      <c r="HL174" s="221"/>
      <c r="HM174" s="221"/>
      <c r="HN174" s="221"/>
      <c r="HO174" s="221"/>
      <c r="HP174" s="221"/>
      <c r="HQ174" s="221"/>
      <c r="HR174" s="221"/>
      <c r="HS174" s="221"/>
      <c r="HT174" s="221"/>
      <c r="HU174" s="221"/>
      <c r="HV174" s="221"/>
      <c r="HW174" s="221"/>
      <c r="HX174" s="221"/>
      <c r="HY174" s="221"/>
      <c r="HZ174" s="221"/>
      <c r="IA174" s="221"/>
      <c r="IB174" s="221"/>
      <c r="IC174" s="221"/>
      <c r="ID174" s="221"/>
      <c r="IE174" s="221"/>
      <c r="IF174" s="221"/>
      <c r="IG174" s="221"/>
      <c r="IH174" s="221"/>
      <c r="II174" s="221"/>
      <c r="IJ174" s="221"/>
      <c r="IK174" s="221"/>
      <c r="IL174" s="221"/>
      <c r="IM174" s="221"/>
      <c r="IN174" s="221"/>
      <c r="IO174" s="221"/>
      <c r="IP174" s="221"/>
      <c r="IQ174" s="221"/>
      <c r="IR174" s="221"/>
      <c r="IS174" s="221"/>
      <c r="IT174" s="221"/>
      <c r="IU174" s="221"/>
      <c r="IV174" s="221"/>
    </row>
    <row r="175" spans="1:256" s="305" customFormat="1" ht="13.5" customHeight="1" x14ac:dyDescent="0.3">
      <c r="B175" s="327"/>
      <c r="C175" s="317" t="s">
        <v>514</v>
      </c>
      <c r="D175" s="306" t="s">
        <v>551</v>
      </c>
      <c r="E175" s="309"/>
      <c r="F175" s="266"/>
      <c r="G175" s="266"/>
      <c r="H175" s="266">
        <v>80.8</v>
      </c>
      <c r="I175" s="266">
        <v>80.8</v>
      </c>
      <c r="J175" s="266">
        <v>80.8</v>
      </c>
      <c r="K175" s="266">
        <v>93.73</v>
      </c>
      <c r="L175" s="266">
        <v>93.73</v>
      </c>
      <c r="M175" s="266">
        <v>93.73</v>
      </c>
      <c r="N175" s="266">
        <v>93.73</v>
      </c>
      <c r="O175" s="266"/>
      <c r="P175" s="266"/>
      <c r="Q175" s="266"/>
      <c r="R175" s="266"/>
      <c r="S175" s="266"/>
      <c r="T175" s="266">
        <v>93.73</v>
      </c>
      <c r="U175" s="266">
        <v>93.73</v>
      </c>
      <c r="V175" s="266">
        <v>93.73</v>
      </c>
      <c r="W175" s="266">
        <v>107.32</v>
      </c>
      <c r="X175" s="266">
        <v>107.32</v>
      </c>
      <c r="Y175" s="266">
        <v>107.32</v>
      </c>
      <c r="Z175" s="266">
        <v>107.32</v>
      </c>
      <c r="AA175" s="266"/>
      <c r="AB175" s="266"/>
      <c r="AC175" s="266"/>
      <c r="AD175" s="266"/>
      <c r="AE175" s="266"/>
      <c r="AF175" s="266">
        <v>107.32</v>
      </c>
      <c r="AG175" s="266">
        <v>107.32</v>
      </c>
      <c r="AH175" s="266">
        <v>107.32</v>
      </c>
      <c r="AI175" s="266">
        <v>122.34</v>
      </c>
      <c r="AJ175" s="266">
        <v>122.34</v>
      </c>
      <c r="AK175" s="266">
        <v>122.34</v>
      </c>
      <c r="AL175" s="266">
        <v>122.34</v>
      </c>
      <c r="AM175" s="266"/>
      <c r="AN175" s="266"/>
      <c r="AO175" s="266"/>
      <c r="AP175" s="266"/>
      <c r="AQ175" s="266"/>
      <c r="AR175" s="266">
        <v>122.34</v>
      </c>
      <c r="AS175" s="266">
        <v>122.34</v>
      </c>
      <c r="AT175" s="266">
        <v>122.34</v>
      </c>
      <c r="AU175" s="266">
        <v>138.247768992</v>
      </c>
      <c r="AV175" s="266">
        <v>138.247768992</v>
      </c>
      <c r="AW175" s="266">
        <v>138.247768992</v>
      </c>
      <c r="AX175" s="266">
        <v>138.247768992</v>
      </c>
      <c r="AY175" s="266"/>
      <c r="AZ175" s="266"/>
      <c r="BA175" s="266"/>
      <c r="BB175" s="266"/>
      <c r="BC175" s="266"/>
      <c r="BD175" s="266">
        <v>138.247768992</v>
      </c>
      <c r="BE175" s="266">
        <v>138.247768992</v>
      </c>
      <c r="BF175" s="266">
        <v>138.247768992</v>
      </c>
      <c r="BG175" s="266">
        <v>155.52874011599999</v>
      </c>
      <c r="BH175" s="266">
        <v>155.52874011599999</v>
      </c>
      <c r="BI175" s="266">
        <v>155.52874011599999</v>
      </c>
      <c r="BJ175" s="266">
        <v>155.52874011599999</v>
      </c>
      <c r="BK175" s="266"/>
      <c r="BL175" s="266"/>
      <c r="BM175" s="266"/>
      <c r="BN175" s="266"/>
      <c r="BO175" s="266"/>
      <c r="BP175" s="266">
        <v>155.52874011599999</v>
      </c>
      <c r="BQ175" s="266">
        <v>155.52874011599999</v>
      </c>
      <c r="BR175" s="266">
        <v>155.52874011599999</v>
      </c>
      <c r="BS175" s="266">
        <v>174.19218892992001</v>
      </c>
      <c r="BT175" s="266">
        <v>174.19218892992001</v>
      </c>
      <c r="BU175" s="266">
        <v>174.19218892992001</v>
      </c>
      <c r="BV175" s="266">
        <v>174.19218892992001</v>
      </c>
      <c r="BW175" s="266"/>
      <c r="BX175" s="266"/>
      <c r="BY175" s="266"/>
      <c r="BZ175" s="266"/>
      <c r="CA175" s="266"/>
      <c r="CB175" s="266">
        <v>174.19218892992001</v>
      </c>
      <c r="CC175" s="266">
        <v>174.19218892992001</v>
      </c>
      <c r="CD175" s="266">
        <v>174.19218892992001</v>
      </c>
      <c r="CE175" s="266">
        <v>194.2242906568608</v>
      </c>
      <c r="CF175" s="266">
        <v>194.2242906568608</v>
      </c>
      <c r="CG175" s="266">
        <v>194.2242906568608</v>
      </c>
      <c r="CH175" s="266">
        <v>194.2242906568608</v>
      </c>
      <c r="CI175" s="266"/>
      <c r="CJ175" s="266"/>
      <c r="CK175" s="266"/>
      <c r="CL175" s="266"/>
      <c r="CM175" s="266"/>
      <c r="CN175" s="266">
        <v>194.2242906568608</v>
      </c>
      <c r="CO175" s="266">
        <v>194.2242906568608</v>
      </c>
      <c r="CP175" s="266">
        <v>194.2242906568608</v>
      </c>
      <c r="CQ175" s="266">
        <v>215.58896262911551</v>
      </c>
      <c r="CR175" s="266">
        <v>215.58896262911551</v>
      </c>
      <c r="CS175" s="266">
        <v>215.58896262911551</v>
      </c>
      <c r="CT175" s="266">
        <v>215.58896262911551</v>
      </c>
      <c r="CU175" s="266"/>
      <c r="CV175" s="266"/>
      <c r="CW175" s="266"/>
      <c r="CX175" s="266"/>
      <c r="CY175" s="266"/>
      <c r="CZ175" s="266">
        <v>215.58896262911551</v>
      </c>
      <c r="DA175" s="266">
        <v>215.58896262911551</v>
      </c>
      <c r="DB175" s="266">
        <v>215.58896262911551</v>
      </c>
      <c r="DC175" s="266">
        <v>238.22580370517261</v>
      </c>
      <c r="DD175" s="266">
        <v>238.22580370517264</v>
      </c>
      <c r="DE175" s="266">
        <v>238.22580370517261</v>
      </c>
      <c r="DF175" s="266">
        <v>238.22580370517264</v>
      </c>
      <c r="DG175" s="266"/>
      <c r="DH175" s="266"/>
      <c r="DI175" s="266"/>
      <c r="DJ175" s="266"/>
      <c r="DK175" s="266"/>
      <c r="DL175" s="266">
        <v>238.22580370517264</v>
      </c>
      <c r="DM175" s="266">
        <v>238.22580370517264</v>
      </c>
      <c r="DN175" s="266">
        <v>238.22580370517261</v>
      </c>
      <c r="DO175" s="266">
        <v>262.04838407568991</v>
      </c>
      <c r="DP175" s="266">
        <v>262.04838407568991</v>
      </c>
      <c r="DQ175" s="266">
        <v>262.04838407568991</v>
      </c>
      <c r="DR175" s="266">
        <v>262.04838407568991</v>
      </c>
      <c r="DS175" s="266"/>
      <c r="DT175" s="266"/>
      <c r="DU175" s="266"/>
      <c r="DV175" s="266"/>
      <c r="DW175" s="266"/>
      <c r="DX175" s="266"/>
      <c r="DY175" s="266"/>
      <c r="DZ175" s="266"/>
      <c r="EA175" s="266"/>
      <c r="EB175" s="266"/>
      <c r="EC175" s="266"/>
      <c r="ED175" s="266"/>
      <c r="EE175" s="266"/>
      <c r="EF175" s="266"/>
      <c r="EG175" s="266"/>
      <c r="EH175" s="266"/>
      <c r="EI175" s="266"/>
      <c r="EJ175" s="266"/>
      <c r="EK175" s="266"/>
      <c r="EL175" s="266"/>
      <c r="EM175" s="266"/>
      <c r="EN175" s="266"/>
      <c r="EO175" s="266"/>
      <c r="EP175" s="266"/>
      <c r="EQ175" s="266"/>
      <c r="ER175" s="266"/>
      <c r="ES175" s="266"/>
      <c r="ET175" s="266"/>
      <c r="EU175" s="266"/>
      <c r="EV175" s="266"/>
      <c r="EW175" s="266"/>
      <c r="EX175" s="266"/>
      <c r="EY175" s="266"/>
      <c r="EZ175" s="266"/>
      <c r="FA175" s="266"/>
      <c r="FB175" s="266"/>
      <c r="FC175" s="266"/>
      <c r="FD175" s="266"/>
      <c r="FE175" s="266"/>
      <c r="FF175" s="266"/>
      <c r="FG175" s="266"/>
      <c r="FH175" s="266"/>
      <c r="FI175" s="266"/>
      <c r="FJ175" s="266"/>
      <c r="FK175" s="266"/>
      <c r="FL175" s="266"/>
      <c r="FM175" s="266"/>
      <c r="FN175" s="266"/>
      <c r="FO175" s="266"/>
      <c r="FP175" s="266"/>
      <c r="FQ175" s="266"/>
      <c r="FR175" s="266"/>
      <c r="FS175" s="266"/>
      <c r="FT175" s="266"/>
      <c r="FU175" s="266"/>
      <c r="FV175" s="266"/>
      <c r="FW175" s="266"/>
      <c r="FX175" s="266"/>
      <c r="FY175" s="266"/>
      <c r="FZ175" s="266"/>
      <c r="GA175" s="266"/>
      <c r="GB175" s="266"/>
      <c r="GC175" s="266"/>
      <c r="GD175" s="266"/>
      <c r="GE175" s="266"/>
      <c r="GF175" s="266"/>
      <c r="GG175" s="266"/>
      <c r="GH175" s="266"/>
      <c r="GI175" s="266"/>
      <c r="GJ175" s="266"/>
      <c r="GK175" s="266"/>
      <c r="GL175" s="266"/>
      <c r="GM175" s="266"/>
      <c r="GN175" s="266"/>
      <c r="GO175" s="266"/>
      <c r="GP175" s="266"/>
      <c r="GQ175" s="266"/>
      <c r="GR175" s="266"/>
      <c r="GS175" s="266"/>
      <c r="GT175" s="266"/>
      <c r="GU175" s="266"/>
      <c r="GV175" s="266"/>
      <c r="GW175" s="266"/>
      <c r="GX175" s="266"/>
      <c r="GY175" s="266"/>
      <c r="GZ175" s="266"/>
      <c r="HA175" s="266"/>
      <c r="HB175" s="266"/>
      <c r="HC175" s="266"/>
      <c r="HD175" s="266"/>
      <c r="HE175" s="266"/>
      <c r="HF175" s="266"/>
      <c r="HG175" s="266"/>
      <c r="HH175" s="266"/>
      <c r="HI175" s="266"/>
      <c r="HJ175" s="266"/>
      <c r="HK175" s="266"/>
      <c r="HL175" s="266"/>
      <c r="HM175" s="266"/>
      <c r="HN175" s="266"/>
      <c r="HO175" s="266"/>
      <c r="HP175" s="266"/>
      <c r="HQ175" s="266"/>
      <c r="HR175" s="266"/>
      <c r="HS175" s="266"/>
      <c r="HT175" s="266"/>
      <c r="HU175" s="266"/>
      <c r="HV175" s="266"/>
      <c r="HW175" s="266"/>
      <c r="HX175" s="266"/>
      <c r="HY175" s="266"/>
      <c r="HZ175" s="266"/>
      <c r="IA175" s="266"/>
      <c r="IB175" s="266"/>
      <c r="IC175" s="266"/>
      <c r="ID175" s="266"/>
      <c r="IE175" s="266"/>
      <c r="IF175" s="266"/>
      <c r="IG175" s="266"/>
      <c r="IH175" s="266"/>
      <c r="II175" s="266"/>
      <c r="IJ175" s="266"/>
      <c r="IK175" s="266"/>
      <c r="IL175" s="266"/>
      <c r="IM175" s="266"/>
      <c r="IN175" s="266"/>
      <c r="IO175" s="266"/>
      <c r="IP175" s="266"/>
      <c r="IQ175" s="266"/>
      <c r="IR175" s="266"/>
      <c r="IS175" s="266"/>
      <c r="IT175" s="266"/>
      <c r="IU175" s="266"/>
      <c r="IV175" s="266"/>
    </row>
    <row r="176" spans="1:256" s="305" customFormat="1" ht="13.5" customHeight="1" x14ac:dyDescent="0.3">
      <c r="A176" s="298"/>
      <c r="B176" s="327"/>
      <c r="C176" s="311"/>
      <c r="D176" s="343" t="s">
        <v>552</v>
      </c>
      <c r="E176" s="304"/>
      <c r="F176" s="221"/>
      <c r="G176" s="221"/>
      <c r="H176" s="221">
        <v>0</v>
      </c>
      <c r="I176" s="221">
        <v>0</v>
      </c>
      <c r="J176" s="221">
        <v>0</v>
      </c>
      <c r="K176" s="221">
        <v>0</v>
      </c>
      <c r="L176" s="221">
        <v>0</v>
      </c>
      <c r="M176" s="221">
        <v>0</v>
      </c>
      <c r="N176" s="221">
        <v>0</v>
      </c>
      <c r="O176" s="221"/>
      <c r="P176" s="221"/>
      <c r="Q176" s="221"/>
      <c r="R176" s="221"/>
      <c r="S176" s="221"/>
      <c r="T176" s="221">
        <v>0</v>
      </c>
      <c r="U176" s="221">
        <v>0</v>
      </c>
      <c r="V176" s="221">
        <v>0</v>
      </c>
      <c r="W176" s="221">
        <v>0</v>
      </c>
      <c r="X176" s="221">
        <v>0</v>
      </c>
      <c r="Y176" s="221">
        <v>0</v>
      </c>
      <c r="Z176" s="221">
        <v>0</v>
      </c>
      <c r="AA176" s="221"/>
      <c r="AB176" s="221"/>
      <c r="AC176" s="221"/>
      <c r="AD176" s="221"/>
      <c r="AE176" s="221"/>
      <c r="AF176" s="221">
        <v>0</v>
      </c>
      <c r="AG176" s="221">
        <v>0</v>
      </c>
      <c r="AH176" s="221">
        <v>0</v>
      </c>
      <c r="AI176" s="221">
        <v>0</v>
      </c>
      <c r="AJ176" s="221">
        <v>0</v>
      </c>
      <c r="AK176" s="221">
        <v>0</v>
      </c>
      <c r="AL176" s="221">
        <v>0</v>
      </c>
      <c r="AM176" s="221"/>
      <c r="AN176" s="221"/>
      <c r="AO176" s="221"/>
      <c r="AP176" s="221"/>
      <c r="AQ176" s="221"/>
      <c r="AR176" s="221">
        <v>0</v>
      </c>
      <c r="AS176" s="221">
        <v>0</v>
      </c>
      <c r="AT176" s="221">
        <v>0</v>
      </c>
      <c r="AU176" s="221">
        <v>0</v>
      </c>
      <c r="AV176" s="221">
        <v>0</v>
      </c>
      <c r="AW176" s="221">
        <v>0</v>
      </c>
      <c r="AX176" s="221">
        <v>0</v>
      </c>
      <c r="AY176" s="221"/>
      <c r="AZ176" s="221"/>
      <c r="BA176" s="221"/>
      <c r="BB176" s="221"/>
      <c r="BC176" s="221"/>
      <c r="BD176" s="221">
        <v>0</v>
      </c>
      <c r="BE176" s="221">
        <v>0</v>
      </c>
      <c r="BF176" s="221">
        <v>0</v>
      </c>
      <c r="BG176" s="221">
        <v>0</v>
      </c>
      <c r="BH176" s="221">
        <v>0</v>
      </c>
      <c r="BI176" s="221">
        <v>0</v>
      </c>
      <c r="BJ176" s="221">
        <v>0</v>
      </c>
      <c r="BK176" s="221"/>
      <c r="BL176" s="221"/>
      <c r="BM176" s="221"/>
      <c r="BN176" s="221"/>
      <c r="BO176" s="221"/>
      <c r="BP176" s="221">
        <v>0</v>
      </c>
      <c r="BQ176" s="221">
        <v>0</v>
      </c>
      <c r="BR176" s="221">
        <v>0</v>
      </c>
      <c r="BS176" s="221">
        <v>0</v>
      </c>
      <c r="BT176" s="221">
        <v>0</v>
      </c>
      <c r="BU176" s="221">
        <v>0</v>
      </c>
      <c r="BV176" s="221">
        <v>0</v>
      </c>
      <c r="BW176" s="221"/>
      <c r="BX176" s="221"/>
      <c r="BY176" s="221"/>
      <c r="BZ176" s="221"/>
      <c r="CA176" s="221"/>
      <c r="CB176" s="221">
        <v>0</v>
      </c>
      <c r="CC176" s="221">
        <v>0</v>
      </c>
      <c r="CD176" s="221">
        <v>0</v>
      </c>
      <c r="CE176" s="221">
        <v>0</v>
      </c>
      <c r="CF176" s="221">
        <v>0</v>
      </c>
      <c r="CG176" s="221">
        <v>0</v>
      </c>
      <c r="CH176" s="221">
        <v>0</v>
      </c>
      <c r="CI176" s="221"/>
      <c r="CJ176" s="221"/>
      <c r="CK176" s="221"/>
      <c r="CL176" s="221"/>
      <c r="CM176" s="221"/>
      <c r="CN176" s="221">
        <v>0</v>
      </c>
      <c r="CO176" s="221">
        <v>0</v>
      </c>
      <c r="CP176" s="221">
        <v>0</v>
      </c>
      <c r="CQ176" s="221">
        <v>0</v>
      </c>
      <c r="CR176" s="221">
        <v>0</v>
      </c>
      <c r="CS176" s="221">
        <v>0</v>
      </c>
      <c r="CT176" s="221">
        <v>0</v>
      </c>
      <c r="CU176" s="221"/>
      <c r="CV176" s="221"/>
      <c r="CW176" s="221"/>
      <c r="CX176" s="221"/>
      <c r="CY176" s="221"/>
      <c r="CZ176" s="221">
        <v>0</v>
      </c>
      <c r="DA176" s="221">
        <v>0</v>
      </c>
      <c r="DB176" s="221">
        <v>0</v>
      </c>
      <c r="DC176" s="221">
        <v>0</v>
      </c>
      <c r="DD176" s="221">
        <v>0</v>
      </c>
      <c r="DE176" s="221">
        <v>0</v>
      </c>
      <c r="DF176" s="221">
        <v>0</v>
      </c>
      <c r="DG176" s="221"/>
      <c r="DH176" s="221"/>
      <c r="DI176" s="221"/>
      <c r="DJ176" s="221"/>
      <c r="DK176" s="221"/>
      <c r="DL176" s="221">
        <v>0</v>
      </c>
      <c r="DM176" s="221">
        <v>0</v>
      </c>
      <c r="DN176" s="221">
        <v>0</v>
      </c>
      <c r="DO176" s="221">
        <v>0</v>
      </c>
      <c r="DP176" s="221">
        <v>0</v>
      </c>
      <c r="DQ176" s="221">
        <v>0</v>
      </c>
      <c r="DR176" s="221">
        <v>0</v>
      </c>
      <c r="DS176" s="221"/>
      <c r="DT176" s="221"/>
      <c r="DU176" s="221"/>
      <c r="DV176" s="221"/>
      <c r="DW176" s="221"/>
      <c r="DX176" s="221"/>
      <c r="DY176" s="221"/>
      <c r="DZ176" s="221"/>
      <c r="EA176" s="221"/>
      <c r="EB176" s="221"/>
      <c r="EC176" s="221"/>
      <c r="ED176" s="221"/>
      <c r="EE176" s="221"/>
      <c r="EF176" s="221"/>
      <c r="EG176" s="221"/>
      <c r="EH176" s="221"/>
      <c r="EI176" s="221"/>
      <c r="EJ176" s="221"/>
      <c r="EK176" s="221"/>
      <c r="EL176" s="221"/>
      <c r="EM176" s="221"/>
      <c r="EN176" s="221"/>
      <c r="EO176" s="221"/>
      <c r="EP176" s="221"/>
      <c r="EQ176" s="221"/>
      <c r="ER176" s="221"/>
      <c r="ES176" s="221"/>
      <c r="ET176" s="221"/>
      <c r="EU176" s="221"/>
      <c r="EV176" s="221"/>
      <c r="EW176" s="221"/>
      <c r="EX176" s="221"/>
      <c r="EY176" s="221"/>
      <c r="EZ176" s="221"/>
      <c r="FA176" s="221"/>
      <c r="FB176" s="221"/>
      <c r="FC176" s="221"/>
      <c r="FD176" s="221"/>
      <c r="FE176" s="221"/>
      <c r="FF176" s="221"/>
      <c r="FG176" s="221"/>
      <c r="FH176" s="221"/>
      <c r="FI176" s="221"/>
      <c r="FJ176" s="221"/>
      <c r="FK176" s="221"/>
      <c r="FL176" s="221"/>
      <c r="FM176" s="221"/>
      <c r="FN176" s="221"/>
      <c r="FO176" s="221"/>
      <c r="FP176" s="221"/>
      <c r="FQ176" s="221"/>
      <c r="FR176" s="221"/>
      <c r="FS176" s="221"/>
      <c r="FT176" s="221"/>
      <c r="FU176" s="221"/>
      <c r="FV176" s="221"/>
      <c r="FW176" s="221"/>
      <c r="FX176" s="221"/>
      <c r="FY176" s="221"/>
      <c r="FZ176" s="221"/>
      <c r="GA176" s="221"/>
      <c r="GB176" s="221"/>
      <c r="GC176" s="221"/>
      <c r="GD176" s="221"/>
      <c r="GE176" s="221"/>
      <c r="GF176" s="221"/>
      <c r="GG176" s="221"/>
      <c r="GH176" s="221"/>
      <c r="GI176" s="221"/>
      <c r="GJ176" s="221"/>
      <c r="GK176" s="221"/>
      <c r="GL176" s="221"/>
      <c r="GM176" s="221"/>
      <c r="GN176" s="221"/>
      <c r="GO176" s="221"/>
      <c r="GP176" s="221"/>
      <c r="GQ176" s="221"/>
      <c r="GR176" s="221"/>
      <c r="GS176" s="221"/>
      <c r="GT176" s="221"/>
      <c r="GU176" s="221"/>
      <c r="GV176" s="221"/>
      <c r="GW176" s="221"/>
      <c r="GX176" s="221"/>
      <c r="GY176" s="221"/>
      <c r="GZ176" s="221"/>
      <c r="HA176" s="221"/>
      <c r="HB176" s="221"/>
      <c r="HC176" s="221"/>
      <c r="HD176" s="221"/>
      <c r="HE176" s="221"/>
      <c r="HF176" s="221"/>
      <c r="HG176" s="221"/>
      <c r="HH176" s="221"/>
      <c r="HI176" s="221"/>
      <c r="HJ176" s="221"/>
      <c r="HK176" s="221"/>
      <c r="HL176" s="221"/>
      <c r="HM176" s="221"/>
      <c r="HN176" s="221"/>
      <c r="HO176" s="221"/>
      <c r="HP176" s="221"/>
      <c r="HQ176" s="221"/>
      <c r="HR176" s="221"/>
      <c r="HS176" s="221"/>
      <c r="HT176" s="221"/>
      <c r="HU176" s="221"/>
      <c r="HV176" s="221"/>
      <c r="HW176" s="221"/>
      <c r="HX176" s="221"/>
      <c r="HY176" s="221"/>
      <c r="HZ176" s="221"/>
      <c r="IA176" s="221"/>
      <c r="IB176" s="221"/>
      <c r="IC176" s="221"/>
      <c r="ID176" s="221"/>
      <c r="IE176" s="221"/>
      <c r="IF176" s="221"/>
      <c r="IG176" s="221"/>
      <c r="IH176" s="221"/>
      <c r="II176" s="221"/>
      <c r="IJ176" s="221"/>
      <c r="IK176" s="221"/>
      <c r="IL176" s="221"/>
      <c r="IM176" s="221"/>
      <c r="IN176" s="221"/>
      <c r="IO176" s="221"/>
      <c r="IP176" s="221"/>
      <c r="IQ176" s="221"/>
      <c r="IR176" s="221"/>
      <c r="IS176" s="221"/>
      <c r="IT176" s="221"/>
      <c r="IU176" s="221"/>
      <c r="IV176" s="221"/>
    </row>
    <row r="177" spans="1:256" s="305" customFormat="1" ht="13.5" customHeight="1" x14ac:dyDescent="0.3">
      <c r="B177" s="327"/>
      <c r="C177" s="311"/>
      <c r="D177" s="306" t="s">
        <v>553</v>
      </c>
      <c r="E177" s="309"/>
      <c r="F177" s="266"/>
      <c r="G177" s="266"/>
      <c r="H177" s="266">
        <v>0</v>
      </c>
      <c r="I177" s="266">
        <v>0</v>
      </c>
      <c r="J177" s="266">
        <v>0</v>
      </c>
      <c r="K177" s="266">
        <v>0</v>
      </c>
      <c r="L177" s="266">
        <v>0</v>
      </c>
      <c r="M177" s="266">
        <v>0</v>
      </c>
      <c r="N177" s="266">
        <v>0</v>
      </c>
      <c r="O177" s="266"/>
      <c r="P177" s="266"/>
      <c r="Q177" s="266"/>
      <c r="R177" s="266"/>
      <c r="S177" s="266"/>
      <c r="T177" s="266">
        <v>0</v>
      </c>
      <c r="U177" s="266">
        <v>0</v>
      </c>
      <c r="V177" s="266">
        <v>0</v>
      </c>
      <c r="W177" s="266">
        <v>0</v>
      </c>
      <c r="X177" s="266">
        <v>0</v>
      </c>
      <c r="Y177" s="266">
        <v>0</v>
      </c>
      <c r="Z177" s="266">
        <v>0</v>
      </c>
      <c r="AA177" s="266"/>
      <c r="AB177" s="266"/>
      <c r="AC177" s="266"/>
      <c r="AD177" s="266"/>
      <c r="AE177" s="266"/>
      <c r="AF177" s="266">
        <v>0</v>
      </c>
      <c r="AG177" s="266">
        <v>0</v>
      </c>
      <c r="AH177" s="266">
        <v>0</v>
      </c>
      <c r="AI177" s="266">
        <v>0</v>
      </c>
      <c r="AJ177" s="266">
        <v>0</v>
      </c>
      <c r="AK177" s="266">
        <v>0</v>
      </c>
      <c r="AL177" s="266">
        <v>0</v>
      </c>
      <c r="AM177" s="266"/>
      <c r="AN177" s="266"/>
      <c r="AO177" s="266"/>
      <c r="AP177" s="266"/>
      <c r="AQ177" s="266"/>
      <c r="AR177" s="266">
        <v>0</v>
      </c>
      <c r="AS177" s="266">
        <v>0</v>
      </c>
      <c r="AT177" s="266">
        <v>0</v>
      </c>
      <c r="AU177" s="266">
        <v>0</v>
      </c>
      <c r="AV177" s="266">
        <v>0</v>
      </c>
      <c r="AW177" s="266">
        <v>0</v>
      </c>
      <c r="AX177" s="266">
        <v>0</v>
      </c>
      <c r="AY177" s="266"/>
      <c r="AZ177" s="266"/>
      <c r="BA177" s="266"/>
      <c r="BB177" s="266"/>
      <c r="BC177" s="266"/>
      <c r="BD177" s="266">
        <v>0</v>
      </c>
      <c r="BE177" s="266">
        <v>0</v>
      </c>
      <c r="BF177" s="266">
        <v>0</v>
      </c>
      <c r="BG177" s="266">
        <v>0</v>
      </c>
      <c r="BH177" s="266">
        <v>0</v>
      </c>
      <c r="BI177" s="266">
        <v>0</v>
      </c>
      <c r="BJ177" s="266">
        <v>0</v>
      </c>
      <c r="BK177" s="266"/>
      <c r="BL177" s="266"/>
      <c r="BM177" s="266"/>
      <c r="BN177" s="266"/>
      <c r="BO177" s="266"/>
      <c r="BP177" s="266">
        <v>0</v>
      </c>
      <c r="BQ177" s="266">
        <v>0</v>
      </c>
      <c r="BR177" s="266">
        <v>0</v>
      </c>
      <c r="BS177" s="266">
        <v>0</v>
      </c>
      <c r="BT177" s="266">
        <v>0</v>
      </c>
      <c r="BU177" s="266">
        <v>0</v>
      </c>
      <c r="BV177" s="266">
        <v>0</v>
      </c>
      <c r="BW177" s="266"/>
      <c r="BX177" s="266"/>
      <c r="BY177" s="266"/>
      <c r="BZ177" s="266"/>
      <c r="CA177" s="266"/>
      <c r="CB177" s="266">
        <v>0</v>
      </c>
      <c r="CC177" s="266">
        <v>0</v>
      </c>
      <c r="CD177" s="266">
        <v>0</v>
      </c>
      <c r="CE177" s="266">
        <v>0</v>
      </c>
      <c r="CF177" s="266">
        <v>0</v>
      </c>
      <c r="CG177" s="266">
        <v>0</v>
      </c>
      <c r="CH177" s="266">
        <v>0</v>
      </c>
      <c r="CI177" s="266"/>
      <c r="CJ177" s="266"/>
      <c r="CK177" s="266"/>
      <c r="CL177" s="266"/>
      <c r="CM177" s="266"/>
      <c r="CN177" s="266">
        <v>0</v>
      </c>
      <c r="CO177" s="266">
        <v>0</v>
      </c>
      <c r="CP177" s="266">
        <v>0</v>
      </c>
      <c r="CQ177" s="266">
        <v>0</v>
      </c>
      <c r="CR177" s="266">
        <v>0</v>
      </c>
      <c r="CS177" s="266">
        <v>0</v>
      </c>
      <c r="CT177" s="266">
        <v>0</v>
      </c>
      <c r="CU177" s="266"/>
      <c r="CV177" s="266"/>
      <c r="CW177" s="266"/>
      <c r="CX177" s="266"/>
      <c r="CY177" s="266"/>
      <c r="CZ177" s="266">
        <v>0</v>
      </c>
      <c r="DA177" s="266">
        <v>0</v>
      </c>
      <c r="DB177" s="266">
        <v>0</v>
      </c>
      <c r="DC177" s="266">
        <v>0</v>
      </c>
      <c r="DD177" s="266">
        <v>0</v>
      </c>
      <c r="DE177" s="266">
        <v>0</v>
      </c>
      <c r="DF177" s="266">
        <v>0</v>
      </c>
      <c r="DG177" s="266"/>
      <c r="DH177" s="266"/>
      <c r="DI177" s="266"/>
      <c r="DJ177" s="266"/>
      <c r="DK177" s="266"/>
      <c r="DL177" s="266">
        <v>0</v>
      </c>
      <c r="DM177" s="266">
        <v>0</v>
      </c>
      <c r="DN177" s="266">
        <v>0</v>
      </c>
      <c r="DO177" s="266">
        <v>0</v>
      </c>
      <c r="DP177" s="266">
        <v>0</v>
      </c>
      <c r="DQ177" s="266">
        <v>0</v>
      </c>
      <c r="DR177" s="266">
        <v>0</v>
      </c>
      <c r="DS177" s="266"/>
      <c r="DT177" s="266"/>
      <c r="DU177" s="266"/>
      <c r="DV177" s="266"/>
      <c r="DW177" s="266"/>
      <c r="DX177" s="266"/>
      <c r="DY177" s="266"/>
      <c r="DZ177" s="266"/>
      <c r="EA177" s="266"/>
      <c r="EB177" s="266"/>
      <c r="EC177" s="266"/>
      <c r="ED177" s="266"/>
      <c r="EE177" s="266"/>
      <c r="EF177" s="266"/>
      <c r="EG177" s="266"/>
      <c r="EH177" s="266"/>
      <c r="EI177" s="266"/>
      <c r="EJ177" s="266"/>
      <c r="EK177" s="266"/>
      <c r="EL177" s="266"/>
      <c r="EM177" s="266"/>
      <c r="EN177" s="266"/>
      <c r="EO177" s="266"/>
      <c r="EP177" s="266"/>
      <c r="EQ177" s="266"/>
      <c r="ER177" s="266"/>
      <c r="ES177" s="266"/>
      <c r="ET177" s="266"/>
      <c r="EU177" s="266"/>
      <c r="EV177" s="266"/>
      <c r="EW177" s="266"/>
      <c r="EX177" s="266"/>
      <c r="EY177" s="266"/>
      <c r="EZ177" s="266"/>
      <c r="FA177" s="266"/>
      <c r="FB177" s="266"/>
      <c r="FC177" s="266"/>
      <c r="FD177" s="266"/>
      <c r="FE177" s="266"/>
      <c r="FF177" s="266"/>
      <c r="FG177" s="266"/>
      <c r="FH177" s="266"/>
      <c r="FI177" s="266"/>
      <c r="FJ177" s="266"/>
      <c r="FK177" s="266"/>
      <c r="FL177" s="266"/>
      <c r="FM177" s="266"/>
      <c r="FN177" s="266"/>
      <c r="FO177" s="266"/>
      <c r="FP177" s="266"/>
      <c r="FQ177" s="266"/>
      <c r="FR177" s="266"/>
      <c r="FS177" s="266"/>
      <c r="FT177" s="266"/>
      <c r="FU177" s="266"/>
      <c r="FV177" s="266"/>
      <c r="FW177" s="266"/>
      <c r="FX177" s="266"/>
      <c r="FY177" s="266"/>
      <c r="FZ177" s="266"/>
      <c r="GA177" s="266"/>
      <c r="GB177" s="266"/>
      <c r="GC177" s="266"/>
      <c r="GD177" s="266"/>
      <c r="GE177" s="266"/>
      <c r="GF177" s="266"/>
      <c r="GG177" s="266"/>
      <c r="GH177" s="266"/>
      <c r="GI177" s="266"/>
      <c r="GJ177" s="266"/>
      <c r="GK177" s="266"/>
      <c r="GL177" s="266"/>
      <c r="GM177" s="266"/>
      <c r="GN177" s="266"/>
      <c r="GO177" s="266"/>
      <c r="GP177" s="266"/>
      <c r="GQ177" s="266"/>
      <c r="GR177" s="266"/>
      <c r="GS177" s="266"/>
      <c r="GT177" s="266"/>
      <c r="GU177" s="266"/>
      <c r="GV177" s="266"/>
      <c r="GW177" s="266"/>
      <c r="GX177" s="266"/>
      <c r="GY177" s="266"/>
      <c r="GZ177" s="266"/>
      <c r="HA177" s="266"/>
      <c r="HB177" s="266"/>
      <c r="HC177" s="266"/>
      <c r="HD177" s="266"/>
      <c r="HE177" s="266"/>
      <c r="HF177" s="266"/>
      <c r="HG177" s="266"/>
      <c r="HH177" s="266"/>
      <c r="HI177" s="266"/>
      <c r="HJ177" s="266"/>
      <c r="HK177" s="266"/>
      <c r="HL177" s="266"/>
      <c r="HM177" s="266"/>
      <c r="HN177" s="266"/>
      <c r="HO177" s="266"/>
      <c r="HP177" s="266"/>
      <c r="HQ177" s="266"/>
      <c r="HR177" s="266"/>
      <c r="HS177" s="266"/>
      <c r="HT177" s="266"/>
      <c r="HU177" s="266"/>
      <c r="HV177" s="266"/>
      <c r="HW177" s="266"/>
      <c r="HX177" s="266"/>
      <c r="HY177" s="266"/>
      <c r="HZ177" s="266"/>
      <c r="IA177" s="266"/>
      <c r="IB177" s="266"/>
      <c r="IC177" s="266"/>
      <c r="ID177" s="266"/>
      <c r="IE177" s="266"/>
      <c r="IF177" s="266"/>
      <c r="IG177" s="266"/>
      <c r="IH177" s="266"/>
      <c r="II177" s="266"/>
      <c r="IJ177" s="266"/>
      <c r="IK177" s="266"/>
      <c r="IL177" s="266"/>
      <c r="IM177" s="266"/>
      <c r="IN177" s="266"/>
      <c r="IO177" s="266"/>
      <c r="IP177" s="266"/>
      <c r="IQ177" s="266"/>
      <c r="IR177" s="266"/>
      <c r="IS177" s="266"/>
      <c r="IT177" s="266"/>
      <c r="IU177" s="266"/>
      <c r="IV177" s="266"/>
    </row>
    <row r="178" spans="1:256" s="305" customFormat="1" ht="13.5" customHeight="1" x14ac:dyDescent="0.3">
      <c r="A178" s="298"/>
      <c r="B178" s="327"/>
      <c r="C178" s="311"/>
      <c r="D178" s="343" t="s">
        <v>554</v>
      </c>
      <c r="E178" s="304"/>
      <c r="F178" s="221"/>
      <c r="G178" s="221"/>
      <c r="H178" s="221">
        <v>0</v>
      </c>
      <c r="I178" s="221">
        <v>0</v>
      </c>
      <c r="J178" s="221">
        <v>0</v>
      </c>
      <c r="K178" s="221">
        <v>0</v>
      </c>
      <c r="L178" s="221">
        <v>0</v>
      </c>
      <c r="M178" s="221">
        <v>0</v>
      </c>
      <c r="N178" s="221">
        <v>0</v>
      </c>
      <c r="O178" s="221"/>
      <c r="P178" s="221"/>
      <c r="Q178" s="221"/>
      <c r="R178" s="221"/>
      <c r="S178" s="221"/>
      <c r="T178" s="221">
        <v>0</v>
      </c>
      <c r="U178" s="221">
        <v>0</v>
      </c>
      <c r="V178" s="221">
        <v>0</v>
      </c>
      <c r="W178" s="221">
        <v>0</v>
      </c>
      <c r="X178" s="221">
        <v>0</v>
      </c>
      <c r="Y178" s="221">
        <v>0</v>
      </c>
      <c r="Z178" s="221">
        <v>0</v>
      </c>
      <c r="AA178" s="221"/>
      <c r="AB178" s="221"/>
      <c r="AC178" s="221"/>
      <c r="AD178" s="221"/>
      <c r="AE178" s="221"/>
      <c r="AF178" s="221">
        <v>0</v>
      </c>
      <c r="AG178" s="221">
        <v>0</v>
      </c>
      <c r="AH178" s="221">
        <v>0</v>
      </c>
      <c r="AI178" s="221">
        <v>0</v>
      </c>
      <c r="AJ178" s="221">
        <v>0</v>
      </c>
      <c r="AK178" s="221">
        <v>0</v>
      </c>
      <c r="AL178" s="221">
        <v>0</v>
      </c>
      <c r="AM178" s="221"/>
      <c r="AN178" s="221"/>
      <c r="AO178" s="221"/>
      <c r="AP178" s="221"/>
      <c r="AQ178" s="221"/>
      <c r="AR178" s="221">
        <v>0</v>
      </c>
      <c r="AS178" s="221">
        <v>0</v>
      </c>
      <c r="AT178" s="221">
        <v>0</v>
      </c>
      <c r="AU178" s="221">
        <v>0</v>
      </c>
      <c r="AV178" s="221">
        <v>0</v>
      </c>
      <c r="AW178" s="221">
        <v>0</v>
      </c>
      <c r="AX178" s="221">
        <v>0</v>
      </c>
      <c r="AY178" s="221"/>
      <c r="AZ178" s="221"/>
      <c r="BA178" s="221"/>
      <c r="BB178" s="221"/>
      <c r="BC178" s="221"/>
      <c r="BD178" s="221">
        <v>0</v>
      </c>
      <c r="BE178" s="221">
        <v>0</v>
      </c>
      <c r="BF178" s="221">
        <v>0</v>
      </c>
      <c r="BG178" s="221">
        <v>0</v>
      </c>
      <c r="BH178" s="221">
        <v>0</v>
      </c>
      <c r="BI178" s="221">
        <v>0</v>
      </c>
      <c r="BJ178" s="221">
        <v>0</v>
      </c>
      <c r="BK178" s="221"/>
      <c r="BL178" s="221"/>
      <c r="BM178" s="221"/>
      <c r="BN178" s="221"/>
      <c r="BO178" s="221"/>
      <c r="BP178" s="221">
        <v>0</v>
      </c>
      <c r="BQ178" s="221">
        <v>0</v>
      </c>
      <c r="BR178" s="221">
        <v>0</v>
      </c>
      <c r="BS178" s="221">
        <v>0</v>
      </c>
      <c r="BT178" s="221">
        <v>0</v>
      </c>
      <c r="BU178" s="221">
        <v>0</v>
      </c>
      <c r="BV178" s="221">
        <v>0</v>
      </c>
      <c r="BW178" s="221"/>
      <c r="BX178" s="221"/>
      <c r="BY178" s="221"/>
      <c r="BZ178" s="221"/>
      <c r="CA178" s="221"/>
      <c r="CB178" s="221">
        <v>0</v>
      </c>
      <c r="CC178" s="221">
        <v>0</v>
      </c>
      <c r="CD178" s="221">
        <v>0</v>
      </c>
      <c r="CE178" s="221">
        <v>0</v>
      </c>
      <c r="CF178" s="221">
        <v>0</v>
      </c>
      <c r="CG178" s="221">
        <v>0</v>
      </c>
      <c r="CH178" s="221">
        <v>0</v>
      </c>
      <c r="CI178" s="221"/>
      <c r="CJ178" s="221"/>
      <c r="CK178" s="221"/>
      <c r="CL178" s="221"/>
      <c r="CM178" s="221"/>
      <c r="CN178" s="221">
        <v>0</v>
      </c>
      <c r="CO178" s="221">
        <v>0</v>
      </c>
      <c r="CP178" s="221">
        <v>0</v>
      </c>
      <c r="CQ178" s="221">
        <v>0</v>
      </c>
      <c r="CR178" s="221">
        <v>0</v>
      </c>
      <c r="CS178" s="221">
        <v>0</v>
      </c>
      <c r="CT178" s="221">
        <v>0</v>
      </c>
      <c r="CU178" s="221"/>
      <c r="CV178" s="221"/>
      <c r="CW178" s="221"/>
      <c r="CX178" s="221"/>
      <c r="CY178" s="221"/>
      <c r="CZ178" s="221">
        <v>0</v>
      </c>
      <c r="DA178" s="221">
        <v>0</v>
      </c>
      <c r="DB178" s="221">
        <v>0</v>
      </c>
      <c r="DC178" s="221">
        <v>0</v>
      </c>
      <c r="DD178" s="221">
        <v>0</v>
      </c>
      <c r="DE178" s="221">
        <v>0</v>
      </c>
      <c r="DF178" s="221">
        <v>0</v>
      </c>
      <c r="DG178" s="221"/>
      <c r="DH178" s="221"/>
      <c r="DI178" s="221"/>
      <c r="DJ178" s="221"/>
      <c r="DK178" s="221"/>
      <c r="DL178" s="221">
        <v>0</v>
      </c>
      <c r="DM178" s="221">
        <v>0</v>
      </c>
      <c r="DN178" s="221">
        <v>0</v>
      </c>
      <c r="DO178" s="221">
        <v>0</v>
      </c>
      <c r="DP178" s="221">
        <v>0</v>
      </c>
      <c r="DQ178" s="221">
        <v>0</v>
      </c>
      <c r="DR178" s="221">
        <v>0</v>
      </c>
      <c r="DS178" s="221"/>
      <c r="DT178" s="221"/>
      <c r="DU178" s="221"/>
      <c r="DV178" s="221"/>
      <c r="DW178" s="221"/>
      <c r="DX178" s="221"/>
      <c r="DY178" s="221"/>
      <c r="DZ178" s="221"/>
      <c r="EA178" s="221"/>
      <c r="EB178" s="221"/>
      <c r="EC178" s="221"/>
      <c r="ED178" s="221"/>
      <c r="EE178" s="221"/>
      <c r="EF178" s="221"/>
      <c r="EG178" s="221"/>
      <c r="EH178" s="221"/>
      <c r="EI178" s="221"/>
      <c r="EJ178" s="221"/>
      <c r="EK178" s="221"/>
      <c r="EL178" s="221"/>
      <c r="EM178" s="221"/>
      <c r="EN178" s="221"/>
      <c r="EO178" s="221"/>
      <c r="EP178" s="221"/>
      <c r="EQ178" s="221"/>
      <c r="ER178" s="221"/>
      <c r="ES178" s="221"/>
      <c r="ET178" s="221"/>
      <c r="EU178" s="221"/>
      <c r="EV178" s="221"/>
      <c r="EW178" s="221"/>
      <c r="EX178" s="221"/>
      <c r="EY178" s="221"/>
      <c r="EZ178" s="221"/>
      <c r="FA178" s="221"/>
      <c r="FB178" s="221"/>
      <c r="FC178" s="221"/>
      <c r="FD178" s="221"/>
      <c r="FE178" s="221"/>
      <c r="FF178" s="221"/>
      <c r="FG178" s="221"/>
      <c r="FH178" s="221"/>
      <c r="FI178" s="221"/>
      <c r="FJ178" s="221"/>
      <c r="FK178" s="221"/>
      <c r="FL178" s="221"/>
      <c r="FM178" s="221"/>
      <c r="FN178" s="221"/>
      <c r="FO178" s="221"/>
      <c r="FP178" s="221"/>
      <c r="FQ178" s="221"/>
      <c r="FR178" s="221"/>
      <c r="FS178" s="221"/>
      <c r="FT178" s="221"/>
      <c r="FU178" s="221"/>
      <c r="FV178" s="221"/>
      <c r="FW178" s="221"/>
      <c r="FX178" s="221"/>
      <c r="FY178" s="221"/>
      <c r="FZ178" s="221"/>
      <c r="GA178" s="221"/>
      <c r="GB178" s="221"/>
      <c r="GC178" s="221"/>
      <c r="GD178" s="221"/>
      <c r="GE178" s="221"/>
      <c r="GF178" s="221"/>
      <c r="GG178" s="221"/>
      <c r="GH178" s="221"/>
      <c r="GI178" s="221"/>
      <c r="GJ178" s="221"/>
      <c r="GK178" s="221"/>
      <c r="GL178" s="221"/>
      <c r="GM178" s="221"/>
      <c r="GN178" s="221"/>
      <c r="GO178" s="221"/>
      <c r="GP178" s="221"/>
      <c r="GQ178" s="221"/>
      <c r="GR178" s="221"/>
      <c r="GS178" s="221"/>
      <c r="GT178" s="221"/>
      <c r="GU178" s="221"/>
      <c r="GV178" s="221"/>
      <c r="GW178" s="221"/>
      <c r="GX178" s="221"/>
      <c r="GY178" s="221"/>
      <c r="GZ178" s="221"/>
      <c r="HA178" s="221"/>
      <c r="HB178" s="221"/>
      <c r="HC178" s="221"/>
      <c r="HD178" s="221"/>
      <c r="HE178" s="221"/>
      <c r="HF178" s="221"/>
      <c r="HG178" s="221"/>
      <c r="HH178" s="221"/>
      <c r="HI178" s="221"/>
      <c r="HJ178" s="221"/>
      <c r="HK178" s="221"/>
      <c r="HL178" s="221"/>
      <c r="HM178" s="221"/>
      <c r="HN178" s="221"/>
      <c r="HO178" s="221"/>
      <c r="HP178" s="221"/>
      <c r="HQ178" s="221"/>
      <c r="HR178" s="221"/>
      <c r="HS178" s="221"/>
      <c r="HT178" s="221"/>
      <c r="HU178" s="221"/>
      <c r="HV178" s="221"/>
      <c r="HW178" s="221"/>
      <c r="HX178" s="221"/>
      <c r="HY178" s="221"/>
      <c r="HZ178" s="221"/>
      <c r="IA178" s="221"/>
      <c r="IB178" s="221"/>
      <c r="IC178" s="221"/>
      <c r="ID178" s="221"/>
      <c r="IE178" s="221"/>
      <c r="IF178" s="221"/>
      <c r="IG178" s="221"/>
      <c r="IH178" s="221"/>
      <c r="II178" s="221"/>
      <c r="IJ178" s="221"/>
      <c r="IK178" s="221"/>
      <c r="IL178" s="221"/>
      <c r="IM178" s="221"/>
      <c r="IN178" s="221"/>
      <c r="IO178" s="221"/>
      <c r="IP178" s="221"/>
      <c r="IQ178" s="221"/>
      <c r="IR178" s="221"/>
      <c r="IS178" s="221"/>
      <c r="IT178" s="221"/>
      <c r="IU178" s="221"/>
      <c r="IV178" s="221"/>
    </row>
    <row r="179" spans="1:256" s="314" customFormat="1" ht="13.5" customHeight="1" thickBot="1" x14ac:dyDescent="0.35">
      <c r="A179" s="305"/>
      <c r="B179" s="327"/>
      <c r="C179" s="316"/>
      <c r="D179" s="310" t="s">
        <v>555</v>
      </c>
      <c r="E179" s="312"/>
      <c r="F179" s="313"/>
      <c r="G179" s="313"/>
      <c r="H179" s="313">
        <v>0</v>
      </c>
      <c r="I179" s="313">
        <v>0</v>
      </c>
      <c r="J179" s="313">
        <v>0</v>
      </c>
      <c r="K179" s="313">
        <v>0</v>
      </c>
      <c r="L179" s="313">
        <v>0</v>
      </c>
      <c r="M179" s="313">
        <v>0</v>
      </c>
      <c r="N179" s="313">
        <v>0</v>
      </c>
      <c r="O179" s="313"/>
      <c r="P179" s="313"/>
      <c r="Q179" s="313"/>
      <c r="R179" s="313"/>
      <c r="S179" s="313"/>
      <c r="T179" s="313">
        <v>0</v>
      </c>
      <c r="U179" s="313">
        <v>0</v>
      </c>
      <c r="V179" s="313">
        <v>0</v>
      </c>
      <c r="W179" s="313">
        <v>0</v>
      </c>
      <c r="X179" s="313">
        <v>0</v>
      </c>
      <c r="Y179" s="313">
        <v>0</v>
      </c>
      <c r="Z179" s="313">
        <v>0</v>
      </c>
      <c r="AA179" s="313"/>
      <c r="AB179" s="313"/>
      <c r="AC179" s="313"/>
      <c r="AD179" s="313"/>
      <c r="AE179" s="313"/>
      <c r="AF179" s="313">
        <v>0</v>
      </c>
      <c r="AG179" s="313">
        <v>0</v>
      </c>
      <c r="AH179" s="313">
        <v>0</v>
      </c>
      <c r="AI179" s="313">
        <v>0</v>
      </c>
      <c r="AJ179" s="313">
        <v>0</v>
      </c>
      <c r="AK179" s="313">
        <v>0</v>
      </c>
      <c r="AL179" s="313">
        <v>0</v>
      </c>
      <c r="AM179" s="313"/>
      <c r="AN179" s="313"/>
      <c r="AO179" s="313"/>
      <c r="AP179" s="313"/>
      <c r="AQ179" s="313"/>
      <c r="AR179" s="313">
        <v>0</v>
      </c>
      <c r="AS179" s="313">
        <v>0</v>
      </c>
      <c r="AT179" s="313">
        <v>0</v>
      </c>
      <c r="AU179" s="313">
        <v>0</v>
      </c>
      <c r="AV179" s="313">
        <v>0</v>
      </c>
      <c r="AW179" s="313">
        <v>0</v>
      </c>
      <c r="AX179" s="313">
        <v>0</v>
      </c>
      <c r="AY179" s="313"/>
      <c r="AZ179" s="313"/>
      <c r="BA179" s="313"/>
      <c r="BB179" s="313"/>
      <c r="BC179" s="313"/>
      <c r="BD179" s="313">
        <v>0</v>
      </c>
      <c r="BE179" s="313">
        <v>0</v>
      </c>
      <c r="BF179" s="313">
        <v>0</v>
      </c>
      <c r="BG179" s="313">
        <v>0</v>
      </c>
      <c r="BH179" s="313">
        <v>0</v>
      </c>
      <c r="BI179" s="313">
        <v>0</v>
      </c>
      <c r="BJ179" s="313">
        <v>0</v>
      </c>
      <c r="BK179" s="313"/>
      <c r="BL179" s="313"/>
      <c r="BM179" s="313"/>
      <c r="BN179" s="313"/>
      <c r="BO179" s="313"/>
      <c r="BP179" s="313">
        <v>0</v>
      </c>
      <c r="BQ179" s="313">
        <v>0</v>
      </c>
      <c r="BR179" s="313">
        <v>0</v>
      </c>
      <c r="BS179" s="313">
        <v>0</v>
      </c>
      <c r="BT179" s="313">
        <v>0</v>
      </c>
      <c r="BU179" s="313">
        <v>0</v>
      </c>
      <c r="BV179" s="313">
        <v>0</v>
      </c>
      <c r="BW179" s="313"/>
      <c r="BX179" s="313"/>
      <c r="BY179" s="313"/>
      <c r="BZ179" s="313"/>
      <c r="CA179" s="313"/>
      <c r="CB179" s="313">
        <v>0</v>
      </c>
      <c r="CC179" s="313">
        <v>0</v>
      </c>
      <c r="CD179" s="313">
        <v>0</v>
      </c>
      <c r="CE179" s="313">
        <v>0</v>
      </c>
      <c r="CF179" s="313">
        <v>0</v>
      </c>
      <c r="CG179" s="313">
        <v>0</v>
      </c>
      <c r="CH179" s="313">
        <v>0</v>
      </c>
      <c r="CI179" s="313"/>
      <c r="CJ179" s="313"/>
      <c r="CK179" s="313"/>
      <c r="CL179" s="313"/>
      <c r="CM179" s="313"/>
      <c r="CN179" s="313">
        <v>0</v>
      </c>
      <c r="CO179" s="313">
        <v>0</v>
      </c>
      <c r="CP179" s="313">
        <v>0</v>
      </c>
      <c r="CQ179" s="313">
        <v>0</v>
      </c>
      <c r="CR179" s="313">
        <v>0</v>
      </c>
      <c r="CS179" s="313">
        <v>0</v>
      </c>
      <c r="CT179" s="313">
        <v>0</v>
      </c>
      <c r="CU179" s="313"/>
      <c r="CV179" s="313"/>
      <c r="CW179" s="313"/>
      <c r="CX179" s="313"/>
      <c r="CY179" s="313"/>
      <c r="CZ179" s="313">
        <v>0</v>
      </c>
      <c r="DA179" s="313">
        <v>0</v>
      </c>
      <c r="DB179" s="313">
        <v>0</v>
      </c>
      <c r="DC179" s="313">
        <v>0</v>
      </c>
      <c r="DD179" s="313">
        <v>0</v>
      </c>
      <c r="DE179" s="313">
        <v>0</v>
      </c>
      <c r="DF179" s="313">
        <v>0</v>
      </c>
      <c r="DG179" s="313"/>
      <c r="DH179" s="313"/>
      <c r="DI179" s="313"/>
      <c r="DJ179" s="313"/>
      <c r="DK179" s="313"/>
      <c r="DL179" s="313">
        <v>0</v>
      </c>
      <c r="DM179" s="313">
        <v>0</v>
      </c>
      <c r="DN179" s="313">
        <v>0</v>
      </c>
      <c r="DO179" s="313">
        <v>0</v>
      </c>
      <c r="DP179" s="313">
        <v>0</v>
      </c>
      <c r="DQ179" s="313">
        <v>0</v>
      </c>
      <c r="DR179" s="313">
        <v>0</v>
      </c>
      <c r="DS179" s="313"/>
      <c r="DT179" s="313"/>
      <c r="DU179" s="313"/>
      <c r="DV179" s="313"/>
      <c r="DW179" s="313"/>
      <c r="DX179" s="313"/>
      <c r="DY179" s="313"/>
      <c r="DZ179" s="313"/>
      <c r="EA179" s="313"/>
      <c r="EB179" s="313"/>
      <c r="EC179" s="313"/>
      <c r="ED179" s="313"/>
      <c r="EE179" s="313"/>
      <c r="EF179" s="313"/>
      <c r="EG179" s="313"/>
      <c r="EH179" s="313"/>
      <c r="EI179" s="313"/>
      <c r="EJ179" s="313"/>
      <c r="EK179" s="313"/>
      <c r="EL179" s="313"/>
      <c r="EM179" s="313"/>
      <c r="EN179" s="313"/>
      <c r="EO179" s="313"/>
      <c r="EP179" s="313"/>
      <c r="EQ179" s="313"/>
      <c r="ER179" s="313"/>
      <c r="ES179" s="313"/>
      <c r="ET179" s="313"/>
      <c r="EU179" s="313"/>
      <c r="EV179" s="313"/>
      <c r="EW179" s="313"/>
      <c r="EX179" s="313"/>
      <c r="EY179" s="313"/>
      <c r="EZ179" s="313"/>
      <c r="FA179" s="313"/>
      <c r="FB179" s="313"/>
      <c r="FC179" s="313"/>
      <c r="FD179" s="313"/>
      <c r="FE179" s="313"/>
      <c r="FF179" s="313"/>
      <c r="FG179" s="313"/>
      <c r="FH179" s="313"/>
      <c r="FI179" s="313"/>
      <c r="FJ179" s="313"/>
      <c r="FK179" s="313"/>
      <c r="FL179" s="313"/>
      <c r="FM179" s="313"/>
      <c r="FN179" s="313"/>
      <c r="FO179" s="313"/>
      <c r="FP179" s="313"/>
      <c r="FQ179" s="313"/>
      <c r="FR179" s="313"/>
      <c r="FS179" s="313"/>
      <c r="FT179" s="313"/>
      <c r="FU179" s="313"/>
      <c r="FV179" s="313"/>
      <c r="FW179" s="313"/>
      <c r="FX179" s="313"/>
      <c r="FY179" s="313"/>
      <c r="FZ179" s="313"/>
      <c r="GA179" s="313"/>
      <c r="GB179" s="313"/>
      <c r="GC179" s="313"/>
      <c r="GD179" s="313"/>
      <c r="GE179" s="313"/>
      <c r="GF179" s="313"/>
      <c r="GG179" s="313"/>
      <c r="GH179" s="313"/>
      <c r="GI179" s="313"/>
      <c r="GJ179" s="313"/>
      <c r="GK179" s="313"/>
      <c r="GL179" s="313"/>
      <c r="GM179" s="313"/>
      <c r="GN179" s="313"/>
      <c r="GO179" s="313"/>
      <c r="GP179" s="313"/>
      <c r="GQ179" s="313"/>
      <c r="GR179" s="313"/>
      <c r="GS179" s="313"/>
      <c r="GT179" s="313"/>
      <c r="GU179" s="313"/>
      <c r="GV179" s="313"/>
      <c r="GW179" s="313"/>
      <c r="GX179" s="313"/>
      <c r="GY179" s="313"/>
      <c r="GZ179" s="313"/>
      <c r="HA179" s="313"/>
      <c r="HB179" s="313"/>
      <c r="HC179" s="313"/>
      <c r="HD179" s="313"/>
      <c r="HE179" s="313"/>
      <c r="HF179" s="313"/>
      <c r="HG179" s="313"/>
      <c r="HH179" s="313"/>
      <c r="HI179" s="313"/>
      <c r="HJ179" s="313"/>
      <c r="HK179" s="313"/>
      <c r="HL179" s="313"/>
      <c r="HM179" s="313"/>
      <c r="HN179" s="313"/>
      <c r="HO179" s="313"/>
      <c r="HP179" s="313"/>
      <c r="HQ179" s="313"/>
      <c r="HR179" s="313"/>
      <c r="HS179" s="313"/>
      <c r="HT179" s="313"/>
      <c r="HU179" s="313"/>
      <c r="HV179" s="313"/>
      <c r="HW179" s="313"/>
      <c r="HX179" s="313"/>
      <c r="HY179" s="313"/>
      <c r="HZ179" s="313"/>
      <c r="IA179" s="313"/>
      <c r="IB179" s="313"/>
      <c r="IC179" s="313"/>
      <c r="ID179" s="313"/>
      <c r="IE179" s="313"/>
      <c r="IF179" s="313"/>
      <c r="IG179" s="313"/>
      <c r="IH179" s="313"/>
      <c r="II179" s="313"/>
      <c r="IJ179" s="313"/>
      <c r="IK179" s="313"/>
      <c r="IL179" s="313"/>
      <c r="IM179" s="313"/>
      <c r="IN179" s="313"/>
      <c r="IO179" s="313"/>
      <c r="IP179" s="313"/>
      <c r="IQ179" s="313"/>
      <c r="IR179" s="313"/>
      <c r="IS179" s="313"/>
      <c r="IT179" s="313"/>
      <c r="IU179" s="313"/>
      <c r="IV179" s="313"/>
    </row>
    <row r="180" spans="1:256" s="298" customFormat="1" ht="13.5" customHeight="1" x14ac:dyDescent="0.3">
      <c r="B180" s="330"/>
      <c r="C180" s="331"/>
      <c r="D180" s="332" t="s">
        <v>548</v>
      </c>
      <c r="E180" s="220">
        <f>E172+E164</f>
        <v>0</v>
      </c>
      <c r="F180" s="333">
        <f>F172+F164</f>
        <v>0</v>
      </c>
      <c r="G180" s="333">
        <f t="shared" ref="G180:BR180" si="128">G172+G164</f>
        <v>0</v>
      </c>
      <c r="H180" s="333">
        <f t="shared" si="128"/>
        <v>0</v>
      </c>
      <c r="I180" s="333">
        <f t="shared" si="128"/>
        <v>0</v>
      </c>
      <c r="J180" s="333">
        <f t="shared" si="128"/>
        <v>0</v>
      </c>
      <c r="K180" s="333">
        <f t="shared" si="128"/>
        <v>0</v>
      </c>
      <c r="L180" s="333">
        <f t="shared" si="128"/>
        <v>0</v>
      </c>
      <c r="M180" s="333">
        <f t="shared" si="128"/>
        <v>0</v>
      </c>
      <c r="N180" s="333">
        <f t="shared" si="128"/>
        <v>0</v>
      </c>
      <c r="O180" s="333">
        <f t="shared" si="128"/>
        <v>0</v>
      </c>
      <c r="P180" s="333">
        <f t="shared" si="128"/>
        <v>0</v>
      </c>
      <c r="Q180" s="333">
        <f t="shared" si="128"/>
        <v>0</v>
      </c>
      <c r="R180" s="333">
        <f t="shared" si="128"/>
        <v>0</v>
      </c>
      <c r="S180" s="333">
        <f t="shared" si="128"/>
        <v>0</v>
      </c>
      <c r="T180" s="333">
        <f t="shared" si="128"/>
        <v>0</v>
      </c>
      <c r="U180" s="333">
        <f t="shared" si="128"/>
        <v>0</v>
      </c>
      <c r="V180" s="333">
        <f t="shared" si="128"/>
        <v>0</v>
      </c>
      <c r="W180" s="333">
        <f t="shared" si="128"/>
        <v>0</v>
      </c>
      <c r="X180" s="333">
        <f t="shared" si="128"/>
        <v>0</v>
      </c>
      <c r="Y180" s="333">
        <f t="shared" si="128"/>
        <v>0</v>
      </c>
      <c r="Z180" s="333">
        <f t="shared" si="128"/>
        <v>0</v>
      </c>
      <c r="AA180" s="333">
        <f t="shared" si="128"/>
        <v>0</v>
      </c>
      <c r="AB180" s="333">
        <f t="shared" si="128"/>
        <v>0</v>
      </c>
      <c r="AC180" s="333">
        <f t="shared" si="128"/>
        <v>0</v>
      </c>
      <c r="AD180" s="333">
        <f t="shared" si="128"/>
        <v>0</v>
      </c>
      <c r="AE180" s="333">
        <f t="shared" si="128"/>
        <v>0</v>
      </c>
      <c r="AF180" s="333">
        <f t="shared" si="128"/>
        <v>0</v>
      </c>
      <c r="AG180" s="333">
        <f t="shared" si="128"/>
        <v>0</v>
      </c>
      <c r="AH180" s="333">
        <f t="shared" si="128"/>
        <v>0</v>
      </c>
      <c r="AI180" s="333">
        <f t="shared" si="128"/>
        <v>0</v>
      </c>
      <c r="AJ180" s="333">
        <f t="shared" si="128"/>
        <v>0</v>
      </c>
      <c r="AK180" s="333">
        <f t="shared" si="128"/>
        <v>0</v>
      </c>
      <c r="AL180" s="333">
        <f t="shared" si="128"/>
        <v>0</v>
      </c>
      <c r="AM180" s="333">
        <f t="shared" si="128"/>
        <v>0</v>
      </c>
      <c r="AN180" s="333">
        <f t="shared" si="128"/>
        <v>0</v>
      </c>
      <c r="AO180" s="333">
        <f t="shared" si="128"/>
        <v>0</v>
      </c>
      <c r="AP180" s="333">
        <f t="shared" si="128"/>
        <v>0</v>
      </c>
      <c r="AQ180" s="333">
        <f t="shared" si="128"/>
        <v>0</v>
      </c>
      <c r="AR180" s="333">
        <f t="shared" si="128"/>
        <v>0</v>
      </c>
      <c r="AS180" s="333">
        <f t="shared" si="128"/>
        <v>0</v>
      </c>
      <c r="AT180" s="333">
        <f t="shared" si="128"/>
        <v>0</v>
      </c>
      <c r="AU180" s="333">
        <f t="shared" si="128"/>
        <v>0</v>
      </c>
      <c r="AV180" s="333">
        <f t="shared" si="128"/>
        <v>0</v>
      </c>
      <c r="AW180" s="333">
        <f t="shared" si="128"/>
        <v>0</v>
      </c>
      <c r="AX180" s="333">
        <f t="shared" si="128"/>
        <v>0</v>
      </c>
      <c r="AY180" s="333">
        <f t="shared" si="128"/>
        <v>0</v>
      </c>
      <c r="AZ180" s="333">
        <f t="shared" si="128"/>
        <v>0</v>
      </c>
      <c r="BA180" s="333">
        <f t="shared" si="128"/>
        <v>0</v>
      </c>
      <c r="BB180" s="333">
        <f t="shared" si="128"/>
        <v>0</v>
      </c>
      <c r="BC180" s="333">
        <f t="shared" si="128"/>
        <v>0</v>
      </c>
      <c r="BD180" s="333">
        <f t="shared" si="128"/>
        <v>0</v>
      </c>
      <c r="BE180" s="333">
        <f t="shared" si="128"/>
        <v>0</v>
      </c>
      <c r="BF180" s="333">
        <f t="shared" si="128"/>
        <v>0</v>
      </c>
      <c r="BG180" s="333">
        <f t="shared" si="128"/>
        <v>0</v>
      </c>
      <c r="BH180" s="333">
        <f t="shared" si="128"/>
        <v>0</v>
      </c>
      <c r="BI180" s="333">
        <f t="shared" si="128"/>
        <v>0</v>
      </c>
      <c r="BJ180" s="333">
        <f t="shared" si="128"/>
        <v>0</v>
      </c>
      <c r="BK180" s="333">
        <f t="shared" si="128"/>
        <v>0</v>
      </c>
      <c r="BL180" s="333">
        <f t="shared" si="128"/>
        <v>0</v>
      </c>
      <c r="BM180" s="333">
        <f t="shared" si="128"/>
        <v>0</v>
      </c>
      <c r="BN180" s="333">
        <f t="shared" si="128"/>
        <v>0</v>
      </c>
      <c r="BO180" s="333">
        <f t="shared" si="128"/>
        <v>0</v>
      </c>
      <c r="BP180" s="333">
        <f t="shared" si="128"/>
        <v>0</v>
      </c>
      <c r="BQ180" s="333">
        <f t="shared" si="128"/>
        <v>0</v>
      </c>
      <c r="BR180" s="333">
        <f t="shared" si="128"/>
        <v>0</v>
      </c>
      <c r="BS180" s="333">
        <f t="shared" ref="BS180:ED180" si="129">BS172+BS164</f>
        <v>0</v>
      </c>
      <c r="BT180" s="333">
        <f t="shared" si="129"/>
        <v>0</v>
      </c>
      <c r="BU180" s="333">
        <f t="shared" si="129"/>
        <v>0</v>
      </c>
      <c r="BV180" s="333">
        <f t="shared" si="129"/>
        <v>0</v>
      </c>
      <c r="BW180" s="333">
        <f t="shared" si="129"/>
        <v>0</v>
      </c>
      <c r="BX180" s="333">
        <f t="shared" si="129"/>
        <v>0</v>
      </c>
      <c r="BY180" s="333">
        <f t="shared" si="129"/>
        <v>0</v>
      </c>
      <c r="BZ180" s="333">
        <f t="shared" si="129"/>
        <v>0</v>
      </c>
      <c r="CA180" s="333">
        <f t="shared" si="129"/>
        <v>0</v>
      </c>
      <c r="CB180" s="333">
        <f t="shared" si="129"/>
        <v>0</v>
      </c>
      <c r="CC180" s="333">
        <f t="shared" si="129"/>
        <v>0</v>
      </c>
      <c r="CD180" s="333">
        <f t="shared" si="129"/>
        <v>0</v>
      </c>
      <c r="CE180" s="333">
        <f t="shared" si="129"/>
        <v>0</v>
      </c>
      <c r="CF180" s="333">
        <f t="shared" si="129"/>
        <v>0</v>
      </c>
      <c r="CG180" s="333">
        <f t="shared" si="129"/>
        <v>0</v>
      </c>
      <c r="CH180" s="333">
        <f t="shared" si="129"/>
        <v>0</v>
      </c>
      <c r="CI180" s="333">
        <f t="shared" si="129"/>
        <v>0</v>
      </c>
      <c r="CJ180" s="333">
        <f t="shared" si="129"/>
        <v>0</v>
      </c>
      <c r="CK180" s="333">
        <f t="shared" si="129"/>
        <v>0</v>
      </c>
      <c r="CL180" s="333">
        <f t="shared" si="129"/>
        <v>0</v>
      </c>
      <c r="CM180" s="333">
        <f t="shared" si="129"/>
        <v>0</v>
      </c>
      <c r="CN180" s="333">
        <f t="shared" si="129"/>
        <v>0</v>
      </c>
      <c r="CO180" s="333">
        <f t="shared" si="129"/>
        <v>0</v>
      </c>
      <c r="CP180" s="333">
        <f t="shared" si="129"/>
        <v>0</v>
      </c>
      <c r="CQ180" s="333">
        <f t="shared" si="129"/>
        <v>0</v>
      </c>
      <c r="CR180" s="333">
        <f t="shared" si="129"/>
        <v>0</v>
      </c>
      <c r="CS180" s="333">
        <f t="shared" si="129"/>
        <v>0</v>
      </c>
      <c r="CT180" s="333">
        <f t="shared" si="129"/>
        <v>0</v>
      </c>
      <c r="CU180" s="333">
        <f t="shared" si="129"/>
        <v>0</v>
      </c>
      <c r="CV180" s="333">
        <f t="shared" si="129"/>
        <v>0</v>
      </c>
      <c r="CW180" s="333">
        <f t="shared" si="129"/>
        <v>0</v>
      </c>
      <c r="CX180" s="333">
        <f t="shared" si="129"/>
        <v>0</v>
      </c>
      <c r="CY180" s="333">
        <f t="shared" si="129"/>
        <v>0</v>
      </c>
      <c r="CZ180" s="333">
        <f t="shared" si="129"/>
        <v>0</v>
      </c>
      <c r="DA180" s="333">
        <f t="shared" si="129"/>
        <v>0</v>
      </c>
      <c r="DB180" s="333">
        <f t="shared" si="129"/>
        <v>0</v>
      </c>
      <c r="DC180" s="333">
        <f t="shared" si="129"/>
        <v>0</v>
      </c>
      <c r="DD180" s="333">
        <f t="shared" si="129"/>
        <v>0</v>
      </c>
      <c r="DE180" s="333">
        <f t="shared" si="129"/>
        <v>0</v>
      </c>
      <c r="DF180" s="333">
        <f t="shared" si="129"/>
        <v>0</v>
      </c>
      <c r="DG180" s="333">
        <f t="shared" si="129"/>
        <v>0</v>
      </c>
      <c r="DH180" s="333">
        <f t="shared" si="129"/>
        <v>0</v>
      </c>
      <c r="DI180" s="333">
        <f t="shared" si="129"/>
        <v>0</v>
      </c>
      <c r="DJ180" s="333">
        <f t="shared" si="129"/>
        <v>0</v>
      </c>
      <c r="DK180" s="333">
        <f t="shared" si="129"/>
        <v>0</v>
      </c>
      <c r="DL180" s="333">
        <f t="shared" si="129"/>
        <v>0</v>
      </c>
      <c r="DM180" s="333">
        <f t="shared" si="129"/>
        <v>0</v>
      </c>
      <c r="DN180" s="333">
        <f t="shared" si="129"/>
        <v>0</v>
      </c>
      <c r="DO180" s="333">
        <f t="shared" si="129"/>
        <v>0</v>
      </c>
      <c r="DP180" s="333">
        <f t="shared" si="129"/>
        <v>0</v>
      </c>
      <c r="DQ180" s="333">
        <f t="shared" si="129"/>
        <v>0</v>
      </c>
      <c r="DR180" s="333">
        <f t="shared" si="129"/>
        <v>0</v>
      </c>
      <c r="DS180" s="333">
        <f t="shared" si="129"/>
        <v>0</v>
      </c>
      <c r="DT180" s="333">
        <f t="shared" si="129"/>
        <v>0</v>
      </c>
      <c r="DU180" s="333">
        <f t="shared" si="129"/>
        <v>0</v>
      </c>
      <c r="DV180" s="333">
        <f t="shared" si="129"/>
        <v>0</v>
      </c>
      <c r="DW180" s="333">
        <f t="shared" si="129"/>
        <v>0</v>
      </c>
      <c r="DX180" s="333">
        <f t="shared" si="129"/>
        <v>0</v>
      </c>
      <c r="DY180" s="333">
        <f t="shared" si="129"/>
        <v>0</v>
      </c>
      <c r="DZ180" s="333">
        <f t="shared" si="129"/>
        <v>0</v>
      </c>
      <c r="EA180" s="333">
        <f t="shared" si="129"/>
        <v>0</v>
      </c>
      <c r="EB180" s="333">
        <f t="shared" si="129"/>
        <v>0</v>
      </c>
      <c r="EC180" s="333">
        <f t="shared" si="129"/>
        <v>0</v>
      </c>
      <c r="ED180" s="333">
        <f t="shared" si="129"/>
        <v>0</v>
      </c>
      <c r="EE180" s="333">
        <f t="shared" ref="EE180:GP180" si="130">EE172+EE164</f>
        <v>0</v>
      </c>
      <c r="EF180" s="333">
        <f t="shared" si="130"/>
        <v>0</v>
      </c>
      <c r="EG180" s="333">
        <f t="shared" si="130"/>
        <v>0</v>
      </c>
      <c r="EH180" s="333">
        <f t="shared" si="130"/>
        <v>0</v>
      </c>
      <c r="EI180" s="333">
        <f t="shared" si="130"/>
        <v>0</v>
      </c>
      <c r="EJ180" s="333">
        <f t="shared" si="130"/>
        <v>0</v>
      </c>
      <c r="EK180" s="333">
        <f t="shared" si="130"/>
        <v>0</v>
      </c>
      <c r="EL180" s="333">
        <f t="shared" si="130"/>
        <v>0</v>
      </c>
      <c r="EM180" s="333">
        <f t="shared" si="130"/>
        <v>0</v>
      </c>
      <c r="EN180" s="333">
        <f t="shared" si="130"/>
        <v>0</v>
      </c>
      <c r="EO180" s="333">
        <f t="shared" si="130"/>
        <v>0</v>
      </c>
      <c r="EP180" s="333">
        <f t="shared" si="130"/>
        <v>0</v>
      </c>
      <c r="EQ180" s="333">
        <f t="shared" si="130"/>
        <v>0</v>
      </c>
      <c r="ER180" s="333">
        <f t="shared" si="130"/>
        <v>0</v>
      </c>
      <c r="ES180" s="333">
        <f t="shared" si="130"/>
        <v>0</v>
      </c>
      <c r="ET180" s="333">
        <f t="shared" si="130"/>
        <v>0</v>
      </c>
      <c r="EU180" s="333">
        <f t="shared" si="130"/>
        <v>0</v>
      </c>
      <c r="EV180" s="333">
        <f t="shared" si="130"/>
        <v>0</v>
      </c>
      <c r="EW180" s="333">
        <f t="shared" si="130"/>
        <v>0</v>
      </c>
      <c r="EX180" s="333">
        <f t="shared" si="130"/>
        <v>0</v>
      </c>
      <c r="EY180" s="333">
        <f t="shared" si="130"/>
        <v>0</v>
      </c>
      <c r="EZ180" s="333">
        <f t="shared" si="130"/>
        <v>0</v>
      </c>
      <c r="FA180" s="333">
        <f t="shared" si="130"/>
        <v>0</v>
      </c>
      <c r="FB180" s="333">
        <f t="shared" si="130"/>
        <v>0</v>
      </c>
      <c r="FC180" s="333">
        <f t="shared" si="130"/>
        <v>0</v>
      </c>
      <c r="FD180" s="333">
        <f t="shared" si="130"/>
        <v>0</v>
      </c>
      <c r="FE180" s="333">
        <f t="shared" si="130"/>
        <v>0</v>
      </c>
      <c r="FF180" s="333">
        <f t="shared" si="130"/>
        <v>0</v>
      </c>
      <c r="FG180" s="333">
        <f t="shared" si="130"/>
        <v>0</v>
      </c>
      <c r="FH180" s="333">
        <f t="shared" si="130"/>
        <v>0</v>
      </c>
      <c r="FI180" s="333">
        <f t="shared" si="130"/>
        <v>0</v>
      </c>
      <c r="FJ180" s="333">
        <f t="shared" si="130"/>
        <v>0</v>
      </c>
      <c r="FK180" s="333">
        <f t="shared" si="130"/>
        <v>0</v>
      </c>
      <c r="FL180" s="333">
        <f t="shared" si="130"/>
        <v>0</v>
      </c>
      <c r="FM180" s="333">
        <f t="shared" si="130"/>
        <v>0</v>
      </c>
      <c r="FN180" s="333">
        <f t="shared" si="130"/>
        <v>0</v>
      </c>
      <c r="FO180" s="333">
        <f t="shared" si="130"/>
        <v>0</v>
      </c>
      <c r="FP180" s="333">
        <f t="shared" si="130"/>
        <v>0</v>
      </c>
      <c r="FQ180" s="333">
        <f t="shared" si="130"/>
        <v>0</v>
      </c>
      <c r="FR180" s="333">
        <f t="shared" si="130"/>
        <v>0</v>
      </c>
      <c r="FS180" s="333">
        <f t="shared" si="130"/>
        <v>0</v>
      </c>
      <c r="FT180" s="333">
        <f t="shared" si="130"/>
        <v>0</v>
      </c>
      <c r="FU180" s="333">
        <f t="shared" si="130"/>
        <v>0</v>
      </c>
      <c r="FV180" s="333">
        <f t="shared" si="130"/>
        <v>0</v>
      </c>
      <c r="FW180" s="333">
        <f t="shared" si="130"/>
        <v>0</v>
      </c>
      <c r="FX180" s="333">
        <f t="shared" si="130"/>
        <v>0</v>
      </c>
      <c r="FY180" s="333">
        <f t="shared" si="130"/>
        <v>0</v>
      </c>
      <c r="FZ180" s="333">
        <f t="shared" si="130"/>
        <v>0</v>
      </c>
      <c r="GA180" s="333">
        <f t="shared" si="130"/>
        <v>0</v>
      </c>
      <c r="GB180" s="333">
        <f t="shared" si="130"/>
        <v>0</v>
      </c>
      <c r="GC180" s="333">
        <f t="shared" si="130"/>
        <v>0</v>
      </c>
      <c r="GD180" s="333">
        <f t="shared" si="130"/>
        <v>0</v>
      </c>
      <c r="GE180" s="333">
        <f t="shared" si="130"/>
        <v>0</v>
      </c>
      <c r="GF180" s="333">
        <f t="shared" si="130"/>
        <v>0</v>
      </c>
      <c r="GG180" s="333">
        <f t="shared" si="130"/>
        <v>0</v>
      </c>
      <c r="GH180" s="333">
        <f t="shared" si="130"/>
        <v>0</v>
      </c>
      <c r="GI180" s="333">
        <f t="shared" si="130"/>
        <v>0</v>
      </c>
      <c r="GJ180" s="333">
        <f t="shared" si="130"/>
        <v>0</v>
      </c>
      <c r="GK180" s="333">
        <f t="shared" si="130"/>
        <v>0</v>
      </c>
      <c r="GL180" s="333">
        <f t="shared" si="130"/>
        <v>0</v>
      </c>
      <c r="GM180" s="333">
        <f t="shared" si="130"/>
        <v>0</v>
      </c>
      <c r="GN180" s="333">
        <f t="shared" si="130"/>
        <v>0</v>
      </c>
      <c r="GO180" s="333">
        <f t="shared" si="130"/>
        <v>0</v>
      </c>
      <c r="GP180" s="333">
        <f t="shared" si="130"/>
        <v>0</v>
      </c>
      <c r="GQ180" s="333">
        <f t="shared" ref="GQ180:IV180" si="131">GQ172+GQ164</f>
        <v>0</v>
      </c>
      <c r="GR180" s="333">
        <f t="shared" si="131"/>
        <v>0</v>
      </c>
      <c r="GS180" s="333">
        <f t="shared" si="131"/>
        <v>0</v>
      </c>
      <c r="GT180" s="333">
        <f t="shared" si="131"/>
        <v>0</v>
      </c>
      <c r="GU180" s="333">
        <f t="shared" si="131"/>
        <v>0</v>
      </c>
      <c r="GV180" s="333">
        <f t="shared" si="131"/>
        <v>0</v>
      </c>
      <c r="GW180" s="333">
        <f t="shared" si="131"/>
        <v>0</v>
      </c>
      <c r="GX180" s="333">
        <f t="shared" si="131"/>
        <v>0</v>
      </c>
      <c r="GY180" s="333">
        <f t="shared" si="131"/>
        <v>0</v>
      </c>
      <c r="GZ180" s="333">
        <f t="shared" si="131"/>
        <v>0</v>
      </c>
      <c r="HA180" s="333">
        <f t="shared" si="131"/>
        <v>0</v>
      </c>
      <c r="HB180" s="333">
        <f t="shared" si="131"/>
        <v>0</v>
      </c>
      <c r="HC180" s="333">
        <f t="shared" si="131"/>
        <v>0</v>
      </c>
      <c r="HD180" s="333">
        <f t="shared" si="131"/>
        <v>0</v>
      </c>
      <c r="HE180" s="333">
        <f t="shared" si="131"/>
        <v>0</v>
      </c>
      <c r="HF180" s="333">
        <f t="shared" si="131"/>
        <v>0</v>
      </c>
      <c r="HG180" s="333">
        <f t="shared" si="131"/>
        <v>0</v>
      </c>
      <c r="HH180" s="333">
        <f t="shared" si="131"/>
        <v>0</v>
      </c>
      <c r="HI180" s="333">
        <f t="shared" si="131"/>
        <v>0</v>
      </c>
      <c r="HJ180" s="333">
        <f t="shared" si="131"/>
        <v>0</v>
      </c>
      <c r="HK180" s="333">
        <f t="shared" si="131"/>
        <v>0</v>
      </c>
      <c r="HL180" s="333">
        <f t="shared" si="131"/>
        <v>0</v>
      </c>
      <c r="HM180" s="333">
        <f t="shared" si="131"/>
        <v>0</v>
      </c>
      <c r="HN180" s="333">
        <f t="shared" si="131"/>
        <v>0</v>
      </c>
      <c r="HO180" s="333">
        <f t="shared" si="131"/>
        <v>0</v>
      </c>
      <c r="HP180" s="333">
        <f t="shared" si="131"/>
        <v>0</v>
      </c>
      <c r="HQ180" s="333">
        <f t="shared" si="131"/>
        <v>0</v>
      </c>
      <c r="HR180" s="333">
        <f t="shared" si="131"/>
        <v>0</v>
      </c>
      <c r="HS180" s="333">
        <f t="shared" si="131"/>
        <v>0</v>
      </c>
      <c r="HT180" s="333">
        <f t="shared" si="131"/>
        <v>0</v>
      </c>
      <c r="HU180" s="333">
        <f t="shared" si="131"/>
        <v>0</v>
      </c>
      <c r="HV180" s="333">
        <f t="shared" si="131"/>
        <v>0</v>
      </c>
      <c r="HW180" s="333">
        <f t="shared" si="131"/>
        <v>0</v>
      </c>
      <c r="HX180" s="333">
        <f t="shared" si="131"/>
        <v>0</v>
      </c>
      <c r="HY180" s="333">
        <f t="shared" si="131"/>
        <v>0</v>
      </c>
      <c r="HZ180" s="333">
        <f t="shared" si="131"/>
        <v>0</v>
      </c>
      <c r="IA180" s="333">
        <f t="shared" si="131"/>
        <v>0</v>
      </c>
      <c r="IB180" s="333">
        <f t="shared" si="131"/>
        <v>0</v>
      </c>
      <c r="IC180" s="333">
        <f t="shared" si="131"/>
        <v>0</v>
      </c>
      <c r="ID180" s="333">
        <f t="shared" si="131"/>
        <v>0</v>
      </c>
      <c r="IE180" s="333">
        <f t="shared" si="131"/>
        <v>0</v>
      </c>
      <c r="IF180" s="333">
        <f t="shared" si="131"/>
        <v>0</v>
      </c>
      <c r="IG180" s="333">
        <f t="shared" si="131"/>
        <v>0</v>
      </c>
      <c r="IH180" s="333">
        <f t="shared" si="131"/>
        <v>0</v>
      </c>
      <c r="II180" s="333">
        <f t="shared" si="131"/>
        <v>0</v>
      </c>
      <c r="IJ180" s="333">
        <f t="shared" si="131"/>
        <v>0</v>
      </c>
      <c r="IK180" s="333">
        <f t="shared" si="131"/>
        <v>0</v>
      </c>
      <c r="IL180" s="333">
        <f t="shared" si="131"/>
        <v>0</v>
      </c>
      <c r="IM180" s="333">
        <f t="shared" si="131"/>
        <v>0</v>
      </c>
      <c r="IN180" s="333">
        <f t="shared" si="131"/>
        <v>0</v>
      </c>
      <c r="IO180" s="333">
        <f t="shared" si="131"/>
        <v>0</v>
      </c>
      <c r="IP180" s="333">
        <f t="shared" si="131"/>
        <v>0</v>
      </c>
      <c r="IQ180" s="333">
        <f t="shared" si="131"/>
        <v>0</v>
      </c>
      <c r="IR180" s="333">
        <f t="shared" si="131"/>
        <v>0</v>
      </c>
      <c r="IS180" s="333">
        <f t="shared" si="131"/>
        <v>0</v>
      </c>
      <c r="IT180" s="333">
        <f t="shared" si="131"/>
        <v>0</v>
      </c>
      <c r="IU180" s="333">
        <f t="shared" si="131"/>
        <v>0</v>
      </c>
      <c r="IV180" s="333">
        <f t="shared" si="131"/>
        <v>0</v>
      </c>
    </row>
    <row r="181" spans="1:256" s="336" customFormat="1" ht="13.5" customHeight="1" x14ac:dyDescent="0.3">
      <c r="A181" s="305"/>
      <c r="B181" s="330"/>
      <c r="C181" s="334" t="s">
        <v>557</v>
      </c>
      <c r="D181" s="335" t="s">
        <v>550</v>
      </c>
      <c r="E181" s="251">
        <f>E174+E166</f>
        <v>0</v>
      </c>
      <c r="F181" s="252">
        <f>F174+F166</f>
        <v>0</v>
      </c>
      <c r="G181" s="252">
        <f t="shared" ref="G181:BR181" si="132">G174+G166</f>
        <v>0</v>
      </c>
      <c r="H181" s="252">
        <f t="shared" si="132"/>
        <v>0</v>
      </c>
      <c r="I181" s="252">
        <f t="shared" si="132"/>
        <v>0</v>
      </c>
      <c r="J181" s="252">
        <f t="shared" si="132"/>
        <v>0</v>
      </c>
      <c r="K181" s="252">
        <f t="shared" si="132"/>
        <v>0</v>
      </c>
      <c r="L181" s="252">
        <f t="shared" si="132"/>
        <v>0</v>
      </c>
      <c r="M181" s="252">
        <f t="shared" si="132"/>
        <v>0</v>
      </c>
      <c r="N181" s="252">
        <f t="shared" si="132"/>
        <v>0</v>
      </c>
      <c r="O181" s="252">
        <f t="shared" si="132"/>
        <v>0</v>
      </c>
      <c r="P181" s="252">
        <f t="shared" si="132"/>
        <v>0</v>
      </c>
      <c r="Q181" s="252">
        <f t="shared" si="132"/>
        <v>0</v>
      </c>
      <c r="R181" s="252">
        <f t="shared" si="132"/>
        <v>0</v>
      </c>
      <c r="S181" s="252">
        <f t="shared" si="132"/>
        <v>0</v>
      </c>
      <c r="T181" s="252">
        <f t="shared" si="132"/>
        <v>0</v>
      </c>
      <c r="U181" s="252">
        <f t="shared" si="132"/>
        <v>0</v>
      </c>
      <c r="V181" s="252">
        <f t="shared" si="132"/>
        <v>0</v>
      </c>
      <c r="W181" s="252">
        <f t="shared" si="132"/>
        <v>0</v>
      </c>
      <c r="X181" s="252">
        <f t="shared" si="132"/>
        <v>0</v>
      </c>
      <c r="Y181" s="252">
        <f t="shared" si="132"/>
        <v>0</v>
      </c>
      <c r="Z181" s="252">
        <f t="shared" si="132"/>
        <v>0</v>
      </c>
      <c r="AA181" s="252">
        <f t="shared" si="132"/>
        <v>0</v>
      </c>
      <c r="AB181" s="252">
        <f t="shared" si="132"/>
        <v>0</v>
      </c>
      <c r="AC181" s="252">
        <f t="shared" si="132"/>
        <v>0</v>
      </c>
      <c r="AD181" s="252">
        <f t="shared" si="132"/>
        <v>0</v>
      </c>
      <c r="AE181" s="252">
        <f t="shared" si="132"/>
        <v>0</v>
      </c>
      <c r="AF181" s="252">
        <f t="shared" si="132"/>
        <v>0</v>
      </c>
      <c r="AG181" s="252">
        <f t="shared" si="132"/>
        <v>0</v>
      </c>
      <c r="AH181" s="252">
        <f t="shared" si="132"/>
        <v>0</v>
      </c>
      <c r="AI181" s="252">
        <f t="shared" si="132"/>
        <v>0</v>
      </c>
      <c r="AJ181" s="252">
        <f t="shared" si="132"/>
        <v>0</v>
      </c>
      <c r="AK181" s="252">
        <f t="shared" si="132"/>
        <v>0</v>
      </c>
      <c r="AL181" s="252">
        <f t="shared" si="132"/>
        <v>0</v>
      </c>
      <c r="AM181" s="252">
        <f t="shared" si="132"/>
        <v>0</v>
      </c>
      <c r="AN181" s="252">
        <f t="shared" si="132"/>
        <v>0</v>
      </c>
      <c r="AO181" s="252">
        <f t="shared" si="132"/>
        <v>0</v>
      </c>
      <c r="AP181" s="252">
        <f t="shared" si="132"/>
        <v>0</v>
      </c>
      <c r="AQ181" s="252">
        <f t="shared" si="132"/>
        <v>0</v>
      </c>
      <c r="AR181" s="252">
        <f t="shared" si="132"/>
        <v>0</v>
      </c>
      <c r="AS181" s="252">
        <f t="shared" si="132"/>
        <v>0</v>
      </c>
      <c r="AT181" s="252">
        <f t="shared" si="132"/>
        <v>0</v>
      </c>
      <c r="AU181" s="252">
        <f t="shared" si="132"/>
        <v>0</v>
      </c>
      <c r="AV181" s="252">
        <f t="shared" si="132"/>
        <v>0</v>
      </c>
      <c r="AW181" s="252">
        <f t="shared" si="132"/>
        <v>0</v>
      </c>
      <c r="AX181" s="252">
        <f t="shared" si="132"/>
        <v>0</v>
      </c>
      <c r="AY181" s="252">
        <f t="shared" si="132"/>
        <v>0</v>
      </c>
      <c r="AZ181" s="252">
        <f t="shared" si="132"/>
        <v>0</v>
      </c>
      <c r="BA181" s="252">
        <f t="shared" si="132"/>
        <v>0</v>
      </c>
      <c r="BB181" s="252">
        <f t="shared" si="132"/>
        <v>0</v>
      </c>
      <c r="BC181" s="252">
        <f t="shared" si="132"/>
        <v>0</v>
      </c>
      <c r="BD181" s="252">
        <f t="shared" si="132"/>
        <v>0</v>
      </c>
      <c r="BE181" s="252">
        <f t="shared" si="132"/>
        <v>0</v>
      </c>
      <c r="BF181" s="252">
        <f t="shared" si="132"/>
        <v>0</v>
      </c>
      <c r="BG181" s="252">
        <f t="shared" si="132"/>
        <v>0</v>
      </c>
      <c r="BH181" s="252">
        <f t="shared" si="132"/>
        <v>0</v>
      </c>
      <c r="BI181" s="252">
        <f t="shared" si="132"/>
        <v>0</v>
      </c>
      <c r="BJ181" s="252">
        <f t="shared" si="132"/>
        <v>0</v>
      </c>
      <c r="BK181" s="252">
        <f t="shared" si="132"/>
        <v>0</v>
      </c>
      <c r="BL181" s="252">
        <f t="shared" si="132"/>
        <v>0</v>
      </c>
      <c r="BM181" s="252">
        <f t="shared" si="132"/>
        <v>0</v>
      </c>
      <c r="BN181" s="252">
        <f t="shared" si="132"/>
        <v>0</v>
      </c>
      <c r="BO181" s="252">
        <f t="shared" si="132"/>
        <v>0</v>
      </c>
      <c r="BP181" s="252">
        <f t="shared" si="132"/>
        <v>0</v>
      </c>
      <c r="BQ181" s="252">
        <f t="shared" si="132"/>
        <v>0</v>
      </c>
      <c r="BR181" s="252">
        <f t="shared" si="132"/>
        <v>0</v>
      </c>
      <c r="BS181" s="252">
        <f t="shared" ref="BS181:ED181" si="133">BS174+BS166</f>
        <v>0</v>
      </c>
      <c r="BT181" s="252">
        <f t="shared" si="133"/>
        <v>0</v>
      </c>
      <c r="BU181" s="252">
        <f t="shared" si="133"/>
        <v>0</v>
      </c>
      <c r="BV181" s="252">
        <f t="shared" si="133"/>
        <v>0</v>
      </c>
      <c r="BW181" s="252">
        <f t="shared" si="133"/>
        <v>0</v>
      </c>
      <c r="BX181" s="252">
        <f t="shared" si="133"/>
        <v>0</v>
      </c>
      <c r="BY181" s="252">
        <f t="shared" si="133"/>
        <v>0</v>
      </c>
      <c r="BZ181" s="252">
        <f t="shared" si="133"/>
        <v>0</v>
      </c>
      <c r="CA181" s="252">
        <f t="shared" si="133"/>
        <v>0</v>
      </c>
      <c r="CB181" s="252">
        <f t="shared" si="133"/>
        <v>0</v>
      </c>
      <c r="CC181" s="252">
        <f t="shared" si="133"/>
        <v>0</v>
      </c>
      <c r="CD181" s="252">
        <f t="shared" si="133"/>
        <v>0</v>
      </c>
      <c r="CE181" s="252">
        <f t="shared" si="133"/>
        <v>0</v>
      </c>
      <c r="CF181" s="252">
        <f t="shared" si="133"/>
        <v>0</v>
      </c>
      <c r="CG181" s="252">
        <f t="shared" si="133"/>
        <v>0</v>
      </c>
      <c r="CH181" s="252">
        <f t="shared" si="133"/>
        <v>0</v>
      </c>
      <c r="CI181" s="252">
        <f t="shared" si="133"/>
        <v>0</v>
      </c>
      <c r="CJ181" s="252">
        <f t="shared" si="133"/>
        <v>0</v>
      </c>
      <c r="CK181" s="252">
        <f t="shared" si="133"/>
        <v>0</v>
      </c>
      <c r="CL181" s="252">
        <f t="shared" si="133"/>
        <v>0</v>
      </c>
      <c r="CM181" s="252">
        <f t="shared" si="133"/>
        <v>0</v>
      </c>
      <c r="CN181" s="252">
        <f t="shared" si="133"/>
        <v>0</v>
      </c>
      <c r="CO181" s="252">
        <f t="shared" si="133"/>
        <v>0</v>
      </c>
      <c r="CP181" s="252">
        <f t="shared" si="133"/>
        <v>0</v>
      </c>
      <c r="CQ181" s="252">
        <f t="shared" si="133"/>
        <v>0</v>
      </c>
      <c r="CR181" s="252">
        <f t="shared" si="133"/>
        <v>0</v>
      </c>
      <c r="CS181" s="252">
        <f t="shared" si="133"/>
        <v>0</v>
      </c>
      <c r="CT181" s="252">
        <f t="shared" si="133"/>
        <v>0</v>
      </c>
      <c r="CU181" s="252">
        <f t="shared" si="133"/>
        <v>0</v>
      </c>
      <c r="CV181" s="252">
        <f t="shared" si="133"/>
        <v>0</v>
      </c>
      <c r="CW181" s="252">
        <f t="shared" si="133"/>
        <v>0</v>
      </c>
      <c r="CX181" s="252">
        <f t="shared" si="133"/>
        <v>0</v>
      </c>
      <c r="CY181" s="252">
        <f t="shared" si="133"/>
        <v>0</v>
      </c>
      <c r="CZ181" s="252">
        <f t="shared" si="133"/>
        <v>0</v>
      </c>
      <c r="DA181" s="252">
        <f t="shared" si="133"/>
        <v>0</v>
      </c>
      <c r="DB181" s="252">
        <f t="shared" si="133"/>
        <v>0</v>
      </c>
      <c r="DC181" s="252">
        <f t="shared" si="133"/>
        <v>0</v>
      </c>
      <c r="DD181" s="252">
        <f t="shared" si="133"/>
        <v>0</v>
      </c>
      <c r="DE181" s="252">
        <f t="shared" si="133"/>
        <v>0</v>
      </c>
      <c r="DF181" s="252">
        <f t="shared" si="133"/>
        <v>0</v>
      </c>
      <c r="DG181" s="252">
        <f t="shared" si="133"/>
        <v>0</v>
      </c>
      <c r="DH181" s="252">
        <f t="shared" si="133"/>
        <v>0</v>
      </c>
      <c r="DI181" s="252">
        <f t="shared" si="133"/>
        <v>0</v>
      </c>
      <c r="DJ181" s="252">
        <f t="shared" si="133"/>
        <v>0</v>
      </c>
      <c r="DK181" s="252">
        <f t="shared" si="133"/>
        <v>0</v>
      </c>
      <c r="DL181" s="252">
        <f t="shared" si="133"/>
        <v>0</v>
      </c>
      <c r="DM181" s="252">
        <f t="shared" si="133"/>
        <v>0</v>
      </c>
      <c r="DN181" s="252">
        <f t="shared" si="133"/>
        <v>0</v>
      </c>
      <c r="DO181" s="252">
        <f t="shared" si="133"/>
        <v>0</v>
      </c>
      <c r="DP181" s="252">
        <f t="shared" si="133"/>
        <v>0</v>
      </c>
      <c r="DQ181" s="252">
        <f t="shared" si="133"/>
        <v>0</v>
      </c>
      <c r="DR181" s="252">
        <f t="shared" si="133"/>
        <v>0</v>
      </c>
      <c r="DS181" s="252">
        <f t="shared" si="133"/>
        <v>0</v>
      </c>
      <c r="DT181" s="252">
        <f t="shared" si="133"/>
        <v>0</v>
      </c>
      <c r="DU181" s="252">
        <f t="shared" si="133"/>
        <v>0</v>
      </c>
      <c r="DV181" s="252">
        <f t="shared" si="133"/>
        <v>0</v>
      </c>
      <c r="DW181" s="252">
        <f t="shared" si="133"/>
        <v>0</v>
      </c>
      <c r="DX181" s="252">
        <f t="shared" si="133"/>
        <v>0</v>
      </c>
      <c r="DY181" s="252">
        <f t="shared" si="133"/>
        <v>0</v>
      </c>
      <c r="DZ181" s="252">
        <f t="shared" si="133"/>
        <v>0</v>
      </c>
      <c r="EA181" s="252">
        <f t="shared" si="133"/>
        <v>0</v>
      </c>
      <c r="EB181" s="252">
        <f t="shared" si="133"/>
        <v>0</v>
      </c>
      <c r="EC181" s="252">
        <f t="shared" si="133"/>
        <v>0</v>
      </c>
      <c r="ED181" s="252">
        <f t="shared" si="133"/>
        <v>0</v>
      </c>
      <c r="EE181" s="252">
        <f t="shared" ref="EE181:GP181" si="134">EE174+EE166</f>
        <v>0</v>
      </c>
      <c r="EF181" s="252">
        <f t="shared" si="134"/>
        <v>0</v>
      </c>
      <c r="EG181" s="252">
        <f t="shared" si="134"/>
        <v>0</v>
      </c>
      <c r="EH181" s="252">
        <f t="shared" si="134"/>
        <v>0</v>
      </c>
      <c r="EI181" s="252">
        <f t="shared" si="134"/>
        <v>0</v>
      </c>
      <c r="EJ181" s="252">
        <f t="shared" si="134"/>
        <v>0</v>
      </c>
      <c r="EK181" s="252">
        <f t="shared" si="134"/>
        <v>0</v>
      </c>
      <c r="EL181" s="252">
        <f t="shared" si="134"/>
        <v>0</v>
      </c>
      <c r="EM181" s="252">
        <f t="shared" si="134"/>
        <v>0</v>
      </c>
      <c r="EN181" s="252">
        <f t="shared" si="134"/>
        <v>0</v>
      </c>
      <c r="EO181" s="252">
        <f t="shared" si="134"/>
        <v>0</v>
      </c>
      <c r="EP181" s="252">
        <f t="shared" si="134"/>
        <v>0</v>
      </c>
      <c r="EQ181" s="252">
        <f t="shared" si="134"/>
        <v>0</v>
      </c>
      <c r="ER181" s="252">
        <f t="shared" si="134"/>
        <v>0</v>
      </c>
      <c r="ES181" s="252">
        <f t="shared" si="134"/>
        <v>0</v>
      </c>
      <c r="ET181" s="252">
        <f t="shared" si="134"/>
        <v>0</v>
      </c>
      <c r="EU181" s="252">
        <f t="shared" si="134"/>
        <v>0</v>
      </c>
      <c r="EV181" s="252">
        <f t="shared" si="134"/>
        <v>0</v>
      </c>
      <c r="EW181" s="252">
        <f t="shared" si="134"/>
        <v>0</v>
      </c>
      <c r="EX181" s="252">
        <f t="shared" si="134"/>
        <v>0</v>
      </c>
      <c r="EY181" s="252">
        <f t="shared" si="134"/>
        <v>0</v>
      </c>
      <c r="EZ181" s="252">
        <f t="shared" si="134"/>
        <v>0</v>
      </c>
      <c r="FA181" s="252">
        <f t="shared" si="134"/>
        <v>0</v>
      </c>
      <c r="FB181" s="252">
        <f t="shared" si="134"/>
        <v>0</v>
      </c>
      <c r="FC181" s="252">
        <f t="shared" si="134"/>
        <v>0</v>
      </c>
      <c r="FD181" s="252">
        <f t="shared" si="134"/>
        <v>0</v>
      </c>
      <c r="FE181" s="252">
        <f t="shared" si="134"/>
        <v>0</v>
      </c>
      <c r="FF181" s="252">
        <f t="shared" si="134"/>
        <v>0</v>
      </c>
      <c r="FG181" s="252">
        <f t="shared" si="134"/>
        <v>0</v>
      </c>
      <c r="FH181" s="252">
        <f t="shared" si="134"/>
        <v>0</v>
      </c>
      <c r="FI181" s="252">
        <f t="shared" si="134"/>
        <v>0</v>
      </c>
      <c r="FJ181" s="252">
        <f t="shared" si="134"/>
        <v>0</v>
      </c>
      <c r="FK181" s="252">
        <f t="shared" si="134"/>
        <v>0</v>
      </c>
      <c r="FL181" s="252">
        <f t="shared" si="134"/>
        <v>0</v>
      </c>
      <c r="FM181" s="252">
        <f t="shared" si="134"/>
        <v>0</v>
      </c>
      <c r="FN181" s="252">
        <f t="shared" si="134"/>
        <v>0</v>
      </c>
      <c r="FO181" s="252">
        <f t="shared" si="134"/>
        <v>0</v>
      </c>
      <c r="FP181" s="252">
        <f t="shared" si="134"/>
        <v>0</v>
      </c>
      <c r="FQ181" s="252">
        <f t="shared" si="134"/>
        <v>0</v>
      </c>
      <c r="FR181" s="252">
        <f t="shared" si="134"/>
        <v>0</v>
      </c>
      <c r="FS181" s="252">
        <f t="shared" si="134"/>
        <v>0</v>
      </c>
      <c r="FT181" s="252">
        <f t="shared" si="134"/>
        <v>0</v>
      </c>
      <c r="FU181" s="252">
        <f t="shared" si="134"/>
        <v>0</v>
      </c>
      <c r="FV181" s="252">
        <f t="shared" si="134"/>
        <v>0</v>
      </c>
      <c r="FW181" s="252">
        <f t="shared" si="134"/>
        <v>0</v>
      </c>
      <c r="FX181" s="252">
        <f t="shared" si="134"/>
        <v>0</v>
      </c>
      <c r="FY181" s="252">
        <f t="shared" si="134"/>
        <v>0</v>
      </c>
      <c r="FZ181" s="252">
        <f t="shared" si="134"/>
        <v>0</v>
      </c>
      <c r="GA181" s="252">
        <f t="shared" si="134"/>
        <v>0</v>
      </c>
      <c r="GB181" s="252">
        <f t="shared" si="134"/>
        <v>0</v>
      </c>
      <c r="GC181" s="252">
        <f t="shared" si="134"/>
        <v>0</v>
      </c>
      <c r="GD181" s="252">
        <f t="shared" si="134"/>
        <v>0</v>
      </c>
      <c r="GE181" s="252">
        <f t="shared" si="134"/>
        <v>0</v>
      </c>
      <c r="GF181" s="252">
        <f t="shared" si="134"/>
        <v>0</v>
      </c>
      <c r="GG181" s="252">
        <f t="shared" si="134"/>
        <v>0</v>
      </c>
      <c r="GH181" s="252">
        <f t="shared" si="134"/>
        <v>0</v>
      </c>
      <c r="GI181" s="252">
        <f t="shared" si="134"/>
        <v>0</v>
      </c>
      <c r="GJ181" s="252">
        <f t="shared" si="134"/>
        <v>0</v>
      </c>
      <c r="GK181" s="252">
        <f t="shared" si="134"/>
        <v>0</v>
      </c>
      <c r="GL181" s="252">
        <f t="shared" si="134"/>
        <v>0</v>
      </c>
      <c r="GM181" s="252">
        <f t="shared" si="134"/>
        <v>0</v>
      </c>
      <c r="GN181" s="252">
        <f t="shared" si="134"/>
        <v>0</v>
      </c>
      <c r="GO181" s="252">
        <f t="shared" si="134"/>
        <v>0</v>
      </c>
      <c r="GP181" s="252">
        <f t="shared" si="134"/>
        <v>0</v>
      </c>
      <c r="GQ181" s="252">
        <f t="shared" ref="GQ181:IV181" si="135">GQ174+GQ166</f>
        <v>0</v>
      </c>
      <c r="GR181" s="252">
        <f t="shared" si="135"/>
        <v>0</v>
      </c>
      <c r="GS181" s="252">
        <f t="shared" si="135"/>
        <v>0</v>
      </c>
      <c r="GT181" s="252">
        <f t="shared" si="135"/>
        <v>0</v>
      </c>
      <c r="GU181" s="252">
        <f t="shared" si="135"/>
        <v>0</v>
      </c>
      <c r="GV181" s="252">
        <f t="shared" si="135"/>
        <v>0</v>
      </c>
      <c r="GW181" s="252">
        <f t="shared" si="135"/>
        <v>0</v>
      </c>
      <c r="GX181" s="252">
        <f t="shared" si="135"/>
        <v>0</v>
      </c>
      <c r="GY181" s="252">
        <f t="shared" si="135"/>
        <v>0</v>
      </c>
      <c r="GZ181" s="252">
        <f t="shared" si="135"/>
        <v>0</v>
      </c>
      <c r="HA181" s="252">
        <f t="shared" si="135"/>
        <v>0</v>
      </c>
      <c r="HB181" s="252">
        <f t="shared" si="135"/>
        <v>0</v>
      </c>
      <c r="HC181" s="252">
        <f t="shared" si="135"/>
        <v>0</v>
      </c>
      <c r="HD181" s="252">
        <f t="shared" si="135"/>
        <v>0</v>
      </c>
      <c r="HE181" s="252">
        <f t="shared" si="135"/>
        <v>0</v>
      </c>
      <c r="HF181" s="252">
        <f t="shared" si="135"/>
        <v>0</v>
      </c>
      <c r="HG181" s="252">
        <f t="shared" si="135"/>
        <v>0</v>
      </c>
      <c r="HH181" s="252">
        <f t="shared" si="135"/>
        <v>0</v>
      </c>
      <c r="HI181" s="252">
        <f t="shared" si="135"/>
        <v>0</v>
      </c>
      <c r="HJ181" s="252">
        <f t="shared" si="135"/>
        <v>0</v>
      </c>
      <c r="HK181" s="252">
        <f t="shared" si="135"/>
        <v>0</v>
      </c>
      <c r="HL181" s="252">
        <f t="shared" si="135"/>
        <v>0</v>
      </c>
      <c r="HM181" s="252">
        <f t="shared" si="135"/>
        <v>0</v>
      </c>
      <c r="HN181" s="252">
        <f t="shared" si="135"/>
        <v>0</v>
      </c>
      <c r="HO181" s="252">
        <f t="shared" si="135"/>
        <v>0</v>
      </c>
      <c r="HP181" s="252">
        <f t="shared" si="135"/>
        <v>0</v>
      </c>
      <c r="HQ181" s="252">
        <f t="shared" si="135"/>
        <v>0</v>
      </c>
      <c r="HR181" s="252">
        <f t="shared" si="135"/>
        <v>0</v>
      </c>
      <c r="HS181" s="252">
        <f t="shared" si="135"/>
        <v>0</v>
      </c>
      <c r="HT181" s="252">
        <f t="shared" si="135"/>
        <v>0</v>
      </c>
      <c r="HU181" s="252">
        <f t="shared" si="135"/>
        <v>0</v>
      </c>
      <c r="HV181" s="252">
        <f t="shared" si="135"/>
        <v>0</v>
      </c>
      <c r="HW181" s="252">
        <f t="shared" si="135"/>
        <v>0</v>
      </c>
      <c r="HX181" s="252">
        <f t="shared" si="135"/>
        <v>0</v>
      </c>
      <c r="HY181" s="252">
        <f t="shared" si="135"/>
        <v>0</v>
      </c>
      <c r="HZ181" s="252">
        <f t="shared" si="135"/>
        <v>0</v>
      </c>
      <c r="IA181" s="252">
        <f t="shared" si="135"/>
        <v>0</v>
      </c>
      <c r="IB181" s="252">
        <f t="shared" si="135"/>
        <v>0</v>
      </c>
      <c r="IC181" s="252">
        <f t="shared" si="135"/>
        <v>0</v>
      </c>
      <c r="ID181" s="252">
        <f t="shared" si="135"/>
        <v>0</v>
      </c>
      <c r="IE181" s="252">
        <f t="shared" si="135"/>
        <v>0</v>
      </c>
      <c r="IF181" s="252">
        <f t="shared" si="135"/>
        <v>0</v>
      </c>
      <c r="IG181" s="252">
        <f t="shared" si="135"/>
        <v>0</v>
      </c>
      <c r="IH181" s="252">
        <f t="shared" si="135"/>
        <v>0</v>
      </c>
      <c r="II181" s="252">
        <f t="shared" si="135"/>
        <v>0</v>
      </c>
      <c r="IJ181" s="252">
        <f t="shared" si="135"/>
        <v>0</v>
      </c>
      <c r="IK181" s="252">
        <f t="shared" si="135"/>
        <v>0</v>
      </c>
      <c r="IL181" s="252">
        <f t="shared" si="135"/>
        <v>0</v>
      </c>
      <c r="IM181" s="252">
        <f t="shared" si="135"/>
        <v>0</v>
      </c>
      <c r="IN181" s="252">
        <f t="shared" si="135"/>
        <v>0</v>
      </c>
      <c r="IO181" s="252">
        <f t="shared" si="135"/>
        <v>0</v>
      </c>
      <c r="IP181" s="252">
        <f t="shared" si="135"/>
        <v>0</v>
      </c>
      <c r="IQ181" s="252">
        <f t="shared" si="135"/>
        <v>0</v>
      </c>
      <c r="IR181" s="252">
        <f t="shared" si="135"/>
        <v>0</v>
      </c>
      <c r="IS181" s="252">
        <f t="shared" si="135"/>
        <v>0</v>
      </c>
      <c r="IT181" s="252">
        <f t="shared" si="135"/>
        <v>0</v>
      </c>
      <c r="IU181" s="252">
        <f t="shared" si="135"/>
        <v>0</v>
      </c>
      <c r="IV181" s="252">
        <f t="shared" si="135"/>
        <v>0</v>
      </c>
    </row>
    <row r="182" spans="1:256" s="336" customFormat="1" ht="13.5" customHeight="1" x14ac:dyDescent="0.3">
      <c r="A182" s="298"/>
      <c r="B182" s="330"/>
      <c r="C182" s="331"/>
      <c r="D182" s="335" t="s">
        <v>552</v>
      </c>
      <c r="E182" s="251">
        <f>E176+E168</f>
        <v>0</v>
      </c>
      <c r="F182" s="252">
        <f>F176+F168</f>
        <v>0</v>
      </c>
      <c r="G182" s="252">
        <f t="shared" ref="G182:BR182" si="136">G176+G168</f>
        <v>0</v>
      </c>
      <c r="H182" s="252">
        <f t="shared" si="136"/>
        <v>0</v>
      </c>
      <c r="I182" s="252">
        <f t="shared" si="136"/>
        <v>0</v>
      </c>
      <c r="J182" s="252">
        <f t="shared" si="136"/>
        <v>0</v>
      </c>
      <c r="K182" s="252">
        <f t="shared" si="136"/>
        <v>0</v>
      </c>
      <c r="L182" s="252">
        <f t="shared" si="136"/>
        <v>0</v>
      </c>
      <c r="M182" s="252">
        <f t="shared" si="136"/>
        <v>0</v>
      </c>
      <c r="N182" s="252">
        <f t="shared" si="136"/>
        <v>0</v>
      </c>
      <c r="O182" s="252">
        <f t="shared" si="136"/>
        <v>0</v>
      </c>
      <c r="P182" s="252">
        <f t="shared" si="136"/>
        <v>0</v>
      </c>
      <c r="Q182" s="252">
        <f t="shared" si="136"/>
        <v>0</v>
      </c>
      <c r="R182" s="252">
        <f t="shared" si="136"/>
        <v>0</v>
      </c>
      <c r="S182" s="252">
        <f t="shared" si="136"/>
        <v>0</v>
      </c>
      <c r="T182" s="252">
        <f t="shared" si="136"/>
        <v>0</v>
      </c>
      <c r="U182" s="252">
        <f t="shared" si="136"/>
        <v>0</v>
      </c>
      <c r="V182" s="252">
        <f t="shared" si="136"/>
        <v>0</v>
      </c>
      <c r="W182" s="252">
        <f t="shared" si="136"/>
        <v>0</v>
      </c>
      <c r="X182" s="252">
        <f t="shared" si="136"/>
        <v>0</v>
      </c>
      <c r="Y182" s="252">
        <f t="shared" si="136"/>
        <v>0</v>
      </c>
      <c r="Z182" s="252">
        <f t="shared" si="136"/>
        <v>0</v>
      </c>
      <c r="AA182" s="252">
        <f t="shared" si="136"/>
        <v>0</v>
      </c>
      <c r="AB182" s="252">
        <f t="shared" si="136"/>
        <v>0</v>
      </c>
      <c r="AC182" s="252">
        <f t="shared" si="136"/>
        <v>0</v>
      </c>
      <c r="AD182" s="252">
        <f t="shared" si="136"/>
        <v>0</v>
      </c>
      <c r="AE182" s="252">
        <f t="shared" si="136"/>
        <v>0</v>
      </c>
      <c r="AF182" s="252">
        <f t="shared" si="136"/>
        <v>0</v>
      </c>
      <c r="AG182" s="252">
        <f t="shared" si="136"/>
        <v>0</v>
      </c>
      <c r="AH182" s="252">
        <f t="shared" si="136"/>
        <v>0</v>
      </c>
      <c r="AI182" s="252">
        <f t="shared" si="136"/>
        <v>0</v>
      </c>
      <c r="AJ182" s="252">
        <f t="shared" si="136"/>
        <v>0</v>
      </c>
      <c r="AK182" s="252">
        <f t="shared" si="136"/>
        <v>0</v>
      </c>
      <c r="AL182" s="252">
        <f t="shared" si="136"/>
        <v>0</v>
      </c>
      <c r="AM182" s="252">
        <f t="shared" si="136"/>
        <v>0</v>
      </c>
      <c r="AN182" s="252">
        <f t="shared" si="136"/>
        <v>0</v>
      </c>
      <c r="AO182" s="252">
        <f t="shared" si="136"/>
        <v>0</v>
      </c>
      <c r="AP182" s="252">
        <f t="shared" si="136"/>
        <v>0</v>
      </c>
      <c r="AQ182" s="252">
        <f t="shared" si="136"/>
        <v>0</v>
      </c>
      <c r="AR182" s="252">
        <f t="shared" si="136"/>
        <v>0</v>
      </c>
      <c r="AS182" s="252">
        <f t="shared" si="136"/>
        <v>0</v>
      </c>
      <c r="AT182" s="252">
        <f t="shared" si="136"/>
        <v>0</v>
      </c>
      <c r="AU182" s="252">
        <f t="shared" si="136"/>
        <v>0</v>
      </c>
      <c r="AV182" s="252">
        <f t="shared" si="136"/>
        <v>0</v>
      </c>
      <c r="AW182" s="252">
        <f t="shared" si="136"/>
        <v>0</v>
      </c>
      <c r="AX182" s="252">
        <f t="shared" si="136"/>
        <v>0</v>
      </c>
      <c r="AY182" s="252">
        <f t="shared" si="136"/>
        <v>0</v>
      </c>
      <c r="AZ182" s="252">
        <f t="shared" si="136"/>
        <v>0</v>
      </c>
      <c r="BA182" s="252">
        <f t="shared" si="136"/>
        <v>0</v>
      </c>
      <c r="BB182" s="252">
        <f t="shared" si="136"/>
        <v>0</v>
      </c>
      <c r="BC182" s="252">
        <f t="shared" si="136"/>
        <v>0</v>
      </c>
      <c r="BD182" s="252">
        <f t="shared" si="136"/>
        <v>0</v>
      </c>
      <c r="BE182" s="252">
        <f t="shared" si="136"/>
        <v>0</v>
      </c>
      <c r="BF182" s="252">
        <f t="shared" si="136"/>
        <v>0</v>
      </c>
      <c r="BG182" s="252">
        <f t="shared" si="136"/>
        <v>0</v>
      </c>
      <c r="BH182" s="252">
        <f t="shared" si="136"/>
        <v>0</v>
      </c>
      <c r="BI182" s="252">
        <f t="shared" si="136"/>
        <v>0</v>
      </c>
      <c r="BJ182" s="252">
        <f t="shared" si="136"/>
        <v>0</v>
      </c>
      <c r="BK182" s="252">
        <f t="shared" si="136"/>
        <v>0</v>
      </c>
      <c r="BL182" s="252">
        <f t="shared" si="136"/>
        <v>0</v>
      </c>
      <c r="BM182" s="252">
        <f t="shared" si="136"/>
        <v>0</v>
      </c>
      <c r="BN182" s="252">
        <f t="shared" si="136"/>
        <v>0</v>
      </c>
      <c r="BO182" s="252">
        <f t="shared" si="136"/>
        <v>0</v>
      </c>
      <c r="BP182" s="252">
        <f t="shared" si="136"/>
        <v>0</v>
      </c>
      <c r="BQ182" s="252">
        <f t="shared" si="136"/>
        <v>0</v>
      </c>
      <c r="BR182" s="252">
        <f t="shared" si="136"/>
        <v>0</v>
      </c>
      <c r="BS182" s="252">
        <f t="shared" ref="BS182:ED182" si="137">BS176+BS168</f>
        <v>0</v>
      </c>
      <c r="BT182" s="252">
        <f t="shared" si="137"/>
        <v>0</v>
      </c>
      <c r="BU182" s="252">
        <f t="shared" si="137"/>
        <v>0</v>
      </c>
      <c r="BV182" s="252">
        <f t="shared" si="137"/>
        <v>0</v>
      </c>
      <c r="BW182" s="252">
        <f t="shared" si="137"/>
        <v>0</v>
      </c>
      <c r="BX182" s="252">
        <f t="shared" si="137"/>
        <v>0</v>
      </c>
      <c r="BY182" s="252">
        <f t="shared" si="137"/>
        <v>0</v>
      </c>
      <c r="BZ182" s="252">
        <f t="shared" si="137"/>
        <v>0</v>
      </c>
      <c r="CA182" s="252">
        <f t="shared" si="137"/>
        <v>0</v>
      </c>
      <c r="CB182" s="252">
        <f t="shared" si="137"/>
        <v>0</v>
      </c>
      <c r="CC182" s="252">
        <f t="shared" si="137"/>
        <v>0</v>
      </c>
      <c r="CD182" s="252">
        <f t="shared" si="137"/>
        <v>0</v>
      </c>
      <c r="CE182" s="252">
        <f t="shared" si="137"/>
        <v>0</v>
      </c>
      <c r="CF182" s="252">
        <f t="shared" si="137"/>
        <v>0</v>
      </c>
      <c r="CG182" s="252">
        <f t="shared" si="137"/>
        <v>0</v>
      </c>
      <c r="CH182" s="252">
        <f t="shared" si="137"/>
        <v>0</v>
      </c>
      <c r="CI182" s="252">
        <f t="shared" si="137"/>
        <v>0</v>
      </c>
      <c r="CJ182" s="252">
        <f t="shared" si="137"/>
        <v>0</v>
      </c>
      <c r="CK182" s="252">
        <f t="shared" si="137"/>
        <v>0</v>
      </c>
      <c r="CL182" s="252">
        <f t="shared" si="137"/>
        <v>0</v>
      </c>
      <c r="CM182" s="252">
        <f t="shared" si="137"/>
        <v>0</v>
      </c>
      <c r="CN182" s="252">
        <f t="shared" si="137"/>
        <v>0</v>
      </c>
      <c r="CO182" s="252">
        <f t="shared" si="137"/>
        <v>0</v>
      </c>
      <c r="CP182" s="252">
        <f t="shared" si="137"/>
        <v>0</v>
      </c>
      <c r="CQ182" s="252">
        <f t="shared" si="137"/>
        <v>0</v>
      </c>
      <c r="CR182" s="252">
        <f t="shared" si="137"/>
        <v>0</v>
      </c>
      <c r="CS182" s="252">
        <f t="shared" si="137"/>
        <v>0</v>
      </c>
      <c r="CT182" s="252">
        <f t="shared" si="137"/>
        <v>0</v>
      </c>
      <c r="CU182" s="252">
        <f t="shared" si="137"/>
        <v>0</v>
      </c>
      <c r="CV182" s="252">
        <f t="shared" si="137"/>
        <v>0</v>
      </c>
      <c r="CW182" s="252">
        <f t="shared" si="137"/>
        <v>0</v>
      </c>
      <c r="CX182" s="252">
        <f t="shared" si="137"/>
        <v>0</v>
      </c>
      <c r="CY182" s="252">
        <f t="shared" si="137"/>
        <v>0</v>
      </c>
      <c r="CZ182" s="252">
        <f t="shared" si="137"/>
        <v>0</v>
      </c>
      <c r="DA182" s="252">
        <f t="shared" si="137"/>
        <v>0</v>
      </c>
      <c r="DB182" s="252">
        <f t="shared" si="137"/>
        <v>0</v>
      </c>
      <c r="DC182" s="252">
        <f t="shared" si="137"/>
        <v>0</v>
      </c>
      <c r="DD182" s="252">
        <f t="shared" si="137"/>
        <v>0</v>
      </c>
      <c r="DE182" s="252">
        <f t="shared" si="137"/>
        <v>0</v>
      </c>
      <c r="DF182" s="252">
        <f t="shared" si="137"/>
        <v>0</v>
      </c>
      <c r="DG182" s="252">
        <f t="shared" si="137"/>
        <v>0</v>
      </c>
      <c r="DH182" s="252">
        <f t="shared" si="137"/>
        <v>0</v>
      </c>
      <c r="DI182" s="252">
        <f t="shared" si="137"/>
        <v>0</v>
      </c>
      <c r="DJ182" s="252">
        <f t="shared" si="137"/>
        <v>0</v>
      </c>
      <c r="DK182" s="252">
        <f t="shared" si="137"/>
        <v>0</v>
      </c>
      <c r="DL182" s="252">
        <f t="shared" si="137"/>
        <v>0</v>
      </c>
      <c r="DM182" s="252">
        <f t="shared" si="137"/>
        <v>0</v>
      </c>
      <c r="DN182" s="252">
        <f t="shared" si="137"/>
        <v>0</v>
      </c>
      <c r="DO182" s="252">
        <f t="shared" si="137"/>
        <v>0</v>
      </c>
      <c r="DP182" s="252">
        <f t="shared" si="137"/>
        <v>0</v>
      </c>
      <c r="DQ182" s="252">
        <f t="shared" si="137"/>
        <v>0</v>
      </c>
      <c r="DR182" s="252">
        <f t="shared" si="137"/>
        <v>0</v>
      </c>
      <c r="DS182" s="252">
        <f t="shared" si="137"/>
        <v>0</v>
      </c>
      <c r="DT182" s="252">
        <f t="shared" si="137"/>
        <v>0</v>
      </c>
      <c r="DU182" s="252">
        <f t="shared" si="137"/>
        <v>0</v>
      </c>
      <c r="DV182" s="252">
        <f t="shared" si="137"/>
        <v>0</v>
      </c>
      <c r="DW182" s="252">
        <f t="shared" si="137"/>
        <v>0</v>
      </c>
      <c r="DX182" s="252">
        <f t="shared" si="137"/>
        <v>0</v>
      </c>
      <c r="DY182" s="252">
        <f t="shared" si="137"/>
        <v>0</v>
      </c>
      <c r="DZ182" s="252">
        <f t="shared" si="137"/>
        <v>0</v>
      </c>
      <c r="EA182" s="252">
        <f t="shared" si="137"/>
        <v>0</v>
      </c>
      <c r="EB182" s="252">
        <f t="shared" si="137"/>
        <v>0</v>
      </c>
      <c r="EC182" s="252">
        <f t="shared" si="137"/>
        <v>0</v>
      </c>
      <c r="ED182" s="252">
        <f t="shared" si="137"/>
        <v>0</v>
      </c>
      <c r="EE182" s="252">
        <f t="shared" ref="EE182:GP182" si="138">EE176+EE168</f>
        <v>0</v>
      </c>
      <c r="EF182" s="252">
        <f t="shared" si="138"/>
        <v>0</v>
      </c>
      <c r="EG182" s="252">
        <f t="shared" si="138"/>
        <v>0</v>
      </c>
      <c r="EH182" s="252">
        <f t="shared" si="138"/>
        <v>0</v>
      </c>
      <c r="EI182" s="252">
        <f t="shared" si="138"/>
        <v>0</v>
      </c>
      <c r="EJ182" s="252">
        <f t="shared" si="138"/>
        <v>0</v>
      </c>
      <c r="EK182" s="252">
        <f t="shared" si="138"/>
        <v>0</v>
      </c>
      <c r="EL182" s="252">
        <f t="shared" si="138"/>
        <v>0</v>
      </c>
      <c r="EM182" s="252">
        <f t="shared" si="138"/>
        <v>0</v>
      </c>
      <c r="EN182" s="252">
        <f t="shared" si="138"/>
        <v>0</v>
      </c>
      <c r="EO182" s="252">
        <f t="shared" si="138"/>
        <v>0</v>
      </c>
      <c r="EP182" s="252">
        <f t="shared" si="138"/>
        <v>0</v>
      </c>
      <c r="EQ182" s="252">
        <f t="shared" si="138"/>
        <v>0</v>
      </c>
      <c r="ER182" s="252">
        <f t="shared" si="138"/>
        <v>0</v>
      </c>
      <c r="ES182" s="252">
        <f t="shared" si="138"/>
        <v>0</v>
      </c>
      <c r="ET182" s="252">
        <f t="shared" si="138"/>
        <v>0</v>
      </c>
      <c r="EU182" s="252">
        <f t="shared" si="138"/>
        <v>0</v>
      </c>
      <c r="EV182" s="252">
        <f t="shared" si="138"/>
        <v>0</v>
      </c>
      <c r="EW182" s="252">
        <f t="shared" si="138"/>
        <v>0</v>
      </c>
      <c r="EX182" s="252">
        <f t="shared" si="138"/>
        <v>0</v>
      </c>
      <c r="EY182" s="252">
        <f t="shared" si="138"/>
        <v>0</v>
      </c>
      <c r="EZ182" s="252">
        <f t="shared" si="138"/>
        <v>0</v>
      </c>
      <c r="FA182" s="252">
        <f t="shared" si="138"/>
        <v>0</v>
      </c>
      <c r="FB182" s="252">
        <f t="shared" si="138"/>
        <v>0</v>
      </c>
      <c r="FC182" s="252">
        <f t="shared" si="138"/>
        <v>0</v>
      </c>
      <c r="FD182" s="252">
        <f t="shared" si="138"/>
        <v>0</v>
      </c>
      <c r="FE182" s="252">
        <f t="shared" si="138"/>
        <v>0</v>
      </c>
      <c r="FF182" s="252">
        <f t="shared" si="138"/>
        <v>0</v>
      </c>
      <c r="FG182" s="252">
        <f t="shared" si="138"/>
        <v>0</v>
      </c>
      <c r="FH182" s="252">
        <f t="shared" si="138"/>
        <v>0</v>
      </c>
      <c r="FI182" s="252">
        <f t="shared" si="138"/>
        <v>0</v>
      </c>
      <c r="FJ182" s="252">
        <f t="shared" si="138"/>
        <v>0</v>
      </c>
      <c r="FK182" s="252">
        <f t="shared" si="138"/>
        <v>0</v>
      </c>
      <c r="FL182" s="252">
        <f t="shared" si="138"/>
        <v>0</v>
      </c>
      <c r="FM182" s="252">
        <f t="shared" si="138"/>
        <v>0</v>
      </c>
      <c r="FN182" s="252">
        <f t="shared" si="138"/>
        <v>0</v>
      </c>
      <c r="FO182" s="252">
        <f t="shared" si="138"/>
        <v>0</v>
      </c>
      <c r="FP182" s="252">
        <f t="shared" si="138"/>
        <v>0</v>
      </c>
      <c r="FQ182" s="252">
        <f t="shared" si="138"/>
        <v>0</v>
      </c>
      <c r="FR182" s="252">
        <f t="shared" si="138"/>
        <v>0</v>
      </c>
      <c r="FS182" s="252">
        <f t="shared" si="138"/>
        <v>0</v>
      </c>
      <c r="FT182" s="252">
        <f t="shared" si="138"/>
        <v>0</v>
      </c>
      <c r="FU182" s="252">
        <f t="shared" si="138"/>
        <v>0</v>
      </c>
      <c r="FV182" s="252">
        <f t="shared" si="138"/>
        <v>0</v>
      </c>
      <c r="FW182" s="252">
        <f t="shared" si="138"/>
        <v>0</v>
      </c>
      <c r="FX182" s="252">
        <f t="shared" si="138"/>
        <v>0</v>
      </c>
      <c r="FY182" s="252">
        <f t="shared" si="138"/>
        <v>0</v>
      </c>
      <c r="FZ182" s="252">
        <f t="shared" si="138"/>
        <v>0</v>
      </c>
      <c r="GA182" s="252">
        <f t="shared" si="138"/>
        <v>0</v>
      </c>
      <c r="GB182" s="252">
        <f t="shared" si="138"/>
        <v>0</v>
      </c>
      <c r="GC182" s="252">
        <f t="shared" si="138"/>
        <v>0</v>
      </c>
      <c r="GD182" s="252">
        <f t="shared" si="138"/>
        <v>0</v>
      </c>
      <c r="GE182" s="252">
        <f t="shared" si="138"/>
        <v>0</v>
      </c>
      <c r="GF182" s="252">
        <f t="shared" si="138"/>
        <v>0</v>
      </c>
      <c r="GG182" s="252">
        <f t="shared" si="138"/>
        <v>0</v>
      </c>
      <c r="GH182" s="252">
        <f t="shared" si="138"/>
        <v>0</v>
      </c>
      <c r="GI182" s="252">
        <f t="shared" si="138"/>
        <v>0</v>
      </c>
      <c r="GJ182" s="252">
        <f t="shared" si="138"/>
        <v>0</v>
      </c>
      <c r="GK182" s="252">
        <f t="shared" si="138"/>
        <v>0</v>
      </c>
      <c r="GL182" s="252">
        <f t="shared" si="138"/>
        <v>0</v>
      </c>
      <c r="GM182" s="252">
        <f t="shared" si="138"/>
        <v>0</v>
      </c>
      <c r="GN182" s="252">
        <f t="shared" si="138"/>
        <v>0</v>
      </c>
      <c r="GO182" s="252">
        <f t="shared" si="138"/>
        <v>0</v>
      </c>
      <c r="GP182" s="252">
        <f t="shared" si="138"/>
        <v>0</v>
      </c>
      <c r="GQ182" s="252">
        <f t="shared" ref="GQ182:IV182" si="139">GQ176+GQ168</f>
        <v>0</v>
      </c>
      <c r="GR182" s="252">
        <f t="shared" si="139"/>
        <v>0</v>
      </c>
      <c r="GS182" s="252">
        <f t="shared" si="139"/>
        <v>0</v>
      </c>
      <c r="GT182" s="252">
        <f t="shared" si="139"/>
        <v>0</v>
      </c>
      <c r="GU182" s="252">
        <f t="shared" si="139"/>
        <v>0</v>
      </c>
      <c r="GV182" s="252">
        <f t="shared" si="139"/>
        <v>0</v>
      </c>
      <c r="GW182" s="252">
        <f t="shared" si="139"/>
        <v>0</v>
      </c>
      <c r="GX182" s="252">
        <f t="shared" si="139"/>
        <v>0</v>
      </c>
      <c r="GY182" s="252">
        <f t="shared" si="139"/>
        <v>0</v>
      </c>
      <c r="GZ182" s="252">
        <f t="shared" si="139"/>
        <v>0</v>
      </c>
      <c r="HA182" s="252">
        <f t="shared" si="139"/>
        <v>0</v>
      </c>
      <c r="HB182" s="252">
        <f t="shared" si="139"/>
        <v>0</v>
      </c>
      <c r="HC182" s="252">
        <f t="shared" si="139"/>
        <v>0</v>
      </c>
      <c r="HD182" s="252">
        <f t="shared" si="139"/>
        <v>0</v>
      </c>
      <c r="HE182" s="252">
        <f t="shared" si="139"/>
        <v>0</v>
      </c>
      <c r="HF182" s="252">
        <f t="shared" si="139"/>
        <v>0</v>
      </c>
      <c r="HG182" s="252">
        <f t="shared" si="139"/>
        <v>0</v>
      </c>
      <c r="HH182" s="252">
        <f t="shared" si="139"/>
        <v>0</v>
      </c>
      <c r="HI182" s="252">
        <f t="shared" si="139"/>
        <v>0</v>
      </c>
      <c r="HJ182" s="252">
        <f t="shared" si="139"/>
        <v>0</v>
      </c>
      <c r="HK182" s="252">
        <f t="shared" si="139"/>
        <v>0</v>
      </c>
      <c r="HL182" s="252">
        <f t="shared" si="139"/>
        <v>0</v>
      </c>
      <c r="HM182" s="252">
        <f t="shared" si="139"/>
        <v>0</v>
      </c>
      <c r="HN182" s="252">
        <f t="shared" si="139"/>
        <v>0</v>
      </c>
      <c r="HO182" s="252">
        <f t="shared" si="139"/>
        <v>0</v>
      </c>
      <c r="HP182" s="252">
        <f t="shared" si="139"/>
        <v>0</v>
      </c>
      <c r="HQ182" s="252">
        <f t="shared" si="139"/>
        <v>0</v>
      </c>
      <c r="HR182" s="252">
        <f t="shared" si="139"/>
        <v>0</v>
      </c>
      <c r="HS182" s="252">
        <f t="shared" si="139"/>
        <v>0</v>
      </c>
      <c r="HT182" s="252">
        <f t="shared" si="139"/>
        <v>0</v>
      </c>
      <c r="HU182" s="252">
        <f t="shared" si="139"/>
        <v>0</v>
      </c>
      <c r="HV182" s="252">
        <f t="shared" si="139"/>
        <v>0</v>
      </c>
      <c r="HW182" s="252">
        <f t="shared" si="139"/>
        <v>0</v>
      </c>
      <c r="HX182" s="252">
        <f t="shared" si="139"/>
        <v>0</v>
      </c>
      <c r="HY182" s="252">
        <f t="shared" si="139"/>
        <v>0</v>
      </c>
      <c r="HZ182" s="252">
        <f t="shared" si="139"/>
        <v>0</v>
      </c>
      <c r="IA182" s="252">
        <f t="shared" si="139"/>
        <v>0</v>
      </c>
      <c r="IB182" s="252">
        <f t="shared" si="139"/>
        <v>0</v>
      </c>
      <c r="IC182" s="252">
        <f t="shared" si="139"/>
        <v>0</v>
      </c>
      <c r="ID182" s="252">
        <f t="shared" si="139"/>
        <v>0</v>
      </c>
      <c r="IE182" s="252">
        <f t="shared" si="139"/>
        <v>0</v>
      </c>
      <c r="IF182" s="252">
        <f t="shared" si="139"/>
        <v>0</v>
      </c>
      <c r="IG182" s="252">
        <f t="shared" si="139"/>
        <v>0</v>
      </c>
      <c r="IH182" s="252">
        <f t="shared" si="139"/>
        <v>0</v>
      </c>
      <c r="II182" s="252">
        <f t="shared" si="139"/>
        <v>0</v>
      </c>
      <c r="IJ182" s="252">
        <f t="shared" si="139"/>
        <v>0</v>
      </c>
      <c r="IK182" s="252">
        <f t="shared" si="139"/>
        <v>0</v>
      </c>
      <c r="IL182" s="252">
        <f t="shared" si="139"/>
        <v>0</v>
      </c>
      <c r="IM182" s="252">
        <f t="shared" si="139"/>
        <v>0</v>
      </c>
      <c r="IN182" s="252">
        <f t="shared" si="139"/>
        <v>0</v>
      </c>
      <c r="IO182" s="252">
        <f t="shared" si="139"/>
        <v>0</v>
      </c>
      <c r="IP182" s="252">
        <f t="shared" si="139"/>
        <v>0</v>
      </c>
      <c r="IQ182" s="252">
        <f t="shared" si="139"/>
        <v>0</v>
      </c>
      <c r="IR182" s="252">
        <f t="shared" si="139"/>
        <v>0</v>
      </c>
      <c r="IS182" s="252">
        <f t="shared" si="139"/>
        <v>0</v>
      </c>
      <c r="IT182" s="252">
        <f t="shared" si="139"/>
        <v>0</v>
      </c>
      <c r="IU182" s="252">
        <f t="shared" si="139"/>
        <v>0</v>
      </c>
      <c r="IV182" s="252">
        <f t="shared" si="139"/>
        <v>0</v>
      </c>
    </row>
    <row r="183" spans="1:256" s="342" customFormat="1" ht="13.5" customHeight="1" thickBot="1" x14ac:dyDescent="0.35">
      <c r="A183" s="305"/>
      <c r="B183" s="337"/>
      <c r="C183" s="338"/>
      <c r="D183" s="339" t="s">
        <v>554</v>
      </c>
      <c r="E183" s="340">
        <f>E178+E170</f>
        <v>0</v>
      </c>
      <c r="F183" s="341">
        <f>F178+F170</f>
        <v>0</v>
      </c>
      <c r="G183" s="341">
        <f t="shared" ref="G183:BR183" si="140">G178+G170</f>
        <v>0</v>
      </c>
      <c r="H183" s="341">
        <f t="shared" si="140"/>
        <v>0</v>
      </c>
      <c r="I183" s="341">
        <f t="shared" si="140"/>
        <v>0</v>
      </c>
      <c r="J183" s="341">
        <f t="shared" si="140"/>
        <v>0</v>
      </c>
      <c r="K183" s="341">
        <f t="shared" si="140"/>
        <v>0</v>
      </c>
      <c r="L183" s="341">
        <f t="shared" si="140"/>
        <v>0</v>
      </c>
      <c r="M183" s="341">
        <f t="shared" si="140"/>
        <v>0</v>
      </c>
      <c r="N183" s="341">
        <f t="shared" si="140"/>
        <v>0</v>
      </c>
      <c r="O183" s="341">
        <f t="shared" si="140"/>
        <v>0</v>
      </c>
      <c r="P183" s="341">
        <f t="shared" si="140"/>
        <v>0</v>
      </c>
      <c r="Q183" s="341">
        <f t="shared" si="140"/>
        <v>0</v>
      </c>
      <c r="R183" s="341">
        <f t="shared" si="140"/>
        <v>0</v>
      </c>
      <c r="S183" s="341">
        <f t="shared" si="140"/>
        <v>0</v>
      </c>
      <c r="T183" s="341">
        <f t="shared" si="140"/>
        <v>0</v>
      </c>
      <c r="U183" s="341">
        <f t="shared" si="140"/>
        <v>0</v>
      </c>
      <c r="V183" s="341">
        <f t="shared" si="140"/>
        <v>0</v>
      </c>
      <c r="W183" s="341">
        <f t="shared" si="140"/>
        <v>0</v>
      </c>
      <c r="X183" s="341">
        <f t="shared" si="140"/>
        <v>0</v>
      </c>
      <c r="Y183" s="341">
        <f t="shared" si="140"/>
        <v>0</v>
      </c>
      <c r="Z183" s="341">
        <f t="shared" si="140"/>
        <v>0</v>
      </c>
      <c r="AA183" s="341">
        <f t="shared" si="140"/>
        <v>0</v>
      </c>
      <c r="AB183" s="341">
        <f t="shared" si="140"/>
        <v>0</v>
      </c>
      <c r="AC183" s="341">
        <f t="shared" si="140"/>
        <v>0</v>
      </c>
      <c r="AD183" s="341">
        <f t="shared" si="140"/>
        <v>0</v>
      </c>
      <c r="AE183" s="341">
        <f t="shared" si="140"/>
        <v>0</v>
      </c>
      <c r="AF183" s="341">
        <f t="shared" si="140"/>
        <v>0</v>
      </c>
      <c r="AG183" s="341">
        <f t="shared" si="140"/>
        <v>0</v>
      </c>
      <c r="AH183" s="341">
        <f t="shared" si="140"/>
        <v>0</v>
      </c>
      <c r="AI183" s="341">
        <f t="shared" si="140"/>
        <v>0</v>
      </c>
      <c r="AJ183" s="341">
        <f t="shared" si="140"/>
        <v>0</v>
      </c>
      <c r="AK183" s="341">
        <f t="shared" si="140"/>
        <v>0</v>
      </c>
      <c r="AL183" s="341">
        <f t="shared" si="140"/>
        <v>0</v>
      </c>
      <c r="AM183" s="341">
        <f t="shared" si="140"/>
        <v>0</v>
      </c>
      <c r="AN183" s="341">
        <f t="shared" si="140"/>
        <v>0</v>
      </c>
      <c r="AO183" s="341">
        <f t="shared" si="140"/>
        <v>0</v>
      </c>
      <c r="AP183" s="341">
        <f t="shared" si="140"/>
        <v>0</v>
      </c>
      <c r="AQ183" s="341">
        <f t="shared" si="140"/>
        <v>0</v>
      </c>
      <c r="AR183" s="341">
        <f t="shared" si="140"/>
        <v>0</v>
      </c>
      <c r="AS183" s="341">
        <f t="shared" si="140"/>
        <v>0</v>
      </c>
      <c r="AT183" s="341">
        <f t="shared" si="140"/>
        <v>0</v>
      </c>
      <c r="AU183" s="341">
        <f t="shared" si="140"/>
        <v>0</v>
      </c>
      <c r="AV183" s="341">
        <f t="shared" si="140"/>
        <v>0</v>
      </c>
      <c r="AW183" s="341">
        <f t="shared" si="140"/>
        <v>0</v>
      </c>
      <c r="AX183" s="341">
        <f t="shared" si="140"/>
        <v>0</v>
      </c>
      <c r="AY183" s="341">
        <f t="shared" si="140"/>
        <v>0</v>
      </c>
      <c r="AZ183" s="341">
        <f t="shared" si="140"/>
        <v>0</v>
      </c>
      <c r="BA183" s="341">
        <f t="shared" si="140"/>
        <v>0</v>
      </c>
      <c r="BB183" s="341">
        <f t="shared" si="140"/>
        <v>0</v>
      </c>
      <c r="BC183" s="341">
        <f t="shared" si="140"/>
        <v>0</v>
      </c>
      <c r="BD183" s="341">
        <f t="shared" si="140"/>
        <v>0</v>
      </c>
      <c r="BE183" s="341">
        <f t="shared" si="140"/>
        <v>0</v>
      </c>
      <c r="BF183" s="341">
        <f t="shared" si="140"/>
        <v>0</v>
      </c>
      <c r="BG183" s="341">
        <f t="shared" si="140"/>
        <v>0</v>
      </c>
      <c r="BH183" s="341">
        <f t="shared" si="140"/>
        <v>0</v>
      </c>
      <c r="BI183" s="341">
        <f t="shared" si="140"/>
        <v>0</v>
      </c>
      <c r="BJ183" s="341">
        <f t="shared" si="140"/>
        <v>0</v>
      </c>
      <c r="BK183" s="341">
        <f t="shared" si="140"/>
        <v>0</v>
      </c>
      <c r="BL183" s="341">
        <f t="shared" si="140"/>
        <v>0</v>
      </c>
      <c r="BM183" s="341">
        <f t="shared" si="140"/>
        <v>0</v>
      </c>
      <c r="BN183" s="341">
        <f t="shared" si="140"/>
        <v>0</v>
      </c>
      <c r="BO183" s="341">
        <f t="shared" si="140"/>
        <v>0</v>
      </c>
      <c r="BP183" s="341">
        <f t="shared" si="140"/>
        <v>0</v>
      </c>
      <c r="BQ183" s="341">
        <f t="shared" si="140"/>
        <v>0</v>
      </c>
      <c r="BR183" s="341">
        <f t="shared" si="140"/>
        <v>0</v>
      </c>
      <c r="BS183" s="341">
        <f t="shared" ref="BS183:ED183" si="141">BS178+BS170</f>
        <v>0</v>
      </c>
      <c r="BT183" s="341">
        <f t="shared" si="141"/>
        <v>0</v>
      </c>
      <c r="BU183" s="341">
        <f t="shared" si="141"/>
        <v>0</v>
      </c>
      <c r="BV183" s="341">
        <f t="shared" si="141"/>
        <v>0</v>
      </c>
      <c r="BW183" s="341">
        <f t="shared" si="141"/>
        <v>0</v>
      </c>
      <c r="BX183" s="341">
        <f t="shared" si="141"/>
        <v>0</v>
      </c>
      <c r="BY183" s="341">
        <f t="shared" si="141"/>
        <v>0</v>
      </c>
      <c r="BZ183" s="341">
        <f t="shared" si="141"/>
        <v>0</v>
      </c>
      <c r="CA183" s="341">
        <f t="shared" si="141"/>
        <v>0</v>
      </c>
      <c r="CB183" s="341">
        <f t="shared" si="141"/>
        <v>0</v>
      </c>
      <c r="CC183" s="341">
        <f t="shared" si="141"/>
        <v>0</v>
      </c>
      <c r="CD183" s="341">
        <f t="shared" si="141"/>
        <v>0</v>
      </c>
      <c r="CE183" s="341">
        <f t="shared" si="141"/>
        <v>0</v>
      </c>
      <c r="CF183" s="341">
        <f t="shared" si="141"/>
        <v>0</v>
      </c>
      <c r="CG183" s="341">
        <f t="shared" si="141"/>
        <v>0</v>
      </c>
      <c r="CH183" s="341">
        <f t="shared" si="141"/>
        <v>0</v>
      </c>
      <c r="CI183" s="341">
        <f t="shared" si="141"/>
        <v>0</v>
      </c>
      <c r="CJ183" s="341">
        <f t="shared" si="141"/>
        <v>0</v>
      </c>
      <c r="CK183" s="341">
        <f t="shared" si="141"/>
        <v>0</v>
      </c>
      <c r="CL183" s="341">
        <f t="shared" si="141"/>
        <v>0</v>
      </c>
      <c r="CM183" s="341">
        <f t="shared" si="141"/>
        <v>0</v>
      </c>
      <c r="CN183" s="341">
        <f t="shared" si="141"/>
        <v>0</v>
      </c>
      <c r="CO183" s="341">
        <f t="shared" si="141"/>
        <v>0</v>
      </c>
      <c r="CP183" s="341">
        <f t="shared" si="141"/>
        <v>0</v>
      </c>
      <c r="CQ183" s="341">
        <f t="shared" si="141"/>
        <v>0</v>
      </c>
      <c r="CR183" s="341">
        <f t="shared" si="141"/>
        <v>0</v>
      </c>
      <c r="CS183" s="341">
        <f t="shared" si="141"/>
        <v>0</v>
      </c>
      <c r="CT183" s="341">
        <f t="shared" si="141"/>
        <v>0</v>
      </c>
      <c r="CU183" s="341">
        <f t="shared" si="141"/>
        <v>0</v>
      </c>
      <c r="CV183" s="341">
        <f t="shared" si="141"/>
        <v>0</v>
      </c>
      <c r="CW183" s="341">
        <f t="shared" si="141"/>
        <v>0</v>
      </c>
      <c r="CX183" s="341">
        <f t="shared" si="141"/>
        <v>0</v>
      </c>
      <c r="CY183" s="341">
        <f t="shared" si="141"/>
        <v>0</v>
      </c>
      <c r="CZ183" s="341">
        <f t="shared" si="141"/>
        <v>0</v>
      </c>
      <c r="DA183" s="341">
        <f t="shared" si="141"/>
        <v>0</v>
      </c>
      <c r="DB183" s="341">
        <f t="shared" si="141"/>
        <v>0</v>
      </c>
      <c r="DC183" s="341">
        <f t="shared" si="141"/>
        <v>0</v>
      </c>
      <c r="DD183" s="341">
        <f t="shared" si="141"/>
        <v>0</v>
      </c>
      <c r="DE183" s="341">
        <f t="shared" si="141"/>
        <v>0</v>
      </c>
      <c r="DF183" s="341">
        <f t="shared" si="141"/>
        <v>0</v>
      </c>
      <c r="DG183" s="341">
        <f t="shared" si="141"/>
        <v>0</v>
      </c>
      <c r="DH183" s="341">
        <f t="shared" si="141"/>
        <v>0</v>
      </c>
      <c r="DI183" s="341">
        <f t="shared" si="141"/>
        <v>0</v>
      </c>
      <c r="DJ183" s="341">
        <f t="shared" si="141"/>
        <v>0</v>
      </c>
      <c r="DK183" s="341">
        <f t="shared" si="141"/>
        <v>0</v>
      </c>
      <c r="DL183" s="341">
        <f t="shared" si="141"/>
        <v>0</v>
      </c>
      <c r="DM183" s="341">
        <f t="shared" si="141"/>
        <v>0</v>
      </c>
      <c r="DN183" s="341">
        <f t="shared" si="141"/>
        <v>0</v>
      </c>
      <c r="DO183" s="341">
        <f t="shared" si="141"/>
        <v>0</v>
      </c>
      <c r="DP183" s="341">
        <f t="shared" si="141"/>
        <v>0</v>
      </c>
      <c r="DQ183" s="341">
        <f t="shared" si="141"/>
        <v>0</v>
      </c>
      <c r="DR183" s="341">
        <f t="shared" si="141"/>
        <v>0</v>
      </c>
      <c r="DS183" s="341">
        <f t="shared" si="141"/>
        <v>0</v>
      </c>
      <c r="DT183" s="341">
        <f t="shared" si="141"/>
        <v>0</v>
      </c>
      <c r="DU183" s="341">
        <f t="shared" si="141"/>
        <v>0</v>
      </c>
      <c r="DV183" s="341">
        <f t="shared" si="141"/>
        <v>0</v>
      </c>
      <c r="DW183" s="341">
        <f t="shared" si="141"/>
        <v>0</v>
      </c>
      <c r="DX183" s="341">
        <f t="shared" si="141"/>
        <v>0</v>
      </c>
      <c r="DY183" s="341">
        <f t="shared" si="141"/>
        <v>0</v>
      </c>
      <c r="DZ183" s="341">
        <f t="shared" si="141"/>
        <v>0</v>
      </c>
      <c r="EA183" s="341">
        <f t="shared" si="141"/>
        <v>0</v>
      </c>
      <c r="EB183" s="341">
        <f t="shared" si="141"/>
        <v>0</v>
      </c>
      <c r="EC183" s="341">
        <f t="shared" si="141"/>
        <v>0</v>
      </c>
      <c r="ED183" s="341">
        <f t="shared" si="141"/>
        <v>0</v>
      </c>
      <c r="EE183" s="341">
        <f t="shared" ref="EE183:GP183" si="142">EE178+EE170</f>
        <v>0</v>
      </c>
      <c r="EF183" s="341">
        <f t="shared" si="142"/>
        <v>0</v>
      </c>
      <c r="EG183" s="341">
        <f t="shared" si="142"/>
        <v>0</v>
      </c>
      <c r="EH183" s="341">
        <f t="shared" si="142"/>
        <v>0</v>
      </c>
      <c r="EI183" s="341">
        <f t="shared" si="142"/>
        <v>0</v>
      </c>
      <c r="EJ183" s="341">
        <f t="shared" si="142"/>
        <v>0</v>
      </c>
      <c r="EK183" s="341">
        <f t="shared" si="142"/>
        <v>0</v>
      </c>
      <c r="EL183" s="341">
        <f t="shared" si="142"/>
        <v>0</v>
      </c>
      <c r="EM183" s="341">
        <f t="shared" si="142"/>
        <v>0</v>
      </c>
      <c r="EN183" s="341">
        <f t="shared" si="142"/>
        <v>0</v>
      </c>
      <c r="EO183" s="341">
        <f t="shared" si="142"/>
        <v>0</v>
      </c>
      <c r="EP183" s="341">
        <f t="shared" si="142"/>
        <v>0</v>
      </c>
      <c r="EQ183" s="341">
        <f t="shared" si="142"/>
        <v>0</v>
      </c>
      <c r="ER183" s="341">
        <f t="shared" si="142"/>
        <v>0</v>
      </c>
      <c r="ES183" s="341">
        <f t="shared" si="142"/>
        <v>0</v>
      </c>
      <c r="ET183" s="341">
        <f t="shared" si="142"/>
        <v>0</v>
      </c>
      <c r="EU183" s="341">
        <f t="shared" si="142"/>
        <v>0</v>
      </c>
      <c r="EV183" s="341">
        <f t="shared" si="142"/>
        <v>0</v>
      </c>
      <c r="EW183" s="341">
        <f t="shared" si="142"/>
        <v>0</v>
      </c>
      <c r="EX183" s="341">
        <f t="shared" si="142"/>
        <v>0</v>
      </c>
      <c r="EY183" s="341">
        <f t="shared" si="142"/>
        <v>0</v>
      </c>
      <c r="EZ183" s="341">
        <f t="shared" si="142"/>
        <v>0</v>
      </c>
      <c r="FA183" s="341">
        <f t="shared" si="142"/>
        <v>0</v>
      </c>
      <c r="FB183" s="341">
        <f t="shared" si="142"/>
        <v>0</v>
      </c>
      <c r="FC183" s="341">
        <f t="shared" si="142"/>
        <v>0</v>
      </c>
      <c r="FD183" s="341">
        <f t="shared" si="142"/>
        <v>0</v>
      </c>
      <c r="FE183" s="341">
        <f t="shared" si="142"/>
        <v>0</v>
      </c>
      <c r="FF183" s="341">
        <f t="shared" si="142"/>
        <v>0</v>
      </c>
      <c r="FG183" s="341">
        <f t="shared" si="142"/>
        <v>0</v>
      </c>
      <c r="FH183" s="341">
        <f t="shared" si="142"/>
        <v>0</v>
      </c>
      <c r="FI183" s="341">
        <f t="shared" si="142"/>
        <v>0</v>
      </c>
      <c r="FJ183" s="341">
        <f t="shared" si="142"/>
        <v>0</v>
      </c>
      <c r="FK183" s="341">
        <f t="shared" si="142"/>
        <v>0</v>
      </c>
      <c r="FL183" s="341">
        <f t="shared" si="142"/>
        <v>0</v>
      </c>
      <c r="FM183" s="341">
        <f t="shared" si="142"/>
        <v>0</v>
      </c>
      <c r="FN183" s="341">
        <f t="shared" si="142"/>
        <v>0</v>
      </c>
      <c r="FO183" s="341">
        <f t="shared" si="142"/>
        <v>0</v>
      </c>
      <c r="FP183" s="341">
        <f t="shared" si="142"/>
        <v>0</v>
      </c>
      <c r="FQ183" s="341">
        <f t="shared" si="142"/>
        <v>0</v>
      </c>
      <c r="FR183" s="341">
        <f t="shared" si="142"/>
        <v>0</v>
      </c>
      <c r="FS183" s="341">
        <f t="shared" si="142"/>
        <v>0</v>
      </c>
      <c r="FT183" s="341">
        <f t="shared" si="142"/>
        <v>0</v>
      </c>
      <c r="FU183" s="341">
        <f t="shared" si="142"/>
        <v>0</v>
      </c>
      <c r="FV183" s="341">
        <f t="shared" si="142"/>
        <v>0</v>
      </c>
      <c r="FW183" s="341">
        <f t="shared" si="142"/>
        <v>0</v>
      </c>
      <c r="FX183" s="341">
        <f t="shared" si="142"/>
        <v>0</v>
      </c>
      <c r="FY183" s="341">
        <f t="shared" si="142"/>
        <v>0</v>
      </c>
      <c r="FZ183" s="341">
        <f t="shared" si="142"/>
        <v>0</v>
      </c>
      <c r="GA183" s="341">
        <f t="shared" si="142"/>
        <v>0</v>
      </c>
      <c r="GB183" s="341">
        <f t="shared" si="142"/>
        <v>0</v>
      </c>
      <c r="GC183" s="341">
        <f t="shared" si="142"/>
        <v>0</v>
      </c>
      <c r="GD183" s="341">
        <f t="shared" si="142"/>
        <v>0</v>
      </c>
      <c r="GE183" s="341">
        <f t="shared" si="142"/>
        <v>0</v>
      </c>
      <c r="GF183" s="341">
        <f t="shared" si="142"/>
        <v>0</v>
      </c>
      <c r="GG183" s="341">
        <f t="shared" si="142"/>
        <v>0</v>
      </c>
      <c r="GH183" s="341">
        <f t="shared" si="142"/>
        <v>0</v>
      </c>
      <c r="GI183" s="341">
        <f t="shared" si="142"/>
        <v>0</v>
      </c>
      <c r="GJ183" s="341">
        <f t="shared" si="142"/>
        <v>0</v>
      </c>
      <c r="GK183" s="341">
        <f t="shared" si="142"/>
        <v>0</v>
      </c>
      <c r="GL183" s="341">
        <f t="shared" si="142"/>
        <v>0</v>
      </c>
      <c r="GM183" s="341">
        <f t="shared" si="142"/>
        <v>0</v>
      </c>
      <c r="GN183" s="341">
        <f t="shared" si="142"/>
        <v>0</v>
      </c>
      <c r="GO183" s="341">
        <f t="shared" si="142"/>
        <v>0</v>
      </c>
      <c r="GP183" s="341">
        <f t="shared" si="142"/>
        <v>0</v>
      </c>
      <c r="GQ183" s="341">
        <f t="shared" ref="GQ183:IV183" si="143">GQ178+GQ170</f>
        <v>0</v>
      </c>
      <c r="GR183" s="341">
        <f t="shared" si="143"/>
        <v>0</v>
      </c>
      <c r="GS183" s="341">
        <f t="shared" si="143"/>
        <v>0</v>
      </c>
      <c r="GT183" s="341">
        <f t="shared" si="143"/>
        <v>0</v>
      </c>
      <c r="GU183" s="341">
        <f t="shared" si="143"/>
        <v>0</v>
      </c>
      <c r="GV183" s="341">
        <f t="shared" si="143"/>
        <v>0</v>
      </c>
      <c r="GW183" s="341">
        <f t="shared" si="143"/>
        <v>0</v>
      </c>
      <c r="GX183" s="341">
        <f t="shared" si="143"/>
        <v>0</v>
      </c>
      <c r="GY183" s="341">
        <f t="shared" si="143"/>
        <v>0</v>
      </c>
      <c r="GZ183" s="341">
        <f t="shared" si="143"/>
        <v>0</v>
      </c>
      <c r="HA183" s="341">
        <f t="shared" si="143"/>
        <v>0</v>
      </c>
      <c r="HB183" s="341">
        <f t="shared" si="143"/>
        <v>0</v>
      </c>
      <c r="HC183" s="341">
        <f t="shared" si="143"/>
        <v>0</v>
      </c>
      <c r="HD183" s="341">
        <f t="shared" si="143"/>
        <v>0</v>
      </c>
      <c r="HE183" s="341">
        <f t="shared" si="143"/>
        <v>0</v>
      </c>
      <c r="HF183" s="341">
        <f t="shared" si="143"/>
        <v>0</v>
      </c>
      <c r="HG183" s="341">
        <f t="shared" si="143"/>
        <v>0</v>
      </c>
      <c r="HH183" s="341">
        <f t="shared" si="143"/>
        <v>0</v>
      </c>
      <c r="HI183" s="341">
        <f t="shared" si="143"/>
        <v>0</v>
      </c>
      <c r="HJ183" s="341">
        <f t="shared" si="143"/>
        <v>0</v>
      </c>
      <c r="HK183" s="341">
        <f t="shared" si="143"/>
        <v>0</v>
      </c>
      <c r="HL183" s="341">
        <f t="shared" si="143"/>
        <v>0</v>
      </c>
      <c r="HM183" s="341">
        <f t="shared" si="143"/>
        <v>0</v>
      </c>
      <c r="HN183" s="341">
        <f t="shared" si="143"/>
        <v>0</v>
      </c>
      <c r="HO183" s="341">
        <f t="shared" si="143"/>
        <v>0</v>
      </c>
      <c r="HP183" s="341">
        <f t="shared" si="143"/>
        <v>0</v>
      </c>
      <c r="HQ183" s="341">
        <f t="shared" si="143"/>
        <v>0</v>
      </c>
      <c r="HR183" s="341">
        <f t="shared" si="143"/>
        <v>0</v>
      </c>
      <c r="HS183" s="341">
        <f t="shared" si="143"/>
        <v>0</v>
      </c>
      <c r="HT183" s="341">
        <f t="shared" si="143"/>
        <v>0</v>
      </c>
      <c r="HU183" s="341">
        <f t="shared" si="143"/>
        <v>0</v>
      </c>
      <c r="HV183" s="341">
        <f t="shared" si="143"/>
        <v>0</v>
      </c>
      <c r="HW183" s="341">
        <f t="shared" si="143"/>
        <v>0</v>
      </c>
      <c r="HX183" s="341">
        <f t="shared" si="143"/>
        <v>0</v>
      </c>
      <c r="HY183" s="341">
        <f t="shared" si="143"/>
        <v>0</v>
      </c>
      <c r="HZ183" s="341">
        <f t="shared" si="143"/>
        <v>0</v>
      </c>
      <c r="IA183" s="341">
        <f t="shared" si="143"/>
        <v>0</v>
      </c>
      <c r="IB183" s="341">
        <f t="shared" si="143"/>
        <v>0</v>
      </c>
      <c r="IC183" s="341">
        <f t="shared" si="143"/>
        <v>0</v>
      </c>
      <c r="ID183" s="341">
        <f t="shared" si="143"/>
        <v>0</v>
      </c>
      <c r="IE183" s="341">
        <f t="shared" si="143"/>
        <v>0</v>
      </c>
      <c r="IF183" s="341">
        <f t="shared" si="143"/>
        <v>0</v>
      </c>
      <c r="IG183" s="341">
        <f t="shared" si="143"/>
        <v>0</v>
      </c>
      <c r="IH183" s="341">
        <f t="shared" si="143"/>
        <v>0</v>
      </c>
      <c r="II183" s="341">
        <f t="shared" si="143"/>
        <v>0</v>
      </c>
      <c r="IJ183" s="341">
        <f t="shared" si="143"/>
        <v>0</v>
      </c>
      <c r="IK183" s="341">
        <f t="shared" si="143"/>
        <v>0</v>
      </c>
      <c r="IL183" s="341">
        <f t="shared" si="143"/>
        <v>0</v>
      </c>
      <c r="IM183" s="341">
        <f t="shared" si="143"/>
        <v>0</v>
      </c>
      <c r="IN183" s="341">
        <f t="shared" si="143"/>
        <v>0</v>
      </c>
      <c r="IO183" s="341">
        <f t="shared" si="143"/>
        <v>0</v>
      </c>
      <c r="IP183" s="341">
        <f t="shared" si="143"/>
        <v>0</v>
      </c>
      <c r="IQ183" s="341">
        <f t="shared" si="143"/>
        <v>0</v>
      </c>
      <c r="IR183" s="341">
        <f t="shared" si="143"/>
        <v>0</v>
      </c>
      <c r="IS183" s="341">
        <f t="shared" si="143"/>
        <v>0</v>
      </c>
      <c r="IT183" s="341">
        <f t="shared" si="143"/>
        <v>0</v>
      </c>
      <c r="IU183" s="341">
        <f t="shared" si="143"/>
        <v>0</v>
      </c>
      <c r="IV183" s="341">
        <f t="shared" si="143"/>
        <v>0</v>
      </c>
    </row>
    <row r="184" spans="1:256" s="299" customFormat="1" ht="13.5" customHeight="1" thickTop="1" x14ac:dyDescent="0.3">
      <c r="A184" s="298"/>
      <c r="B184" s="326"/>
      <c r="C184" s="315"/>
      <c r="D184" s="343" t="s">
        <v>548</v>
      </c>
      <c r="E184" s="318"/>
      <c r="F184" s="221"/>
      <c r="G184" s="221"/>
      <c r="H184" s="221"/>
      <c r="I184" s="221"/>
      <c r="J184" s="221"/>
      <c r="K184" s="221"/>
      <c r="L184" s="221"/>
      <c r="M184" s="221"/>
      <c r="N184" s="221"/>
      <c r="O184" s="221"/>
      <c r="P184" s="221"/>
      <c r="Q184" s="221"/>
      <c r="R184" s="221"/>
      <c r="S184" s="221"/>
      <c r="T184" s="221"/>
      <c r="U184" s="221"/>
      <c r="V184" s="221"/>
      <c r="W184" s="221"/>
      <c r="X184" s="221"/>
      <c r="Y184" s="221"/>
      <c r="Z184" s="221"/>
      <c r="AA184" s="221"/>
      <c r="AB184" s="221"/>
      <c r="AC184" s="221"/>
      <c r="AD184" s="221"/>
      <c r="AE184" s="221"/>
      <c r="AF184" s="221"/>
      <c r="AG184" s="221"/>
      <c r="AH184" s="221"/>
      <c r="AI184" s="221"/>
      <c r="AJ184" s="221"/>
      <c r="AK184" s="221"/>
      <c r="AL184" s="221"/>
      <c r="AM184" s="221"/>
      <c r="AN184" s="221"/>
      <c r="AO184" s="221"/>
      <c r="AP184" s="221"/>
      <c r="AQ184" s="221"/>
      <c r="AR184" s="221"/>
      <c r="AS184" s="221"/>
      <c r="AT184" s="221"/>
      <c r="AU184" s="221"/>
      <c r="AV184" s="221"/>
      <c r="AW184" s="221"/>
      <c r="AX184" s="221"/>
      <c r="AY184" s="221"/>
      <c r="AZ184" s="221"/>
      <c r="BA184" s="221"/>
      <c r="BB184" s="221"/>
      <c r="BC184" s="221"/>
      <c r="BD184" s="221"/>
      <c r="BE184" s="221"/>
      <c r="BF184" s="221"/>
      <c r="BG184" s="221"/>
      <c r="BH184" s="221"/>
      <c r="BI184" s="221"/>
      <c r="BJ184" s="221"/>
      <c r="BK184" s="221"/>
      <c r="BL184" s="221"/>
      <c r="BM184" s="221"/>
      <c r="BN184" s="221"/>
      <c r="BO184" s="221"/>
      <c r="BP184" s="221"/>
      <c r="BQ184" s="221"/>
      <c r="BR184" s="221"/>
      <c r="BS184" s="221"/>
      <c r="BT184" s="221"/>
      <c r="BU184" s="221"/>
      <c r="BV184" s="221"/>
      <c r="BW184" s="221"/>
      <c r="BX184" s="221"/>
      <c r="BY184" s="221"/>
      <c r="BZ184" s="221"/>
      <c r="CA184" s="221"/>
      <c r="CB184" s="221"/>
      <c r="CC184" s="221"/>
      <c r="CD184" s="221"/>
      <c r="CE184" s="221"/>
      <c r="CF184" s="221"/>
      <c r="CG184" s="221"/>
      <c r="CH184" s="221"/>
      <c r="CI184" s="221"/>
      <c r="CJ184" s="221"/>
      <c r="CK184" s="221"/>
      <c r="CL184" s="221"/>
      <c r="CM184" s="221"/>
      <c r="CN184" s="221"/>
      <c r="CO184" s="221"/>
      <c r="CP184" s="221"/>
      <c r="CQ184" s="221"/>
      <c r="CR184" s="221"/>
      <c r="CS184" s="221"/>
      <c r="CT184" s="221"/>
      <c r="CU184" s="221"/>
      <c r="CV184" s="221"/>
      <c r="CW184" s="221"/>
      <c r="CX184" s="221"/>
      <c r="CY184" s="221"/>
      <c r="CZ184" s="221"/>
      <c r="DA184" s="221"/>
      <c r="DB184" s="221"/>
      <c r="DC184" s="221"/>
      <c r="DD184" s="221"/>
      <c r="DE184" s="221"/>
      <c r="DF184" s="221"/>
      <c r="DG184" s="221"/>
      <c r="DH184" s="221"/>
      <c r="DI184" s="221"/>
      <c r="DJ184" s="221"/>
      <c r="DK184" s="221"/>
      <c r="DL184" s="221"/>
      <c r="DM184" s="221"/>
      <c r="DN184" s="221"/>
      <c r="DO184" s="221"/>
      <c r="DP184" s="221"/>
      <c r="DQ184" s="221"/>
      <c r="DR184" s="221"/>
      <c r="DS184" s="221"/>
      <c r="DT184" s="221"/>
      <c r="DU184" s="221"/>
      <c r="DV184" s="221"/>
      <c r="DW184" s="221"/>
      <c r="DX184" s="221"/>
      <c r="DY184" s="221"/>
      <c r="DZ184" s="221"/>
      <c r="EA184" s="221"/>
      <c r="EB184" s="221"/>
      <c r="EC184" s="221"/>
      <c r="ED184" s="221"/>
      <c r="EE184" s="221"/>
      <c r="EF184" s="221"/>
      <c r="EG184" s="221"/>
      <c r="EH184" s="221"/>
      <c r="EI184" s="221"/>
      <c r="EJ184" s="221"/>
      <c r="EK184" s="221"/>
      <c r="EL184" s="221"/>
      <c r="EM184" s="221"/>
      <c r="EN184" s="221"/>
      <c r="EO184" s="221"/>
      <c r="EP184" s="221"/>
      <c r="EQ184" s="221"/>
      <c r="ER184" s="221"/>
      <c r="ES184" s="221"/>
      <c r="ET184" s="221"/>
      <c r="EU184" s="221"/>
      <c r="EV184" s="221"/>
      <c r="EW184" s="221"/>
      <c r="EX184" s="221"/>
      <c r="EY184" s="221"/>
      <c r="EZ184" s="221"/>
      <c r="FA184" s="221"/>
      <c r="FB184" s="221"/>
      <c r="FC184" s="221"/>
      <c r="FD184" s="221"/>
      <c r="FE184" s="221"/>
      <c r="FF184" s="221"/>
      <c r="FG184" s="221"/>
      <c r="FH184" s="221"/>
      <c r="FI184" s="221"/>
      <c r="FJ184" s="221"/>
      <c r="FK184" s="221"/>
      <c r="FL184" s="221"/>
      <c r="FM184" s="221"/>
      <c r="FN184" s="221"/>
      <c r="FO184" s="221"/>
      <c r="FP184" s="221"/>
      <c r="FQ184" s="221"/>
      <c r="FR184" s="221"/>
      <c r="FS184" s="221"/>
      <c r="FT184" s="221"/>
      <c r="FU184" s="221"/>
      <c r="FV184" s="221"/>
      <c r="FW184" s="221"/>
      <c r="FX184" s="221"/>
      <c r="FY184" s="221"/>
      <c r="FZ184" s="221"/>
      <c r="GA184" s="221"/>
      <c r="GB184" s="221"/>
      <c r="GC184" s="221"/>
      <c r="GD184" s="221"/>
      <c r="GE184" s="221"/>
      <c r="GF184" s="221"/>
      <c r="GG184" s="221"/>
      <c r="GH184" s="221"/>
      <c r="GI184" s="221"/>
      <c r="GJ184" s="221"/>
      <c r="GK184" s="221"/>
      <c r="GL184" s="221"/>
      <c r="GM184" s="221"/>
      <c r="GN184" s="221"/>
      <c r="GO184" s="221"/>
      <c r="GP184" s="221"/>
      <c r="GQ184" s="221"/>
      <c r="GR184" s="221"/>
      <c r="GS184" s="221"/>
      <c r="GT184" s="221"/>
      <c r="GU184" s="221"/>
      <c r="GV184" s="221"/>
      <c r="GW184" s="221"/>
      <c r="GX184" s="221"/>
      <c r="GY184" s="221"/>
      <c r="GZ184" s="221"/>
      <c r="HA184" s="221"/>
      <c r="HB184" s="221"/>
      <c r="HC184" s="221"/>
      <c r="HD184" s="221"/>
      <c r="HE184" s="221"/>
      <c r="HF184" s="221"/>
      <c r="HG184" s="221"/>
      <c r="HH184" s="221"/>
      <c r="HI184" s="221"/>
      <c r="HJ184" s="221"/>
      <c r="HK184" s="221"/>
      <c r="HL184" s="221"/>
      <c r="HM184" s="221"/>
      <c r="HN184" s="221"/>
      <c r="HO184" s="221"/>
      <c r="HP184" s="221"/>
      <c r="HQ184" s="221"/>
      <c r="HR184" s="221"/>
      <c r="HS184" s="221"/>
      <c r="HT184" s="221"/>
      <c r="HU184" s="221"/>
      <c r="HV184" s="221"/>
      <c r="HW184" s="221"/>
      <c r="HX184" s="221"/>
      <c r="HY184" s="221"/>
      <c r="HZ184" s="221"/>
      <c r="IA184" s="221"/>
      <c r="IB184" s="221"/>
      <c r="IC184" s="221"/>
      <c r="ID184" s="221"/>
      <c r="IE184" s="221"/>
      <c r="IF184" s="221"/>
      <c r="IG184" s="221"/>
      <c r="IH184" s="221"/>
      <c r="II184" s="221"/>
      <c r="IJ184" s="221"/>
      <c r="IK184" s="221"/>
      <c r="IL184" s="221"/>
      <c r="IM184" s="221"/>
      <c r="IN184" s="221"/>
      <c r="IO184" s="221"/>
      <c r="IP184" s="221"/>
      <c r="IQ184" s="221"/>
      <c r="IR184" s="221"/>
      <c r="IS184" s="221"/>
      <c r="IT184" s="221"/>
      <c r="IU184" s="221"/>
      <c r="IV184" s="221"/>
    </row>
    <row r="185" spans="1:256" s="308" customFormat="1" ht="13.5" customHeight="1" x14ac:dyDescent="0.3">
      <c r="A185" s="305"/>
      <c r="B185" s="327"/>
      <c r="C185" s="311"/>
      <c r="D185" s="306" t="s">
        <v>549</v>
      </c>
      <c r="E185" s="307"/>
      <c r="F185" s="266"/>
      <c r="G185" s="266"/>
      <c r="H185" s="266"/>
      <c r="I185" s="266"/>
      <c r="J185" s="266"/>
      <c r="K185" s="266"/>
      <c r="L185" s="266"/>
      <c r="M185" s="266"/>
      <c r="N185" s="266"/>
      <c r="O185" s="266"/>
      <c r="P185" s="266"/>
      <c r="Q185" s="266"/>
      <c r="R185" s="266"/>
      <c r="S185" s="266"/>
      <c r="T185" s="266"/>
      <c r="U185" s="266"/>
      <c r="V185" s="266"/>
      <c r="W185" s="266"/>
      <c r="X185" s="266"/>
      <c r="Y185" s="266"/>
      <c r="Z185" s="266"/>
      <c r="AA185" s="266"/>
      <c r="AB185" s="266"/>
      <c r="AC185" s="266"/>
      <c r="AD185" s="266"/>
      <c r="AE185" s="266"/>
      <c r="AF185" s="266"/>
      <c r="AG185" s="266"/>
      <c r="AH185" s="266"/>
      <c r="AI185" s="266"/>
      <c r="AJ185" s="266"/>
      <c r="AK185" s="266"/>
      <c r="AL185" s="266"/>
      <c r="AM185" s="266"/>
      <c r="AN185" s="266"/>
      <c r="AO185" s="266"/>
      <c r="AP185" s="266"/>
      <c r="AQ185" s="266"/>
      <c r="AR185" s="266"/>
      <c r="AS185" s="266"/>
      <c r="AT185" s="266"/>
      <c r="AU185" s="266"/>
      <c r="AV185" s="266"/>
      <c r="AW185" s="266"/>
      <c r="AX185" s="266"/>
      <c r="AY185" s="266"/>
      <c r="AZ185" s="266"/>
      <c r="BA185" s="266"/>
      <c r="BB185" s="266"/>
      <c r="BC185" s="266"/>
      <c r="BD185" s="266"/>
      <c r="BE185" s="266"/>
      <c r="BF185" s="266"/>
      <c r="BG185" s="266"/>
      <c r="BH185" s="266"/>
      <c r="BI185" s="266"/>
      <c r="BJ185" s="266"/>
      <c r="BK185" s="266"/>
      <c r="BL185" s="266"/>
      <c r="BM185" s="266"/>
      <c r="BN185" s="266"/>
      <c r="BO185" s="266"/>
      <c r="BP185" s="266"/>
      <c r="BQ185" s="266"/>
      <c r="BR185" s="266"/>
      <c r="BS185" s="266"/>
      <c r="BT185" s="266"/>
      <c r="BU185" s="266"/>
      <c r="BV185" s="266"/>
      <c r="BW185" s="266"/>
      <c r="BX185" s="266"/>
      <c r="BY185" s="266"/>
      <c r="BZ185" s="266"/>
      <c r="CA185" s="266"/>
      <c r="CB185" s="266"/>
      <c r="CC185" s="266"/>
      <c r="CD185" s="266"/>
      <c r="CE185" s="266"/>
      <c r="CF185" s="266"/>
      <c r="CG185" s="266"/>
      <c r="CH185" s="266"/>
      <c r="CI185" s="266"/>
      <c r="CJ185" s="266"/>
      <c r="CK185" s="266"/>
      <c r="CL185" s="266"/>
      <c r="CM185" s="266"/>
      <c r="CN185" s="266"/>
      <c r="CO185" s="266"/>
      <c r="CP185" s="266"/>
      <c r="CQ185" s="266"/>
      <c r="CR185" s="266"/>
      <c r="CS185" s="266"/>
      <c r="CT185" s="266"/>
      <c r="CU185" s="266"/>
      <c r="CV185" s="266"/>
      <c r="CW185" s="266"/>
      <c r="CX185" s="266"/>
      <c r="CY185" s="266"/>
      <c r="CZ185" s="266"/>
      <c r="DA185" s="266"/>
      <c r="DB185" s="266"/>
      <c r="DC185" s="266"/>
      <c r="DD185" s="266"/>
      <c r="DE185" s="266"/>
      <c r="DF185" s="266"/>
      <c r="DG185" s="266"/>
      <c r="DH185" s="266"/>
      <c r="DI185" s="266"/>
      <c r="DJ185" s="266"/>
      <c r="DK185" s="266"/>
      <c r="DL185" s="266"/>
      <c r="DM185" s="266"/>
      <c r="DN185" s="266"/>
      <c r="DO185" s="266"/>
      <c r="DP185" s="266"/>
      <c r="DQ185" s="266"/>
      <c r="DR185" s="266"/>
      <c r="DS185" s="266"/>
      <c r="DT185" s="266"/>
      <c r="DU185" s="266"/>
      <c r="DV185" s="266"/>
      <c r="DW185" s="266"/>
      <c r="DX185" s="266"/>
      <c r="DY185" s="266"/>
      <c r="DZ185" s="266"/>
      <c r="EA185" s="266"/>
      <c r="EB185" s="266"/>
      <c r="EC185" s="266"/>
      <c r="ED185" s="266"/>
      <c r="EE185" s="266"/>
      <c r="EF185" s="266"/>
      <c r="EG185" s="266"/>
      <c r="EH185" s="266"/>
      <c r="EI185" s="266"/>
      <c r="EJ185" s="266"/>
      <c r="EK185" s="266"/>
      <c r="EL185" s="266"/>
      <c r="EM185" s="266"/>
      <c r="EN185" s="266"/>
      <c r="EO185" s="266"/>
      <c r="EP185" s="266"/>
      <c r="EQ185" s="266"/>
      <c r="ER185" s="266"/>
      <c r="ES185" s="266"/>
      <c r="ET185" s="266"/>
      <c r="EU185" s="266"/>
      <c r="EV185" s="266"/>
      <c r="EW185" s="266"/>
      <c r="EX185" s="266"/>
      <c r="EY185" s="266"/>
      <c r="EZ185" s="266"/>
      <c r="FA185" s="266"/>
      <c r="FB185" s="266"/>
      <c r="FC185" s="266"/>
      <c r="FD185" s="266"/>
      <c r="FE185" s="266"/>
      <c r="FF185" s="266"/>
      <c r="FG185" s="266"/>
      <c r="FH185" s="266"/>
      <c r="FI185" s="266"/>
      <c r="FJ185" s="266"/>
      <c r="FK185" s="266"/>
      <c r="FL185" s="266"/>
      <c r="FM185" s="266"/>
      <c r="FN185" s="266"/>
      <c r="FO185" s="266"/>
      <c r="FP185" s="266"/>
      <c r="FQ185" s="266"/>
      <c r="FR185" s="266"/>
      <c r="FS185" s="266"/>
      <c r="FT185" s="266"/>
      <c r="FU185" s="266"/>
      <c r="FV185" s="266"/>
      <c r="FW185" s="266"/>
      <c r="FX185" s="266"/>
      <c r="FY185" s="266"/>
      <c r="FZ185" s="266"/>
      <c r="GA185" s="266"/>
      <c r="GB185" s="266"/>
      <c r="GC185" s="266"/>
      <c r="GD185" s="266"/>
      <c r="GE185" s="266"/>
      <c r="GF185" s="266"/>
      <c r="GG185" s="266"/>
      <c r="GH185" s="266"/>
      <c r="GI185" s="266"/>
      <c r="GJ185" s="266"/>
      <c r="GK185" s="266"/>
      <c r="GL185" s="266"/>
      <c r="GM185" s="266"/>
      <c r="GN185" s="266"/>
      <c r="GO185" s="266"/>
      <c r="GP185" s="266"/>
      <c r="GQ185" s="266"/>
      <c r="GR185" s="266"/>
      <c r="GS185" s="266"/>
      <c r="GT185" s="266"/>
      <c r="GU185" s="266"/>
      <c r="GV185" s="266"/>
      <c r="GW185" s="266"/>
      <c r="GX185" s="266"/>
      <c r="GY185" s="266"/>
      <c r="GZ185" s="266"/>
      <c r="HA185" s="266"/>
      <c r="HB185" s="266"/>
      <c r="HC185" s="266"/>
      <c r="HD185" s="266"/>
      <c r="HE185" s="266"/>
      <c r="HF185" s="266"/>
      <c r="HG185" s="266"/>
      <c r="HH185" s="266"/>
      <c r="HI185" s="266"/>
      <c r="HJ185" s="266"/>
      <c r="HK185" s="266"/>
      <c r="HL185" s="266"/>
      <c r="HM185" s="266"/>
      <c r="HN185" s="266"/>
      <c r="HO185" s="266"/>
      <c r="HP185" s="266"/>
      <c r="HQ185" s="266"/>
      <c r="HR185" s="266"/>
      <c r="HS185" s="266"/>
      <c r="HT185" s="266"/>
      <c r="HU185" s="266"/>
      <c r="HV185" s="266"/>
      <c r="HW185" s="266"/>
      <c r="HX185" s="266"/>
      <c r="HY185" s="266"/>
      <c r="HZ185" s="266"/>
      <c r="IA185" s="266"/>
      <c r="IB185" s="266"/>
      <c r="IC185" s="266"/>
      <c r="ID185" s="266"/>
      <c r="IE185" s="266"/>
      <c r="IF185" s="266"/>
      <c r="IG185" s="266"/>
      <c r="IH185" s="266"/>
      <c r="II185" s="266"/>
      <c r="IJ185" s="266"/>
      <c r="IK185" s="266"/>
      <c r="IL185" s="266"/>
      <c r="IM185" s="266"/>
      <c r="IN185" s="266"/>
      <c r="IO185" s="266"/>
      <c r="IP185" s="266"/>
      <c r="IQ185" s="266"/>
      <c r="IR185" s="266"/>
      <c r="IS185" s="266"/>
      <c r="IT185" s="266"/>
      <c r="IU185" s="266"/>
      <c r="IV185" s="266"/>
    </row>
    <row r="186" spans="1:256" s="298" customFormat="1" ht="13.5" customHeight="1" x14ac:dyDescent="0.3">
      <c r="B186" s="326"/>
      <c r="C186" s="315"/>
      <c r="D186" s="343" t="s">
        <v>550</v>
      </c>
      <c r="E186" s="304"/>
      <c r="F186" s="221"/>
      <c r="G186" s="221"/>
      <c r="H186" s="221"/>
      <c r="I186" s="221"/>
      <c r="J186" s="221"/>
      <c r="K186" s="221"/>
      <c r="L186" s="221"/>
      <c r="M186" s="221"/>
      <c r="N186" s="221"/>
      <c r="O186" s="221"/>
      <c r="P186" s="221"/>
      <c r="Q186" s="221"/>
      <c r="R186" s="221"/>
      <c r="S186" s="221"/>
      <c r="T186" s="221"/>
      <c r="U186" s="221"/>
      <c r="V186" s="221"/>
      <c r="W186" s="221"/>
      <c r="X186" s="221"/>
      <c r="Y186" s="221"/>
      <c r="Z186" s="221"/>
      <c r="AA186" s="221"/>
      <c r="AB186" s="221"/>
      <c r="AC186" s="221"/>
      <c r="AD186" s="221"/>
      <c r="AE186" s="221"/>
      <c r="AF186" s="221"/>
      <c r="AG186" s="221"/>
      <c r="AH186" s="221"/>
      <c r="AI186" s="221"/>
      <c r="AJ186" s="221"/>
      <c r="AK186" s="221"/>
      <c r="AL186" s="221"/>
      <c r="AM186" s="221"/>
      <c r="AN186" s="221"/>
      <c r="AO186" s="221"/>
      <c r="AP186" s="221"/>
      <c r="AQ186" s="221"/>
      <c r="AR186" s="221"/>
      <c r="AS186" s="221"/>
      <c r="AT186" s="221"/>
      <c r="AU186" s="221"/>
      <c r="AV186" s="221"/>
      <c r="AW186" s="221"/>
      <c r="AX186" s="221"/>
      <c r="AY186" s="221"/>
      <c r="AZ186" s="221"/>
      <c r="BA186" s="221"/>
      <c r="BB186" s="221"/>
      <c r="BC186" s="221"/>
      <c r="BD186" s="221"/>
      <c r="BE186" s="221"/>
      <c r="BF186" s="221"/>
      <c r="BG186" s="221"/>
      <c r="BH186" s="221"/>
      <c r="BI186" s="221"/>
      <c r="BJ186" s="221"/>
      <c r="BK186" s="221"/>
      <c r="BL186" s="221"/>
      <c r="BM186" s="221"/>
      <c r="BN186" s="221"/>
      <c r="BO186" s="221"/>
      <c r="BP186" s="221"/>
      <c r="BQ186" s="221"/>
      <c r="BR186" s="221"/>
      <c r="BS186" s="221"/>
      <c r="BT186" s="221"/>
      <c r="BU186" s="221"/>
      <c r="BV186" s="221"/>
      <c r="BW186" s="221"/>
      <c r="BX186" s="221"/>
      <c r="BY186" s="221"/>
      <c r="BZ186" s="221"/>
      <c r="CA186" s="221"/>
      <c r="CB186" s="221"/>
      <c r="CC186" s="221"/>
      <c r="CD186" s="221"/>
      <c r="CE186" s="221"/>
      <c r="CF186" s="221"/>
      <c r="CG186" s="221"/>
      <c r="CH186" s="221"/>
      <c r="CI186" s="221"/>
      <c r="CJ186" s="221"/>
      <c r="CK186" s="221"/>
      <c r="CL186" s="221"/>
      <c r="CM186" s="221"/>
      <c r="CN186" s="221"/>
      <c r="CO186" s="221"/>
      <c r="CP186" s="221"/>
      <c r="CQ186" s="221"/>
      <c r="CR186" s="221"/>
      <c r="CS186" s="221"/>
      <c r="CT186" s="221"/>
      <c r="CU186" s="221"/>
      <c r="CV186" s="221"/>
      <c r="CW186" s="221"/>
      <c r="CX186" s="221"/>
      <c r="CY186" s="221"/>
      <c r="CZ186" s="221"/>
      <c r="DA186" s="221"/>
      <c r="DB186" s="221"/>
      <c r="DC186" s="221"/>
      <c r="DD186" s="221"/>
      <c r="DE186" s="221"/>
      <c r="DF186" s="221"/>
      <c r="DG186" s="221"/>
      <c r="DH186" s="221"/>
      <c r="DI186" s="221"/>
      <c r="DJ186" s="221"/>
      <c r="DK186" s="221"/>
      <c r="DL186" s="221"/>
      <c r="DM186" s="221"/>
      <c r="DN186" s="221"/>
      <c r="DO186" s="221"/>
      <c r="DP186" s="221"/>
      <c r="DQ186" s="221"/>
      <c r="DR186" s="221"/>
      <c r="DS186" s="221"/>
      <c r="DT186" s="221"/>
      <c r="DU186" s="221"/>
      <c r="DV186" s="221"/>
      <c r="DW186" s="221"/>
      <c r="DX186" s="221"/>
      <c r="DY186" s="221"/>
      <c r="DZ186" s="221"/>
      <c r="EA186" s="221"/>
      <c r="EB186" s="221"/>
      <c r="EC186" s="221"/>
      <c r="ED186" s="221"/>
      <c r="EE186" s="221"/>
      <c r="EF186" s="221"/>
      <c r="EG186" s="221"/>
      <c r="EH186" s="221"/>
      <c r="EI186" s="221"/>
      <c r="EJ186" s="221"/>
      <c r="EK186" s="221"/>
      <c r="EL186" s="221"/>
      <c r="EM186" s="221"/>
      <c r="EN186" s="221"/>
      <c r="EO186" s="221"/>
      <c r="EP186" s="221"/>
      <c r="EQ186" s="221"/>
      <c r="ER186" s="221"/>
      <c r="ES186" s="221"/>
      <c r="ET186" s="221"/>
      <c r="EU186" s="221"/>
      <c r="EV186" s="221"/>
      <c r="EW186" s="221"/>
      <c r="EX186" s="221"/>
      <c r="EY186" s="221"/>
      <c r="EZ186" s="221"/>
      <c r="FA186" s="221"/>
      <c r="FB186" s="221"/>
      <c r="FC186" s="221"/>
      <c r="FD186" s="221"/>
      <c r="FE186" s="221"/>
      <c r="FF186" s="221"/>
      <c r="FG186" s="221"/>
      <c r="FH186" s="221"/>
      <c r="FI186" s="221"/>
      <c r="FJ186" s="221"/>
      <c r="FK186" s="221"/>
      <c r="FL186" s="221"/>
      <c r="FM186" s="221"/>
      <c r="FN186" s="221"/>
      <c r="FO186" s="221"/>
      <c r="FP186" s="221"/>
      <c r="FQ186" s="221"/>
      <c r="FR186" s="221"/>
      <c r="FS186" s="221"/>
      <c r="FT186" s="221"/>
      <c r="FU186" s="221"/>
      <c r="FV186" s="221"/>
      <c r="FW186" s="221"/>
      <c r="FX186" s="221"/>
      <c r="FY186" s="221"/>
      <c r="FZ186" s="221"/>
      <c r="GA186" s="221"/>
      <c r="GB186" s="221"/>
      <c r="GC186" s="221"/>
      <c r="GD186" s="221"/>
      <c r="GE186" s="221"/>
      <c r="GF186" s="221"/>
      <c r="GG186" s="221"/>
      <c r="GH186" s="221"/>
      <c r="GI186" s="221"/>
      <c r="GJ186" s="221"/>
      <c r="GK186" s="221"/>
      <c r="GL186" s="221"/>
      <c r="GM186" s="221"/>
      <c r="GN186" s="221"/>
      <c r="GO186" s="221"/>
      <c r="GP186" s="221"/>
      <c r="GQ186" s="221"/>
      <c r="GR186" s="221"/>
      <c r="GS186" s="221"/>
      <c r="GT186" s="221"/>
      <c r="GU186" s="221"/>
      <c r="GV186" s="221"/>
      <c r="GW186" s="221"/>
      <c r="GX186" s="221"/>
      <c r="GY186" s="221"/>
      <c r="GZ186" s="221"/>
      <c r="HA186" s="221"/>
      <c r="HB186" s="221"/>
      <c r="HC186" s="221"/>
      <c r="HD186" s="221"/>
      <c r="HE186" s="221"/>
      <c r="HF186" s="221"/>
      <c r="HG186" s="221"/>
      <c r="HH186" s="221"/>
      <c r="HI186" s="221"/>
      <c r="HJ186" s="221"/>
      <c r="HK186" s="221"/>
      <c r="HL186" s="221"/>
      <c r="HM186" s="221"/>
      <c r="HN186" s="221"/>
      <c r="HO186" s="221"/>
      <c r="HP186" s="221"/>
      <c r="HQ186" s="221"/>
      <c r="HR186" s="221"/>
      <c r="HS186" s="221"/>
      <c r="HT186" s="221"/>
      <c r="HU186" s="221"/>
      <c r="HV186" s="221"/>
      <c r="HW186" s="221"/>
      <c r="HX186" s="221"/>
      <c r="HY186" s="221"/>
      <c r="HZ186" s="221"/>
      <c r="IA186" s="221"/>
      <c r="IB186" s="221"/>
      <c r="IC186" s="221"/>
      <c r="ID186" s="221"/>
      <c r="IE186" s="221"/>
      <c r="IF186" s="221"/>
      <c r="IG186" s="221"/>
      <c r="IH186" s="221"/>
      <c r="II186" s="221"/>
      <c r="IJ186" s="221"/>
      <c r="IK186" s="221"/>
      <c r="IL186" s="221"/>
      <c r="IM186" s="221"/>
      <c r="IN186" s="221"/>
      <c r="IO186" s="221"/>
      <c r="IP186" s="221"/>
      <c r="IQ186" s="221"/>
      <c r="IR186" s="221"/>
      <c r="IS186" s="221"/>
      <c r="IT186" s="221"/>
      <c r="IU186" s="221"/>
      <c r="IV186" s="221"/>
    </row>
    <row r="187" spans="1:256" s="308" customFormat="1" ht="13.5" customHeight="1" x14ac:dyDescent="0.3">
      <c r="A187" s="305"/>
      <c r="B187" s="327"/>
      <c r="C187" s="317" t="s">
        <v>513</v>
      </c>
      <c r="D187" s="306" t="s">
        <v>551</v>
      </c>
      <c r="E187" s="309"/>
      <c r="F187" s="266"/>
      <c r="G187" s="266"/>
      <c r="H187" s="266"/>
      <c r="I187" s="266"/>
      <c r="J187" s="266"/>
      <c r="K187" s="266"/>
      <c r="L187" s="266"/>
      <c r="M187" s="266"/>
      <c r="N187" s="266"/>
      <c r="O187" s="266"/>
      <c r="P187" s="266"/>
      <c r="Q187" s="266"/>
      <c r="R187" s="266"/>
      <c r="S187" s="266"/>
      <c r="T187" s="266"/>
      <c r="U187" s="266"/>
      <c r="V187" s="266"/>
      <c r="W187" s="266"/>
      <c r="X187" s="266"/>
      <c r="Y187" s="266"/>
      <c r="Z187" s="266"/>
      <c r="AA187" s="266"/>
      <c r="AB187" s="266"/>
      <c r="AC187" s="266"/>
      <c r="AD187" s="266"/>
      <c r="AE187" s="266"/>
      <c r="AF187" s="266"/>
      <c r="AG187" s="266"/>
      <c r="AH187" s="266"/>
      <c r="AI187" s="266"/>
      <c r="AJ187" s="266"/>
      <c r="AK187" s="266"/>
      <c r="AL187" s="266"/>
      <c r="AM187" s="266"/>
      <c r="AN187" s="266"/>
      <c r="AO187" s="266"/>
      <c r="AP187" s="266"/>
      <c r="AQ187" s="266"/>
      <c r="AR187" s="266"/>
      <c r="AS187" s="266"/>
      <c r="AT187" s="266"/>
      <c r="AU187" s="266"/>
      <c r="AV187" s="266"/>
      <c r="AW187" s="266"/>
      <c r="AX187" s="266"/>
      <c r="AY187" s="266"/>
      <c r="AZ187" s="266"/>
      <c r="BA187" s="266"/>
      <c r="BB187" s="266"/>
      <c r="BC187" s="266"/>
      <c r="BD187" s="266"/>
      <c r="BE187" s="266"/>
      <c r="BF187" s="266"/>
      <c r="BG187" s="266"/>
      <c r="BH187" s="266"/>
      <c r="BI187" s="266"/>
      <c r="BJ187" s="266"/>
      <c r="BK187" s="266"/>
      <c r="BL187" s="266"/>
      <c r="BM187" s="266"/>
      <c r="BN187" s="266"/>
      <c r="BO187" s="266"/>
      <c r="BP187" s="266"/>
      <c r="BQ187" s="266"/>
      <c r="BR187" s="266"/>
      <c r="BS187" s="266"/>
      <c r="BT187" s="266"/>
      <c r="BU187" s="266"/>
      <c r="BV187" s="266"/>
      <c r="BW187" s="266"/>
      <c r="BX187" s="266"/>
      <c r="BY187" s="266"/>
      <c r="BZ187" s="266"/>
      <c r="CA187" s="266"/>
      <c r="CB187" s="266"/>
      <c r="CC187" s="266"/>
      <c r="CD187" s="266"/>
      <c r="CE187" s="266"/>
      <c r="CF187" s="266"/>
      <c r="CG187" s="266"/>
      <c r="CH187" s="266"/>
      <c r="CI187" s="266"/>
      <c r="CJ187" s="266"/>
      <c r="CK187" s="266"/>
      <c r="CL187" s="266"/>
      <c r="CM187" s="266"/>
      <c r="CN187" s="266"/>
      <c r="CO187" s="266"/>
      <c r="CP187" s="266"/>
      <c r="CQ187" s="266"/>
      <c r="CR187" s="266"/>
      <c r="CS187" s="266"/>
      <c r="CT187" s="266"/>
      <c r="CU187" s="266"/>
      <c r="CV187" s="266"/>
      <c r="CW187" s="266"/>
      <c r="CX187" s="266"/>
      <c r="CY187" s="266"/>
      <c r="CZ187" s="266"/>
      <c r="DA187" s="266"/>
      <c r="DB187" s="266"/>
      <c r="DC187" s="266"/>
      <c r="DD187" s="266"/>
      <c r="DE187" s="266"/>
      <c r="DF187" s="266"/>
      <c r="DG187" s="266"/>
      <c r="DH187" s="266"/>
      <c r="DI187" s="266"/>
      <c r="DJ187" s="266"/>
      <c r="DK187" s="266"/>
      <c r="DL187" s="266"/>
      <c r="DM187" s="266"/>
      <c r="DN187" s="266"/>
      <c r="DO187" s="266"/>
      <c r="DP187" s="266"/>
      <c r="DQ187" s="266"/>
      <c r="DR187" s="266"/>
      <c r="DS187" s="266"/>
      <c r="DT187" s="266"/>
      <c r="DU187" s="266"/>
      <c r="DV187" s="266"/>
      <c r="DW187" s="266"/>
      <c r="DX187" s="266"/>
      <c r="DY187" s="266"/>
      <c r="DZ187" s="266"/>
      <c r="EA187" s="266"/>
      <c r="EB187" s="266"/>
      <c r="EC187" s="266"/>
      <c r="ED187" s="266"/>
      <c r="EE187" s="266"/>
      <c r="EF187" s="266"/>
      <c r="EG187" s="266"/>
      <c r="EH187" s="266"/>
      <c r="EI187" s="266"/>
      <c r="EJ187" s="266"/>
      <c r="EK187" s="266"/>
      <c r="EL187" s="266"/>
      <c r="EM187" s="266"/>
      <c r="EN187" s="266"/>
      <c r="EO187" s="266"/>
      <c r="EP187" s="266"/>
      <c r="EQ187" s="266"/>
      <c r="ER187" s="266"/>
      <c r="ES187" s="266"/>
      <c r="ET187" s="266"/>
      <c r="EU187" s="266"/>
      <c r="EV187" s="266"/>
      <c r="EW187" s="266"/>
      <c r="EX187" s="266"/>
      <c r="EY187" s="266"/>
      <c r="EZ187" s="266"/>
      <c r="FA187" s="266"/>
      <c r="FB187" s="266"/>
      <c r="FC187" s="266"/>
      <c r="FD187" s="266"/>
      <c r="FE187" s="266"/>
      <c r="FF187" s="266"/>
      <c r="FG187" s="266"/>
      <c r="FH187" s="266"/>
      <c r="FI187" s="266"/>
      <c r="FJ187" s="266"/>
      <c r="FK187" s="266"/>
      <c r="FL187" s="266"/>
      <c r="FM187" s="266"/>
      <c r="FN187" s="266"/>
      <c r="FO187" s="266"/>
      <c r="FP187" s="266"/>
      <c r="FQ187" s="266"/>
      <c r="FR187" s="266"/>
      <c r="FS187" s="266"/>
      <c r="FT187" s="266"/>
      <c r="FU187" s="266"/>
      <c r="FV187" s="266"/>
      <c r="FW187" s="266"/>
      <c r="FX187" s="266"/>
      <c r="FY187" s="266"/>
      <c r="FZ187" s="266"/>
      <c r="GA187" s="266"/>
      <c r="GB187" s="266"/>
      <c r="GC187" s="266"/>
      <c r="GD187" s="266"/>
      <c r="GE187" s="266"/>
      <c r="GF187" s="266"/>
      <c r="GG187" s="266"/>
      <c r="GH187" s="266"/>
      <c r="GI187" s="266"/>
      <c r="GJ187" s="266"/>
      <c r="GK187" s="266"/>
      <c r="GL187" s="266"/>
      <c r="GM187" s="266"/>
      <c r="GN187" s="266"/>
      <c r="GO187" s="266"/>
      <c r="GP187" s="266"/>
      <c r="GQ187" s="266"/>
      <c r="GR187" s="266"/>
      <c r="GS187" s="266"/>
      <c r="GT187" s="266"/>
      <c r="GU187" s="266"/>
      <c r="GV187" s="266"/>
      <c r="GW187" s="266"/>
      <c r="GX187" s="266"/>
      <c r="GY187" s="266"/>
      <c r="GZ187" s="266"/>
      <c r="HA187" s="266"/>
      <c r="HB187" s="266"/>
      <c r="HC187" s="266"/>
      <c r="HD187" s="266"/>
      <c r="HE187" s="266"/>
      <c r="HF187" s="266"/>
      <c r="HG187" s="266"/>
      <c r="HH187" s="266"/>
      <c r="HI187" s="266"/>
      <c r="HJ187" s="266"/>
      <c r="HK187" s="266"/>
      <c r="HL187" s="266"/>
      <c r="HM187" s="266"/>
      <c r="HN187" s="266"/>
      <c r="HO187" s="266"/>
      <c r="HP187" s="266"/>
      <c r="HQ187" s="266"/>
      <c r="HR187" s="266"/>
      <c r="HS187" s="266"/>
      <c r="HT187" s="266"/>
      <c r="HU187" s="266"/>
      <c r="HV187" s="266"/>
      <c r="HW187" s="266"/>
      <c r="HX187" s="266"/>
      <c r="HY187" s="266"/>
      <c r="HZ187" s="266"/>
      <c r="IA187" s="266"/>
      <c r="IB187" s="266"/>
      <c r="IC187" s="266"/>
      <c r="ID187" s="266"/>
      <c r="IE187" s="266"/>
      <c r="IF187" s="266"/>
      <c r="IG187" s="266"/>
      <c r="IH187" s="266"/>
      <c r="II187" s="266"/>
      <c r="IJ187" s="266"/>
      <c r="IK187" s="266"/>
      <c r="IL187" s="266"/>
      <c r="IM187" s="266"/>
      <c r="IN187" s="266"/>
      <c r="IO187" s="266"/>
      <c r="IP187" s="266"/>
      <c r="IQ187" s="266"/>
      <c r="IR187" s="266"/>
      <c r="IS187" s="266"/>
      <c r="IT187" s="266"/>
      <c r="IU187" s="266"/>
      <c r="IV187" s="266"/>
    </row>
    <row r="188" spans="1:256" s="298" customFormat="1" ht="13.5" customHeight="1" x14ac:dyDescent="0.3">
      <c r="B188" s="326"/>
      <c r="C188" s="315"/>
      <c r="D188" s="343" t="s">
        <v>552</v>
      </c>
      <c r="E188" s="304"/>
      <c r="F188" s="221"/>
      <c r="G188" s="221"/>
      <c r="H188" s="221"/>
      <c r="I188" s="221"/>
      <c r="J188" s="221"/>
      <c r="K188" s="221"/>
      <c r="L188" s="221"/>
      <c r="M188" s="221"/>
      <c r="N188" s="221"/>
      <c r="O188" s="221"/>
      <c r="P188" s="221"/>
      <c r="Q188" s="221"/>
      <c r="R188" s="221"/>
      <c r="S188" s="221"/>
      <c r="T188" s="221"/>
      <c r="U188" s="221"/>
      <c r="V188" s="221"/>
      <c r="W188" s="221"/>
      <c r="X188" s="221"/>
      <c r="Y188" s="221"/>
      <c r="Z188" s="221"/>
      <c r="AA188" s="221"/>
      <c r="AB188" s="221"/>
      <c r="AC188" s="221"/>
      <c r="AD188" s="221"/>
      <c r="AE188" s="221"/>
      <c r="AF188" s="221"/>
      <c r="AG188" s="221"/>
      <c r="AH188" s="221"/>
      <c r="AI188" s="221"/>
      <c r="AJ188" s="221"/>
      <c r="AK188" s="221"/>
      <c r="AL188" s="221"/>
      <c r="AM188" s="221"/>
      <c r="AN188" s="221"/>
      <c r="AO188" s="221"/>
      <c r="AP188" s="221"/>
      <c r="AQ188" s="221"/>
      <c r="AR188" s="221"/>
      <c r="AS188" s="221"/>
      <c r="AT188" s="221"/>
      <c r="AU188" s="221"/>
      <c r="AV188" s="221"/>
      <c r="AW188" s="221"/>
      <c r="AX188" s="221"/>
      <c r="AY188" s="221"/>
      <c r="AZ188" s="221"/>
      <c r="BA188" s="221"/>
      <c r="BB188" s="221"/>
      <c r="BC188" s="221"/>
      <c r="BD188" s="221"/>
      <c r="BE188" s="221"/>
      <c r="BF188" s="221"/>
      <c r="BG188" s="221"/>
      <c r="BH188" s="221"/>
      <c r="BI188" s="221"/>
      <c r="BJ188" s="221"/>
      <c r="BK188" s="221"/>
      <c r="BL188" s="221"/>
      <c r="BM188" s="221"/>
      <c r="BN188" s="221"/>
      <c r="BO188" s="221"/>
      <c r="BP188" s="221"/>
      <c r="BQ188" s="221"/>
      <c r="BR188" s="221"/>
      <c r="BS188" s="221"/>
      <c r="BT188" s="221"/>
      <c r="BU188" s="221"/>
      <c r="BV188" s="221"/>
      <c r="BW188" s="221"/>
      <c r="BX188" s="221"/>
      <c r="BY188" s="221"/>
      <c r="BZ188" s="221"/>
      <c r="CA188" s="221"/>
      <c r="CB188" s="221"/>
      <c r="CC188" s="221"/>
      <c r="CD188" s="221"/>
      <c r="CE188" s="221"/>
      <c r="CF188" s="221"/>
      <c r="CG188" s="221"/>
      <c r="CH188" s="221"/>
      <c r="CI188" s="221"/>
      <c r="CJ188" s="221"/>
      <c r="CK188" s="221"/>
      <c r="CL188" s="221"/>
      <c r="CM188" s="221"/>
      <c r="CN188" s="221"/>
      <c r="CO188" s="221"/>
      <c r="CP188" s="221"/>
      <c r="CQ188" s="221"/>
      <c r="CR188" s="221"/>
      <c r="CS188" s="221"/>
      <c r="CT188" s="221"/>
      <c r="CU188" s="221"/>
      <c r="CV188" s="221"/>
      <c r="CW188" s="221"/>
      <c r="CX188" s="221"/>
      <c r="CY188" s="221"/>
      <c r="CZ188" s="221"/>
      <c r="DA188" s="221"/>
      <c r="DB188" s="221"/>
      <c r="DC188" s="221"/>
      <c r="DD188" s="221"/>
      <c r="DE188" s="221"/>
      <c r="DF188" s="221"/>
      <c r="DG188" s="221"/>
      <c r="DH188" s="221"/>
      <c r="DI188" s="221"/>
      <c r="DJ188" s="221"/>
      <c r="DK188" s="221"/>
      <c r="DL188" s="221"/>
      <c r="DM188" s="221"/>
      <c r="DN188" s="221"/>
      <c r="DO188" s="221"/>
      <c r="DP188" s="221"/>
      <c r="DQ188" s="221"/>
      <c r="DR188" s="221"/>
      <c r="DS188" s="221"/>
      <c r="DT188" s="221"/>
      <c r="DU188" s="221"/>
      <c r="DV188" s="221"/>
      <c r="DW188" s="221"/>
      <c r="DX188" s="221"/>
      <c r="DY188" s="221"/>
      <c r="DZ188" s="221"/>
      <c r="EA188" s="221"/>
      <c r="EB188" s="221"/>
      <c r="EC188" s="221"/>
      <c r="ED188" s="221"/>
      <c r="EE188" s="221"/>
      <c r="EF188" s="221"/>
      <c r="EG188" s="221"/>
      <c r="EH188" s="221"/>
      <c r="EI188" s="221"/>
      <c r="EJ188" s="221"/>
      <c r="EK188" s="221"/>
      <c r="EL188" s="221"/>
      <c r="EM188" s="221"/>
      <c r="EN188" s="221"/>
      <c r="EO188" s="221"/>
      <c r="EP188" s="221"/>
      <c r="EQ188" s="221"/>
      <c r="ER188" s="221"/>
      <c r="ES188" s="221"/>
      <c r="ET188" s="221"/>
      <c r="EU188" s="221"/>
      <c r="EV188" s="221"/>
      <c r="EW188" s="221"/>
      <c r="EX188" s="221"/>
      <c r="EY188" s="221"/>
      <c r="EZ188" s="221"/>
      <c r="FA188" s="221"/>
      <c r="FB188" s="221"/>
      <c r="FC188" s="221"/>
      <c r="FD188" s="221"/>
      <c r="FE188" s="221"/>
      <c r="FF188" s="221"/>
      <c r="FG188" s="221"/>
      <c r="FH188" s="221"/>
      <c r="FI188" s="221"/>
      <c r="FJ188" s="221"/>
      <c r="FK188" s="221"/>
      <c r="FL188" s="221"/>
      <c r="FM188" s="221"/>
      <c r="FN188" s="221"/>
      <c r="FO188" s="221"/>
      <c r="FP188" s="221"/>
      <c r="FQ188" s="221"/>
      <c r="FR188" s="221"/>
      <c r="FS188" s="221"/>
      <c r="FT188" s="221"/>
      <c r="FU188" s="221"/>
      <c r="FV188" s="221"/>
      <c r="FW188" s="221"/>
      <c r="FX188" s="221"/>
      <c r="FY188" s="221"/>
      <c r="FZ188" s="221"/>
      <c r="GA188" s="221"/>
      <c r="GB188" s="221"/>
      <c r="GC188" s="221"/>
      <c r="GD188" s="221"/>
      <c r="GE188" s="221"/>
      <c r="GF188" s="221"/>
      <c r="GG188" s="221"/>
      <c r="GH188" s="221"/>
      <c r="GI188" s="221"/>
      <c r="GJ188" s="221"/>
      <c r="GK188" s="221"/>
      <c r="GL188" s="221"/>
      <c r="GM188" s="221"/>
      <c r="GN188" s="221"/>
      <c r="GO188" s="221"/>
      <c r="GP188" s="221"/>
      <c r="GQ188" s="221"/>
      <c r="GR188" s="221"/>
      <c r="GS188" s="221"/>
      <c r="GT188" s="221"/>
      <c r="GU188" s="221"/>
      <c r="GV188" s="221"/>
      <c r="GW188" s="221"/>
      <c r="GX188" s="221"/>
      <c r="GY188" s="221"/>
      <c r="GZ188" s="221"/>
      <c r="HA188" s="221"/>
      <c r="HB188" s="221"/>
      <c r="HC188" s="221"/>
      <c r="HD188" s="221"/>
      <c r="HE188" s="221"/>
      <c r="HF188" s="221"/>
      <c r="HG188" s="221"/>
      <c r="HH188" s="221"/>
      <c r="HI188" s="221"/>
      <c r="HJ188" s="221"/>
      <c r="HK188" s="221"/>
      <c r="HL188" s="221"/>
      <c r="HM188" s="221"/>
      <c r="HN188" s="221"/>
      <c r="HO188" s="221"/>
      <c r="HP188" s="221"/>
      <c r="HQ188" s="221"/>
      <c r="HR188" s="221"/>
      <c r="HS188" s="221"/>
      <c r="HT188" s="221"/>
      <c r="HU188" s="221"/>
      <c r="HV188" s="221"/>
      <c r="HW188" s="221"/>
      <c r="HX188" s="221"/>
      <c r="HY188" s="221"/>
      <c r="HZ188" s="221"/>
      <c r="IA188" s="221"/>
      <c r="IB188" s="221"/>
      <c r="IC188" s="221"/>
      <c r="ID188" s="221"/>
      <c r="IE188" s="221"/>
      <c r="IF188" s="221"/>
      <c r="IG188" s="221"/>
      <c r="IH188" s="221"/>
      <c r="II188" s="221"/>
      <c r="IJ188" s="221"/>
      <c r="IK188" s="221"/>
      <c r="IL188" s="221"/>
      <c r="IM188" s="221"/>
      <c r="IN188" s="221"/>
      <c r="IO188" s="221"/>
      <c r="IP188" s="221"/>
      <c r="IQ188" s="221"/>
      <c r="IR188" s="221"/>
      <c r="IS188" s="221"/>
      <c r="IT188" s="221"/>
      <c r="IU188" s="221"/>
      <c r="IV188" s="221"/>
    </row>
    <row r="189" spans="1:256" s="308" customFormat="1" ht="13.5" customHeight="1" x14ac:dyDescent="0.3">
      <c r="A189" s="305"/>
      <c r="B189" s="327"/>
      <c r="C189" s="311"/>
      <c r="D189" s="306" t="s">
        <v>553</v>
      </c>
      <c r="E189" s="309"/>
      <c r="F189" s="266"/>
      <c r="G189" s="266"/>
      <c r="H189" s="266"/>
      <c r="I189" s="266"/>
      <c r="J189" s="266"/>
      <c r="K189" s="266"/>
      <c r="L189" s="266"/>
      <c r="M189" s="266"/>
      <c r="N189" s="266"/>
      <c r="O189" s="266"/>
      <c r="P189" s="266"/>
      <c r="Q189" s="266"/>
      <c r="R189" s="266"/>
      <c r="S189" s="266"/>
      <c r="T189" s="266"/>
      <c r="U189" s="266"/>
      <c r="V189" s="266"/>
      <c r="W189" s="266"/>
      <c r="X189" s="266"/>
      <c r="Y189" s="266"/>
      <c r="Z189" s="266"/>
      <c r="AA189" s="266"/>
      <c r="AB189" s="266"/>
      <c r="AC189" s="266"/>
      <c r="AD189" s="266"/>
      <c r="AE189" s="266"/>
      <c r="AF189" s="266"/>
      <c r="AG189" s="266"/>
      <c r="AH189" s="266"/>
      <c r="AI189" s="266"/>
      <c r="AJ189" s="266"/>
      <c r="AK189" s="266"/>
      <c r="AL189" s="266"/>
      <c r="AM189" s="266"/>
      <c r="AN189" s="266"/>
      <c r="AO189" s="266"/>
      <c r="AP189" s="266"/>
      <c r="AQ189" s="266"/>
      <c r="AR189" s="266"/>
      <c r="AS189" s="266"/>
      <c r="AT189" s="266"/>
      <c r="AU189" s="266"/>
      <c r="AV189" s="266"/>
      <c r="AW189" s="266"/>
      <c r="AX189" s="266"/>
      <c r="AY189" s="266"/>
      <c r="AZ189" s="266"/>
      <c r="BA189" s="266"/>
      <c r="BB189" s="266"/>
      <c r="BC189" s="266"/>
      <c r="BD189" s="266"/>
      <c r="BE189" s="266"/>
      <c r="BF189" s="266"/>
      <c r="BG189" s="266"/>
      <c r="BH189" s="266"/>
      <c r="BI189" s="266"/>
      <c r="BJ189" s="266"/>
      <c r="BK189" s="266"/>
      <c r="BL189" s="266"/>
      <c r="BM189" s="266"/>
      <c r="BN189" s="266"/>
      <c r="BO189" s="266"/>
      <c r="BP189" s="266"/>
      <c r="BQ189" s="266"/>
      <c r="BR189" s="266"/>
      <c r="BS189" s="266"/>
      <c r="BT189" s="266"/>
      <c r="BU189" s="266"/>
      <c r="BV189" s="266"/>
      <c r="BW189" s="266"/>
      <c r="BX189" s="266"/>
      <c r="BY189" s="266"/>
      <c r="BZ189" s="266"/>
      <c r="CA189" s="266"/>
      <c r="CB189" s="266"/>
      <c r="CC189" s="266"/>
      <c r="CD189" s="266"/>
      <c r="CE189" s="266"/>
      <c r="CF189" s="266"/>
      <c r="CG189" s="266"/>
      <c r="CH189" s="266"/>
      <c r="CI189" s="266"/>
      <c r="CJ189" s="266"/>
      <c r="CK189" s="266"/>
      <c r="CL189" s="266"/>
      <c r="CM189" s="266"/>
      <c r="CN189" s="266"/>
      <c r="CO189" s="266"/>
      <c r="CP189" s="266"/>
      <c r="CQ189" s="266"/>
      <c r="CR189" s="266"/>
      <c r="CS189" s="266"/>
      <c r="CT189" s="266"/>
      <c r="CU189" s="266"/>
      <c r="CV189" s="266"/>
      <c r="CW189" s="266"/>
      <c r="CX189" s="266"/>
      <c r="CY189" s="266"/>
      <c r="CZ189" s="266"/>
      <c r="DA189" s="266"/>
      <c r="DB189" s="266"/>
      <c r="DC189" s="266"/>
      <c r="DD189" s="266"/>
      <c r="DE189" s="266"/>
      <c r="DF189" s="266"/>
      <c r="DG189" s="266"/>
      <c r="DH189" s="266"/>
      <c r="DI189" s="266"/>
      <c r="DJ189" s="266"/>
      <c r="DK189" s="266"/>
      <c r="DL189" s="266"/>
      <c r="DM189" s="266"/>
      <c r="DN189" s="266"/>
      <c r="DO189" s="266"/>
      <c r="DP189" s="266"/>
      <c r="DQ189" s="266"/>
      <c r="DR189" s="266"/>
      <c r="DS189" s="266"/>
      <c r="DT189" s="266"/>
      <c r="DU189" s="266"/>
      <c r="DV189" s="266"/>
      <c r="DW189" s="266"/>
      <c r="DX189" s="266"/>
      <c r="DY189" s="266"/>
      <c r="DZ189" s="266"/>
      <c r="EA189" s="266"/>
      <c r="EB189" s="266"/>
      <c r="EC189" s="266"/>
      <c r="ED189" s="266"/>
      <c r="EE189" s="266"/>
      <c r="EF189" s="266"/>
      <c r="EG189" s="266"/>
      <c r="EH189" s="266"/>
      <c r="EI189" s="266"/>
      <c r="EJ189" s="266"/>
      <c r="EK189" s="266"/>
      <c r="EL189" s="266"/>
      <c r="EM189" s="266"/>
      <c r="EN189" s="266"/>
      <c r="EO189" s="266"/>
      <c r="EP189" s="266"/>
      <c r="EQ189" s="266"/>
      <c r="ER189" s="266"/>
      <c r="ES189" s="266"/>
      <c r="ET189" s="266"/>
      <c r="EU189" s="266"/>
      <c r="EV189" s="266"/>
      <c r="EW189" s="266"/>
      <c r="EX189" s="266"/>
      <c r="EY189" s="266"/>
      <c r="EZ189" s="266"/>
      <c r="FA189" s="266"/>
      <c r="FB189" s="266"/>
      <c r="FC189" s="266"/>
      <c r="FD189" s="266"/>
      <c r="FE189" s="266"/>
      <c r="FF189" s="266"/>
      <c r="FG189" s="266"/>
      <c r="FH189" s="266"/>
      <c r="FI189" s="266"/>
      <c r="FJ189" s="266"/>
      <c r="FK189" s="266"/>
      <c r="FL189" s="266"/>
      <c r="FM189" s="266"/>
      <c r="FN189" s="266"/>
      <c r="FO189" s="266"/>
      <c r="FP189" s="266"/>
      <c r="FQ189" s="266"/>
      <c r="FR189" s="266"/>
      <c r="FS189" s="266"/>
      <c r="FT189" s="266"/>
      <c r="FU189" s="266"/>
      <c r="FV189" s="266"/>
      <c r="FW189" s="266"/>
      <c r="FX189" s="266"/>
      <c r="FY189" s="266"/>
      <c r="FZ189" s="266"/>
      <c r="GA189" s="266"/>
      <c r="GB189" s="266"/>
      <c r="GC189" s="266"/>
      <c r="GD189" s="266"/>
      <c r="GE189" s="266"/>
      <c r="GF189" s="266"/>
      <c r="GG189" s="266"/>
      <c r="GH189" s="266"/>
      <c r="GI189" s="266"/>
      <c r="GJ189" s="266"/>
      <c r="GK189" s="266"/>
      <c r="GL189" s="266"/>
      <c r="GM189" s="266"/>
      <c r="GN189" s="266"/>
      <c r="GO189" s="266"/>
      <c r="GP189" s="266"/>
      <c r="GQ189" s="266"/>
      <c r="GR189" s="266"/>
      <c r="GS189" s="266"/>
      <c r="GT189" s="266"/>
      <c r="GU189" s="266"/>
      <c r="GV189" s="266"/>
      <c r="GW189" s="266"/>
      <c r="GX189" s="266"/>
      <c r="GY189" s="266"/>
      <c r="GZ189" s="266"/>
      <c r="HA189" s="266"/>
      <c r="HB189" s="266"/>
      <c r="HC189" s="266"/>
      <c r="HD189" s="266"/>
      <c r="HE189" s="266"/>
      <c r="HF189" s="266"/>
      <c r="HG189" s="266"/>
      <c r="HH189" s="266"/>
      <c r="HI189" s="266"/>
      <c r="HJ189" s="266"/>
      <c r="HK189" s="266"/>
      <c r="HL189" s="266"/>
      <c r="HM189" s="266"/>
      <c r="HN189" s="266"/>
      <c r="HO189" s="266"/>
      <c r="HP189" s="266"/>
      <c r="HQ189" s="266"/>
      <c r="HR189" s="266"/>
      <c r="HS189" s="266"/>
      <c r="HT189" s="266"/>
      <c r="HU189" s="266"/>
      <c r="HV189" s="266"/>
      <c r="HW189" s="266"/>
      <c r="HX189" s="266"/>
      <c r="HY189" s="266"/>
      <c r="HZ189" s="266"/>
      <c r="IA189" s="266"/>
      <c r="IB189" s="266"/>
      <c r="IC189" s="266"/>
      <c r="ID189" s="266"/>
      <c r="IE189" s="266"/>
      <c r="IF189" s="266"/>
      <c r="IG189" s="266"/>
      <c r="IH189" s="266"/>
      <c r="II189" s="266"/>
      <c r="IJ189" s="266"/>
      <c r="IK189" s="266"/>
      <c r="IL189" s="266"/>
      <c r="IM189" s="266"/>
      <c r="IN189" s="266"/>
      <c r="IO189" s="266"/>
      <c r="IP189" s="266"/>
      <c r="IQ189" s="266"/>
      <c r="IR189" s="266"/>
      <c r="IS189" s="266"/>
      <c r="IT189" s="266"/>
      <c r="IU189" s="266"/>
      <c r="IV189" s="266"/>
    </row>
    <row r="190" spans="1:256" s="298" customFormat="1" ht="13.5" customHeight="1" x14ac:dyDescent="0.3">
      <c r="B190" s="326"/>
      <c r="C190" s="315"/>
      <c r="D190" s="343" t="s">
        <v>554</v>
      </c>
      <c r="E190" s="304"/>
      <c r="F190" s="221"/>
      <c r="G190" s="221"/>
      <c r="H190" s="221"/>
      <c r="I190" s="221"/>
      <c r="J190" s="221"/>
      <c r="K190" s="221"/>
      <c r="L190" s="221"/>
      <c r="M190" s="221"/>
      <c r="N190" s="221"/>
      <c r="O190" s="221"/>
      <c r="P190" s="221"/>
      <c r="Q190" s="221"/>
      <c r="R190" s="221"/>
      <c r="S190" s="221"/>
      <c r="T190" s="221"/>
      <c r="U190" s="221"/>
      <c r="V190" s="221"/>
      <c r="W190" s="221"/>
      <c r="X190" s="221"/>
      <c r="Y190" s="221"/>
      <c r="Z190" s="221"/>
      <c r="AA190" s="221"/>
      <c r="AB190" s="221"/>
      <c r="AC190" s="221"/>
      <c r="AD190" s="221"/>
      <c r="AE190" s="221"/>
      <c r="AF190" s="221"/>
      <c r="AG190" s="221"/>
      <c r="AH190" s="221"/>
      <c r="AI190" s="221"/>
      <c r="AJ190" s="221"/>
      <c r="AK190" s="221"/>
      <c r="AL190" s="221"/>
      <c r="AM190" s="221"/>
      <c r="AN190" s="221"/>
      <c r="AO190" s="221"/>
      <c r="AP190" s="221"/>
      <c r="AQ190" s="221"/>
      <c r="AR190" s="221"/>
      <c r="AS190" s="221"/>
      <c r="AT190" s="221"/>
      <c r="AU190" s="221"/>
      <c r="AV190" s="221"/>
      <c r="AW190" s="221"/>
      <c r="AX190" s="221"/>
      <c r="AY190" s="221"/>
      <c r="AZ190" s="221"/>
      <c r="BA190" s="221"/>
      <c r="BB190" s="221"/>
      <c r="BC190" s="221"/>
      <c r="BD190" s="221"/>
      <c r="BE190" s="221"/>
      <c r="BF190" s="221"/>
      <c r="BG190" s="221"/>
      <c r="BH190" s="221"/>
      <c r="BI190" s="221"/>
      <c r="BJ190" s="221"/>
      <c r="BK190" s="221"/>
      <c r="BL190" s="221"/>
      <c r="BM190" s="221"/>
      <c r="BN190" s="221"/>
      <c r="BO190" s="221"/>
      <c r="BP190" s="221"/>
      <c r="BQ190" s="221"/>
      <c r="BR190" s="221"/>
      <c r="BS190" s="221"/>
      <c r="BT190" s="221"/>
      <c r="BU190" s="221"/>
      <c r="BV190" s="221"/>
      <c r="BW190" s="221"/>
      <c r="BX190" s="221"/>
      <c r="BY190" s="221"/>
      <c r="BZ190" s="221"/>
      <c r="CA190" s="221"/>
      <c r="CB190" s="221"/>
      <c r="CC190" s="221"/>
      <c r="CD190" s="221"/>
      <c r="CE190" s="221"/>
      <c r="CF190" s="221"/>
      <c r="CG190" s="221"/>
      <c r="CH190" s="221"/>
      <c r="CI190" s="221"/>
      <c r="CJ190" s="221"/>
      <c r="CK190" s="221"/>
      <c r="CL190" s="221"/>
      <c r="CM190" s="221"/>
      <c r="CN190" s="221"/>
      <c r="CO190" s="221"/>
      <c r="CP190" s="221"/>
      <c r="CQ190" s="221"/>
      <c r="CR190" s="221"/>
      <c r="CS190" s="221"/>
      <c r="CT190" s="221"/>
      <c r="CU190" s="221"/>
      <c r="CV190" s="221"/>
      <c r="CW190" s="221"/>
      <c r="CX190" s="221"/>
      <c r="CY190" s="221"/>
      <c r="CZ190" s="221"/>
      <c r="DA190" s="221"/>
      <c r="DB190" s="221"/>
      <c r="DC190" s="221"/>
      <c r="DD190" s="221"/>
      <c r="DE190" s="221"/>
      <c r="DF190" s="221"/>
      <c r="DG190" s="221"/>
      <c r="DH190" s="221"/>
      <c r="DI190" s="221"/>
      <c r="DJ190" s="221"/>
      <c r="DK190" s="221"/>
      <c r="DL190" s="221"/>
      <c r="DM190" s="221"/>
      <c r="DN190" s="221"/>
      <c r="DO190" s="221"/>
      <c r="DP190" s="221"/>
      <c r="DQ190" s="221"/>
      <c r="DR190" s="221"/>
      <c r="DS190" s="221"/>
      <c r="DT190" s="221"/>
      <c r="DU190" s="221"/>
      <c r="DV190" s="221"/>
      <c r="DW190" s="221"/>
      <c r="DX190" s="221"/>
      <c r="DY190" s="221"/>
      <c r="DZ190" s="221"/>
      <c r="EA190" s="221"/>
      <c r="EB190" s="221"/>
      <c r="EC190" s="221"/>
      <c r="ED190" s="221"/>
      <c r="EE190" s="221"/>
      <c r="EF190" s="221"/>
      <c r="EG190" s="221"/>
      <c r="EH190" s="221"/>
      <c r="EI190" s="221"/>
      <c r="EJ190" s="221"/>
      <c r="EK190" s="221"/>
      <c r="EL190" s="221"/>
      <c r="EM190" s="221"/>
      <c r="EN190" s="221"/>
      <c r="EO190" s="221"/>
      <c r="EP190" s="221"/>
      <c r="EQ190" s="221"/>
      <c r="ER190" s="221"/>
      <c r="ES190" s="221"/>
      <c r="ET190" s="221"/>
      <c r="EU190" s="221"/>
      <c r="EV190" s="221"/>
      <c r="EW190" s="221"/>
      <c r="EX190" s="221"/>
      <c r="EY190" s="221"/>
      <c r="EZ190" s="221"/>
      <c r="FA190" s="221"/>
      <c r="FB190" s="221"/>
      <c r="FC190" s="221"/>
      <c r="FD190" s="221"/>
      <c r="FE190" s="221"/>
      <c r="FF190" s="221"/>
      <c r="FG190" s="221"/>
      <c r="FH190" s="221"/>
      <c r="FI190" s="221"/>
      <c r="FJ190" s="221"/>
      <c r="FK190" s="221"/>
      <c r="FL190" s="221"/>
      <c r="FM190" s="221"/>
      <c r="FN190" s="221"/>
      <c r="FO190" s="221"/>
      <c r="FP190" s="221"/>
      <c r="FQ190" s="221"/>
      <c r="FR190" s="221"/>
      <c r="FS190" s="221"/>
      <c r="FT190" s="221"/>
      <c r="FU190" s="221"/>
      <c r="FV190" s="221"/>
      <c r="FW190" s="221"/>
      <c r="FX190" s="221"/>
      <c r="FY190" s="221"/>
      <c r="FZ190" s="221"/>
      <c r="GA190" s="221"/>
      <c r="GB190" s="221"/>
      <c r="GC190" s="221"/>
      <c r="GD190" s="221"/>
      <c r="GE190" s="221"/>
      <c r="GF190" s="221"/>
      <c r="GG190" s="221"/>
      <c r="GH190" s="221"/>
      <c r="GI190" s="221"/>
      <c r="GJ190" s="221"/>
      <c r="GK190" s="221"/>
      <c r="GL190" s="221"/>
      <c r="GM190" s="221"/>
      <c r="GN190" s="221"/>
      <c r="GO190" s="221"/>
      <c r="GP190" s="221"/>
      <c r="GQ190" s="221"/>
      <c r="GR190" s="221"/>
      <c r="GS190" s="221"/>
      <c r="GT190" s="221"/>
      <c r="GU190" s="221"/>
      <c r="GV190" s="221"/>
      <c r="GW190" s="221"/>
      <c r="GX190" s="221"/>
      <c r="GY190" s="221"/>
      <c r="GZ190" s="221"/>
      <c r="HA190" s="221"/>
      <c r="HB190" s="221"/>
      <c r="HC190" s="221"/>
      <c r="HD190" s="221"/>
      <c r="HE190" s="221"/>
      <c r="HF190" s="221"/>
      <c r="HG190" s="221"/>
      <c r="HH190" s="221"/>
      <c r="HI190" s="221"/>
      <c r="HJ190" s="221"/>
      <c r="HK190" s="221"/>
      <c r="HL190" s="221"/>
      <c r="HM190" s="221"/>
      <c r="HN190" s="221"/>
      <c r="HO190" s="221"/>
      <c r="HP190" s="221"/>
      <c r="HQ190" s="221"/>
      <c r="HR190" s="221"/>
      <c r="HS190" s="221"/>
      <c r="HT190" s="221"/>
      <c r="HU190" s="221"/>
      <c r="HV190" s="221"/>
      <c r="HW190" s="221"/>
      <c r="HX190" s="221"/>
      <c r="HY190" s="221"/>
      <c r="HZ190" s="221"/>
      <c r="IA190" s="221"/>
      <c r="IB190" s="221"/>
      <c r="IC190" s="221"/>
      <c r="ID190" s="221"/>
      <c r="IE190" s="221"/>
      <c r="IF190" s="221"/>
      <c r="IG190" s="221"/>
      <c r="IH190" s="221"/>
      <c r="II190" s="221"/>
      <c r="IJ190" s="221"/>
      <c r="IK190" s="221"/>
      <c r="IL190" s="221"/>
      <c r="IM190" s="221"/>
      <c r="IN190" s="221"/>
      <c r="IO190" s="221"/>
      <c r="IP190" s="221"/>
      <c r="IQ190" s="221"/>
      <c r="IR190" s="221"/>
      <c r="IS190" s="221"/>
      <c r="IT190" s="221"/>
      <c r="IU190" s="221"/>
      <c r="IV190" s="221"/>
    </row>
    <row r="191" spans="1:256" s="314" customFormat="1" ht="13.5" customHeight="1" thickBot="1" x14ac:dyDescent="0.35">
      <c r="A191" s="305"/>
      <c r="B191" s="327"/>
      <c r="C191" s="316"/>
      <c r="D191" s="310" t="s">
        <v>555</v>
      </c>
      <c r="E191" s="312"/>
      <c r="F191" s="313"/>
      <c r="G191" s="313"/>
      <c r="H191" s="313"/>
      <c r="I191" s="313"/>
      <c r="J191" s="313"/>
      <c r="K191" s="313"/>
      <c r="L191" s="313"/>
      <c r="M191" s="313"/>
      <c r="N191" s="313"/>
      <c r="O191" s="313"/>
      <c r="P191" s="313"/>
      <c r="Q191" s="313"/>
      <c r="R191" s="313"/>
      <c r="S191" s="313"/>
      <c r="T191" s="313"/>
      <c r="U191" s="313"/>
      <c r="V191" s="313"/>
      <c r="W191" s="313"/>
      <c r="X191" s="313"/>
      <c r="Y191" s="313"/>
      <c r="Z191" s="313"/>
      <c r="AA191" s="313"/>
      <c r="AB191" s="313"/>
      <c r="AC191" s="313"/>
      <c r="AD191" s="313"/>
      <c r="AE191" s="313"/>
      <c r="AF191" s="313"/>
      <c r="AG191" s="313"/>
      <c r="AH191" s="313"/>
      <c r="AI191" s="313"/>
      <c r="AJ191" s="313"/>
      <c r="AK191" s="313"/>
      <c r="AL191" s="313"/>
      <c r="AM191" s="313"/>
      <c r="AN191" s="313"/>
      <c r="AO191" s="313"/>
      <c r="AP191" s="313"/>
      <c r="AQ191" s="313"/>
      <c r="AR191" s="313"/>
      <c r="AS191" s="313"/>
      <c r="AT191" s="313"/>
      <c r="AU191" s="313"/>
      <c r="AV191" s="313"/>
      <c r="AW191" s="313"/>
      <c r="AX191" s="313"/>
      <c r="AY191" s="313"/>
      <c r="AZ191" s="313"/>
      <c r="BA191" s="313"/>
      <c r="BB191" s="313"/>
      <c r="BC191" s="313"/>
      <c r="BD191" s="313"/>
      <c r="BE191" s="313"/>
      <c r="BF191" s="313"/>
      <c r="BG191" s="313"/>
      <c r="BH191" s="313"/>
      <c r="BI191" s="313"/>
      <c r="BJ191" s="313"/>
      <c r="BK191" s="313"/>
      <c r="BL191" s="313"/>
      <c r="BM191" s="313"/>
      <c r="BN191" s="313"/>
      <c r="BO191" s="313"/>
      <c r="BP191" s="313"/>
      <c r="BQ191" s="313"/>
      <c r="BR191" s="313"/>
      <c r="BS191" s="313"/>
      <c r="BT191" s="313"/>
      <c r="BU191" s="313"/>
      <c r="BV191" s="313"/>
      <c r="BW191" s="313"/>
      <c r="BX191" s="313"/>
      <c r="BY191" s="313"/>
      <c r="BZ191" s="313"/>
      <c r="CA191" s="313"/>
      <c r="CB191" s="313"/>
      <c r="CC191" s="313"/>
      <c r="CD191" s="313"/>
      <c r="CE191" s="313"/>
      <c r="CF191" s="313"/>
      <c r="CG191" s="313"/>
      <c r="CH191" s="313"/>
      <c r="CI191" s="313"/>
      <c r="CJ191" s="313"/>
      <c r="CK191" s="313"/>
      <c r="CL191" s="313"/>
      <c r="CM191" s="313"/>
      <c r="CN191" s="313"/>
      <c r="CO191" s="313"/>
      <c r="CP191" s="313"/>
      <c r="CQ191" s="313"/>
      <c r="CR191" s="313"/>
      <c r="CS191" s="313"/>
      <c r="CT191" s="313"/>
      <c r="CU191" s="313"/>
      <c r="CV191" s="313"/>
      <c r="CW191" s="313"/>
      <c r="CX191" s="313"/>
      <c r="CY191" s="313"/>
      <c r="CZ191" s="313"/>
      <c r="DA191" s="313"/>
      <c r="DB191" s="313"/>
      <c r="DC191" s="313"/>
      <c r="DD191" s="313"/>
      <c r="DE191" s="313"/>
      <c r="DF191" s="313"/>
      <c r="DG191" s="313"/>
      <c r="DH191" s="313"/>
      <c r="DI191" s="313"/>
      <c r="DJ191" s="313"/>
      <c r="DK191" s="313"/>
      <c r="DL191" s="313"/>
      <c r="DM191" s="313"/>
      <c r="DN191" s="313"/>
      <c r="DO191" s="313"/>
      <c r="DP191" s="313"/>
      <c r="DQ191" s="313"/>
      <c r="DR191" s="313"/>
      <c r="DS191" s="313"/>
      <c r="DT191" s="313"/>
      <c r="DU191" s="313"/>
      <c r="DV191" s="313"/>
      <c r="DW191" s="313"/>
      <c r="DX191" s="313"/>
      <c r="DY191" s="313"/>
      <c r="DZ191" s="313"/>
      <c r="EA191" s="313"/>
      <c r="EB191" s="313"/>
      <c r="EC191" s="313"/>
      <c r="ED191" s="313"/>
      <c r="EE191" s="313"/>
      <c r="EF191" s="313"/>
      <c r="EG191" s="313"/>
      <c r="EH191" s="313"/>
      <c r="EI191" s="313"/>
      <c r="EJ191" s="313"/>
      <c r="EK191" s="313"/>
      <c r="EL191" s="313"/>
      <c r="EM191" s="313"/>
      <c r="EN191" s="313"/>
      <c r="EO191" s="313"/>
      <c r="EP191" s="313"/>
      <c r="EQ191" s="313"/>
      <c r="ER191" s="313"/>
      <c r="ES191" s="313"/>
      <c r="ET191" s="313"/>
      <c r="EU191" s="313"/>
      <c r="EV191" s="313"/>
      <c r="EW191" s="313"/>
      <c r="EX191" s="313"/>
      <c r="EY191" s="313"/>
      <c r="EZ191" s="313"/>
      <c r="FA191" s="313"/>
      <c r="FB191" s="313"/>
      <c r="FC191" s="313"/>
      <c r="FD191" s="313"/>
      <c r="FE191" s="313"/>
      <c r="FF191" s="313"/>
      <c r="FG191" s="313"/>
      <c r="FH191" s="313"/>
      <c r="FI191" s="313"/>
      <c r="FJ191" s="313"/>
      <c r="FK191" s="313"/>
      <c r="FL191" s="313"/>
      <c r="FM191" s="313"/>
      <c r="FN191" s="313"/>
      <c r="FO191" s="313"/>
      <c r="FP191" s="313"/>
      <c r="FQ191" s="313"/>
      <c r="FR191" s="313"/>
      <c r="FS191" s="313"/>
      <c r="FT191" s="313"/>
      <c r="FU191" s="313"/>
      <c r="FV191" s="313"/>
      <c r="FW191" s="313"/>
      <c r="FX191" s="313"/>
      <c r="FY191" s="313"/>
      <c r="FZ191" s="313"/>
      <c r="GA191" s="313"/>
      <c r="GB191" s="313"/>
      <c r="GC191" s="313"/>
      <c r="GD191" s="313"/>
      <c r="GE191" s="313"/>
      <c r="GF191" s="313"/>
      <c r="GG191" s="313"/>
      <c r="GH191" s="313"/>
      <c r="GI191" s="313"/>
      <c r="GJ191" s="313"/>
      <c r="GK191" s="313"/>
      <c r="GL191" s="313"/>
      <c r="GM191" s="313"/>
      <c r="GN191" s="313"/>
      <c r="GO191" s="313"/>
      <c r="GP191" s="313"/>
      <c r="GQ191" s="313"/>
      <c r="GR191" s="313"/>
      <c r="GS191" s="313"/>
      <c r="GT191" s="313"/>
      <c r="GU191" s="313"/>
      <c r="GV191" s="313"/>
      <c r="GW191" s="313"/>
      <c r="GX191" s="313"/>
      <c r="GY191" s="313"/>
      <c r="GZ191" s="313"/>
      <c r="HA191" s="313"/>
      <c r="HB191" s="313"/>
      <c r="HC191" s="313"/>
      <c r="HD191" s="313"/>
      <c r="HE191" s="313"/>
      <c r="HF191" s="313"/>
      <c r="HG191" s="313"/>
      <c r="HH191" s="313"/>
      <c r="HI191" s="313"/>
      <c r="HJ191" s="313"/>
      <c r="HK191" s="313"/>
      <c r="HL191" s="313"/>
      <c r="HM191" s="313"/>
      <c r="HN191" s="313"/>
      <c r="HO191" s="313"/>
      <c r="HP191" s="313"/>
      <c r="HQ191" s="313"/>
      <c r="HR191" s="313"/>
      <c r="HS191" s="313"/>
      <c r="HT191" s="313"/>
      <c r="HU191" s="313"/>
      <c r="HV191" s="313"/>
      <c r="HW191" s="313"/>
      <c r="HX191" s="313"/>
      <c r="HY191" s="313"/>
      <c r="HZ191" s="313"/>
      <c r="IA191" s="313"/>
      <c r="IB191" s="313"/>
      <c r="IC191" s="313"/>
      <c r="ID191" s="313"/>
      <c r="IE191" s="313"/>
      <c r="IF191" s="313"/>
      <c r="IG191" s="313"/>
      <c r="IH191" s="313"/>
      <c r="II191" s="313"/>
      <c r="IJ191" s="313"/>
      <c r="IK191" s="313"/>
      <c r="IL191" s="313"/>
      <c r="IM191" s="313"/>
      <c r="IN191" s="313"/>
      <c r="IO191" s="313"/>
      <c r="IP191" s="313"/>
      <c r="IQ191" s="313"/>
      <c r="IR191" s="313"/>
      <c r="IS191" s="313"/>
      <c r="IT191" s="313"/>
      <c r="IU191" s="313"/>
      <c r="IV191" s="313"/>
    </row>
    <row r="192" spans="1:256" s="305" customFormat="1" ht="13.5" customHeight="1" x14ac:dyDescent="0.3">
      <c r="A192" s="298"/>
      <c r="B192" s="327"/>
      <c r="C192" s="311"/>
      <c r="D192" s="332" t="s">
        <v>548</v>
      </c>
      <c r="E192" s="304"/>
      <c r="F192" s="221"/>
      <c r="G192" s="221"/>
      <c r="H192" s="221"/>
      <c r="I192" s="221"/>
      <c r="J192" s="221"/>
      <c r="K192" s="221"/>
      <c r="L192" s="221"/>
      <c r="M192" s="221"/>
      <c r="N192" s="221"/>
      <c r="O192" s="221"/>
      <c r="P192" s="221"/>
      <c r="Q192" s="221"/>
      <c r="R192" s="221"/>
      <c r="S192" s="221"/>
      <c r="T192" s="221"/>
      <c r="U192" s="221"/>
      <c r="V192" s="221"/>
      <c r="W192" s="221"/>
      <c r="X192" s="221"/>
      <c r="Y192" s="221"/>
      <c r="Z192" s="221"/>
      <c r="AA192" s="221"/>
      <c r="AB192" s="221"/>
      <c r="AC192" s="221"/>
      <c r="AD192" s="221"/>
      <c r="AE192" s="221"/>
      <c r="AF192" s="221"/>
      <c r="AG192" s="221"/>
      <c r="AH192" s="221"/>
      <c r="AI192" s="221"/>
      <c r="AJ192" s="221"/>
      <c r="AK192" s="221"/>
      <c r="AL192" s="221"/>
      <c r="AM192" s="221"/>
      <c r="AN192" s="221"/>
      <c r="AO192" s="221"/>
      <c r="AP192" s="221"/>
      <c r="AQ192" s="221"/>
      <c r="AR192" s="221"/>
      <c r="AS192" s="221"/>
      <c r="AT192" s="221"/>
      <c r="AU192" s="221"/>
      <c r="AV192" s="221"/>
      <c r="AW192" s="221"/>
      <c r="AX192" s="221"/>
      <c r="AY192" s="221"/>
      <c r="AZ192" s="221"/>
      <c r="BA192" s="221"/>
      <c r="BB192" s="221"/>
      <c r="BC192" s="221"/>
      <c r="BD192" s="221"/>
      <c r="BE192" s="221"/>
      <c r="BF192" s="221"/>
      <c r="BG192" s="221"/>
      <c r="BH192" s="221"/>
      <c r="BI192" s="221"/>
      <c r="BJ192" s="221"/>
      <c r="BK192" s="221"/>
      <c r="BL192" s="221"/>
      <c r="BM192" s="221"/>
      <c r="BN192" s="221"/>
      <c r="BO192" s="221"/>
      <c r="BP192" s="221"/>
      <c r="BQ192" s="221"/>
      <c r="BR192" s="221"/>
      <c r="BS192" s="221"/>
      <c r="BT192" s="221"/>
      <c r="BU192" s="221"/>
      <c r="BV192" s="221"/>
      <c r="BW192" s="221"/>
      <c r="BX192" s="221"/>
      <c r="BY192" s="221"/>
      <c r="BZ192" s="221"/>
      <c r="CA192" s="221"/>
      <c r="CB192" s="221"/>
      <c r="CC192" s="221"/>
      <c r="CD192" s="221"/>
      <c r="CE192" s="221"/>
      <c r="CF192" s="221"/>
      <c r="CG192" s="221"/>
      <c r="CH192" s="221"/>
      <c r="CI192" s="221"/>
      <c r="CJ192" s="221"/>
      <c r="CK192" s="221"/>
      <c r="CL192" s="221"/>
      <c r="CM192" s="221"/>
      <c r="CN192" s="221"/>
      <c r="CO192" s="221"/>
      <c r="CP192" s="221"/>
      <c r="CQ192" s="221"/>
      <c r="CR192" s="221"/>
      <c r="CS192" s="221"/>
      <c r="CT192" s="221"/>
      <c r="CU192" s="221"/>
      <c r="CV192" s="221"/>
      <c r="CW192" s="221"/>
      <c r="CX192" s="221"/>
      <c r="CY192" s="221"/>
      <c r="CZ192" s="221"/>
      <c r="DA192" s="221"/>
      <c r="DB192" s="221"/>
      <c r="DC192" s="221"/>
      <c r="DD192" s="221"/>
      <c r="DE192" s="221"/>
      <c r="DF192" s="221"/>
      <c r="DG192" s="221"/>
      <c r="DH192" s="221"/>
      <c r="DI192" s="221"/>
      <c r="DJ192" s="221"/>
      <c r="DK192" s="221"/>
      <c r="DL192" s="221"/>
      <c r="DM192" s="221"/>
      <c r="DN192" s="221"/>
      <c r="DO192" s="221"/>
      <c r="DP192" s="221"/>
      <c r="DQ192" s="221"/>
      <c r="DR192" s="221"/>
      <c r="DS192" s="221"/>
      <c r="DT192" s="221"/>
      <c r="DU192" s="221"/>
      <c r="DV192" s="221"/>
      <c r="DW192" s="221"/>
      <c r="DX192" s="221"/>
      <c r="DY192" s="221"/>
      <c r="DZ192" s="221"/>
      <c r="EA192" s="221"/>
      <c r="EB192" s="221"/>
      <c r="EC192" s="221"/>
      <c r="ED192" s="221"/>
      <c r="EE192" s="221"/>
      <c r="EF192" s="221"/>
      <c r="EG192" s="221"/>
      <c r="EH192" s="221"/>
      <c r="EI192" s="221"/>
      <c r="EJ192" s="221"/>
      <c r="EK192" s="221"/>
      <c r="EL192" s="221"/>
      <c r="EM192" s="221"/>
      <c r="EN192" s="221"/>
      <c r="EO192" s="221"/>
      <c r="EP192" s="221"/>
      <c r="EQ192" s="221"/>
      <c r="ER192" s="221"/>
      <c r="ES192" s="221"/>
      <c r="ET192" s="221"/>
      <c r="EU192" s="221"/>
      <c r="EV192" s="221"/>
      <c r="EW192" s="221"/>
      <c r="EX192" s="221"/>
      <c r="EY192" s="221"/>
      <c r="EZ192" s="221"/>
      <c r="FA192" s="221"/>
      <c r="FB192" s="221"/>
      <c r="FC192" s="221"/>
      <c r="FD192" s="221"/>
      <c r="FE192" s="221"/>
      <c r="FF192" s="221"/>
      <c r="FG192" s="221"/>
      <c r="FH192" s="221"/>
      <c r="FI192" s="221"/>
      <c r="FJ192" s="221"/>
      <c r="FK192" s="221"/>
      <c r="FL192" s="221"/>
      <c r="FM192" s="221"/>
      <c r="FN192" s="221"/>
      <c r="FO192" s="221"/>
      <c r="FP192" s="221"/>
      <c r="FQ192" s="221"/>
      <c r="FR192" s="221"/>
      <c r="FS192" s="221"/>
      <c r="FT192" s="221"/>
      <c r="FU192" s="221"/>
      <c r="FV192" s="221"/>
      <c r="FW192" s="221"/>
      <c r="FX192" s="221"/>
      <c r="FY192" s="221"/>
      <c r="FZ192" s="221"/>
      <c r="GA192" s="221"/>
      <c r="GB192" s="221"/>
      <c r="GC192" s="221"/>
      <c r="GD192" s="221"/>
      <c r="GE192" s="221"/>
      <c r="GF192" s="221"/>
      <c r="GG192" s="221"/>
      <c r="GH192" s="221"/>
      <c r="GI192" s="221"/>
      <c r="GJ192" s="221"/>
      <c r="GK192" s="221"/>
      <c r="GL192" s="221"/>
      <c r="GM192" s="221"/>
      <c r="GN192" s="221"/>
      <c r="GO192" s="221"/>
      <c r="GP192" s="221"/>
      <c r="GQ192" s="221"/>
      <c r="GR192" s="221"/>
      <c r="GS192" s="221"/>
      <c r="GT192" s="221"/>
      <c r="GU192" s="221"/>
      <c r="GV192" s="221"/>
      <c r="GW192" s="221"/>
      <c r="GX192" s="221"/>
      <c r="GY192" s="221"/>
      <c r="GZ192" s="221"/>
      <c r="HA192" s="221"/>
      <c r="HB192" s="221"/>
      <c r="HC192" s="221"/>
      <c r="HD192" s="221"/>
      <c r="HE192" s="221"/>
      <c r="HF192" s="221"/>
      <c r="HG192" s="221"/>
      <c r="HH192" s="221"/>
      <c r="HI192" s="221"/>
      <c r="HJ192" s="221"/>
      <c r="HK192" s="221"/>
      <c r="HL192" s="221"/>
      <c r="HM192" s="221"/>
      <c r="HN192" s="221"/>
      <c r="HO192" s="221"/>
      <c r="HP192" s="221"/>
      <c r="HQ192" s="221"/>
      <c r="HR192" s="221"/>
      <c r="HS192" s="221"/>
      <c r="HT192" s="221"/>
      <c r="HU192" s="221"/>
      <c r="HV192" s="221"/>
      <c r="HW192" s="221"/>
      <c r="HX192" s="221"/>
      <c r="HY192" s="221"/>
      <c r="HZ192" s="221"/>
      <c r="IA192" s="221"/>
      <c r="IB192" s="221"/>
      <c r="IC192" s="221"/>
      <c r="ID192" s="221"/>
      <c r="IE192" s="221"/>
      <c r="IF192" s="221"/>
      <c r="IG192" s="221"/>
      <c r="IH192" s="221"/>
      <c r="II192" s="221"/>
      <c r="IJ192" s="221"/>
      <c r="IK192" s="221"/>
      <c r="IL192" s="221"/>
      <c r="IM192" s="221"/>
      <c r="IN192" s="221"/>
      <c r="IO192" s="221"/>
      <c r="IP192" s="221"/>
      <c r="IQ192" s="221"/>
      <c r="IR192" s="221"/>
      <c r="IS192" s="221"/>
      <c r="IT192" s="221"/>
      <c r="IU192" s="221"/>
      <c r="IV192" s="221"/>
    </row>
    <row r="193" spans="1:256" s="305" customFormat="1" ht="13.5" customHeight="1" x14ac:dyDescent="0.3">
      <c r="B193" s="328" t="s">
        <v>494</v>
      </c>
      <c r="C193" s="311"/>
      <c r="D193" s="306" t="s">
        <v>549</v>
      </c>
      <c r="E193" s="309"/>
      <c r="F193" s="266"/>
      <c r="G193" s="266"/>
      <c r="H193" s="266"/>
      <c r="I193" s="266"/>
      <c r="J193" s="266"/>
      <c r="K193" s="266"/>
      <c r="L193" s="266"/>
      <c r="M193" s="266"/>
      <c r="N193" s="266"/>
      <c r="O193" s="266"/>
      <c r="P193" s="266"/>
      <c r="Q193" s="266"/>
      <c r="R193" s="266"/>
      <c r="S193" s="266"/>
      <c r="T193" s="266"/>
      <c r="U193" s="266"/>
      <c r="V193" s="266"/>
      <c r="W193" s="266"/>
      <c r="X193" s="266"/>
      <c r="Y193" s="266"/>
      <c r="Z193" s="266"/>
      <c r="AA193" s="266"/>
      <c r="AB193" s="266"/>
      <c r="AC193" s="266"/>
      <c r="AD193" s="266"/>
      <c r="AE193" s="266"/>
      <c r="AF193" s="266"/>
      <c r="AG193" s="266"/>
      <c r="AH193" s="266"/>
      <c r="AI193" s="266"/>
      <c r="AJ193" s="266"/>
      <c r="AK193" s="266"/>
      <c r="AL193" s="266"/>
      <c r="AM193" s="266"/>
      <c r="AN193" s="266"/>
      <c r="AO193" s="266"/>
      <c r="AP193" s="266"/>
      <c r="AQ193" s="266"/>
      <c r="AR193" s="266"/>
      <c r="AS193" s="266"/>
      <c r="AT193" s="266"/>
      <c r="AU193" s="266"/>
      <c r="AV193" s="266"/>
      <c r="AW193" s="266"/>
      <c r="AX193" s="266"/>
      <c r="AY193" s="266"/>
      <c r="AZ193" s="266"/>
      <c r="BA193" s="266"/>
      <c r="BB193" s="266"/>
      <c r="BC193" s="266"/>
      <c r="BD193" s="266"/>
      <c r="BE193" s="266"/>
      <c r="BF193" s="266"/>
      <c r="BG193" s="266"/>
      <c r="BH193" s="266"/>
      <c r="BI193" s="266"/>
      <c r="BJ193" s="266"/>
      <c r="BK193" s="266"/>
      <c r="BL193" s="266"/>
      <c r="BM193" s="266"/>
      <c r="BN193" s="266"/>
      <c r="BO193" s="266"/>
      <c r="BP193" s="266"/>
      <c r="BQ193" s="266"/>
      <c r="BR193" s="266"/>
      <c r="BS193" s="266"/>
      <c r="BT193" s="266"/>
      <c r="BU193" s="266"/>
      <c r="BV193" s="266"/>
      <c r="BW193" s="266"/>
      <c r="BX193" s="266"/>
      <c r="BY193" s="266"/>
      <c r="BZ193" s="266"/>
      <c r="CA193" s="266"/>
      <c r="CB193" s="266"/>
      <c r="CC193" s="266"/>
      <c r="CD193" s="266"/>
      <c r="CE193" s="266"/>
      <c r="CF193" s="266"/>
      <c r="CG193" s="266"/>
      <c r="CH193" s="266"/>
      <c r="CI193" s="266"/>
      <c r="CJ193" s="266"/>
      <c r="CK193" s="266"/>
      <c r="CL193" s="266"/>
      <c r="CM193" s="266"/>
      <c r="CN193" s="266"/>
      <c r="CO193" s="266"/>
      <c r="CP193" s="266"/>
      <c r="CQ193" s="266"/>
      <c r="CR193" s="266"/>
      <c r="CS193" s="266"/>
      <c r="CT193" s="266"/>
      <c r="CU193" s="266"/>
      <c r="CV193" s="266"/>
      <c r="CW193" s="266"/>
      <c r="CX193" s="266"/>
      <c r="CY193" s="266"/>
      <c r="CZ193" s="266"/>
      <c r="DA193" s="266"/>
      <c r="DB193" s="266"/>
      <c r="DC193" s="266"/>
      <c r="DD193" s="266"/>
      <c r="DE193" s="266"/>
      <c r="DF193" s="266"/>
      <c r="DG193" s="266"/>
      <c r="DH193" s="266"/>
      <c r="DI193" s="266"/>
      <c r="DJ193" s="266"/>
      <c r="DK193" s="266"/>
      <c r="DL193" s="266"/>
      <c r="DM193" s="266"/>
      <c r="DN193" s="266"/>
      <c r="DO193" s="266"/>
      <c r="DP193" s="266"/>
      <c r="DQ193" s="266"/>
      <c r="DR193" s="266"/>
      <c r="DS193" s="266"/>
      <c r="DT193" s="266"/>
      <c r="DU193" s="266"/>
      <c r="DV193" s="266"/>
      <c r="DW193" s="266"/>
      <c r="DX193" s="266"/>
      <c r="DY193" s="266"/>
      <c r="DZ193" s="266"/>
      <c r="EA193" s="266"/>
      <c r="EB193" s="266"/>
      <c r="EC193" s="266"/>
      <c r="ED193" s="266"/>
      <c r="EE193" s="266"/>
      <c r="EF193" s="266"/>
      <c r="EG193" s="266"/>
      <c r="EH193" s="266"/>
      <c r="EI193" s="266"/>
      <c r="EJ193" s="266"/>
      <c r="EK193" s="266"/>
      <c r="EL193" s="266"/>
      <c r="EM193" s="266"/>
      <c r="EN193" s="266"/>
      <c r="EO193" s="266"/>
      <c r="EP193" s="266"/>
      <c r="EQ193" s="266"/>
      <c r="ER193" s="266"/>
      <c r="ES193" s="266"/>
      <c r="ET193" s="266"/>
      <c r="EU193" s="266"/>
      <c r="EV193" s="266"/>
      <c r="EW193" s="266"/>
      <c r="EX193" s="266"/>
      <c r="EY193" s="266"/>
      <c r="EZ193" s="266"/>
      <c r="FA193" s="266"/>
      <c r="FB193" s="266"/>
      <c r="FC193" s="266"/>
      <c r="FD193" s="266"/>
      <c r="FE193" s="266"/>
      <c r="FF193" s="266"/>
      <c r="FG193" s="266"/>
      <c r="FH193" s="266"/>
      <c r="FI193" s="266"/>
      <c r="FJ193" s="266"/>
      <c r="FK193" s="266"/>
      <c r="FL193" s="266"/>
      <c r="FM193" s="266"/>
      <c r="FN193" s="266"/>
      <c r="FO193" s="266"/>
      <c r="FP193" s="266"/>
      <c r="FQ193" s="266"/>
      <c r="FR193" s="266"/>
      <c r="FS193" s="266"/>
      <c r="FT193" s="266"/>
      <c r="FU193" s="266"/>
      <c r="FV193" s="266"/>
      <c r="FW193" s="266"/>
      <c r="FX193" s="266"/>
      <c r="FY193" s="266"/>
      <c r="FZ193" s="266"/>
      <c r="GA193" s="266"/>
      <c r="GB193" s="266"/>
      <c r="GC193" s="266"/>
      <c r="GD193" s="266"/>
      <c r="GE193" s="266"/>
      <c r="GF193" s="266"/>
      <c r="GG193" s="266"/>
      <c r="GH193" s="266"/>
      <c r="GI193" s="266"/>
      <c r="GJ193" s="266"/>
      <c r="GK193" s="266"/>
      <c r="GL193" s="266"/>
      <c r="GM193" s="266"/>
      <c r="GN193" s="266"/>
      <c r="GO193" s="266"/>
      <c r="GP193" s="266"/>
      <c r="GQ193" s="266"/>
      <c r="GR193" s="266"/>
      <c r="GS193" s="266"/>
      <c r="GT193" s="266"/>
      <c r="GU193" s="266"/>
      <c r="GV193" s="266"/>
      <c r="GW193" s="266"/>
      <c r="GX193" s="266"/>
      <c r="GY193" s="266"/>
      <c r="GZ193" s="266"/>
      <c r="HA193" s="266"/>
      <c r="HB193" s="266"/>
      <c r="HC193" s="266"/>
      <c r="HD193" s="266"/>
      <c r="HE193" s="266"/>
      <c r="HF193" s="266"/>
      <c r="HG193" s="266"/>
      <c r="HH193" s="266"/>
      <c r="HI193" s="266"/>
      <c r="HJ193" s="266"/>
      <c r="HK193" s="266"/>
      <c r="HL193" s="266"/>
      <c r="HM193" s="266"/>
      <c r="HN193" s="266"/>
      <c r="HO193" s="266"/>
      <c r="HP193" s="266"/>
      <c r="HQ193" s="266"/>
      <c r="HR193" s="266"/>
      <c r="HS193" s="266"/>
      <c r="HT193" s="266"/>
      <c r="HU193" s="266"/>
      <c r="HV193" s="266"/>
      <c r="HW193" s="266"/>
      <c r="HX193" s="266"/>
      <c r="HY193" s="266"/>
      <c r="HZ193" s="266"/>
      <c r="IA193" s="266"/>
      <c r="IB193" s="266"/>
      <c r="IC193" s="266"/>
      <c r="ID193" s="266"/>
      <c r="IE193" s="266"/>
      <c r="IF193" s="266"/>
      <c r="IG193" s="266"/>
      <c r="IH193" s="266"/>
      <c r="II193" s="266"/>
      <c r="IJ193" s="266"/>
      <c r="IK193" s="266"/>
      <c r="IL193" s="266"/>
      <c r="IM193" s="266"/>
      <c r="IN193" s="266"/>
      <c r="IO193" s="266"/>
      <c r="IP193" s="266"/>
      <c r="IQ193" s="266"/>
      <c r="IR193" s="266"/>
      <c r="IS193" s="266"/>
      <c r="IT193" s="266"/>
      <c r="IU193" s="266"/>
      <c r="IV193" s="266"/>
    </row>
    <row r="194" spans="1:256" s="305" customFormat="1" ht="13.5" customHeight="1" x14ac:dyDescent="0.3">
      <c r="A194" s="298"/>
      <c r="B194" s="327"/>
      <c r="C194" s="311"/>
      <c r="D194" s="343" t="s">
        <v>550</v>
      </c>
      <c r="E194" s="304"/>
      <c r="F194" s="221"/>
      <c r="G194" s="221"/>
      <c r="H194" s="221"/>
      <c r="I194" s="221"/>
      <c r="J194" s="221"/>
      <c r="K194" s="221"/>
      <c r="L194" s="221"/>
      <c r="M194" s="221"/>
      <c r="N194" s="221"/>
      <c r="O194" s="221"/>
      <c r="P194" s="221"/>
      <c r="Q194" s="221"/>
      <c r="R194" s="221"/>
      <c r="S194" s="221"/>
      <c r="T194" s="221"/>
      <c r="U194" s="221"/>
      <c r="V194" s="221"/>
      <c r="W194" s="221"/>
      <c r="X194" s="221"/>
      <c r="Y194" s="221"/>
      <c r="Z194" s="221"/>
      <c r="AA194" s="221"/>
      <c r="AB194" s="221"/>
      <c r="AC194" s="221"/>
      <c r="AD194" s="221"/>
      <c r="AE194" s="221"/>
      <c r="AF194" s="221"/>
      <c r="AG194" s="221"/>
      <c r="AH194" s="221"/>
      <c r="AI194" s="221"/>
      <c r="AJ194" s="221"/>
      <c r="AK194" s="221"/>
      <c r="AL194" s="221"/>
      <c r="AM194" s="221"/>
      <c r="AN194" s="221"/>
      <c r="AO194" s="221"/>
      <c r="AP194" s="221"/>
      <c r="AQ194" s="221"/>
      <c r="AR194" s="221"/>
      <c r="AS194" s="221"/>
      <c r="AT194" s="221"/>
      <c r="AU194" s="221"/>
      <c r="AV194" s="221"/>
      <c r="AW194" s="221"/>
      <c r="AX194" s="221"/>
      <c r="AY194" s="221"/>
      <c r="AZ194" s="221"/>
      <c r="BA194" s="221"/>
      <c r="BB194" s="221"/>
      <c r="BC194" s="221"/>
      <c r="BD194" s="221"/>
      <c r="BE194" s="221"/>
      <c r="BF194" s="221"/>
      <c r="BG194" s="221"/>
      <c r="BH194" s="221"/>
      <c r="BI194" s="221"/>
      <c r="BJ194" s="221"/>
      <c r="BK194" s="221"/>
      <c r="BL194" s="221"/>
      <c r="BM194" s="221"/>
      <c r="BN194" s="221"/>
      <c r="BO194" s="221"/>
      <c r="BP194" s="221"/>
      <c r="BQ194" s="221"/>
      <c r="BR194" s="221"/>
      <c r="BS194" s="221"/>
      <c r="BT194" s="221"/>
      <c r="BU194" s="221"/>
      <c r="BV194" s="221"/>
      <c r="BW194" s="221"/>
      <c r="BX194" s="221"/>
      <c r="BY194" s="221"/>
      <c r="BZ194" s="221"/>
      <c r="CA194" s="221"/>
      <c r="CB194" s="221"/>
      <c r="CC194" s="221"/>
      <c r="CD194" s="221"/>
      <c r="CE194" s="221"/>
      <c r="CF194" s="221"/>
      <c r="CG194" s="221"/>
      <c r="CH194" s="221"/>
      <c r="CI194" s="221"/>
      <c r="CJ194" s="221"/>
      <c r="CK194" s="221"/>
      <c r="CL194" s="221"/>
      <c r="CM194" s="221"/>
      <c r="CN194" s="221"/>
      <c r="CO194" s="221"/>
      <c r="CP194" s="221"/>
      <c r="CQ194" s="221"/>
      <c r="CR194" s="221"/>
      <c r="CS194" s="221"/>
      <c r="CT194" s="221"/>
      <c r="CU194" s="221"/>
      <c r="CV194" s="221"/>
      <c r="CW194" s="221"/>
      <c r="CX194" s="221"/>
      <c r="CY194" s="221"/>
      <c r="CZ194" s="221"/>
      <c r="DA194" s="221"/>
      <c r="DB194" s="221"/>
      <c r="DC194" s="221"/>
      <c r="DD194" s="221"/>
      <c r="DE194" s="221"/>
      <c r="DF194" s="221"/>
      <c r="DG194" s="221"/>
      <c r="DH194" s="221"/>
      <c r="DI194" s="221"/>
      <c r="DJ194" s="221"/>
      <c r="DK194" s="221"/>
      <c r="DL194" s="221"/>
      <c r="DM194" s="221"/>
      <c r="DN194" s="221"/>
      <c r="DO194" s="221"/>
      <c r="DP194" s="221"/>
      <c r="DQ194" s="221"/>
      <c r="DR194" s="221"/>
      <c r="DS194" s="221"/>
      <c r="DT194" s="221"/>
      <c r="DU194" s="221"/>
      <c r="DV194" s="221"/>
      <c r="DW194" s="221"/>
      <c r="DX194" s="221"/>
      <c r="DY194" s="221"/>
      <c r="DZ194" s="221"/>
      <c r="EA194" s="221"/>
      <c r="EB194" s="221"/>
      <c r="EC194" s="221"/>
      <c r="ED194" s="221"/>
      <c r="EE194" s="221"/>
      <c r="EF194" s="221"/>
      <c r="EG194" s="221"/>
      <c r="EH194" s="221"/>
      <c r="EI194" s="221"/>
      <c r="EJ194" s="221"/>
      <c r="EK194" s="221"/>
      <c r="EL194" s="221"/>
      <c r="EM194" s="221"/>
      <c r="EN194" s="221"/>
      <c r="EO194" s="221"/>
      <c r="EP194" s="221"/>
      <c r="EQ194" s="221"/>
      <c r="ER194" s="221"/>
      <c r="ES194" s="221"/>
      <c r="ET194" s="221"/>
      <c r="EU194" s="221"/>
      <c r="EV194" s="221"/>
      <c r="EW194" s="221"/>
      <c r="EX194" s="221"/>
      <c r="EY194" s="221"/>
      <c r="EZ194" s="221"/>
      <c r="FA194" s="221"/>
      <c r="FB194" s="221"/>
      <c r="FC194" s="221"/>
      <c r="FD194" s="221"/>
      <c r="FE194" s="221"/>
      <c r="FF194" s="221"/>
      <c r="FG194" s="221"/>
      <c r="FH194" s="221"/>
      <c r="FI194" s="221"/>
      <c r="FJ194" s="221"/>
      <c r="FK194" s="221"/>
      <c r="FL194" s="221"/>
      <c r="FM194" s="221"/>
      <c r="FN194" s="221"/>
      <c r="FO194" s="221"/>
      <c r="FP194" s="221"/>
      <c r="FQ194" s="221"/>
      <c r="FR194" s="221"/>
      <c r="FS194" s="221"/>
      <c r="FT194" s="221"/>
      <c r="FU194" s="221"/>
      <c r="FV194" s="221"/>
      <c r="FW194" s="221"/>
      <c r="FX194" s="221"/>
      <c r="FY194" s="221"/>
      <c r="FZ194" s="221"/>
      <c r="GA194" s="221"/>
      <c r="GB194" s="221"/>
      <c r="GC194" s="221"/>
      <c r="GD194" s="221"/>
      <c r="GE194" s="221"/>
      <c r="GF194" s="221"/>
      <c r="GG194" s="221"/>
      <c r="GH194" s="221"/>
      <c r="GI194" s="221"/>
      <c r="GJ194" s="221"/>
      <c r="GK194" s="221"/>
      <c r="GL194" s="221"/>
      <c r="GM194" s="221"/>
      <c r="GN194" s="221"/>
      <c r="GO194" s="221"/>
      <c r="GP194" s="221"/>
      <c r="GQ194" s="221"/>
      <c r="GR194" s="221"/>
      <c r="GS194" s="221"/>
      <c r="GT194" s="221"/>
      <c r="GU194" s="221"/>
      <c r="GV194" s="221"/>
      <c r="GW194" s="221"/>
      <c r="GX194" s="221"/>
      <c r="GY194" s="221"/>
      <c r="GZ194" s="221"/>
      <c r="HA194" s="221"/>
      <c r="HB194" s="221"/>
      <c r="HC194" s="221"/>
      <c r="HD194" s="221"/>
      <c r="HE194" s="221"/>
      <c r="HF194" s="221"/>
      <c r="HG194" s="221"/>
      <c r="HH194" s="221"/>
      <c r="HI194" s="221"/>
      <c r="HJ194" s="221"/>
      <c r="HK194" s="221"/>
      <c r="HL194" s="221"/>
      <c r="HM194" s="221"/>
      <c r="HN194" s="221"/>
      <c r="HO194" s="221"/>
      <c r="HP194" s="221"/>
      <c r="HQ194" s="221"/>
      <c r="HR194" s="221"/>
      <c r="HS194" s="221"/>
      <c r="HT194" s="221"/>
      <c r="HU194" s="221"/>
      <c r="HV194" s="221"/>
      <c r="HW194" s="221"/>
      <c r="HX194" s="221"/>
      <c r="HY194" s="221"/>
      <c r="HZ194" s="221"/>
      <c r="IA194" s="221"/>
      <c r="IB194" s="221"/>
      <c r="IC194" s="221"/>
      <c r="ID194" s="221"/>
      <c r="IE194" s="221"/>
      <c r="IF194" s="221"/>
      <c r="IG194" s="221"/>
      <c r="IH194" s="221"/>
      <c r="II194" s="221"/>
      <c r="IJ194" s="221"/>
      <c r="IK194" s="221"/>
      <c r="IL194" s="221"/>
      <c r="IM194" s="221"/>
      <c r="IN194" s="221"/>
      <c r="IO194" s="221"/>
      <c r="IP194" s="221"/>
      <c r="IQ194" s="221"/>
      <c r="IR194" s="221"/>
      <c r="IS194" s="221"/>
      <c r="IT194" s="221"/>
      <c r="IU194" s="221"/>
      <c r="IV194" s="221"/>
    </row>
    <row r="195" spans="1:256" s="305" customFormat="1" ht="13.5" customHeight="1" x14ac:dyDescent="0.3">
      <c r="B195" s="327"/>
      <c r="C195" s="317" t="s">
        <v>514</v>
      </c>
      <c r="D195" s="306" t="s">
        <v>551</v>
      </c>
      <c r="E195" s="309"/>
      <c r="F195" s="266"/>
      <c r="G195" s="266"/>
      <c r="H195" s="266"/>
      <c r="I195" s="266"/>
      <c r="J195" s="266"/>
      <c r="K195" s="266"/>
      <c r="L195" s="266"/>
      <c r="M195" s="266"/>
      <c r="N195" s="266"/>
      <c r="O195" s="266"/>
      <c r="P195" s="266"/>
      <c r="Q195" s="266"/>
      <c r="R195" s="266"/>
      <c r="S195" s="266"/>
      <c r="T195" s="266"/>
      <c r="U195" s="266"/>
      <c r="V195" s="266"/>
      <c r="W195" s="266"/>
      <c r="X195" s="266"/>
      <c r="Y195" s="266"/>
      <c r="Z195" s="266"/>
      <c r="AA195" s="266"/>
      <c r="AB195" s="266"/>
      <c r="AC195" s="266"/>
      <c r="AD195" s="266"/>
      <c r="AE195" s="266"/>
      <c r="AF195" s="266"/>
      <c r="AG195" s="266"/>
      <c r="AH195" s="266"/>
      <c r="AI195" s="266"/>
      <c r="AJ195" s="266"/>
      <c r="AK195" s="266"/>
      <c r="AL195" s="266"/>
      <c r="AM195" s="266"/>
      <c r="AN195" s="266"/>
      <c r="AO195" s="266"/>
      <c r="AP195" s="266"/>
      <c r="AQ195" s="266"/>
      <c r="AR195" s="266"/>
      <c r="AS195" s="266"/>
      <c r="AT195" s="266"/>
      <c r="AU195" s="266"/>
      <c r="AV195" s="266"/>
      <c r="AW195" s="266"/>
      <c r="AX195" s="266"/>
      <c r="AY195" s="266"/>
      <c r="AZ195" s="266"/>
      <c r="BA195" s="266"/>
      <c r="BB195" s="266"/>
      <c r="BC195" s="266"/>
      <c r="BD195" s="266"/>
      <c r="BE195" s="266"/>
      <c r="BF195" s="266"/>
      <c r="BG195" s="266"/>
      <c r="BH195" s="266"/>
      <c r="BI195" s="266"/>
      <c r="BJ195" s="266"/>
      <c r="BK195" s="266"/>
      <c r="BL195" s="266"/>
      <c r="BM195" s="266"/>
      <c r="BN195" s="266"/>
      <c r="BO195" s="266"/>
      <c r="BP195" s="266"/>
      <c r="BQ195" s="266"/>
      <c r="BR195" s="266"/>
      <c r="BS195" s="266"/>
      <c r="BT195" s="266"/>
      <c r="BU195" s="266"/>
      <c r="BV195" s="266"/>
      <c r="BW195" s="266"/>
      <c r="BX195" s="266"/>
      <c r="BY195" s="266"/>
      <c r="BZ195" s="266"/>
      <c r="CA195" s="266"/>
      <c r="CB195" s="266"/>
      <c r="CC195" s="266"/>
      <c r="CD195" s="266"/>
      <c r="CE195" s="266"/>
      <c r="CF195" s="266"/>
      <c r="CG195" s="266"/>
      <c r="CH195" s="266"/>
      <c r="CI195" s="266"/>
      <c r="CJ195" s="266"/>
      <c r="CK195" s="266"/>
      <c r="CL195" s="266"/>
      <c r="CM195" s="266"/>
      <c r="CN195" s="266"/>
      <c r="CO195" s="266"/>
      <c r="CP195" s="266"/>
      <c r="CQ195" s="266"/>
      <c r="CR195" s="266"/>
      <c r="CS195" s="266"/>
      <c r="CT195" s="266"/>
      <c r="CU195" s="266"/>
      <c r="CV195" s="266"/>
      <c r="CW195" s="266"/>
      <c r="CX195" s="266"/>
      <c r="CY195" s="266"/>
      <c r="CZ195" s="266"/>
      <c r="DA195" s="266"/>
      <c r="DB195" s="266"/>
      <c r="DC195" s="266"/>
      <c r="DD195" s="266"/>
      <c r="DE195" s="266"/>
      <c r="DF195" s="266"/>
      <c r="DG195" s="266"/>
      <c r="DH195" s="266"/>
      <c r="DI195" s="266"/>
      <c r="DJ195" s="266"/>
      <c r="DK195" s="266"/>
      <c r="DL195" s="266"/>
      <c r="DM195" s="266"/>
      <c r="DN195" s="266"/>
      <c r="DO195" s="266"/>
      <c r="DP195" s="266"/>
      <c r="DQ195" s="266"/>
      <c r="DR195" s="266"/>
      <c r="DS195" s="266"/>
      <c r="DT195" s="266"/>
      <c r="DU195" s="266"/>
      <c r="DV195" s="266"/>
      <c r="DW195" s="266"/>
      <c r="DX195" s="266"/>
      <c r="DY195" s="266"/>
      <c r="DZ195" s="266"/>
      <c r="EA195" s="266"/>
      <c r="EB195" s="266"/>
      <c r="EC195" s="266"/>
      <c r="ED195" s="266"/>
      <c r="EE195" s="266"/>
      <c r="EF195" s="266"/>
      <c r="EG195" s="266"/>
      <c r="EH195" s="266"/>
      <c r="EI195" s="266"/>
      <c r="EJ195" s="266"/>
      <c r="EK195" s="266"/>
      <c r="EL195" s="266"/>
      <c r="EM195" s="266"/>
      <c r="EN195" s="266"/>
      <c r="EO195" s="266"/>
      <c r="EP195" s="266"/>
      <c r="EQ195" s="266"/>
      <c r="ER195" s="266"/>
      <c r="ES195" s="266"/>
      <c r="ET195" s="266"/>
      <c r="EU195" s="266"/>
      <c r="EV195" s="266"/>
      <c r="EW195" s="266"/>
      <c r="EX195" s="266"/>
      <c r="EY195" s="266"/>
      <c r="EZ195" s="266"/>
      <c r="FA195" s="266"/>
      <c r="FB195" s="266"/>
      <c r="FC195" s="266"/>
      <c r="FD195" s="266"/>
      <c r="FE195" s="266"/>
      <c r="FF195" s="266"/>
      <c r="FG195" s="266"/>
      <c r="FH195" s="266"/>
      <c r="FI195" s="266"/>
      <c r="FJ195" s="266"/>
      <c r="FK195" s="266"/>
      <c r="FL195" s="266"/>
      <c r="FM195" s="266"/>
      <c r="FN195" s="266"/>
      <c r="FO195" s="266"/>
      <c r="FP195" s="266"/>
      <c r="FQ195" s="266"/>
      <c r="FR195" s="266"/>
      <c r="FS195" s="266"/>
      <c r="FT195" s="266"/>
      <c r="FU195" s="266"/>
      <c r="FV195" s="266"/>
      <c r="FW195" s="266"/>
      <c r="FX195" s="266"/>
      <c r="FY195" s="266"/>
      <c r="FZ195" s="266"/>
      <c r="GA195" s="266"/>
      <c r="GB195" s="266"/>
      <c r="GC195" s="266"/>
      <c r="GD195" s="266"/>
      <c r="GE195" s="266"/>
      <c r="GF195" s="266"/>
      <c r="GG195" s="266"/>
      <c r="GH195" s="266"/>
      <c r="GI195" s="266"/>
      <c r="GJ195" s="266"/>
      <c r="GK195" s="266"/>
      <c r="GL195" s="266"/>
      <c r="GM195" s="266"/>
      <c r="GN195" s="266"/>
      <c r="GO195" s="266"/>
      <c r="GP195" s="266"/>
      <c r="GQ195" s="266"/>
      <c r="GR195" s="266"/>
      <c r="GS195" s="266"/>
      <c r="GT195" s="266"/>
      <c r="GU195" s="266"/>
      <c r="GV195" s="266"/>
      <c r="GW195" s="266"/>
      <c r="GX195" s="266"/>
      <c r="GY195" s="266"/>
      <c r="GZ195" s="266"/>
      <c r="HA195" s="266"/>
      <c r="HB195" s="266"/>
      <c r="HC195" s="266"/>
      <c r="HD195" s="266"/>
      <c r="HE195" s="266"/>
      <c r="HF195" s="266"/>
      <c r="HG195" s="266"/>
      <c r="HH195" s="266"/>
      <c r="HI195" s="266"/>
      <c r="HJ195" s="266"/>
      <c r="HK195" s="266"/>
      <c r="HL195" s="266"/>
      <c r="HM195" s="266"/>
      <c r="HN195" s="266"/>
      <c r="HO195" s="266"/>
      <c r="HP195" s="266"/>
      <c r="HQ195" s="266"/>
      <c r="HR195" s="266"/>
      <c r="HS195" s="266"/>
      <c r="HT195" s="266"/>
      <c r="HU195" s="266"/>
      <c r="HV195" s="266"/>
      <c r="HW195" s="266"/>
      <c r="HX195" s="266"/>
      <c r="HY195" s="266"/>
      <c r="HZ195" s="266"/>
      <c r="IA195" s="266"/>
      <c r="IB195" s="266"/>
      <c r="IC195" s="266"/>
      <c r="ID195" s="266"/>
      <c r="IE195" s="266"/>
      <c r="IF195" s="266"/>
      <c r="IG195" s="266"/>
      <c r="IH195" s="266"/>
      <c r="II195" s="266"/>
      <c r="IJ195" s="266"/>
      <c r="IK195" s="266"/>
      <c r="IL195" s="266"/>
      <c r="IM195" s="266"/>
      <c r="IN195" s="266"/>
      <c r="IO195" s="266"/>
      <c r="IP195" s="266"/>
      <c r="IQ195" s="266"/>
      <c r="IR195" s="266"/>
      <c r="IS195" s="266"/>
      <c r="IT195" s="266"/>
      <c r="IU195" s="266"/>
      <c r="IV195" s="266"/>
    </row>
    <row r="196" spans="1:256" s="305" customFormat="1" ht="13.5" customHeight="1" x14ac:dyDescent="0.3">
      <c r="A196" s="298"/>
      <c r="B196" s="327"/>
      <c r="C196" s="311"/>
      <c r="D196" s="343" t="s">
        <v>552</v>
      </c>
      <c r="E196" s="304"/>
      <c r="F196" s="221"/>
      <c r="G196" s="221"/>
      <c r="H196" s="221"/>
      <c r="I196" s="221"/>
      <c r="J196" s="221"/>
      <c r="K196" s="221"/>
      <c r="L196" s="221"/>
      <c r="M196" s="221"/>
      <c r="N196" s="221"/>
      <c r="O196" s="221"/>
      <c r="P196" s="221"/>
      <c r="Q196" s="221"/>
      <c r="R196" s="221"/>
      <c r="S196" s="221"/>
      <c r="T196" s="221"/>
      <c r="U196" s="221"/>
      <c r="V196" s="221"/>
      <c r="W196" s="221"/>
      <c r="X196" s="221"/>
      <c r="Y196" s="221"/>
      <c r="Z196" s="221"/>
      <c r="AA196" s="221"/>
      <c r="AB196" s="221"/>
      <c r="AC196" s="221"/>
      <c r="AD196" s="221"/>
      <c r="AE196" s="221"/>
      <c r="AF196" s="221"/>
      <c r="AG196" s="221"/>
      <c r="AH196" s="221"/>
      <c r="AI196" s="221"/>
      <c r="AJ196" s="221"/>
      <c r="AK196" s="221"/>
      <c r="AL196" s="221"/>
      <c r="AM196" s="221"/>
      <c r="AN196" s="221"/>
      <c r="AO196" s="221"/>
      <c r="AP196" s="221"/>
      <c r="AQ196" s="221"/>
      <c r="AR196" s="221"/>
      <c r="AS196" s="221"/>
      <c r="AT196" s="221"/>
      <c r="AU196" s="221"/>
      <c r="AV196" s="221"/>
      <c r="AW196" s="221"/>
      <c r="AX196" s="221"/>
      <c r="AY196" s="221"/>
      <c r="AZ196" s="221"/>
      <c r="BA196" s="221"/>
      <c r="BB196" s="221"/>
      <c r="BC196" s="221"/>
      <c r="BD196" s="221"/>
      <c r="BE196" s="221"/>
      <c r="BF196" s="221"/>
      <c r="BG196" s="221"/>
      <c r="BH196" s="221"/>
      <c r="BI196" s="221"/>
      <c r="BJ196" s="221"/>
      <c r="BK196" s="221"/>
      <c r="BL196" s="221"/>
      <c r="BM196" s="221"/>
      <c r="BN196" s="221"/>
      <c r="BO196" s="221"/>
      <c r="BP196" s="221"/>
      <c r="BQ196" s="221"/>
      <c r="BR196" s="221"/>
      <c r="BS196" s="221"/>
      <c r="BT196" s="221"/>
      <c r="BU196" s="221"/>
      <c r="BV196" s="221"/>
      <c r="BW196" s="221"/>
      <c r="BX196" s="221"/>
      <c r="BY196" s="221"/>
      <c r="BZ196" s="221"/>
      <c r="CA196" s="221"/>
      <c r="CB196" s="221"/>
      <c r="CC196" s="221"/>
      <c r="CD196" s="221"/>
      <c r="CE196" s="221"/>
      <c r="CF196" s="221"/>
      <c r="CG196" s="221"/>
      <c r="CH196" s="221"/>
      <c r="CI196" s="221"/>
      <c r="CJ196" s="221"/>
      <c r="CK196" s="221"/>
      <c r="CL196" s="221"/>
      <c r="CM196" s="221"/>
      <c r="CN196" s="221"/>
      <c r="CO196" s="221"/>
      <c r="CP196" s="221"/>
      <c r="CQ196" s="221"/>
      <c r="CR196" s="221"/>
      <c r="CS196" s="221"/>
      <c r="CT196" s="221"/>
      <c r="CU196" s="221"/>
      <c r="CV196" s="221"/>
      <c r="CW196" s="221"/>
      <c r="CX196" s="221"/>
      <c r="CY196" s="221"/>
      <c r="CZ196" s="221"/>
      <c r="DA196" s="221"/>
      <c r="DB196" s="221"/>
      <c r="DC196" s="221"/>
      <c r="DD196" s="221"/>
      <c r="DE196" s="221"/>
      <c r="DF196" s="221"/>
      <c r="DG196" s="221"/>
      <c r="DH196" s="221"/>
      <c r="DI196" s="221"/>
      <c r="DJ196" s="221"/>
      <c r="DK196" s="221"/>
      <c r="DL196" s="221"/>
      <c r="DM196" s="221"/>
      <c r="DN196" s="221"/>
      <c r="DO196" s="221"/>
      <c r="DP196" s="221"/>
      <c r="DQ196" s="221"/>
      <c r="DR196" s="221"/>
      <c r="DS196" s="221"/>
      <c r="DT196" s="221"/>
      <c r="DU196" s="221"/>
      <c r="DV196" s="221"/>
      <c r="DW196" s="221"/>
      <c r="DX196" s="221"/>
      <c r="DY196" s="221"/>
      <c r="DZ196" s="221"/>
      <c r="EA196" s="221"/>
      <c r="EB196" s="221"/>
      <c r="EC196" s="221"/>
      <c r="ED196" s="221"/>
      <c r="EE196" s="221"/>
      <c r="EF196" s="221"/>
      <c r="EG196" s="221"/>
      <c r="EH196" s="221"/>
      <c r="EI196" s="221"/>
      <c r="EJ196" s="221"/>
      <c r="EK196" s="221"/>
      <c r="EL196" s="221"/>
      <c r="EM196" s="221"/>
      <c r="EN196" s="221"/>
      <c r="EO196" s="221"/>
      <c r="EP196" s="221"/>
      <c r="EQ196" s="221"/>
      <c r="ER196" s="221"/>
      <c r="ES196" s="221"/>
      <c r="ET196" s="221"/>
      <c r="EU196" s="221"/>
      <c r="EV196" s="221"/>
      <c r="EW196" s="221"/>
      <c r="EX196" s="221"/>
      <c r="EY196" s="221"/>
      <c r="EZ196" s="221"/>
      <c r="FA196" s="221"/>
      <c r="FB196" s="221"/>
      <c r="FC196" s="221"/>
      <c r="FD196" s="221"/>
      <c r="FE196" s="221"/>
      <c r="FF196" s="221"/>
      <c r="FG196" s="221"/>
      <c r="FH196" s="221"/>
      <c r="FI196" s="221"/>
      <c r="FJ196" s="221"/>
      <c r="FK196" s="221"/>
      <c r="FL196" s="221"/>
      <c r="FM196" s="221"/>
      <c r="FN196" s="221"/>
      <c r="FO196" s="221"/>
      <c r="FP196" s="221"/>
      <c r="FQ196" s="221"/>
      <c r="FR196" s="221"/>
      <c r="FS196" s="221"/>
      <c r="FT196" s="221"/>
      <c r="FU196" s="221"/>
      <c r="FV196" s="221"/>
      <c r="FW196" s="221"/>
      <c r="FX196" s="221"/>
      <c r="FY196" s="221"/>
      <c r="FZ196" s="221"/>
      <c r="GA196" s="221"/>
      <c r="GB196" s="221"/>
      <c r="GC196" s="221"/>
      <c r="GD196" s="221"/>
      <c r="GE196" s="221"/>
      <c r="GF196" s="221"/>
      <c r="GG196" s="221"/>
      <c r="GH196" s="221"/>
      <c r="GI196" s="221"/>
      <c r="GJ196" s="221"/>
      <c r="GK196" s="221"/>
      <c r="GL196" s="221"/>
      <c r="GM196" s="221"/>
      <c r="GN196" s="221"/>
      <c r="GO196" s="221"/>
      <c r="GP196" s="221"/>
      <c r="GQ196" s="221"/>
      <c r="GR196" s="221"/>
      <c r="GS196" s="221"/>
      <c r="GT196" s="221"/>
      <c r="GU196" s="221"/>
      <c r="GV196" s="221"/>
      <c r="GW196" s="221"/>
      <c r="GX196" s="221"/>
      <c r="GY196" s="221"/>
      <c r="GZ196" s="221"/>
      <c r="HA196" s="221"/>
      <c r="HB196" s="221"/>
      <c r="HC196" s="221"/>
      <c r="HD196" s="221"/>
      <c r="HE196" s="221"/>
      <c r="HF196" s="221"/>
      <c r="HG196" s="221"/>
      <c r="HH196" s="221"/>
      <c r="HI196" s="221"/>
      <c r="HJ196" s="221"/>
      <c r="HK196" s="221"/>
      <c r="HL196" s="221"/>
      <c r="HM196" s="221"/>
      <c r="HN196" s="221"/>
      <c r="HO196" s="221"/>
      <c r="HP196" s="221"/>
      <c r="HQ196" s="221"/>
      <c r="HR196" s="221"/>
      <c r="HS196" s="221"/>
      <c r="HT196" s="221"/>
      <c r="HU196" s="221"/>
      <c r="HV196" s="221"/>
      <c r="HW196" s="221"/>
      <c r="HX196" s="221"/>
      <c r="HY196" s="221"/>
      <c r="HZ196" s="221"/>
      <c r="IA196" s="221"/>
      <c r="IB196" s="221"/>
      <c r="IC196" s="221"/>
      <c r="ID196" s="221"/>
      <c r="IE196" s="221"/>
      <c r="IF196" s="221"/>
      <c r="IG196" s="221"/>
      <c r="IH196" s="221"/>
      <c r="II196" s="221"/>
      <c r="IJ196" s="221"/>
      <c r="IK196" s="221"/>
      <c r="IL196" s="221"/>
      <c r="IM196" s="221"/>
      <c r="IN196" s="221"/>
      <c r="IO196" s="221"/>
      <c r="IP196" s="221"/>
      <c r="IQ196" s="221"/>
      <c r="IR196" s="221"/>
      <c r="IS196" s="221"/>
      <c r="IT196" s="221"/>
      <c r="IU196" s="221"/>
      <c r="IV196" s="221"/>
    </row>
    <row r="197" spans="1:256" s="305" customFormat="1" ht="13.5" customHeight="1" x14ac:dyDescent="0.3">
      <c r="B197" s="327"/>
      <c r="C197" s="311"/>
      <c r="D197" s="306" t="s">
        <v>553</v>
      </c>
      <c r="E197" s="309"/>
      <c r="F197" s="266"/>
      <c r="G197" s="266"/>
      <c r="H197" s="266"/>
      <c r="I197" s="266"/>
      <c r="J197" s="266"/>
      <c r="K197" s="266"/>
      <c r="L197" s="266"/>
      <c r="M197" s="266"/>
      <c r="N197" s="266"/>
      <c r="O197" s="266"/>
      <c r="P197" s="266"/>
      <c r="Q197" s="266"/>
      <c r="R197" s="266"/>
      <c r="S197" s="266"/>
      <c r="T197" s="266"/>
      <c r="U197" s="266"/>
      <c r="V197" s="266"/>
      <c r="W197" s="266"/>
      <c r="X197" s="266"/>
      <c r="Y197" s="266"/>
      <c r="Z197" s="266"/>
      <c r="AA197" s="266"/>
      <c r="AB197" s="266"/>
      <c r="AC197" s="266"/>
      <c r="AD197" s="266"/>
      <c r="AE197" s="266"/>
      <c r="AF197" s="266"/>
      <c r="AG197" s="266"/>
      <c r="AH197" s="266"/>
      <c r="AI197" s="266"/>
      <c r="AJ197" s="266"/>
      <c r="AK197" s="266"/>
      <c r="AL197" s="266"/>
      <c r="AM197" s="266"/>
      <c r="AN197" s="266"/>
      <c r="AO197" s="266"/>
      <c r="AP197" s="266"/>
      <c r="AQ197" s="266"/>
      <c r="AR197" s="266"/>
      <c r="AS197" s="266"/>
      <c r="AT197" s="266"/>
      <c r="AU197" s="266"/>
      <c r="AV197" s="266"/>
      <c r="AW197" s="266"/>
      <c r="AX197" s="266"/>
      <c r="AY197" s="266"/>
      <c r="AZ197" s="266"/>
      <c r="BA197" s="266"/>
      <c r="BB197" s="266"/>
      <c r="BC197" s="266"/>
      <c r="BD197" s="266"/>
      <c r="BE197" s="266"/>
      <c r="BF197" s="266"/>
      <c r="BG197" s="266"/>
      <c r="BH197" s="266"/>
      <c r="BI197" s="266"/>
      <c r="BJ197" s="266"/>
      <c r="BK197" s="266"/>
      <c r="BL197" s="266"/>
      <c r="BM197" s="266"/>
      <c r="BN197" s="266"/>
      <c r="BO197" s="266"/>
      <c r="BP197" s="266"/>
      <c r="BQ197" s="266"/>
      <c r="BR197" s="266"/>
      <c r="BS197" s="266"/>
      <c r="BT197" s="266"/>
      <c r="BU197" s="266"/>
      <c r="BV197" s="266"/>
      <c r="BW197" s="266"/>
      <c r="BX197" s="266"/>
      <c r="BY197" s="266"/>
      <c r="BZ197" s="266"/>
      <c r="CA197" s="266"/>
      <c r="CB197" s="266"/>
      <c r="CC197" s="266"/>
      <c r="CD197" s="266"/>
      <c r="CE197" s="266"/>
      <c r="CF197" s="266"/>
      <c r="CG197" s="266"/>
      <c r="CH197" s="266"/>
      <c r="CI197" s="266"/>
      <c r="CJ197" s="266"/>
      <c r="CK197" s="266"/>
      <c r="CL197" s="266"/>
      <c r="CM197" s="266"/>
      <c r="CN197" s="266"/>
      <c r="CO197" s="266"/>
      <c r="CP197" s="266"/>
      <c r="CQ197" s="266"/>
      <c r="CR197" s="266"/>
      <c r="CS197" s="266"/>
      <c r="CT197" s="266"/>
      <c r="CU197" s="266"/>
      <c r="CV197" s="266"/>
      <c r="CW197" s="266"/>
      <c r="CX197" s="266"/>
      <c r="CY197" s="266"/>
      <c r="CZ197" s="266"/>
      <c r="DA197" s="266"/>
      <c r="DB197" s="266"/>
      <c r="DC197" s="266"/>
      <c r="DD197" s="266"/>
      <c r="DE197" s="266"/>
      <c r="DF197" s="266"/>
      <c r="DG197" s="266"/>
      <c r="DH197" s="266"/>
      <c r="DI197" s="266"/>
      <c r="DJ197" s="266"/>
      <c r="DK197" s="266"/>
      <c r="DL197" s="266"/>
      <c r="DM197" s="266"/>
      <c r="DN197" s="266"/>
      <c r="DO197" s="266"/>
      <c r="DP197" s="266"/>
      <c r="DQ197" s="266"/>
      <c r="DR197" s="266"/>
      <c r="DS197" s="266"/>
      <c r="DT197" s="266"/>
      <c r="DU197" s="266"/>
      <c r="DV197" s="266"/>
      <c r="DW197" s="266"/>
      <c r="DX197" s="266"/>
      <c r="DY197" s="266"/>
      <c r="DZ197" s="266"/>
      <c r="EA197" s="266"/>
      <c r="EB197" s="266"/>
      <c r="EC197" s="266"/>
      <c r="ED197" s="266"/>
      <c r="EE197" s="266"/>
      <c r="EF197" s="266"/>
      <c r="EG197" s="266"/>
      <c r="EH197" s="266"/>
      <c r="EI197" s="266"/>
      <c r="EJ197" s="266"/>
      <c r="EK197" s="266"/>
      <c r="EL197" s="266"/>
      <c r="EM197" s="266"/>
      <c r="EN197" s="266"/>
      <c r="EO197" s="266"/>
      <c r="EP197" s="266"/>
      <c r="EQ197" s="266"/>
      <c r="ER197" s="266"/>
      <c r="ES197" s="266"/>
      <c r="ET197" s="266"/>
      <c r="EU197" s="266"/>
      <c r="EV197" s="266"/>
      <c r="EW197" s="266"/>
      <c r="EX197" s="266"/>
      <c r="EY197" s="266"/>
      <c r="EZ197" s="266"/>
      <c r="FA197" s="266"/>
      <c r="FB197" s="266"/>
      <c r="FC197" s="266"/>
      <c r="FD197" s="266"/>
      <c r="FE197" s="266"/>
      <c r="FF197" s="266"/>
      <c r="FG197" s="266"/>
      <c r="FH197" s="266"/>
      <c r="FI197" s="266"/>
      <c r="FJ197" s="266"/>
      <c r="FK197" s="266"/>
      <c r="FL197" s="266"/>
      <c r="FM197" s="266"/>
      <c r="FN197" s="266"/>
      <c r="FO197" s="266"/>
      <c r="FP197" s="266"/>
      <c r="FQ197" s="266"/>
      <c r="FR197" s="266"/>
      <c r="FS197" s="266"/>
      <c r="FT197" s="266"/>
      <c r="FU197" s="266"/>
      <c r="FV197" s="266"/>
      <c r="FW197" s="266"/>
      <c r="FX197" s="266"/>
      <c r="FY197" s="266"/>
      <c r="FZ197" s="266"/>
      <c r="GA197" s="266"/>
      <c r="GB197" s="266"/>
      <c r="GC197" s="266"/>
      <c r="GD197" s="266"/>
      <c r="GE197" s="266"/>
      <c r="GF197" s="266"/>
      <c r="GG197" s="266"/>
      <c r="GH197" s="266"/>
      <c r="GI197" s="266"/>
      <c r="GJ197" s="266"/>
      <c r="GK197" s="266"/>
      <c r="GL197" s="266"/>
      <c r="GM197" s="266"/>
      <c r="GN197" s="266"/>
      <c r="GO197" s="266"/>
      <c r="GP197" s="266"/>
      <c r="GQ197" s="266"/>
      <c r="GR197" s="266"/>
      <c r="GS197" s="266"/>
      <c r="GT197" s="266"/>
      <c r="GU197" s="266"/>
      <c r="GV197" s="266"/>
      <c r="GW197" s="266"/>
      <c r="GX197" s="266"/>
      <c r="GY197" s="266"/>
      <c r="GZ197" s="266"/>
      <c r="HA197" s="266"/>
      <c r="HB197" s="266"/>
      <c r="HC197" s="266"/>
      <c r="HD197" s="266"/>
      <c r="HE197" s="266"/>
      <c r="HF197" s="266"/>
      <c r="HG197" s="266"/>
      <c r="HH197" s="266"/>
      <c r="HI197" s="266"/>
      <c r="HJ197" s="266"/>
      <c r="HK197" s="266"/>
      <c r="HL197" s="266"/>
      <c r="HM197" s="266"/>
      <c r="HN197" s="266"/>
      <c r="HO197" s="266"/>
      <c r="HP197" s="266"/>
      <c r="HQ197" s="266"/>
      <c r="HR197" s="266"/>
      <c r="HS197" s="266"/>
      <c r="HT197" s="266"/>
      <c r="HU197" s="266"/>
      <c r="HV197" s="266"/>
      <c r="HW197" s="266"/>
      <c r="HX197" s="266"/>
      <c r="HY197" s="266"/>
      <c r="HZ197" s="266"/>
      <c r="IA197" s="266"/>
      <c r="IB197" s="266"/>
      <c r="IC197" s="266"/>
      <c r="ID197" s="266"/>
      <c r="IE197" s="266"/>
      <c r="IF197" s="266"/>
      <c r="IG197" s="266"/>
      <c r="IH197" s="266"/>
      <c r="II197" s="266"/>
      <c r="IJ197" s="266"/>
      <c r="IK197" s="266"/>
      <c r="IL197" s="266"/>
      <c r="IM197" s="266"/>
      <c r="IN197" s="266"/>
      <c r="IO197" s="266"/>
      <c r="IP197" s="266"/>
      <c r="IQ197" s="266"/>
      <c r="IR197" s="266"/>
      <c r="IS197" s="266"/>
      <c r="IT197" s="266"/>
      <c r="IU197" s="266"/>
      <c r="IV197" s="266"/>
    </row>
    <row r="198" spans="1:256" s="305" customFormat="1" ht="13.5" customHeight="1" x14ac:dyDescent="0.3">
      <c r="A198" s="298"/>
      <c r="B198" s="327"/>
      <c r="C198" s="311"/>
      <c r="D198" s="343" t="s">
        <v>554</v>
      </c>
      <c r="E198" s="304"/>
      <c r="F198" s="221"/>
      <c r="G198" s="221"/>
      <c r="H198" s="221"/>
      <c r="I198" s="221"/>
      <c r="J198" s="221"/>
      <c r="K198" s="221"/>
      <c r="L198" s="221"/>
      <c r="M198" s="221"/>
      <c r="N198" s="221"/>
      <c r="O198" s="221"/>
      <c r="P198" s="221"/>
      <c r="Q198" s="221"/>
      <c r="R198" s="221"/>
      <c r="S198" s="221"/>
      <c r="T198" s="221"/>
      <c r="U198" s="221"/>
      <c r="V198" s="221"/>
      <c r="W198" s="221"/>
      <c r="X198" s="221"/>
      <c r="Y198" s="221"/>
      <c r="Z198" s="221"/>
      <c r="AA198" s="221"/>
      <c r="AB198" s="221"/>
      <c r="AC198" s="221"/>
      <c r="AD198" s="221"/>
      <c r="AE198" s="221"/>
      <c r="AF198" s="221"/>
      <c r="AG198" s="221"/>
      <c r="AH198" s="221"/>
      <c r="AI198" s="221"/>
      <c r="AJ198" s="221"/>
      <c r="AK198" s="221"/>
      <c r="AL198" s="221"/>
      <c r="AM198" s="221"/>
      <c r="AN198" s="221"/>
      <c r="AO198" s="221"/>
      <c r="AP198" s="221"/>
      <c r="AQ198" s="221"/>
      <c r="AR198" s="221"/>
      <c r="AS198" s="221"/>
      <c r="AT198" s="221"/>
      <c r="AU198" s="221"/>
      <c r="AV198" s="221"/>
      <c r="AW198" s="221"/>
      <c r="AX198" s="221"/>
      <c r="AY198" s="221"/>
      <c r="AZ198" s="221"/>
      <c r="BA198" s="221"/>
      <c r="BB198" s="221"/>
      <c r="BC198" s="221"/>
      <c r="BD198" s="221"/>
      <c r="BE198" s="221"/>
      <c r="BF198" s="221"/>
      <c r="BG198" s="221"/>
      <c r="BH198" s="221"/>
      <c r="BI198" s="221"/>
      <c r="BJ198" s="221"/>
      <c r="BK198" s="221"/>
      <c r="BL198" s="221"/>
      <c r="BM198" s="221"/>
      <c r="BN198" s="221"/>
      <c r="BO198" s="221"/>
      <c r="BP198" s="221"/>
      <c r="BQ198" s="221"/>
      <c r="BR198" s="221"/>
      <c r="BS198" s="221"/>
      <c r="BT198" s="221"/>
      <c r="BU198" s="221"/>
      <c r="BV198" s="221"/>
      <c r="BW198" s="221"/>
      <c r="BX198" s="221"/>
      <c r="BY198" s="221"/>
      <c r="BZ198" s="221"/>
      <c r="CA198" s="221"/>
      <c r="CB198" s="221"/>
      <c r="CC198" s="221"/>
      <c r="CD198" s="221"/>
      <c r="CE198" s="221"/>
      <c r="CF198" s="221"/>
      <c r="CG198" s="221"/>
      <c r="CH198" s="221"/>
      <c r="CI198" s="221"/>
      <c r="CJ198" s="221"/>
      <c r="CK198" s="221"/>
      <c r="CL198" s="221"/>
      <c r="CM198" s="221"/>
      <c r="CN198" s="221"/>
      <c r="CO198" s="221"/>
      <c r="CP198" s="221"/>
      <c r="CQ198" s="221"/>
      <c r="CR198" s="221"/>
      <c r="CS198" s="221"/>
      <c r="CT198" s="221"/>
      <c r="CU198" s="221"/>
      <c r="CV198" s="221"/>
      <c r="CW198" s="221"/>
      <c r="CX198" s="221"/>
      <c r="CY198" s="221"/>
      <c r="CZ198" s="221"/>
      <c r="DA198" s="221"/>
      <c r="DB198" s="221"/>
      <c r="DC198" s="221"/>
      <c r="DD198" s="221"/>
      <c r="DE198" s="221"/>
      <c r="DF198" s="221"/>
      <c r="DG198" s="221"/>
      <c r="DH198" s="221"/>
      <c r="DI198" s="221"/>
      <c r="DJ198" s="221"/>
      <c r="DK198" s="221"/>
      <c r="DL198" s="221"/>
      <c r="DM198" s="221"/>
      <c r="DN198" s="221"/>
      <c r="DO198" s="221"/>
      <c r="DP198" s="221"/>
      <c r="DQ198" s="221"/>
      <c r="DR198" s="221"/>
      <c r="DS198" s="221"/>
      <c r="DT198" s="221"/>
      <c r="DU198" s="221"/>
      <c r="DV198" s="221"/>
      <c r="DW198" s="221"/>
      <c r="DX198" s="221"/>
      <c r="DY198" s="221"/>
      <c r="DZ198" s="221"/>
      <c r="EA198" s="221"/>
      <c r="EB198" s="221"/>
      <c r="EC198" s="221"/>
      <c r="ED198" s="221"/>
      <c r="EE198" s="221"/>
      <c r="EF198" s="221"/>
      <c r="EG198" s="221"/>
      <c r="EH198" s="221"/>
      <c r="EI198" s="221"/>
      <c r="EJ198" s="221"/>
      <c r="EK198" s="221"/>
      <c r="EL198" s="221"/>
      <c r="EM198" s="221"/>
      <c r="EN198" s="221"/>
      <c r="EO198" s="221"/>
      <c r="EP198" s="221"/>
      <c r="EQ198" s="221"/>
      <c r="ER198" s="221"/>
      <c r="ES198" s="221"/>
      <c r="ET198" s="221"/>
      <c r="EU198" s="221"/>
      <c r="EV198" s="221"/>
      <c r="EW198" s="221"/>
      <c r="EX198" s="221"/>
      <c r="EY198" s="221"/>
      <c r="EZ198" s="221"/>
      <c r="FA198" s="221"/>
      <c r="FB198" s="221"/>
      <c r="FC198" s="221"/>
      <c r="FD198" s="221"/>
      <c r="FE198" s="221"/>
      <c r="FF198" s="221"/>
      <c r="FG198" s="221"/>
      <c r="FH198" s="221"/>
      <c r="FI198" s="221"/>
      <c r="FJ198" s="221"/>
      <c r="FK198" s="221"/>
      <c r="FL198" s="221"/>
      <c r="FM198" s="221"/>
      <c r="FN198" s="221"/>
      <c r="FO198" s="221"/>
      <c r="FP198" s="221"/>
      <c r="FQ198" s="221"/>
      <c r="FR198" s="221"/>
      <c r="FS198" s="221"/>
      <c r="FT198" s="221"/>
      <c r="FU198" s="221"/>
      <c r="FV198" s="221"/>
      <c r="FW198" s="221"/>
      <c r="FX198" s="221"/>
      <c r="FY198" s="221"/>
      <c r="FZ198" s="221"/>
      <c r="GA198" s="221"/>
      <c r="GB198" s="221"/>
      <c r="GC198" s="221"/>
      <c r="GD198" s="221"/>
      <c r="GE198" s="221"/>
      <c r="GF198" s="221"/>
      <c r="GG198" s="221"/>
      <c r="GH198" s="221"/>
      <c r="GI198" s="221"/>
      <c r="GJ198" s="221"/>
      <c r="GK198" s="221"/>
      <c r="GL198" s="221"/>
      <c r="GM198" s="221"/>
      <c r="GN198" s="221"/>
      <c r="GO198" s="221"/>
      <c r="GP198" s="221"/>
      <c r="GQ198" s="221"/>
      <c r="GR198" s="221"/>
      <c r="GS198" s="221"/>
      <c r="GT198" s="221"/>
      <c r="GU198" s="221"/>
      <c r="GV198" s="221"/>
      <c r="GW198" s="221"/>
      <c r="GX198" s="221"/>
      <c r="GY198" s="221"/>
      <c r="GZ198" s="221"/>
      <c r="HA198" s="221"/>
      <c r="HB198" s="221"/>
      <c r="HC198" s="221"/>
      <c r="HD198" s="221"/>
      <c r="HE198" s="221"/>
      <c r="HF198" s="221"/>
      <c r="HG198" s="221"/>
      <c r="HH198" s="221"/>
      <c r="HI198" s="221"/>
      <c r="HJ198" s="221"/>
      <c r="HK198" s="221"/>
      <c r="HL198" s="221"/>
      <c r="HM198" s="221"/>
      <c r="HN198" s="221"/>
      <c r="HO198" s="221"/>
      <c r="HP198" s="221"/>
      <c r="HQ198" s="221"/>
      <c r="HR198" s="221"/>
      <c r="HS198" s="221"/>
      <c r="HT198" s="221"/>
      <c r="HU198" s="221"/>
      <c r="HV198" s="221"/>
      <c r="HW198" s="221"/>
      <c r="HX198" s="221"/>
      <c r="HY198" s="221"/>
      <c r="HZ198" s="221"/>
      <c r="IA198" s="221"/>
      <c r="IB198" s="221"/>
      <c r="IC198" s="221"/>
      <c r="ID198" s="221"/>
      <c r="IE198" s="221"/>
      <c r="IF198" s="221"/>
      <c r="IG198" s="221"/>
      <c r="IH198" s="221"/>
      <c r="II198" s="221"/>
      <c r="IJ198" s="221"/>
      <c r="IK198" s="221"/>
      <c r="IL198" s="221"/>
      <c r="IM198" s="221"/>
      <c r="IN198" s="221"/>
      <c r="IO198" s="221"/>
      <c r="IP198" s="221"/>
      <c r="IQ198" s="221"/>
      <c r="IR198" s="221"/>
      <c r="IS198" s="221"/>
      <c r="IT198" s="221"/>
      <c r="IU198" s="221"/>
      <c r="IV198" s="221"/>
    </row>
    <row r="199" spans="1:256" s="314" customFormat="1" ht="13.5" customHeight="1" thickBot="1" x14ac:dyDescent="0.35">
      <c r="A199" s="305"/>
      <c r="B199" s="327"/>
      <c r="C199" s="316"/>
      <c r="D199" s="310" t="s">
        <v>555</v>
      </c>
      <c r="E199" s="312"/>
      <c r="F199" s="313"/>
      <c r="G199" s="313"/>
      <c r="H199" s="313"/>
      <c r="I199" s="313"/>
      <c r="J199" s="313"/>
      <c r="K199" s="313"/>
      <c r="L199" s="313"/>
      <c r="M199" s="313"/>
      <c r="N199" s="313"/>
      <c r="O199" s="313"/>
      <c r="P199" s="313"/>
      <c r="Q199" s="313"/>
      <c r="R199" s="313"/>
      <c r="S199" s="313"/>
      <c r="T199" s="313"/>
      <c r="U199" s="313"/>
      <c r="V199" s="313"/>
      <c r="W199" s="313"/>
      <c r="X199" s="313"/>
      <c r="Y199" s="313"/>
      <c r="Z199" s="313"/>
      <c r="AA199" s="313"/>
      <c r="AB199" s="313"/>
      <c r="AC199" s="313"/>
      <c r="AD199" s="313"/>
      <c r="AE199" s="313"/>
      <c r="AF199" s="313"/>
      <c r="AG199" s="313"/>
      <c r="AH199" s="313"/>
      <c r="AI199" s="313"/>
      <c r="AJ199" s="313"/>
      <c r="AK199" s="313"/>
      <c r="AL199" s="313"/>
      <c r="AM199" s="313"/>
      <c r="AN199" s="313"/>
      <c r="AO199" s="313"/>
      <c r="AP199" s="313"/>
      <c r="AQ199" s="313"/>
      <c r="AR199" s="313"/>
      <c r="AS199" s="313"/>
      <c r="AT199" s="313"/>
      <c r="AU199" s="313"/>
      <c r="AV199" s="313"/>
      <c r="AW199" s="313"/>
      <c r="AX199" s="313"/>
      <c r="AY199" s="313"/>
      <c r="AZ199" s="313"/>
      <c r="BA199" s="313"/>
      <c r="BB199" s="313"/>
      <c r="BC199" s="313"/>
      <c r="BD199" s="313"/>
      <c r="BE199" s="313"/>
      <c r="BF199" s="313"/>
      <c r="BG199" s="313"/>
      <c r="BH199" s="313"/>
      <c r="BI199" s="313"/>
      <c r="BJ199" s="313"/>
      <c r="BK199" s="313"/>
      <c r="BL199" s="313"/>
      <c r="BM199" s="313"/>
      <c r="BN199" s="313"/>
      <c r="BO199" s="313"/>
      <c r="BP199" s="313"/>
      <c r="BQ199" s="313"/>
      <c r="BR199" s="313"/>
      <c r="BS199" s="313"/>
      <c r="BT199" s="313"/>
      <c r="BU199" s="313"/>
      <c r="BV199" s="313"/>
      <c r="BW199" s="313"/>
      <c r="BX199" s="313"/>
      <c r="BY199" s="313"/>
      <c r="BZ199" s="313"/>
      <c r="CA199" s="313"/>
      <c r="CB199" s="313"/>
      <c r="CC199" s="313"/>
      <c r="CD199" s="313"/>
      <c r="CE199" s="313"/>
      <c r="CF199" s="313"/>
      <c r="CG199" s="313"/>
      <c r="CH199" s="313"/>
      <c r="CI199" s="313"/>
      <c r="CJ199" s="313"/>
      <c r="CK199" s="313"/>
      <c r="CL199" s="313"/>
      <c r="CM199" s="313"/>
      <c r="CN199" s="313"/>
      <c r="CO199" s="313"/>
      <c r="CP199" s="313"/>
      <c r="CQ199" s="313"/>
      <c r="CR199" s="313"/>
      <c r="CS199" s="313"/>
      <c r="CT199" s="313"/>
      <c r="CU199" s="313"/>
      <c r="CV199" s="313"/>
      <c r="CW199" s="313"/>
      <c r="CX199" s="313"/>
      <c r="CY199" s="313"/>
      <c r="CZ199" s="313"/>
      <c r="DA199" s="313"/>
      <c r="DB199" s="313"/>
      <c r="DC199" s="313"/>
      <c r="DD199" s="313"/>
      <c r="DE199" s="313"/>
      <c r="DF199" s="313"/>
      <c r="DG199" s="313"/>
      <c r="DH199" s="313"/>
      <c r="DI199" s="313"/>
      <c r="DJ199" s="313"/>
      <c r="DK199" s="313"/>
      <c r="DL199" s="313"/>
      <c r="DM199" s="313"/>
      <c r="DN199" s="313"/>
      <c r="DO199" s="313"/>
      <c r="DP199" s="313"/>
      <c r="DQ199" s="313"/>
      <c r="DR199" s="313"/>
      <c r="DS199" s="313"/>
      <c r="DT199" s="313"/>
      <c r="DU199" s="313"/>
      <c r="DV199" s="313"/>
      <c r="DW199" s="313"/>
      <c r="DX199" s="313"/>
      <c r="DY199" s="313"/>
      <c r="DZ199" s="313"/>
      <c r="EA199" s="313"/>
      <c r="EB199" s="313"/>
      <c r="EC199" s="313"/>
      <c r="ED199" s="313"/>
      <c r="EE199" s="313"/>
      <c r="EF199" s="313"/>
      <c r="EG199" s="313"/>
      <c r="EH199" s="313"/>
      <c r="EI199" s="313"/>
      <c r="EJ199" s="313"/>
      <c r="EK199" s="313"/>
      <c r="EL199" s="313"/>
      <c r="EM199" s="313"/>
      <c r="EN199" s="313"/>
      <c r="EO199" s="313"/>
      <c r="EP199" s="313"/>
      <c r="EQ199" s="313"/>
      <c r="ER199" s="313"/>
      <c r="ES199" s="313"/>
      <c r="ET199" s="313"/>
      <c r="EU199" s="313"/>
      <c r="EV199" s="313"/>
      <c r="EW199" s="313"/>
      <c r="EX199" s="313"/>
      <c r="EY199" s="313"/>
      <c r="EZ199" s="313"/>
      <c r="FA199" s="313"/>
      <c r="FB199" s="313"/>
      <c r="FC199" s="313"/>
      <c r="FD199" s="313"/>
      <c r="FE199" s="313"/>
      <c r="FF199" s="313"/>
      <c r="FG199" s="313"/>
      <c r="FH199" s="313"/>
      <c r="FI199" s="313"/>
      <c r="FJ199" s="313"/>
      <c r="FK199" s="313"/>
      <c r="FL199" s="313"/>
      <c r="FM199" s="313"/>
      <c r="FN199" s="313"/>
      <c r="FO199" s="313"/>
      <c r="FP199" s="313"/>
      <c r="FQ199" s="313"/>
      <c r="FR199" s="313"/>
      <c r="FS199" s="313"/>
      <c r="FT199" s="313"/>
      <c r="FU199" s="313"/>
      <c r="FV199" s="313"/>
      <c r="FW199" s="313"/>
      <c r="FX199" s="313"/>
      <c r="FY199" s="313"/>
      <c r="FZ199" s="313"/>
      <c r="GA199" s="313"/>
      <c r="GB199" s="313"/>
      <c r="GC199" s="313"/>
      <c r="GD199" s="313"/>
      <c r="GE199" s="313"/>
      <c r="GF199" s="313"/>
      <c r="GG199" s="313"/>
      <c r="GH199" s="313"/>
      <c r="GI199" s="313"/>
      <c r="GJ199" s="313"/>
      <c r="GK199" s="313"/>
      <c r="GL199" s="313"/>
      <c r="GM199" s="313"/>
      <c r="GN199" s="313"/>
      <c r="GO199" s="313"/>
      <c r="GP199" s="313"/>
      <c r="GQ199" s="313"/>
      <c r="GR199" s="313"/>
      <c r="GS199" s="313"/>
      <c r="GT199" s="313"/>
      <c r="GU199" s="313"/>
      <c r="GV199" s="313"/>
      <c r="GW199" s="313"/>
      <c r="GX199" s="313"/>
      <c r="GY199" s="313"/>
      <c r="GZ199" s="313"/>
      <c r="HA199" s="313"/>
      <c r="HB199" s="313"/>
      <c r="HC199" s="313"/>
      <c r="HD199" s="313"/>
      <c r="HE199" s="313"/>
      <c r="HF199" s="313"/>
      <c r="HG199" s="313"/>
      <c r="HH199" s="313"/>
      <c r="HI199" s="313"/>
      <c r="HJ199" s="313"/>
      <c r="HK199" s="313"/>
      <c r="HL199" s="313"/>
      <c r="HM199" s="313"/>
      <c r="HN199" s="313"/>
      <c r="HO199" s="313"/>
      <c r="HP199" s="313"/>
      <c r="HQ199" s="313"/>
      <c r="HR199" s="313"/>
      <c r="HS199" s="313"/>
      <c r="HT199" s="313"/>
      <c r="HU199" s="313"/>
      <c r="HV199" s="313"/>
      <c r="HW199" s="313"/>
      <c r="HX199" s="313"/>
      <c r="HY199" s="313"/>
      <c r="HZ199" s="313"/>
      <c r="IA199" s="313"/>
      <c r="IB199" s="313"/>
      <c r="IC199" s="313"/>
      <c r="ID199" s="313"/>
      <c r="IE199" s="313"/>
      <c r="IF199" s="313"/>
      <c r="IG199" s="313"/>
      <c r="IH199" s="313"/>
      <c r="II199" s="313"/>
      <c r="IJ199" s="313"/>
      <c r="IK199" s="313"/>
      <c r="IL199" s="313"/>
      <c r="IM199" s="313"/>
      <c r="IN199" s="313"/>
      <c r="IO199" s="313"/>
      <c r="IP199" s="313"/>
      <c r="IQ199" s="313"/>
      <c r="IR199" s="313"/>
      <c r="IS199" s="313"/>
      <c r="IT199" s="313"/>
      <c r="IU199" s="313"/>
      <c r="IV199" s="313"/>
    </row>
    <row r="200" spans="1:256" s="298" customFormat="1" ht="13.5" customHeight="1" x14ac:dyDescent="0.3">
      <c r="B200" s="330"/>
      <c r="C200" s="331"/>
      <c r="D200" s="332" t="s">
        <v>548</v>
      </c>
      <c r="E200" s="220">
        <f>E192+E184</f>
        <v>0</v>
      </c>
      <c r="F200" s="333">
        <f>F192+F184</f>
        <v>0</v>
      </c>
      <c r="G200" s="333">
        <f t="shared" ref="G200:BR200" si="144">G192+G184</f>
        <v>0</v>
      </c>
      <c r="H200" s="333">
        <f t="shared" si="144"/>
        <v>0</v>
      </c>
      <c r="I200" s="333">
        <f t="shared" si="144"/>
        <v>0</v>
      </c>
      <c r="J200" s="333">
        <f t="shared" si="144"/>
        <v>0</v>
      </c>
      <c r="K200" s="333">
        <f t="shared" si="144"/>
        <v>0</v>
      </c>
      <c r="L200" s="333">
        <f t="shared" si="144"/>
        <v>0</v>
      </c>
      <c r="M200" s="333">
        <f t="shared" si="144"/>
        <v>0</v>
      </c>
      <c r="N200" s="333">
        <f t="shared" si="144"/>
        <v>0</v>
      </c>
      <c r="O200" s="333">
        <f t="shared" si="144"/>
        <v>0</v>
      </c>
      <c r="P200" s="333">
        <f t="shared" si="144"/>
        <v>0</v>
      </c>
      <c r="Q200" s="333">
        <f t="shared" si="144"/>
        <v>0</v>
      </c>
      <c r="R200" s="333">
        <f t="shared" si="144"/>
        <v>0</v>
      </c>
      <c r="S200" s="333">
        <f t="shared" si="144"/>
        <v>0</v>
      </c>
      <c r="T200" s="333">
        <f t="shared" si="144"/>
        <v>0</v>
      </c>
      <c r="U200" s="333">
        <f t="shared" si="144"/>
        <v>0</v>
      </c>
      <c r="V200" s="333">
        <f t="shared" si="144"/>
        <v>0</v>
      </c>
      <c r="W200" s="333">
        <f t="shared" si="144"/>
        <v>0</v>
      </c>
      <c r="X200" s="333">
        <f t="shared" si="144"/>
        <v>0</v>
      </c>
      <c r="Y200" s="333">
        <f t="shared" si="144"/>
        <v>0</v>
      </c>
      <c r="Z200" s="333">
        <f t="shared" si="144"/>
        <v>0</v>
      </c>
      <c r="AA200" s="333">
        <f t="shared" si="144"/>
        <v>0</v>
      </c>
      <c r="AB200" s="333">
        <f t="shared" si="144"/>
        <v>0</v>
      </c>
      <c r="AC200" s="333">
        <f t="shared" si="144"/>
        <v>0</v>
      </c>
      <c r="AD200" s="333">
        <f t="shared" si="144"/>
        <v>0</v>
      </c>
      <c r="AE200" s="333">
        <f t="shared" si="144"/>
        <v>0</v>
      </c>
      <c r="AF200" s="333">
        <f t="shared" si="144"/>
        <v>0</v>
      </c>
      <c r="AG200" s="333">
        <f t="shared" si="144"/>
        <v>0</v>
      </c>
      <c r="AH200" s="333">
        <f t="shared" si="144"/>
        <v>0</v>
      </c>
      <c r="AI200" s="333">
        <f t="shared" si="144"/>
        <v>0</v>
      </c>
      <c r="AJ200" s="333">
        <f t="shared" si="144"/>
        <v>0</v>
      </c>
      <c r="AK200" s="333">
        <f t="shared" si="144"/>
        <v>0</v>
      </c>
      <c r="AL200" s="333">
        <f t="shared" si="144"/>
        <v>0</v>
      </c>
      <c r="AM200" s="333">
        <f t="shared" si="144"/>
        <v>0</v>
      </c>
      <c r="AN200" s="333">
        <f t="shared" si="144"/>
        <v>0</v>
      </c>
      <c r="AO200" s="333">
        <f t="shared" si="144"/>
        <v>0</v>
      </c>
      <c r="AP200" s="333">
        <f t="shared" si="144"/>
        <v>0</v>
      </c>
      <c r="AQ200" s="333">
        <f t="shared" si="144"/>
        <v>0</v>
      </c>
      <c r="AR200" s="333">
        <f t="shared" si="144"/>
        <v>0</v>
      </c>
      <c r="AS200" s="333">
        <f t="shared" si="144"/>
        <v>0</v>
      </c>
      <c r="AT200" s="333">
        <f t="shared" si="144"/>
        <v>0</v>
      </c>
      <c r="AU200" s="333">
        <f t="shared" si="144"/>
        <v>0</v>
      </c>
      <c r="AV200" s="333">
        <f t="shared" si="144"/>
        <v>0</v>
      </c>
      <c r="AW200" s="333">
        <f t="shared" si="144"/>
        <v>0</v>
      </c>
      <c r="AX200" s="333">
        <f t="shared" si="144"/>
        <v>0</v>
      </c>
      <c r="AY200" s="333">
        <f t="shared" si="144"/>
        <v>0</v>
      </c>
      <c r="AZ200" s="333">
        <f t="shared" si="144"/>
        <v>0</v>
      </c>
      <c r="BA200" s="333">
        <f t="shared" si="144"/>
        <v>0</v>
      </c>
      <c r="BB200" s="333">
        <f t="shared" si="144"/>
        <v>0</v>
      </c>
      <c r="BC200" s="333">
        <f t="shared" si="144"/>
        <v>0</v>
      </c>
      <c r="BD200" s="333">
        <f t="shared" si="144"/>
        <v>0</v>
      </c>
      <c r="BE200" s="333">
        <f t="shared" si="144"/>
        <v>0</v>
      </c>
      <c r="BF200" s="333">
        <f t="shared" si="144"/>
        <v>0</v>
      </c>
      <c r="BG200" s="333">
        <f t="shared" si="144"/>
        <v>0</v>
      </c>
      <c r="BH200" s="333">
        <f t="shared" si="144"/>
        <v>0</v>
      </c>
      <c r="BI200" s="333">
        <f t="shared" si="144"/>
        <v>0</v>
      </c>
      <c r="BJ200" s="333">
        <f t="shared" si="144"/>
        <v>0</v>
      </c>
      <c r="BK200" s="333">
        <f t="shared" si="144"/>
        <v>0</v>
      </c>
      <c r="BL200" s="333">
        <f t="shared" si="144"/>
        <v>0</v>
      </c>
      <c r="BM200" s="333">
        <f t="shared" si="144"/>
        <v>0</v>
      </c>
      <c r="BN200" s="333">
        <f t="shared" si="144"/>
        <v>0</v>
      </c>
      <c r="BO200" s="333">
        <f t="shared" si="144"/>
        <v>0</v>
      </c>
      <c r="BP200" s="333">
        <f t="shared" si="144"/>
        <v>0</v>
      </c>
      <c r="BQ200" s="333">
        <f t="shared" si="144"/>
        <v>0</v>
      </c>
      <c r="BR200" s="333">
        <f t="shared" si="144"/>
        <v>0</v>
      </c>
      <c r="BS200" s="333">
        <f t="shared" ref="BS200:ED200" si="145">BS192+BS184</f>
        <v>0</v>
      </c>
      <c r="BT200" s="333">
        <f t="shared" si="145"/>
        <v>0</v>
      </c>
      <c r="BU200" s="333">
        <f t="shared" si="145"/>
        <v>0</v>
      </c>
      <c r="BV200" s="333">
        <f t="shared" si="145"/>
        <v>0</v>
      </c>
      <c r="BW200" s="333">
        <f t="shared" si="145"/>
        <v>0</v>
      </c>
      <c r="BX200" s="333">
        <f t="shared" si="145"/>
        <v>0</v>
      </c>
      <c r="BY200" s="333">
        <f t="shared" si="145"/>
        <v>0</v>
      </c>
      <c r="BZ200" s="333">
        <f t="shared" si="145"/>
        <v>0</v>
      </c>
      <c r="CA200" s="333">
        <f t="shared" si="145"/>
        <v>0</v>
      </c>
      <c r="CB200" s="333">
        <f t="shared" si="145"/>
        <v>0</v>
      </c>
      <c r="CC200" s="333">
        <f t="shared" si="145"/>
        <v>0</v>
      </c>
      <c r="CD200" s="333">
        <f t="shared" si="145"/>
        <v>0</v>
      </c>
      <c r="CE200" s="333">
        <f t="shared" si="145"/>
        <v>0</v>
      </c>
      <c r="CF200" s="333">
        <f t="shared" si="145"/>
        <v>0</v>
      </c>
      <c r="CG200" s="333">
        <f t="shared" si="145"/>
        <v>0</v>
      </c>
      <c r="CH200" s="333">
        <f t="shared" si="145"/>
        <v>0</v>
      </c>
      <c r="CI200" s="333">
        <f t="shared" si="145"/>
        <v>0</v>
      </c>
      <c r="CJ200" s="333">
        <f t="shared" si="145"/>
        <v>0</v>
      </c>
      <c r="CK200" s="333">
        <f t="shared" si="145"/>
        <v>0</v>
      </c>
      <c r="CL200" s="333">
        <f t="shared" si="145"/>
        <v>0</v>
      </c>
      <c r="CM200" s="333">
        <f t="shared" si="145"/>
        <v>0</v>
      </c>
      <c r="CN200" s="333">
        <f t="shared" si="145"/>
        <v>0</v>
      </c>
      <c r="CO200" s="333">
        <f t="shared" si="145"/>
        <v>0</v>
      </c>
      <c r="CP200" s="333">
        <f t="shared" si="145"/>
        <v>0</v>
      </c>
      <c r="CQ200" s="333">
        <f t="shared" si="145"/>
        <v>0</v>
      </c>
      <c r="CR200" s="333">
        <f t="shared" si="145"/>
        <v>0</v>
      </c>
      <c r="CS200" s="333">
        <f t="shared" si="145"/>
        <v>0</v>
      </c>
      <c r="CT200" s="333">
        <f t="shared" si="145"/>
        <v>0</v>
      </c>
      <c r="CU200" s="333">
        <f t="shared" si="145"/>
        <v>0</v>
      </c>
      <c r="CV200" s="333">
        <f t="shared" si="145"/>
        <v>0</v>
      </c>
      <c r="CW200" s="333">
        <f t="shared" si="145"/>
        <v>0</v>
      </c>
      <c r="CX200" s="333">
        <f t="shared" si="145"/>
        <v>0</v>
      </c>
      <c r="CY200" s="333">
        <f t="shared" si="145"/>
        <v>0</v>
      </c>
      <c r="CZ200" s="333">
        <f t="shared" si="145"/>
        <v>0</v>
      </c>
      <c r="DA200" s="333">
        <f t="shared" si="145"/>
        <v>0</v>
      </c>
      <c r="DB200" s="333">
        <f t="shared" si="145"/>
        <v>0</v>
      </c>
      <c r="DC200" s="333">
        <f t="shared" si="145"/>
        <v>0</v>
      </c>
      <c r="DD200" s="333">
        <f t="shared" si="145"/>
        <v>0</v>
      </c>
      <c r="DE200" s="333">
        <f t="shared" si="145"/>
        <v>0</v>
      </c>
      <c r="DF200" s="333">
        <f t="shared" si="145"/>
        <v>0</v>
      </c>
      <c r="DG200" s="333">
        <f t="shared" si="145"/>
        <v>0</v>
      </c>
      <c r="DH200" s="333">
        <f t="shared" si="145"/>
        <v>0</v>
      </c>
      <c r="DI200" s="333">
        <f t="shared" si="145"/>
        <v>0</v>
      </c>
      <c r="DJ200" s="333">
        <f t="shared" si="145"/>
        <v>0</v>
      </c>
      <c r="DK200" s="333">
        <f t="shared" si="145"/>
        <v>0</v>
      </c>
      <c r="DL200" s="333">
        <f t="shared" si="145"/>
        <v>0</v>
      </c>
      <c r="DM200" s="333">
        <f t="shared" si="145"/>
        <v>0</v>
      </c>
      <c r="DN200" s="333">
        <f t="shared" si="145"/>
        <v>0</v>
      </c>
      <c r="DO200" s="333">
        <f t="shared" si="145"/>
        <v>0</v>
      </c>
      <c r="DP200" s="333">
        <f t="shared" si="145"/>
        <v>0</v>
      </c>
      <c r="DQ200" s="333">
        <f t="shared" si="145"/>
        <v>0</v>
      </c>
      <c r="DR200" s="333">
        <f t="shared" si="145"/>
        <v>0</v>
      </c>
      <c r="DS200" s="333">
        <f t="shared" si="145"/>
        <v>0</v>
      </c>
      <c r="DT200" s="333">
        <f t="shared" si="145"/>
        <v>0</v>
      </c>
      <c r="DU200" s="333">
        <f t="shared" si="145"/>
        <v>0</v>
      </c>
      <c r="DV200" s="333">
        <f t="shared" si="145"/>
        <v>0</v>
      </c>
      <c r="DW200" s="333">
        <f t="shared" si="145"/>
        <v>0</v>
      </c>
      <c r="DX200" s="333">
        <f t="shared" si="145"/>
        <v>0</v>
      </c>
      <c r="DY200" s="333">
        <f t="shared" si="145"/>
        <v>0</v>
      </c>
      <c r="DZ200" s="333">
        <f t="shared" si="145"/>
        <v>0</v>
      </c>
      <c r="EA200" s="333">
        <f t="shared" si="145"/>
        <v>0</v>
      </c>
      <c r="EB200" s="333">
        <f t="shared" si="145"/>
        <v>0</v>
      </c>
      <c r="EC200" s="333">
        <f t="shared" si="145"/>
        <v>0</v>
      </c>
      <c r="ED200" s="333">
        <f t="shared" si="145"/>
        <v>0</v>
      </c>
      <c r="EE200" s="333">
        <f t="shared" ref="EE200:GP200" si="146">EE192+EE184</f>
        <v>0</v>
      </c>
      <c r="EF200" s="333">
        <f t="shared" si="146"/>
        <v>0</v>
      </c>
      <c r="EG200" s="333">
        <f t="shared" si="146"/>
        <v>0</v>
      </c>
      <c r="EH200" s="333">
        <f t="shared" si="146"/>
        <v>0</v>
      </c>
      <c r="EI200" s="333">
        <f t="shared" si="146"/>
        <v>0</v>
      </c>
      <c r="EJ200" s="333">
        <f t="shared" si="146"/>
        <v>0</v>
      </c>
      <c r="EK200" s="333">
        <f t="shared" si="146"/>
        <v>0</v>
      </c>
      <c r="EL200" s="333">
        <f t="shared" si="146"/>
        <v>0</v>
      </c>
      <c r="EM200" s="333">
        <f t="shared" si="146"/>
        <v>0</v>
      </c>
      <c r="EN200" s="333">
        <f t="shared" si="146"/>
        <v>0</v>
      </c>
      <c r="EO200" s="333">
        <f t="shared" si="146"/>
        <v>0</v>
      </c>
      <c r="EP200" s="333">
        <f t="shared" si="146"/>
        <v>0</v>
      </c>
      <c r="EQ200" s="333">
        <f t="shared" si="146"/>
        <v>0</v>
      </c>
      <c r="ER200" s="333">
        <f t="shared" si="146"/>
        <v>0</v>
      </c>
      <c r="ES200" s="333">
        <f t="shared" si="146"/>
        <v>0</v>
      </c>
      <c r="ET200" s="333">
        <f t="shared" si="146"/>
        <v>0</v>
      </c>
      <c r="EU200" s="333">
        <f t="shared" si="146"/>
        <v>0</v>
      </c>
      <c r="EV200" s="333">
        <f t="shared" si="146"/>
        <v>0</v>
      </c>
      <c r="EW200" s="333">
        <f t="shared" si="146"/>
        <v>0</v>
      </c>
      <c r="EX200" s="333">
        <f t="shared" si="146"/>
        <v>0</v>
      </c>
      <c r="EY200" s="333">
        <f t="shared" si="146"/>
        <v>0</v>
      </c>
      <c r="EZ200" s="333">
        <f t="shared" si="146"/>
        <v>0</v>
      </c>
      <c r="FA200" s="333">
        <f t="shared" si="146"/>
        <v>0</v>
      </c>
      <c r="FB200" s="333">
        <f t="shared" si="146"/>
        <v>0</v>
      </c>
      <c r="FC200" s="333">
        <f t="shared" si="146"/>
        <v>0</v>
      </c>
      <c r="FD200" s="333">
        <f t="shared" si="146"/>
        <v>0</v>
      </c>
      <c r="FE200" s="333">
        <f t="shared" si="146"/>
        <v>0</v>
      </c>
      <c r="FF200" s="333">
        <f t="shared" si="146"/>
        <v>0</v>
      </c>
      <c r="FG200" s="333">
        <f t="shared" si="146"/>
        <v>0</v>
      </c>
      <c r="FH200" s="333">
        <f t="shared" si="146"/>
        <v>0</v>
      </c>
      <c r="FI200" s="333">
        <f t="shared" si="146"/>
        <v>0</v>
      </c>
      <c r="FJ200" s="333">
        <f t="shared" si="146"/>
        <v>0</v>
      </c>
      <c r="FK200" s="333">
        <f t="shared" si="146"/>
        <v>0</v>
      </c>
      <c r="FL200" s="333">
        <f t="shared" si="146"/>
        <v>0</v>
      </c>
      <c r="FM200" s="333">
        <f t="shared" si="146"/>
        <v>0</v>
      </c>
      <c r="FN200" s="333">
        <f t="shared" si="146"/>
        <v>0</v>
      </c>
      <c r="FO200" s="333">
        <f t="shared" si="146"/>
        <v>0</v>
      </c>
      <c r="FP200" s="333">
        <f t="shared" si="146"/>
        <v>0</v>
      </c>
      <c r="FQ200" s="333">
        <f t="shared" si="146"/>
        <v>0</v>
      </c>
      <c r="FR200" s="333">
        <f t="shared" si="146"/>
        <v>0</v>
      </c>
      <c r="FS200" s="333">
        <f t="shared" si="146"/>
        <v>0</v>
      </c>
      <c r="FT200" s="333">
        <f t="shared" si="146"/>
        <v>0</v>
      </c>
      <c r="FU200" s="333">
        <f t="shared" si="146"/>
        <v>0</v>
      </c>
      <c r="FV200" s="333">
        <f t="shared" si="146"/>
        <v>0</v>
      </c>
      <c r="FW200" s="333">
        <f t="shared" si="146"/>
        <v>0</v>
      </c>
      <c r="FX200" s="333">
        <f t="shared" si="146"/>
        <v>0</v>
      </c>
      <c r="FY200" s="333">
        <f t="shared" si="146"/>
        <v>0</v>
      </c>
      <c r="FZ200" s="333">
        <f t="shared" si="146"/>
        <v>0</v>
      </c>
      <c r="GA200" s="333">
        <f t="shared" si="146"/>
        <v>0</v>
      </c>
      <c r="GB200" s="333">
        <f t="shared" si="146"/>
        <v>0</v>
      </c>
      <c r="GC200" s="333">
        <f t="shared" si="146"/>
        <v>0</v>
      </c>
      <c r="GD200" s="333">
        <f t="shared" si="146"/>
        <v>0</v>
      </c>
      <c r="GE200" s="333">
        <f t="shared" si="146"/>
        <v>0</v>
      </c>
      <c r="GF200" s="333">
        <f t="shared" si="146"/>
        <v>0</v>
      </c>
      <c r="GG200" s="333">
        <f t="shared" si="146"/>
        <v>0</v>
      </c>
      <c r="GH200" s="333">
        <f t="shared" si="146"/>
        <v>0</v>
      </c>
      <c r="GI200" s="333">
        <f t="shared" si="146"/>
        <v>0</v>
      </c>
      <c r="GJ200" s="333">
        <f t="shared" si="146"/>
        <v>0</v>
      </c>
      <c r="GK200" s="333">
        <f t="shared" si="146"/>
        <v>0</v>
      </c>
      <c r="GL200" s="333">
        <f t="shared" si="146"/>
        <v>0</v>
      </c>
      <c r="GM200" s="333">
        <f t="shared" si="146"/>
        <v>0</v>
      </c>
      <c r="GN200" s="333">
        <f t="shared" si="146"/>
        <v>0</v>
      </c>
      <c r="GO200" s="333">
        <f t="shared" si="146"/>
        <v>0</v>
      </c>
      <c r="GP200" s="333">
        <f t="shared" si="146"/>
        <v>0</v>
      </c>
      <c r="GQ200" s="333">
        <f t="shared" ref="GQ200:IV200" si="147">GQ192+GQ184</f>
        <v>0</v>
      </c>
      <c r="GR200" s="333">
        <f t="shared" si="147"/>
        <v>0</v>
      </c>
      <c r="GS200" s="333">
        <f t="shared" si="147"/>
        <v>0</v>
      </c>
      <c r="GT200" s="333">
        <f t="shared" si="147"/>
        <v>0</v>
      </c>
      <c r="GU200" s="333">
        <f t="shared" si="147"/>
        <v>0</v>
      </c>
      <c r="GV200" s="333">
        <f t="shared" si="147"/>
        <v>0</v>
      </c>
      <c r="GW200" s="333">
        <f t="shared" si="147"/>
        <v>0</v>
      </c>
      <c r="GX200" s="333">
        <f t="shared" si="147"/>
        <v>0</v>
      </c>
      <c r="GY200" s="333">
        <f t="shared" si="147"/>
        <v>0</v>
      </c>
      <c r="GZ200" s="333">
        <f t="shared" si="147"/>
        <v>0</v>
      </c>
      <c r="HA200" s="333">
        <f t="shared" si="147"/>
        <v>0</v>
      </c>
      <c r="HB200" s="333">
        <f t="shared" si="147"/>
        <v>0</v>
      </c>
      <c r="HC200" s="333">
        <f t="shared" si="147"/>
        <v>0</v>
      </c>
      <c r="HD200" s="333">
        <f t="shared" si="147"/>
        <v>0</v>
      </c>
      <c r="HE200" s="333">
        <f t="shared" si="147"/>
        <v>0</v>
      </c>
      <c r="HF200" s="333">
        <f t="shared" si="147"/>
        <v>0</v>
      </c>
      <c r="HG200" s="333">
        <f t="shared" si="147"/>
        <v>0</v>
      </c>
      <c r="HH200" s="333">
        <f t="shared" si="147"/>
        <v>0</v>
      </c>
      <c r="HI200" s="333">
        <f t="shared" si="147"/>
        <v>0</v>
      </c>
      <c r="HJ200" s="333">
        <f t="shared" si="147"/>
        <v>0</v>
      </c>
      <c r="HK200" s="333">
        <f t="shared" si="147"/>
        <v>0</v>
      </c>
      <c r="HL200" s="333">
        <f t="shared" si="147"/>
        <v>0</v>
      </c>
      <c r="HM200" s="333">
        <f t="shared" si="147"/>
        <v>0</v>
      </c>
      <c r="HN200" s="333">
        <f t="shared" si="147"/>
        <v>0</v>
      </c>
      <c r="HO200" s="333">
        <f t="shared" si="147"/>
        <v>0</v>
      </c>
      <c r="HP200" s="333">
        <f t="shared" si="147"/>
        <v>0</v>
      </c>
      <c r="HQ200" s="333">
        <f t="shared" si="147"/>
        <v>0</v>
      </c>
      <c r="HR200" s="333">
        <f t="shared" si="147"/>
        <v>0</v>
      </c>
      <c r="HS200" s="333">
        <f t="shared" si="147"/>
        <v>0</v>
      </c>
      <c r="HT200" s="333">
        <f t="shared" si="147"/>
        <v>0</v>
      </c>
      <c r="HU200" s="333">
        <f t="shared" si="147"/>
        <v>0</v>
      </c>
      <c r="HV200" s="333">
        <f t="shared" si="147"/>
        <v>0</v>
      </c>
      <c r="HW200" s="333">
        <f t="shared" si="147"/>
        <v>0</v>
      </c>
      <c r="HX200" s="333">
        <f t="shared" si="147"/>
        <v>0</v>
      </c>
      <c r="HY200" s="333">
        <f t="shared" si="147"/>
        <v>0</v>
      </c>
      <c r="HZ200" s="333">
        <f t="shared" si="147"/>
        <v>0</v>
      </c>
      <c r="IA200" s="333">
        <f t="shared" si="147"/>
        <v>0</v>
      </c>
      <c r="IB200" s="333">
        <f t="shared" si="147"/>
        <v>0</v>
      </c>
      <c r="IC200" s="333">
        <f t="shared" si="147"/>
        <v>0</v>
      </c>
      <c r="ID200" s="333">
        <f t="shared" si="147"/>
        <v>0</v>
      </c>
      <c r="IE200" s="333">
        <f t="shared" si="147"/>
        <v>0</v>
      </c>
      <c r="IF200" s="333">
        <f t="shared" si="147"/>
        <v>0</v>
      </c>
      <c r="IG200" s="333">
        <f t="shared" si="147"/>
        <v>0</v>
      </c>
      <c r="IH200" s="333">
        <f t="shared" si="147"/>
        <v>0</v>
      </c>
      <c r="II200" s="333">
        <f t="shared" si="147"/>
        <v>0</v>
      </c>
      <c r="IJ200" s="333">
        <f t="shared" si="147"/>
        <v>0</v>
      </c>
      <c r="IK200" s="333">
        <f t="shared" si="147"/>
        <v>0</v>
      </c>
      <c r="IL200" s="333">
        <f t="shared" si="147"/>
        <v>0</v>
      </c>
      <c r="IM200" s="333">
        <f t="shared" si="147"/>
        <v>0</v>
      </c>
      <c r="IN200" s="333">
        <f t="shared" si="147"/>
        <v>0</v>
      </c>
      <c r="IO200" s="333">
        <f t="shared" si="147"/>
        <v>0</v>
      </c>
      <c r="IP200" s="333">
        <f t="shared" si="147"/>
        <v>0</v>
      </c>
      <c r="IQ200" s="333">
        <f t="shared" si="147"/>
        <v>0</v>
      </c>
      <c r="IR200" s="333">
        <f t="shared" si="147"/>
        <v>0</v>
      </c>
      <c r="IS200" s="333">
        <f t="shared" si="147"/>
        <v>0</v>
      </c>
      <c r="IT200" s="333">
        <f t="shared" si="147"/>
        <v>0</v>
      </c>
      <c r="IU200" s="333">
        <f t="shared" si="147"/>
        <v>0</v>
      </c>
      <c r="IV200" s="333">
        <f t="shared" si="147"/>
        <v>0</v>
      </c>
    </row>
    <row r="201" spans="1:256" s="336" customFormat="1" ht="13.5" customHeight="1" x14ac:dyDescent="0.3">
      <c r="A201" s="305"/>
      <c r="B201" s="330"/>
      <c r="C201" s="334" t="s">
        <v>557</v>
      </c>
      <c r="D201" s="335" t="s">
        <v>550</v>
      </c>
      <c r="E201" s="251">
        <f>E194+E186</f>
        <v>0</v>
      </c>
      <c r="F201" s="252">
        <f>F194+F186</f>
        <v>0</v>
      </c>
      <c r="G201" s="252">
        <f t="shared" ref="G201:BR201" si="148">G194+G186</f>
        <v>0</v>
      </c>
      <c r="H201" s="252">
        <f t="shared" si="148"/>
        <v>0</v>
      </c>
      <c r="I201" s="252">
        <f t="shared" si="148"/>
        <v>0</v>
      </c>
      <c r="J201" s="252">
        <f t="shared" si="148"/>
        <v>0</v>
      </c>
      <c r="K201" s="252">
        <f t="shared" si="148"/>
        <v>0</v>
      </c>
      <c r="L201" s="252">
        <f t="shared" si="148"/>
        <v>0</v>
      </c>
      <c r="M201" s="252">
        <f t="shared" si="148"/>
        <v>0</v>
      </c>
      <c r="N201" s="252">
        <f t="shared" si="148"/>
        <v>0</v>
      </c>
      <c r="O201" s="252">
        <f t="shared" si="148"/>
        <v>0</v>
      </c>
      <c r="P201" s="252">
        <f t="shared" si="148"/>
        <v>0</v>
      </c>
      <c r="Q201" s="252">
        <f t="shared" si="148"/>
        <v>0</v>
      </c>
      <c r="R201" s="252">
        <f t="shared" si="148"/>
        <v>0</v>
      </c>
      <c r="S201" s="252">
        <f t="shared" si="148"/>
        <v>0</v>
      </c>
      <c r="T201" s="252">
        <f t="shared" si="148"/>
        <v>0</v>
      </c>
      <c r="U201" s="252">
        <f t="shared" si="148"/>
        <v>0</v>
      </c>
      <c r="V201" s="252">
        <f t="shared" si="148"/>
        <v>0</v>
      </c>
      <c r="W201" s="252">
        <f t="shared" si="148"/>
        <v>0</v>
      </c>
      <c r="X201" s="252">
        <f t="shared" si="148"/>
        <v>0</v>
      </c>
      <c r="Y201" s="252">
        <f t="shared" si="148"/>
        <v>0</v>
      </c>
      <c r="Z201" s="252">
        <f t="shared" si="148"/>
        <v>0</v>
      </c>
      <c r="AA201" s="252">
        <f t="shared" si="148"/>
        <v>0</v>
      </c>
      <c r="AB201" s="252">
        <f t="shared" si="148"/>
        <v>0</v>
      </c>
      <c r="AC201" s="252">
        <f t="shared" si="148"/>
        <v>0</v>
      </c>
      <c r="AD201" s="252">
        <f t="shared" si="148"/>
        <v>0</v>
      </c>
      <c r="AE201" s="252">
        <f t="shared" si="148"/>
        <v>0</v>
      </c>
      <c r="AF201" s="252">
        <f t="shared" si="148"/>
        <v>0</v>
      </c>
      <c r="AG201" s="252">
        <f t="shared" si="148"/>
        <v>0</v>
      </c>
      <c r="AH201" s="252">
        <f t="shared" si="148"/>
        <v>0</v>
      </c>
      <c r="AI201" s="252">
        <f t="shared" si="148"/>
        <v>0</v>
      </c>
      <c r="AJ201" s="252">
        <f t="shared" si="148"/>
        <v>0</v>
      </c>
      <c r="AK201" s="252">
        <f t="shared" si="148"/>
        <v>0</v>
      </c>
      <c r="AL201" s="252">
        <f t="shared" si="148"/>
        <v>0</v>
      </c>
      <c r="AM201" s="252">
        <f t="shared" si="148"/>
        <v>0</v>
      </c>
      <c r="AN201" s="252">
        <f t="shared" si="148"/>
        <v>0</v>
      </c>
      <c r="AO201" s="252">
        <f t="shared" si="148"/>
        <v>0</v>
      </c>
      <c r="AP201" s="252">
        <f t="shared" si="148"/>
        <v>0</v>
      </c>
      <c r="AQ201" s="252">
        <f t="shared" si="148"/>
        <v>0</v>
      </c>
      <c r="AR201" s="252">
        <f t="shared" si="148"/>
        <v>0</v>
      </c>
      <c r="AS201" s="252">
        <f t="shared" si="148"/>
        <v>0</v>
      </c>
      <c r="AT201" s="252">
        <f t="shared" si="148"/>
        <v>0</v>
      </c>
      <c r="AU201" s="252">
        <f t="shared" si="148"/>
        <v>0</v>
      </c>
      <c r="AV201" s="252">
        <f t="shared" si="148"/>
        <v>0</v>
      </c>
      <c r="AW201" s="252">
        <f t="shared" si="148"/>
        <v>0</v>
      </c>
      <c r="AX201" s="252">
        <f t="shared" si="148"/>
        <v>0</v>
      </c>
      <c r="AY201" s="252">
        <f t="shared" si="148"/>
        <v>0</v>
      </c>
      <c r="AZ201" s="252">
        <f t="shared" si="148"/>
        <v>0</v>
      </c>
      <c r="BA201" s="252">
        <f t="shared" si="148"/>
        <v>0</v>
      </c>
      <c r="BB201" s="252">
        <f t="shared" si="148"/>
        <v>0</v>
      </c>
      <c r="BC201" s="252">
        <f t="shared" si="148"/>
        <v>0</v>
      </c>
      <c r="BD201" s="252">
        <f t="shared" si="148"/>
        <v>0</v>
      </c>
      <c r="BE201" s="252">
        <f t="shared" si="148"/>
        <v>0</v>
      </c>
      <c r="BF201" s="252">
        <f t="shared" si="148"/>
        <v>0</v>
      </c>
      <c r="BG201" s="252">
        <f t="shared" si="148"/>
        <v>0</v>
      </c>
      <c r="BH201" s="252">
        <f t="shared" si="148"/>
        <v>0</v>
      </c>
      <c r="BI201" s="252">
        <f t="shared" si="148"/>
        <v>0</v>
      </c>
      <c r="BJ201" s="252">
        <f t="shared" si="148"/>
        <v>0</v>
      </c>
      <c r="BK201" s="252">
        <f t="shared" si="148"/>
        <v>0</v>
      </c>
      <c r="BL201" s="252">
        <f t="shared" si="148"/>
        <v>0</v>
      </c>
      <c r="BM201" s="252">
        <f t="shared" si="148"/>
        <v>0</v>
      </c>
      <c r="BN201" s="252">
        <f t="shared" si="148"/>
        <v>0</v>
      </c>
      <c r="BO201" s="252">
        <f t="shared" si="148"/>
        <v>0</v>
      </c>
      <c r="BP201" s="252">
        <f t="shared" si="148"/>
        <v>0</v>
      </c>
      <c r="BQ201" s="252">
        <f t="shared" si="148"/>
        <v>0</v>
      </c>
      <c r="BR201" s="252">
        <f t="shared" si="148"/>
        <v>0</v>
      </c>
      <c r="BS201" s="252">
        <f t="shared" ref="BS201:ED201" si="149">BS194+BS186</f>
        <v>0</v>
      </c>
      <c r="BT201" s="252">
        <f t="shared" si="149"/>
        <v>0</v>
      </c>
      <c r="BU201" s="252">
        <f t="shared" si="149"/>
        <v>0</v>
      </c>
      <c r="BV201" s="252">
        <f t="shared" si="149"/>
        <v>0</v>
      </c>
      <c r="BW201" s="252">
        <f t="shared" si="149"/>
        <v>0</v>
      </c>
      <c r="BX201" s="252">
        <f t="shared" si="149"/>
        <v>0</v>
      </c>
      <c r="BY201" s="252">
        <f t="shared" si="149"/>
        <v>0</v>
      </c>
      <c r="BZ201" s="252">
        <f t="shared" si="149"/>
        <v>0</v>
      </c>
      <c r="CA201" s="252">
        <f t="shared" si="149"/>
        <v>0</v>
      </c>
      <c r="CB201" s="252">
        <f t="shared" si="149"/>
        <v>0</v>
      </c>
      <c r="CC201" s="252">
        <f t="shared" si="149"/>
        <v>0</v>
      </c>
      <c r="CD201" s="252">
        <f t="shared" si="149"/>
        <v>0</v>
      </c>
      <c r="CE201" s="252">
        <f t="shared" si="149"/>
        <v>0</v>
      </c>
      <c r="CF201" s="252">
        <f t="shared" si="149"/>
        <v>0</v>
      </c>
      <c r="CG201" s="252">
        <f t="shared" si="149"/>
        <v>0</v>
      </c>
      <c r="CH201" s="252">
        <f t="shared" si="149"/>
        <v>0</v>
      </c>
      <c r="CI201" s="252">
        <f t="shared" si="149"/>
        <v>0</v>
      </c>
      <c r="CJ201" s="252">
        <f t="shared" si="149"/>
        <v>0</v>
      </c>
      <c r="CK201" s="252">
        <f t="shared" si="149"/>
        <v>0</v>
      </c>
      <c r="CL201" s="252">
        <f t="shared" si="149"/>
        <v>0</v>
      </c>
      <c r="CM201" s="252">
        <f t="shared" si="149"/>
        <v>0</v>
      </c>
      <c r="CN201" s="252">
        <f t="shared" si="149"/>
        <v>0</v>
      </c>
      <c r="CO201" s="252">
        <f t="shared" si="149"/>
        <v>0</v>
      </c>
      <c r="CP201" s="252">
        <f t="shared" si="149"/>
        <v>0</v>
      </c>
      <c r="CQ201" s="252">
        <f t="shared" si="149"/>
        <v>0</v>
      </c>
      <c r="CR201" s="252">
        <f t="shared" si="149"/>
        <v>0</v>
      </c>
      <c r="CS201" s="252">
        <f t="shared" si="149"/>
        <v>0</v>
      </c>
      <c r="CT201" s="252">
        <f t="shared" si="149"/>
        <v>0</v>
      </c>
      <c r="CU201" s="252">
        <f t="shared" si="149"/>
        <v>0</v>
      </c>
      <c r="CV201" s="252">
        <f t="shared" si="149"/>
        <v>0</v>
      </c>
      <c r="CW201" s="252">
        <f t="shared" si="149"/>
        <v>0</v>
      </c>
      <c r="CX201" s="252">
        <f t="shared" si="149"/>
        <v>0</v>
      </c>
      <c r="CY201" s="252">
        <f t="shared" si="149"/>
        <v>0</v>
      </c>
      <c r="CZ201" s="252">
        <f t="shared" si="149"/>
        <v>0</v>
      </c>
      <c r="DA201" s="252">
        <f t="shared" si="149"/>
        <v>0</v>
      </c>
      <c r="DB201" s="252">
        <f t="shared" si="149"/>
        <v>0</v>
      </c>
      <c r="DC201" s="252">
        <f t="shared" si="149"/>
        <v>0</v>
      </c>
      <c r="DD201" s="252">
        <f t="shared" si="149"/>
        <v>0</v>
      </c>
      <c r="DE201" s="252">
        <f t="shared" si="149"/>
        <v>0</v>
      </c>
      <c r="DF201" s="252">
        <f t="shared" si="149"/>
        <v>0</v>
      </c>
      <c r="DG201" s="252">
        <f t="shared" si="149"/>
        <v>0</v>
      </c>
      <c r="DH201" s="252">
        <f t="shared" si="149"/>
        <v>0</v>
      </c>
      <c r="DI201" s="252">
        <f t="shared" si="149"/>
        <v>0</v>
      </c>
      <c r="DJ201" s="252">
        <f t="shared" si="149"/>
        <v>0</v>
      </c>
      <c r="DK201" s="252">
        <f t="shared" si="149"/>
        <v>0</v>
      </c>
      <c r="DL201" s="252">
        <f t="shared" si="149"/>
        <v>0</v>
      </c>
      <c r="DM201" s="252">
        <f t="shared" si="149"/>
        <v>0</v>
      </c>
      <c r="DN201" s="252">
        <f t="shared" si="149"/>
        <v>0</v>
      </c>
      <c r="DO201" s="252">
        <f t="shared" si="149"/>
        <v>0</v>
      </c>
      <c r="DP201" s="252">
        <f t="shared" si="149"/>
        <v>0</v>
      </c>
      <c r="DQ201" s="252">
        <f t="shared" si="149"/>
        <v>0</v>
      </c>
      <c r="DR201" s="252">
        <f t="shared" si="149"/>
        <v>0</v>
      </c>
      <c r="DS201" s="252">
        <f t="shared" si="149"/>
        <v>0</v>
      </c>
      <c r="DT201" s="252">
        <f t="shared" si="149"/>
        <v>0</v>
      </c>
      <c r="DU201" s="252">
        <f t="shared" si="149"/>
        <v>0</v>
      </c>
      <c r="DV201" s="252">
        <f t="shared" si="149"/>
        <v>0</v>
      </c>
      <c r="DW201" s="252">
        <f t="shared" si="149"/>
        <v>0</v>
      </c>
      <c r="DX201" s="252">
        <f t="shared" si="149"/>
        <v>0</v>
      </c>
      <c r="DY201" s="252">
        <f t="shared" si="149"/>
        <v>0</v>
      </c>
      <c r="DZ201" s="252">
        <f t="shared" si="149"/>
        <v>0</v>
      </c>
      <c r="EA201" s="252">
        <f t="shared" si="149"/>
        <v>0</v>
      </c>
      <c r="EB201" s="252">
        <f t="shared" si="149"/>
        <v>0</v>
      </c>
      <c r="EC201" s="252">
        <f t="shared" si="149"/>
        <v>0</v>
      </c>
      <c r="ED201" s="252">
        <f t="shared" si="149"/>
        <v>0</v>
      </c>
      <c r="EE201" s="252">
        <f t="shared" ref="EE201:GP201" si="150">EE194+EE186</f>
        <v>0</v>
      </c>
      <c r="EF201" s="252">
        <f t="shared" si="150"/>
        <v>0</v>
      </c>
      <c r="EG201" s="252">
        <f t="shared" si="150"/>
        <v>0</v>
      </c>
      <c r="EH201" s="252">
        <f t="shared" si="150"/>
        <v>0</v>
      </c>
      <c r="EI201" s="252">
        <f t="shared" si="150"/>
        <v>0</v>
      </c>
      <c r="EJ201" s="252">
        <f t="shared" si="150"/>
        <v>0</v>
      </c>
      <c r="EK201" s="252">
        <f t="shared" si="150"/>
        <v>0</v>
      </c>
      <c r="EL201" s="252">
        <f t="shared" si="150"/>
        <v>0</v>
      </c>
      <c r="EM201" s="252">
        <f t="shared" si="150"/>
        <v>0</v>
      </c>
      <c r="EN201" s="252">
        <f t="shared" si="150"/>
        <v>0</v>
      </c>
      <c r="EO201" s="252">
        <f t="shared" si="150"/>
        <v>0</v>
      </c>
      <c r="EP201" s="252">
        <f t="shared" si="150"/>
        <v>0</v>
      </c>
      <c r="EQ201" s="252">
        <f t="shared" si="150"/>
        <v>0</v>
      </c>
      <c r="ER201" s="252">
        <f t="shared" si="150"/>
        <v>0</v>
      </c>
      <c r="ES201" s="252">
        <f t="shared" si="150"/>
        <v>0</v>
      </c>
      <c r="ET201" s="252">
        <f t="shared" si="150"/>
        <v>0</v>
      </c>
      <c r="EU201" s="252">
        <f t="shared" si="150"/>
        <v>0</v>
      </c>
      <c r="EV201" s="252">
        <f t="shared" si="150"/>
        <v>0</v>
      </c>
      <c r="EW201" s="252">
        <f t="shared" si="150"/>
        <v>0</v>
      </c>
      <c r="EX201" s="252">
        <f t="shared" si="150"/>
        <v>0</v>
      </c>
      <c r="EY201" s="252">
        <f t="shared" si="150"/>
        <v>0</v>
      </c>
      <c r="EZ201" s="252">
        <f t="shared" si="150"/>
        <v>0</v>
      </c>
      <c r="FA201" s="252">
        <f t="shared" si="150"/>
        <v>0</v>
      </c>
      <c r="FB201" s="252">
        <f t="shared" si="150"/>
        <v>0</v>
      </c>
      <c r="FC201" s="252">
        <f t="shared" si="150"/>
        <v>0</v>
      </c>
      <c r="FD201" s="252">
        <f t="shared" si="150"/>
        <v>0</v>
      </c>
      <c r="FE201" s="252">
        <f t="shared" si="150"/>
        <v>0</v>
      </c>
      <c r="FF201" s="252">
        <f t="shared" si="150"/>
        <v>0</v>
      </c>
      <c r="FG201" s="252">
        <f t="shared" si="150"/>
        <v>0</v>
      </c>
      <c r="FH201" s="252">
        <f t="shared" si="150"/>
        <v>0</v>
      </c>
      <c r="FI201" s="252">
        <f t="shared" si="150"/>
        <v>0</v>
      </c>
      <c r="FJ201" s="252">
        <f t="shared" si="150"/>
        <v>0</v>
      </c>
      <c r="FK201" s="252">
        <f t="shared" si="150"/>
        <v>0</v>
      </c>
      <c r="FL201" s="252">
        <f t="shared" si="150"/>
        <v>0</v>
      </c>
      <c r="FM201" s="252">
        <f t="shared" si="150"/>
        <v>0</v>
      </c>
      <c r="FN201" s="252">
        <f t="shared" si="150"/>
        <v>0</v>
      </c>
      <c r="FO201" s="252">
        <f t="shared" si="150"/>
        <v>0</v>
      </c>
      <c r="FP201" s="252">
        <f t="shared" si="150"/>
        <v>0</v>
      </c>
      <c r="FQ201" s="252">
        <f t="shared" si="150"/>
        <v>0</v>
      </c>
      <c r="FR201" s="252">
        <f t="shared" si="150"/>
        <v>0</v>
      </c>
      <c r="FS201" s="252">
        <f t="shared" si="150"/>
        <v>0</v>
      </c>
      <c r="FT201" s="252">
        <f t="shared" si="150"/>
        <v>0</v>
      </c>
      <c r="FU201" s="252">
        <f t="shared" si="150"/>
        <v>0</v>
      </c>
      <c r="FV201" s="252">
        <f t="shared" si="150"/>
        <v>0</v>
      </c>
      <c r="FW201" s="252">
        <f t="shared" si="150"/>
        <v>0</v>
      </c>
      <c r="FX201" s="252">
        <f t="shared" si="150"/>
        <v>0</v>
      </c>
      <c r="FY201" s="252">
        <f t="shared" si="150"/>
        <v>0</v>
      </c>
      <c r="FZ201" s="252">
        <f t="shared" si="150"/>
        <v>0</v>
      </c>
      <c r="GA201" s="252">
        <f t="shared" si="150"/>
        <v>0</v>
      </c>
      <c r="GB201" s="252">
        <f t="shared" si="150"/>
        <v>0</v>
      </c>
      <c r="GC201" s="252">
        <f t="shared" si="150"/>
        <v>0</v>
      </c>
      <c r="GD201" s="252">
        <f t="shared" si="150"/>
        <v>0</v>
      </c>
      <c r="GE201" s="252">
        <f t="shared" si="150"/>
        <v>0</v>
      </c>
      <c r="GF201" s="252">
        <f t="shared" si="150"/>
        <v>0</v>
      </c>
      <c r="GG201" s="252">
        <f t="shared" si="150"/>
        <v>0</v>
      </c>
      <c r="GH201" s="252">
        <f t="shared" si="150"/>
        <v>0</v>
      </c>
      <c r="GI201" s="252">
        <f t="shared" si="150"/>
        <v>0</v>
      </c>
      <c r="GJ201" s="252">
        <f t="shared" si="150"/>
        <v>0</v>
      </c>
      <c r="GK201" s="252">
        <f t="shared" si="150"/>
        <v>0</v>
      </c>
      <c r="GL201" s="252">
        <f t="shared" si="150"/>
        <v>0</v>
      </c>
      <c r="GM201" s="252">
        <f t="shared" si="150"/>
        <v>0</v>
      </c>
      <c r="GN201" s="252">
        <f t="shared" si="150"/>
        <v>0</v>
      </c>
      <c r="GO201" s="252">
        <f t="shared" si="150"/>
        <v>0</v>
      </c>
      <c r="GP201" s="252">
        <f t="shared" si="150"/>
        <v>0</v>
      </c>
      <c r="GQ201" s="252">
        <f t="shared" ref="GQ201:IV201" si="151">GQ194+GQ186</f>
        <v>0</v>
      </c>
      <c r="GR201" s="252">
        <f t="shared" si="151"/>
        <v>0</v>
      </c>
      <c r="GS201" s="252">
        <f t="shared" si="151"/>
        <v>0</v>
      </c>
      <c r="GT201" s="252">
        <f t="shared" si="151"/>
        <v>0</v>
      </c>
      <c r="GU201" s="252">
        <f t="shared" si="151"/>
        <v>0</v>
      </c>
      <c r="GV201" s="252">
        <f t="shared" si="151"/>
        <v>0</v>
      </c>
      <c r="GW201" s="252">
        <f t="shared" si="151"/>
        <v>0</v>
      </c>
      <c r="GX201" s="252">
        <f t="shared" si="151"/>
        <v>0</v>
      </c>
      <c r="GY201" s="252">
        <f t="shared" si="151"/>
        <v>0</v>
      </c>
      <c r="GZ201" s="252">
        <f t="shared" si="151"/>
        <v>0</v>
      </c>
      <c r="HA201" s="252">
        <f t="shared" si="151"/>
        <v>0</v>
      </c>
      <c r="HB201" s="252">
        <f t="shared" si="151"/>
        <v>0</v>
      </c>
      <c r="HC201" s="252">
        <f t="shared" si="151"/>
        <v>0</v>
      </c>
      <c r="HD201" s="252">
        <f t="shared" si="151"/>
        <v>0</v>
      </c>
      <c r="HE201" s="252">
        <f t="shared" si="151"/>
        <v>0</v>
      </c>
      <c r="HF201" s="252">
        <f t="shared" si="151"/>
        <v>0</v>
      </c>
      <c r="HG201" s="252">
        <f t="shared" si="151"/>
        <v>0</v>
      </c>
      <c r="HH201" s="252">
        <f t="shared" si="151"/>
        <v>0</v>
      </c>
      <c r="HI201" s="252">
        <f t="shared" si="151"/>
        <v>0</v>
      </c>
      <c r="HJ201" s="252">
        <f t="shared" si="151"/>
        <v>0</v>
      </c>
      <c r="HK201" s="252">
        <f t="shared" si="151"/>
        <v>0</v>
      </c>
      <c r="HL201" s="252">
        <f t="shared" si="151"/>
        <v>0</v>
      </c>
      <c r="HM201" s="252">
        <f t="shared" si="151"/>
        <v>0</v>
      </c>
      <c r="HN201" s="252">
        <f t="shared" si="151"/>
        <v>0</v>
      </c>
      <c r="HO201" s="252">
        <f t="shared" si="151"/>
        <v>0</v>
      </c>
      <c r="HP201" s="252">
        <f t="shared" si="151"/>
        <v>0</v>
      </c>
      <c r="HQ201" s="252">
        <f t="shared" si="151"/>
        <v>0</v>
      </c>
      <c r="HR201" s="252">
        <f t="shared" si="151"/>
        <v>0</v>
      </c>
      <c r="HS201" s="252">
        <f t="shared" si="151"/>
        <v>0</v>
      </c>
      <c r="HT201" s="252">
        <f t="shared" si="151"/>
        <v>0</v>
      </c>
      <c r="HU201" s="252">
        <f t="shared" si="151"/>
        <v>0</v>
      </c>
      <c r="HV201" s="252">
        <f t="shared" si="151"/>
        <v>0</v>
      </c>
      <c r="HW201" s="252">
        <f t="shared" si="151"/>
        <v>0</v>
      </c>
      <c r="HX201" s="252">
        <f t="shared" si="151"/>
        <v>0</v>
      </c>
      <c r="HY201" s="252">
        <f t="shared" si="151"/>
        <v>0</v>
      </c>
      <c r="HZ201" s="252">
        <f t="shared" si="151"/>
        <v>0</v>
      </c>
      <c r="IA201" s="252">
        <f t="shared" si="151"/>
        <v>0</v>
      </c>
      <c r="IB201" s="252">
        <f t="shared" si="151"/>
        <v>0</v>
      </c>
      <c r="IC201" s="252">
        <f t="shared" si="151"/>
        <v>0</v>
      </c>
      <c r="ID201" s="252">
        <f t="shared" si="151"/>
        <v>0</v>
      </c>
      <c r="IE201" s="252">
        <f t="shared" si="151"/>
        <v>0</v>
      </c>
      <c r="IF201" s="252">
        <f t="shared" si="151"/>
        <v>0</v>
      </c>
      <c r="IG201" s="252">
        <f t="shared" si="151"/>
        <v>0</v>
      </c>
      <c r="IH201" s="252">
        <f t="shared" si="151"/>
        <v>0</v>
      </c>
      <c r="II201" s="252">
        <f t="shared" si="151"/>
        <v>0</v>
      </c>
      <c r="IJ201" s="252">
        <f t="shared" si="151"/>
        <v>0</v>
      </c>
      <c r="IK201" s="252">
        <f t="shared" si="151"/>
        <v>0</v>
      </c>
      <c r="IL201" s="252">
        <f t="shared" si="151"/>
        <v>0</v>
      </c>
      <c r="IM201" s="252">
        <f t="shared" si="151"/>
        <v>0</v>
      </c>
      <c r="IN201" s="252">
        <f t="shared" si="151"/>
        <v>0</v>
      </c>
      <c r="IO201" s="252">
        <f t="shared" si="151"/>
        <v>0</v>
      </c>
      <c r="IP201" s="252">
        <f t="shared" si="151"/>
        <v>0</v>
      </c>
      <c r="IQ201" s="252">
        <f t="shared" si="151"/>
        <v>0</v>
      </c>
      <c r="IR201" s="252">
        <f t="shared" si="151"/>
        <v>0</v>
      </c>
      <c r="IS201" s="252">
        <f t="shared" si="151"/>
        <v>0</v>
      </c>
      <c r="IT201" s="252">
        <f t="shared" si="151"/>
        <v>0</v>
      </c>
      <c r="IU201" s="252">
        <f t="shared" si="151"/>
        <v>0</v>
      </c>
      <c r="IV201" s="252">
        <f t="shared" si="151"/>
        <v>0</v>
      </c>
    </row>
    <row r="202" spans="1:256" s="336" customFormat="1" ht="13.5" customHeight="1" x14ac:dyDescent="0.3">
      <c r="A202" s="298"/>
      <c r="B202" s="330"/>
      <c r="C202" s="331"/>
      <c r="D202" s="335" t="s">
        <v>552</v>
      </c>
      <c r="E202" s="251">
        <f>E196+E188</f>
        <v>0</v>
      </c>
      <c r="F202" s="252">
        <f>F196+F188</f>
        <v>0</v>
      </c>
      <c r="G202" s="252">
        <f t="shared" ref="G202:BR202" si="152">G196+G188</f>
        <v>0</v>
      </c>
      <c r="H202" s="252">
        <f t="shared" si="152"/>
        <v>0</v>
      </c>
      <c r="I202" s="252">
        <f t="shared" si="152"/>
        <v>0</v>
      </c>
      <c r="J202" s="252">
        <f t="shared" si="152"/>
        <v>0</v>
      </c>
      <c r="K202" s="252">
        <f t="shared" si="152"/>
        <v>0</v>
      </c>
      <c r="L202" s="252">
        <f t="shared" si="152"/>
        <v>0</v>
      </c>
      <c r="M202" s="252">
        <f t="shared" si="152"/>
        <v>0</v>
      </c>
      <c r="N202" s="252">
        <f t="shared" si="152"/>
        <v>0</v>
      </c>
      <c r="O202" s="252">
        <f t="shared" si="152"/>
        <v>0</v>
      </c>
      <c r="P202" s="252">
        <f t="shared" si="152"/>
        <v>0</v>
      </c>
      <c r="Q202" s="252">
        <f t="shared" si="152"/>
        <v>0</v>
      </c>
      <c r="R202" s="252">
        <f t="shared" si="152"/>
        <v>0</v>
      </c>
      <c r="S202" s="252">
        <f t="shared" si="152"/>
        <v>0</v>
      </c>
      <c r="T202" s="252">
        <f t="shared" si="152"/>
        <v>0</v>
      </c>
      <c r="U202" s="252">
        <f t="shared" si="152"/>
        <v>0</v>
      </c>
      <c r="V202" s="252">
        <f t="shared" si="152"/>
        <v>0</v>
      </c>
      <c r="W202" s="252">
        <f t="shared" si="152"/>
        <v>0</v>
      </c>
      <c r="X202" s="252">
        <f t="shared" si="152"/>
        <v>0</v>
      </c>
      <c r="Y202" s="252">
        <f t="shared" si="152"/>
        <v>0</v>
      </c>
      <c r="Z202" s="252">
        <f t="shared" si="152"/>
        <v>0</v>
      </c>
      <c r="AA202" s="252">
        <f t="shared" si="152"/>
        <v>0</v>
      </c>
      <c r="AB202" s="252">
        <f t="shared" si="152"/>
        <v>0</v>
      </c>
      <c r="AC202" s="252">
        <f t="shared" si="152"/>
        <v>0</v>
      </c>
      <c r="AD202" s="252">
        <f t="shared" si="152"/>
        <v>0</v>
      </c>
      <c r="AE202" s="252">
        <f t="shared" si="152"/>
        <v>0</v>
      </c>
      <c r="AF202" s="252">
        <f t="shared" si="152"/>
        <v>0</v>
      </c>
      <c r="AG202" s="252">
        <f t="shared" si="152"/>
        <v>0</v>
      </c>
      <c r="AH202" s="252">
        <f t="shared" si="152"/>
        <v>0</v>
      </c>
      <c r="AI202" s="252">
        <f t="shared" si="152"/>
        <v>0</v>
      </c>
      <c r="AJ202" s="252">
        <f t="shared" si="152"/>
        <v>0</v>
      </c>
      <c r="AK202" s="252">
        <f t="shared" si="152"/>
        <v>0</v>
      </c>
      <c r="AL202" s="252">
        <f t="shared" si="152"/>
        <v>0</v>
      </c>
      <c r="AM202" s="252">
        <f t="shared" si="152"/>
        <v>0</v>
      </c>
      <c r="AN202" s="252">
        <f t="shared" si="152"/>
        <v>0</v>
      </c>
      <c r="AO202" s="252">
        <f t="shared" si="152"/>
        <v>0</v>
      </c>
      <c r="AP202" s="252">
        <f t="shared" si="152"/>
        <v>0</v>
      </c>
      <c r="AQ202" s="252">
        <f t="shared" si="152"/>
        <v>0</v>
      </c>
      <c r="AR202" s="252">
        <f t="shared" si="152"/>
        <v>0</v>
      </c>
      <c r="AS202" s="252">
        <f t="shared" si="152"/>
        <v>0</v>
      </c>
      <c r="AT202" s="252">
        <f t="shared" si="152"/>
        <v>0</v>
      </c>
      <c r="AU202" s="252">
        <f t="shared" si="152"/>
        <v>0</v>
      </c>
      <c r="AV202" s="252">
        <f t="shared" si="152"/>
        <v>0</v>
      </c>
      <c r="AW202" s="252">
        <f t="shared" si="152"/>
        <v>0</v>
      </c>
      <c r="AX202" s="252">
        <f t="shared" si="152"/>
        <v>0</v>
      </c>
      <c r="AY202" s="252">
        <f t="shared" si="152"/>
        <v>0</v>
      </c>
      <c r="AZ202" s="252">
        <f t="shared" si="152"/>
        <v>0</v>
      </c>
      <c r="BA202" s="252">
        <f t="shared" si="152"/>
        <v>0</v>
      </c>
      <c r="BB202" s="252">
        <f t="shared" si="152"/>
        <v>0</v>
      </c>
      <c r="BC202" s="252">
        <f t="shared" si="152"/>
        <v>0</v>
      </c>
      <c r="BD202" s="252">
        <f t="shared" si="152"/>
        <v>0</v>
      </c>
      <c r="BE202" s="252">
        <f t="shared" si="152"/>
        <v>0</v>
      </c>
      <c r="BF202" s="252">
        <f t="shared" si="152"/>
        <v>0</v>
      </c>
      <c r="BG202" s="252">
        <f t="shared" si="152"/>
        <v>0</v>
      </c>
      <c r="BH202" s="252">
        <f t="shared" si="152"/>
        <v>0</v>
      </c>
      <c r="BI202" s="252">
        <f t="shared" si="152"/>
        <v>0</v>
      </c>
      <c r="BJ202" s="252">
        <f t="shared" si="152"/>
        <v>0</v>
      </c>
      <c r="BK202" s="252">
        <f t="shared" si="152"/>
        <v>0</v>
      </c>
      <c r="BL202" s="252">
        <f t="shared" si="152"/>
        <v>0</v>
      </c>
      <c r="BM202" s="252">
        <f t="shared" si="152"/>
        <v>0</v>
      </c>
      <c r="BN202" s="252">
        <f t="shared" si="152"/>
        <v>0</v>
      </c>
      <c r="BO202" s="252">
        <f t="shared" si="152"/>
        <v>0</v>
      </c>
      <c r="BP202" s="252">
        <f t="shared" si="152"/>
        <v>0</v>
      </c>
      <c r="BQ202" s="252">
        <f t="shared" si="152"/>
        <v>0</v>
      </c>
      <c r="BR202" s="252">
        <f t="shared" si="152"/>
        <v>0</v>
      </c>
      <c r="BS202" s="252">
        <f t="shared" ref="BS202:ED202" si="153">BS196+BS188</f>
        <v>0</v>
      </c>
      <c r="BT202" s="252">
        <f t="shared" si="153"/>
        <v>0</v>
      </c>
      <c r="BU202" s="252">
        <f t="shared" si="153"/>
        <v>0</v>
      </c>
      <c r="BV202" s="252">
        <f t="shared" si="153"/>
        <v>0</v>
      </c>
      <c r="BW202" s="252">
        <f t="shared" si="153"/>
        <v>0</v>
      </c>
      <c r="BX202" s="252">
        <f t="shared" si="153"/>
        <v>0</v>
      </c>
      <c r="BY202" s="252">
        <f t="shared" si="153"/>
        <v>0</v>
      </c>
      <c r="BZ202" s="252">
        <f t="shared" si="153"/>
        <v>0</v>
      </c>
      <c r="CA202" s="252">
        <f t="shared" si="153"/>
        <v>0</v>
      </c>
      <c r="CB202" s="252">
        <f t="shared" si="153"/>
        <v>0</v>
      </c>
      <c r="CC202" s="252">
        <f t="shared" si="153"/>
        <v>0</v>
      </c>
      <c r="CD202" s="252">
        <f t="shared" si="153"/>
        <v>0</v>
      </c>
      <c r="CE202" s="252">
        <f t="shared" si="153"/>
        <v>0</v>
      </c>
      <c r="CF202" s="252">
        <f t="shared" si="153"/>
        <v>0</v>
      </c>
      <c r="CG202" s="252">
        <f t="shared" si="153"/>
        <v>0</v>
      </c>
      <c r="CH202" s="252">
        <f t="shared" si="153"/>
        <v>0</v>
      </c>
      <c r="CI202" s="252">
        <f t="shared" si="153"/>
        <v>0</v>
      </c>
      <c r="CJ202" s="252">
        <f t="shared" si="153"/>
        <v>0</v>
      </c>
      <c r="CK202" s="252">
        <f t="shared" si="153"/>
        <v>0</v>
      </c>
      <c r="CL202" s="252">
        <f t="shared" si="153"/>
        <v>0</v>
      </c>
      <c r="CM202" s="252">
        <f t="shared" si="153"/>
        <v>0</v>
      </c>
      <c r="CN202" s="252">
        <f t="shared" si="153"/>
        <v>0</v>
      </c>
      <c r="CO202" s="252">
        <f t="shared" si="153"/>
        <v>0</v>
      </c>
      <c r="CP202" s="252">
        <f t="shared" si="153"/>
        <v>0</v>
      </c>
      <c r="CQ202" s="252">
        <f t="shared" si="153"/>
        <v>0</v>
      </c>
      <c r="CR202" s="252">
        <f t="shared" si="153"/>
        <v>0</v>
      </c>
      <c r="CS202" s="252">
        <f t="shared" si="153"/>
        <v>0</v>
      </c>
      <c r="CT202" s="252">
        <f t="shared" si="153"/>
        <v>0</v>
      </c>
      <c r="CU202" s="252">
        <f t="shared" si="153"/>
        <v>0</v>
      </c>
      <c r="CV202" s="252">
        <f t="shared" si="153"/>
        <v>0</v>
      </c>
      <c r="CW202" s="252">
        <f t="shared" si="153"/>
        <v>0</v>
      </c>
      <c r="CX202" s="252">
        <f t="shared" si="153"/>
        <v>0</v>
      </c>
      <c r="CY202" s="252">
        <f t="shared" si="153"/>
        <v>0</v>
      </c>
      <c r="CZ202" s="252">
        <f t="shared" si="153"/>
        <v>0</v>
      </c>
      <c r="DA202" s="252">
        <f t="shared" si="153"/>
        <v>0</v>
      </c>
      <c r="DB202" s="252">
        <f t="shared" si="153"/>
        <v>0</v>
      </c>
      <c r="DC202" s="252">
        <f t="shared" si="153"/>
        <v>0</v>
      </c>
      <c r="DD202" s="252">
        <f t="shared" si="153"/>
        <v>0</v>
      </c>
      <c r="DE202" s="252">
        <f t="shared" si="153"/>
        <v>0</v>
      </c>
      <c r="DF202" s="252">
        <f t="shared" si="153"/>
        <v>0</v>
      </c>
      <c r="DG202" s="252">
        <f t="shared" si="153"/>
        <v>0</v>
      </c>
      <c r="DH202" s="252">
        <f t="shared" si="153"/>
        <v>0</v>
      </c>
      <c r="DI202" s="252">
        <f t="shared" si="153"/>
        <v>0</v>
      </c>
      <c r="DJ202" s="252">
        <f t="shared" si="153"/>
        <v>0</v>
      </c>
      <c r="DK202" s="252">
        <f t="shared" si="153"/>
        <v>0</v>
      </c>
      <c r="DL202" s="252">
        <f t="shared" si="153"/>
        <v>0</v>
      </c>
      <c r="DM202" s="252">
        <f t="shared" si="153"/>
        <v>0</v>
      </c>
      <c r="DN202" s="252">
        <f t="shared" si="153"/>
        <v>0</v>
      </c>
      <c r="DO202" s="252">
        <f t="shared" si="153"/>
        <v>0</v>
      </c>
      <c r="DP202" s="252">
        <f t="shared" si="153"/>
        <v>0</v>
      </c>
      <c r="DQ202" s="252">
        <f t="shared" si="153"/>
        <v>0</v>
      </c>
      <c r="DR202" s="252">
        <f t="shared" si="153"/>
        <v>0</v>
      </c>
      <c r="DS202" s="252">
        <f t="shared" si="153"/>
        <v>0</v>
      </c>
      <c r="DT202" s="252">
        <f t="shared" si="153"/>
        <v>0</v>
      </c>
      <c r="DU202" s="252">
        <f t="shared" si="153"/>
        <v>0</v>
      </c>
      <c r="DV202" s="252">
        <f t="shared" si="153"/>
        <v>0</v>
      </c>
      <c r="DW202" s="252">
        <f t="shared" si="153"/>
        <v>0</v>
      </c>
      <c r="DX202" s="252">
        <f t="shared" si="153"/>
        <v>0</v>
      </c>
      <c r="DY202" s="252">
        <f t="shared" si="153"/>
        <v>0</v>
      </c>
      <c r="DZ202" s="252">
        <f t="shared" si="153"/>
        <v>0</v>
      </c>
      <c r="EA202" s="252">
        <f t="shared" si="153"/>
        <v>0</v>
      </c>
      <c r="EB202" s="252">
        <f t="shared" si="153"/>
        <v>0</v>
      </c>
      <c r="EC202" s="252">
        <f t="shared" si="153"/>
        <v>0</v>
      </c>
      <c r="ED202" s="252">
        <f t="shared" si="153"/>
        <v>0</v>
      </c>
      <c r="EE202" s="252">
        <f t="shared" ref="EE202:GP202" si="154">EE196+EE188</f>
        <v>0</v>
      </c>
      <c r="EF202" s="252">
        <f t="shared" si="154"/>
        <v>0</v>
      </c>
      <c r="EG202" s="252">
        <f t="shared" si="154"/>
        <v>0</v>
      </c>
      <c r="EH202" s="252">
        <f t="shared" si="154"/>
        <v>0</v>
      </c>
      <c r="EI202" s="252">
        <f t="shared" si="154"/>
        <v>0</v>
      </c>
      <c r="EJ202" s="252">
        <f t="shared" si="154"/>
        <v>0</v>
      </c>
      <c r="EK202" s="252">
        <f t="shared" si="154"/>
        <v>0</v>
      </c>
      <c r="EL202" s="252">
        <f t="shared" si="154"/>
        <v>0</v>
      </c>
      <c r="EM202" s="252">
        <f t="shared" si="154"/>
        <v>0</v>
      </c>
      <c r="EN202" s="252">
        <f t="shared" si="154"/>
        <v>0</v>
      </c>
      <c r="EO202" s="252">
        <f t="shared" si="154"/>
        <v>0</v>
      </c>
      <c r="EP202" s="252">
        <f t="shared" si="154"/>
        <v>0</v>
      </c>
      <c r="EQ202" s="252">
        <f t="shared" si="154"/>
        <v>0</v>
      </c>
      <c r="ER202" s="252">
        <f t="shared" si="154"/>
        <v>0</v>
      </c>
      <c r="ES202" s="252">
        <f t="shared" si="154"/>
        <v>0</v>
      </c>
      <c r="ET202" s="252">
        <f t="shared" si="154"/>
        <v>0</v>
      </c>
      <c r="EU202" s="252">
        <f t="shared" si="154"/>
        <v>0</v>
      </c>
      <c r="EV202" s="252">
        <f t="shared" si="154"/>
        <v>0</v>
      </c>
      <c r="EW202" s="252">
        <f t="shared" si="154"/>
        <v>0</v>
      </c>
      <c r="EX202" s="252">
        <f t="shared" si="154"/>
        <v>0</v>
      </c>
      <c r="EY202" s="252">
        <f t="shared" si="154"/>
        <v>0</v>
      </c>
      <c r="EZ202" s="252">
        <f t="shared" si="154"/>
        <v>0</v>
      </c>
      <c r="FA202" s="252">
        <f t="shared" si="154"/>
        <v>0</v>
      </c>
      <c r="FB202" s="252">
        <f t="shared" si="154"/>
        <v>0</v>
      </c>
      <c r="FC202" s="252">
        <f t="shared" si="154"/>
        <v>0</v>
      </c>
      <c r="FD202" s="252">
        <f t="shared" si="154"/>
        <v>0</v>
      </c>
      <c r="FE202" s="252">
        <f t="shared" si="154"/>
        <v>0</v>
      </c>
      <c r="FF202" s="252">
        <f t="shared" si="154"/>
        <v>0</v>
      </c>
      <c r="FG202" s="252">
        <f t="shared" si="154"/>
        <v>0</v>
      </c>
      <c r="FH202" s="252">
        <f t="shared" si="154"/>
        <v>0</v>
      </c>
      <c r="FI202" s="252">
        <f t="shared" si="154"/>
        <v>0</v>
      </c>
      <c r="FJ202" s="252">
        <f t="shared" si="154"/>
        <v>0</v>
      </c>
      <c r="FK202" s="252">
        <f t="shared" si="154"/>
        <v>0</v>
      </c>
      <c r="FL202" s="252">
        <f t="shared" si="154"/>
        <v>0</v>
      </c>
      <c r="FM202" s="252">
        <f t="shared" si="154"/>
        <v>0</v>
      </c>
      <c r="FN202" s="252">
        <f t="shared" si="154"/>
        <v>0</v>
      </c>
      <c r="FO202" s="252">
        <f t="shared" si="154"/>
        <v>0</v>
      </c>
      <c r="FP202" s="252">
        <f t="shared" si="154"/>
        <v>0</v>
      </c>
      <c r="FQ202" s="252">
        <f t="shared" si="154"/>
        <v>0</v>
      </c>
      <c r="FR202" s="252">
        <f t="shared" si="154"/>
        <v>0</v>
      </c>
      <c r="FS202" s="252">
        <f t="shared" si="154"/>
        <v>0</v>
      </c>
      <c r="FT202" s="252">
        <f t="shared" si="154"/>
        <v>0</v>
      </c>
      <c r="FU202" s="252">
        <f t="shared" si="154"/>
        <v>0</v>
      </c>
      <c r="FV202" s="252">
        <f t="shared" si="154"/>
        <v>0</v>
      </c>
      <c r="FW202" s="252">
        <f t="shared" si="154"/>
        <v>0</v>
      </c>
      <c r="FX202" s="252">
        <f t="shared" si="154"/>
        <v>0</v>
      </c>
      <c r="FY202" s="252">
        <f t="shared" si="154"/>
        <v>0</v>
      </c>
      <c r="FZ202" s="252">
        <f t="shared" si="154"/>
        <v>0</v>
      </c>
      <c r="GA202" s="252">
        <f t="shared" si="154"/>
        <v>0</v>
      </c>
      <c r="GB202" s="252">
        <f t="shared" si="154"/>
        <v>0</v>
      </c>
      <c r="GC202" s="252">
        <f t="shared" si="154"/>
        <v>0</v>
      </c>
      <c r="GD202" s="252">
        <f t="shared" si="154"/>
        <v>0</v>
      </c>
      <c r="GE202" s="252">
        <f t="shared" si="154"/>
        <v>0</v>
      </c>
      <c r="GF202" s="252">
        <f t="shared" si="154"/>
        <v>0</v>
      </c>
      <c r="GG202" s="252">
        <f t="shared" si="154"/>
        <v>0</v>
      </c>
      <c r="GH202" s="252">
        <f t="shared" si="154"/>
        <v>0</v>
      </c>
      <c r="GI202" s="252">
        <f t="shared" si="154"/>
        <v>0</v>
      </c>
      <c r="GJ202" s="252">
        <f t="shared" si="154"/>
        <v>0</v>
      </c>
      <c r="GK202" s="252">
        <f t="shared" si="154"/>
        <v>0</v>
      </c>
      <c r="GL202" s="252">
        <f t="shared" si="154"/>
        <v>0</v>
      </c>
      <c r="GM202" s="252">
        <f t="shared" si="154"/>
        <v>0</v>
      </c>
      <c r="GN202" s="252">
        <f t="shared" si="154"/>
        <v>0</v>
      </c>
      <c r="GO202" s="252">
        <f t="shared" si="154"/>
        <v>0</v>
      </c>
      <c r="GP202" s="252">
        <f t="shared" si="154"/>
        <v>0</v>
      </c>
      <c r="GQ202" s="252">
        <f t="shared" ref="GQ202:IV202" si="155">GQ196+GQ188</f>
        <v>0</v>
      </c>
      <c r="GR202" s="252">
        <f t="shared" si="155"/>
        <v>0</v>
      </c>
      <c r="GS202" s="252">
        <f t="shared" si="155"/>
        <v>0</v>
      </c>
      <c r="GT202" s="252">
        <f t="shared" si="155"/>
        <v>0</v>
      </c>
      <c r="GU202" s="252">
        <f t="shared" si="155"/>
        <v>0</v>
      </c>
      <c r="GV202" s="252">
        <f t="shared" si="155"/>
        <v>0</v>
      </c>
      <c r="GW202" s="252">
        <f t="shared" si="155"/>
        <v>0</v>
      </c>
      <c r="GX202" s="252">
        <f t="shared" si="155"/>
        <v>0</v>
      </c>
      <c r="GY202" s="252">
        <f t="shared" si="155"/>
        <v>0</v>
      </c>
      <c r="GZ202" s="252">
        <f t="shared" si="155"/>
        <v>0</v>
      </c>
      <c r="HA202" s="252">
        <f t="shared" si="155"/>
        <v>0</v>
      </c>
      <c r="HB202" s="252">
        <f t="shared" si="155"/>
        <v>0</v>
      </c>
      <c r="HC202" s="252">
        <f t="shared" si="155"/>
        <v>0</v>
      </c>
      <c r="HD202" s="252">
        <f t="shared" si="155"/>
        <v>0</v>
      </c>
      <c r="HE202" s="252">
        <f t="shared" si="155"/>
        <v>0</v>
      </c>
      <c r="HF202" s="252">
        <f t="shared" si="155"/>
        <v>0</v>
      </c>
      <c r="HG202" s="252">
        <f t="shared" si="155"/>
        <v>0</v>
      </c>
      <c r="HH202" s="252">
        <f t="shared" si="155"/>
        <v>0</v>
      </c>
      <c r="HI202" s="252">
        <f t="shared" si="155"/>
        <v>0</v>
      </c>
      <c r="HJ202" s="252">
        <f t="shared" si="155"/>
        <v>0</v>
      </c>
      <c r="HK202" s="252">
        <f t="shared" si="155"/>
        <v>0</v>
      </c>
      <c r="HL202" s="252">
        <f t="shared" si="155"/>
        <v>0</v>
      </c>
      <c r="HM202" s="252">
        <f t="shared" si="155"/>
        <v>0</v>
      </c>
      <c r="HN202" s="252">
        <f t="shared" si="155"/>
        <v>0</v>
      </c>
      <c r="HO202" s="252">
        <f t="shared" si="155"/>
        <v>0</v>
      </c>
      <c r="HP202" s="252">
        <f t="shared" si="155"/>
        <v>0</v>
      </c>
      <c r="HQ202" s="252">
        <f t="shared" si="155"/>
        <v>0</v>
      </c>
      <c r="HR202" s="252">
        <f t="shared" si="155"/>
        <v>0</v>
      </c>
      <c r="HS202" s="252">
        <f t="shared" si="155"/>
        <v>0</v>
      </c>
      <c r="HT202" s="252">
        <f t="shared" si="155"/>
        <v>0</v>
      </c>
      <c r="HU202" s="252">
        <f t="shared" si="155"/>
        <v>0</v>
      </c>
      <c r="HV202" s="252">
        <f t="shared" si="155"/>
        <v>0</v>
      </c>
      <c r="HW202" s="252">
        <f t="shared" si="155"/>
        <v>0</v>
      </c>
      <c r="HX202" s="252">
        <f t="shared" si="155"/>
        <v>0</v>
      </c>
      <c r="HY202" s="252">
        <f t="shared" si="155"/>
        <v>0</v>
      </c>
      <c r="HZ202" s="252">
        <f t="shared" si="155"/>
        <v>0</v>
      </c>
      <c r="IA202" s="252">
        <f t="shared" si="155"/>
        <v>0</v>
      </c>
      <c r="IB202" s="252">
        <f t="shared" si="155"/>
        <v>0</v>
      </c>
      <c r="IC202" s="252">
        <f t="shared" si="155"/>
        <v>0</v>
      </c>
      <c r="ID202" s="252">
        <f t="shared" si="155"/>
        <v>0</v>
      </c>
      <c r="IE202" s="252">
        <f t="shared" si="155"/>
        <v>0</v>
      </c>
      <c r="IF202" s="252">
        <f t="shared" si="155"/>
        <v>0</v>
      </c>
      <c r="IG202" s="252">
        <f t="shared" si="155"/>
        <v>0</v>
      </c>
      <c r="IH202" s="252">
        <f t="shared" si="155"/>
        <v>0</v>
      </c>
      <c r="II202" s="252">
        <f t="shared" si="155"/>
        <v>0</v>
      </c>
      <c r="IJ202" s="252">
        <f t="shared" si="155"/>
        <v>0</v>
      </c>
      <c r="IK202" s="252">
        <f t="shared" si="155"/>
        <v>0</v>
      </c>
      <c r="IL202" s="252">
        <f t="shared" si="155"/>
        <v>0</v>
      </c>
      <c r="IM202" s="252">
        <f t="shared" si="155"/>
        <v>0</v>
      </c>
      <c r="IN202" s="252">
        <f t="shared" si="155"/>
        <v>0</v>
      </c>
      <c r="IO202" s="252">
        <f t="shared" si="155"/>
        <v>0</v>
      </c>
      <c r="IP202" s="252">
        <f t="shared" si="155"/>
        <v>0</v>
      </c>
      <c r="IQ202" s="252">
        <f t="shared" si="155"/>
        <v>0</v>
      </c>
      <c r="IR202" s="252">
        <f t="shared" si="155"/>
        <v>0</v>
      </c>
      <c r="IS202" s="252">
        <f t="shared" si="155"/>
        <v>0</v>
      </c>
      <c r="IT202" s="252">
        <f t="shared" si="155"/>
        <v>0</v>
      </c>
      <c r="IU202" s="252">
        <f t="shared" si="155"/>
        <v>0</v>
      </c>
      <c r="IV202" s="252">
        <f t="shared" si="155"/>
        <v>0</v>
      </c>
    </row>
    <row r="203" spans="1:256" s="342" customFormat="1" ht="13.5" customHeight="1" thickBot="1" x14ac:dyDescent="0.35">
      <c r="A203" s="305"/>
      <c r="B203" s="337"/>
      <c r="C203" s="338"/>
      <c r="D203" s="339" t="s">
        <v>554</v>
      </c>
      <c r="E203" s="340">
        <f>E198+E190</f>
        <v>0</v>
      </c>
      <c r="F203" s="341">
        <f>F198+F190</f>
        <v>0</v>
      </c>
      <c r="G203" s="341">
        <f t="shared" ref="G203:BR203" si="156">G198+G190</f>
        <v>0</v>
      </c>
      <c r="H203" s="341">
        <f t="shared" si="156"/>
        <v>0</v>
      </c>
      <c r="I203" s="341">
        <f t="shared" si="156"/>
        <v>0</v>
      </c>
      <c r="J203" s="341">
        <f t="shared" si="156"/>
        <v>0</v>
      </c>
      <c r="K203" s="341">
        <f t="shared" si="156"/>
        <v>0</v>
      </c>
      <c r="L203" s="341">
        <f t="shared" si="156"/>
        <v>0</v>
      </c>
      <c r="M203" s="341">
        <f t="shared" si="156"/>
        <v>0</v>
      </c>
      <c r="N203" s="341">
        <f t="shared" si="156"/>
        <v>0</v>
      </c>
      <c r="O203" s="341">
        <f t="shared" si="156"/>
        <v>0</v>
      </c>
      <c r="P203" s="341">
        <f t="shared" si="156"/>
        <v>0</v>
      </c>
      <c r="Q203" s="341">
        <f t="shared" si="156"/>
        <v>0</v>
      </c>
      <c r="R203" s="341">
        <f t="shared" si="156"/>
        <v>0</v>
      </c>
      <c r="S203" s="341">
        <f t="shared" si="156"/>
        <v>0</v>
      </c>
      <c r="T203" s="341">
        <f t="shared" si="156"/>
        <v>0</v>
      </c>
      <c r="U203" s="341">
        <f t="shared" si="156"/>
        <v>0</v>
      </c>
      <c r="V203" s="341">
        <f t="shared" si="156"/>
        <v>0</v>
      </c>
      <c r="W203" s="341">
        <f t="shared" si="156"/>
        <v>0</v>
      </c>
      <c r="X203" s="341">
        <f t="shared" si="156"/>
        <v>0</v>
      </c>
      <c r="Y203" s="341">
        <f t="shared" si="156"/>
        <v>0</v>
      </c>
      <c r="Z203" s="341">
        <f t="shared" si="156"/>
        <v>0</v>
      </c>
      <c r="AA203" s="341">
        <f t="shared" si="156"/>
        <v>0</v>
      </c>
      <c r="AB203" s="341">
        <f t="shared" si="156"/>
        <v>0</v>
      </c>
      <c r="AC203" s="341">
        <f t="shared" si="156"/>
        <v>0</v>
      </c>
      <c r="AD203" s="341">
        <f t="shared" si="156"/>
        <v>0</v>
      </c>
      <c r="AE203" s="341">
        <f t="shared" si="156"/>
        <v>0</v>
      </c>
      <c r="AF203" s="341">
        <f t="shared" si="156"/>
        <v>0</v>
      </c>
      <c r="AG203" s="341">
        <f t="shared" si="156"/>
        <v>0</v>
      </c>
      <c r="AH203" s="341">
        <f t="shared" si="156"/>
        <v>0</v>
      </c>
      <c r="AI203" s="341">
        <f t="shared" si="156"/>
        <v>0</v>
      </c>
      <c r="AJ203" s="341">
        <f t="shared" si="156"/>
        <v>0</v>
      </c>
      <c r="AK203" s="341">
        <f t="shared" si="156"/>
        <v>0</v>
      </c>
      <c r="AL203" s="341">
        <f t="shared" si="156"/>
        <v>0</v>
      </c>
      <c r="AM203" s="341">
        <f t="shared" si="156"/>
        <v>0</v>
      </c>
      <c r="AN203" s="341">
        <f t="shared" si="156"/>
        <v>0</v>
      </c>
      <c r="AO203" s="341">
        <f t="shared" si="156"/>
        <v>0</v>
      </c>
      <c r="AP203" s="341">
        <f t="shared" si="156"/>
        <v>0</v>
      </c>
      <c r="AQ203" s="341">
        <f t="shared" si="156"/>
        <v>0</v>
      </c>
      <c r="AR203" s="341">
        <f t="shared" si="156"/>
        <v>0</v>
      </c>
      <c r="AS203" s="341">
        <f t="shared" si="156"/>
        <v>0</v>
      </c>
      <c r="AT203" s="341">
        <f t="shared" si="156"/>
        <v>0</v>
      </c>
      <c r="AU203" s="341">
        <f t="shared" si="156"/>
        <v>0</v>
      </c>
      <c r="AV203" s="341">
        <f t="shared" si="156"/>
        <v>0</v>
      </c>
      <c r="AW203" s="341">
        <f t="shared" si="156"/>
        <v>0</v>
      </c>
      <c r="AX203" s="341">
        <f t="shared" si="156"/>
        <v>0</v>
      </c>
      <c r="AY203" s="341">
        <f t="shared" si="156"/>
        <v>0</v>
      </c>
      <c r="AZ203" s="341">
        <f t="shared" si="156"/>
        <v>0</v>
      </c>
      <c r="BA203" s="341">
        <f t="shared" si="156"/>
        <v>0</v>
      </c>
      <c r="BB203" s="341">
        <f t="shared" si="156"/>
        <v>0</v>
      </c>
      <c r="BC203" s="341">
        <f t="shared" si="156"/>
        <v>0</v>
      </c>
      <c r="BD203" s="341">
        <f t="shared" si="156"/>
        <v>0</v>
      </c>
      <c r="BE203" s="341">
        <f t="shared" si="156"/>
        <v>0</v>
      </c>
      <c r="BF203" s="341">
        <f t="shared" si="156"/>
        <v>0</v>
      </c>
      <c r="BG203" s="341">
        <f t="shared" si="156"/>
        <v>0</v>
      </c>
      <c r="BH203" s="341">
        <f t="shared" si="156"/>
        <v>0</v>
      </c>
      <c r="BI203" s="341">
        <f t="shared" si="156"/>
        <v>0</v>
      </c>
      <c r="BJ203" s="341">
        <f t="shared" si="156"/>
        <v>0</v>
      </c>
      <c r="BK203" s="341">
        <f t="shared" si="156"/>
        <v>0</v>
      </c>
      <c r="BL203" s="341">
        <f t="shared" si="156"/>
        <v>0</v>
      </c>
      <c r="BM203" s="341">
        <f t="shared" si="156"/>
        <v>0</v>
      </c>
      <c r="BN203" s="341">
        <f t="shared" si="156"/>
        <v>0</v>
      </c>
      <c r="BO203" s="341">
        <f t="shared" si="156"/>
        <v>0</v>
      </c>
      <c r="BP203" s="341">
        <f t="shared" si="156"/>
        <v>0</v>
      </c>
      <c r="BQ203" s="341">
        <f t="shared" si="156"/>
        <v>0</v>
      </c>
      <c r="BR203" s="341">
        <f t="shared" si="156"/>
        <v>0</v>
      </c>
      <c r="BS203" s="341">
        <f t="shared" ref="BS203:ED203" si="157">BS198+BS190</f>
        <v>0</v>
      </c>
      <c r="BT203" s="341">
        <f t="shared" si="157"/>
        <v>0</v>
      </c>
      <c r="BU203" s="341">
        <f t="shared" si="157"/>
        <v>0</v>
      </c>
      <c r="BV203" s="341">
        <f t="shared" si="157"/>
        <v>0</v>
      </c>
      <c r="BW203" s="341">
        <f t="shared" si="157"/>
        <v>0</v>
      </c>
      <c r="BX203" s="341">
        <f t="shared" si="157"/>
        <v>0</v>
      </c>
      <c r="BY203" s="341">
        <f t="shared" si="157"/>
        <v>0</v>
      </c>
      <c r="BZ203" s="341">
        <f t="shared" si="157"/>
        <v>0</v>
      </c>
      <c r="CA203" s="341">
        <f t="shared" si="157"/>
        <v>0</v>
      </c>
      <c r="CB203" s="341">
        <f t="shared" si="157"/>
        <v>0</v>
      </c>
      <c r="CC203" s="341">
        <f t="shared" si="157"/>
        <v>0</v>
      </c>
      <c r="CD203" s="341">
        <f t="shared" si="157"/>
        <v>0</v>
      </c>
      <c r="CE203" s="341">
        <f t="shared" si="157"/>
        <v>0</v>
      </c>
      <c r="CF203" s="341">
        <f t="shared" si="157"/>
        <v>0</v>
      </c>
      <c r="CG203" s="341">
        <f t="shared" si="157"/>
        <v>0</v>
      </c>
      <c r="CH203" s="341">
        <f t="shared" si="157"/>
        <v>0</v>
      </c>
      <c r="CI203" s="341">
        <f t="shared" si="157"/>
        <v>0</v>
      </c>
      <c r="CJ203" s="341">
        <f t="shared" si="157"/>
        <v>0</v>
      </c>
      <c r="CK203" s="341">
        <f t="shared" si="157"/>
        <v>0</v>
      </c>
      <c r="CL203" s="341">
        <f t="shared" si="157"/>
        <v>0</v>
      </c>
      <c r="CM203" s="341">
        <f t="shared" si="157"/>
        <v>0</v>
      </c>
      <c r="CN203" s="341">
        <f t="shared" si="157"/>
        <v>0</v>
      </c>
      <c r="CO203" s="341">
        <f t="shared" si="157"/>
        <v>0</v>
      </c>
      <c r="CP203" s="341">
        <f t="shared" si="157"/>
        <v>0</v>
      </c>
      <c r="CQ203" s="341">
        <f t="shared" si="157"/>
        <v>0</v>
      </c>
      <c r="CR203" s="341">
        <f t="shared" si="157"/>
        <v>0</v>
      </c>
      <c r="CS203" s="341">
        <f t="shared" si="157"/>
        <v>0</v>
      </c>
      <c r="CT203" s="341">
        <f t="shared" si="157"/>
        <v>0</v>
      </c>
      <c r="CU203" s="341">
        <f t="shared" si="157"/>
        <v>0</v>
      </c>
      <c r="CV203" s="341">
        <f t="shared" si="157"/>
        <v>0</v>
      </c>
      <c r="CW203" s="341">
        <f t="shared" si="157"/>
        <v>0</v>
      </c>
      <c r="CX203" s="341">
        <f t="shared" si="157"/>
        <v>0</v>
      </c>
      <c r="CY203" s="341">
        <f t="shared" si="157"/>
        <v>0</v>
      </c>
      <c r="CZ203" s="341">
        <f t="shared" si="157"/>
        <v>0</v>
      </c>
      <c r="DA203" s="341">
        <f t="shared" si="157"/>
        <v>0</v>
      </c>
      <c r="DB203" s="341">
        <f t="shared" si="157"/>
        <v>0</v>
      </c>
      <c r="DC203" s="341">
        <f t="shared" si="157"/>
        <v>0</v>
      </c>
      <c r="DD203" s="341">
        <f t="shared" si="157"/>
        <v>0</v>
      </c>
      <c r="DE203" s="341">
        <f t="shared" si="157"/>
        <v>0</v>
      </c>
      <c r="DF203" s="341">
        <f t="shared" si="157"/>
        <v>0</v>
      </c>
      <c r="DG203" s="341">
        <f t="shared" si="157"/>
        <v>0</v>
      </c>
      <c r="DH203" s="341">
        <f t="shared" si="157"/>
        <v>0</v>
      </c>
      <c r="DI203" s="341">
        <f t="shared" si="157"/>
        <v>0</v>
      </c>
      <c r="DJ203" s="341">
        <f t="shared" si="157"/>
        <v>0</v>
      </c>
      <c r="DK203" s="341">
        <f t="shared" si="157"/>
        <v>0</v>
      </c>
      <c r="DL203" s="341">
        <f t="shared" si="157"/>
        <v>0</v>
      </c>
      <c r="DM203" s="341">
        <f t="shared" si="157"/>
        <v>0</v>
      </c>
      <c r="DN203" s="341">
        <f t="shared" si="157"/>
        <v>0</v>
      </c>
      <c r="DO203" s="341">
        <f t="shared" si="157"/>
        <v>0</v>
      </c>
      <c r="DP203" s="341">
        <f t="shared" si="157"/>
        <v>0</v>
      </c>
      <c r="DQ203" s="341">
        <f t="shared" si="157"/>
        <v>0</v>
      </c>
      <c r="DR203" s="341">
        <f t="shared" si="157"/>
        <v>0</v>
      </c>
      <c r="DS203" s="341">
        <f t="shared" si="157"/>
        <v>0</v>
      </c>
      <c r="DT203" s="341">
        <f t="shared" si="157"/>
        <v>0</v>
      </c>
      <c r="DU203" s="341">
        <f t="shared" si="157"/>
        <v>0</v>
      </c>
      <c r="DV203" s="341">
        <f t="shared" si="157"/>
        <v>0</v>
      </c>
      <c r="DW203" s="341">
        <f t="shared" si="157"/>
        <v>0</v>
      </c>
      <c r="DX203" s="341">
        <f t="shared" si="157"/>
        <v>0</v>
      </c>
      <c r="DY203" s="341">
        <f t="shared" si="157"/>
        <v>0</v>
      </c>
      <c r="DZ203" s="341">
        <f t="shared" si="157"/>
        <v>0</v>
      </c>
      <c r="EA203" s="341">
        <f t="shared" si="157"/>
        <v>0</v>
      </c>
      <c r="EB203" s="341">
        <f t="shared" si="157"/>
        <v>0</v>
      </c>
      <c r="EC203" s="341">
        <f t="shared" si="157"/>
        <v>0</v>
      </c>
      <c r="ED203" s="341">
        <f t="shared" si="157"/>
        <v>0</v>
      </c>
      <c r="EE203" s="341">
        <f t="shared" ref="EE203:GP203" si="158">EE198+EE190</f>
        <v>0</v>
      </c>
      <c r="EF203" s="341">
        <f t="shared" si="158"/>
        <v>0</v>
      </c>
      <c r="EG203" s="341">
        <f t="shared" si="158"/>
        <v>0</v>
      </c>
      <c r="EH203" s="341">
        <f t="shared" si="158"/>
        <v>0</v>
      </c>
      <c r="EI203" s="341">
        <f t="shared" si="158"/>
        <v>0</v>
      </c>
      <c r="EJ203" s="341">
        <f t="shared" si="158"/>
        <v>0</v>
      </c>
      <c r="EK203" s="341">
        <f t="shared" si="158"/>
        <v>0</v>
      </c>
      <c r="EL203" s="341">
        <f t="shared" si="158"/>
        <v>0</v>
      </c>
      <c r="EM203" s="341">
        <f t="shared" si="158"/>
        <v>0</v>
      </c>
      <c r="EN203" s="341">
        <f t="shared" si="158"/>
        <v>0</v>
      </c>
      <c r="EO203" s="341">
        <f t="shared" si="158"/>
        <v>0</v>
      </c>
      <c r="EP203" s="341">
        <f t="shared" si="158"/>
        <v>0</v>
      </c>
      <c r="EQ203" s="341">
        <f t="shared" si="158"/>
        <v>0</v>
      </c>
      <c r="ER203" s="341">
        <f t="shared" si="158"/>
        <v>0</v>
      </c>
      <c r="ES203" s="341">
        <f t="shared" si="158"/>
        <v>0</v>
      </c>
      <c r="ET203" s="341">
        <f t="shared" si="158"/>
        <v>0</v>
      </c>
      <c r="EU203" s="341">
        <f t="shared" si="158"/>
        <v>0</v>
      </c>
      <c r="EV203" s="341">
        <f t="shared" si="158"/>
        <v>0</v>
      </c>
      <c r="EW203" s="341">
        <f t="shared" si="158"/>
        <v>0</v>
      </c>
      <c r="EX203" s="341">
        <f t="shared" si="158"/>
        <v>0</v>
      </c>
      <c r="EY203" s="341">
        <f t="shared" si="158"/>
        <v>0</v>
      </c>
      <c r="EZ203" s="341">
        <f t="shared" si="158"/>
        <v>0</v>
      </c>
      <c r="FA203" s="341">
        <f t="shared" si="158"/>
        <v>0</v>
      </c>
      <c r="FB203" s="341">
        <f t="shared" si="158"/>
        <v>0</v>
      </c>
      <c r="FC203" s="341">
        <f t="shared" si="158"/>
        <v>0</v>
      </c>
      <c r="FD203" s="341">
        <f t="shared" si="158"/>
        <v>0</v>
      </c>
      <c r="FE203" s="341">
        <f t="shared" si="158"/>
        <v>0</v>
      </c>
      <c r="FF203" s="341">
        <f t="shared" si="158"/>
        <v>0</v>
      </c>
      <c r="FG203" s="341">
        <f t="shared" si="158"/>
        <v>0</v>
      </c>
      <c r="FH203" s="341">
        <f t="shared" si="158"/>
        <v>0</v>
      </c>
      <c r="FI203" s="341">
        <f t="shared" si="158"/>
        <v>0</v>
      </c>
      <c r="FJ203" s="341">
        <f t="shared" si="158"/>
        <v>0</v>
      </c>
      <c r="FK203" s="341">
        <f t="shared" si="158"/>
        <v>0</v>
      </c>
      <c r="FL203" s="341">
        <f t="shared" si="158"/>
        <v>0</v>
      </c>
      <c r="FM203" s="341">
        <f t="shared" si="158"/>
        <v>0</v>
      </c>
      <c r="FN203" s="341">
        <f t="shared" si="158"/>
        <v>0</v>
      </c>
      <c r="FO203" s="341">
        <f t="shared" si="158"/>
        <v>0</v>
      </c>
      <c r="FP203" s="341">
        <f t="shared" si="158"/>
        <v>0</v>
      </c>
      <c r="FQ203" s="341">
        <f t="shared" si="158"/>
        <v>0</v>
      </c>
      <c r="FR203" s="341">
        <f t="shared" si="158"/>
        <v>0</v>
      </c>
      <c r="FS203" s="341">
        <f t="shared" si="158"/>
        <v>0</v>
      </c>
      <c r="FT203" s="341">
        <f t="shared" si="158"/>
        <v>0</v>
      </c>
      <c r="FU203" s="341">
        <f t="shared" si="158"/>
        <v>0</v>
      </c>
      <c r="FV203" s="341">
        <f t="shared" si="158"/>
        <v>0</v>
      </c>
      <c r="FW203" s="341">
        <f t="shared" si="158"/>
        <v>0</v>
      </c>
      <c r="FX203" s="341">
        <f t="shared" si="158"/>
        <v>0</v>
      </c>
      <c r="FY203" s="341">
        <f t="shared" si="158"/>
        <v>0</v>
      </c>
      <c r="FZ203" s="341">
        <f t="shared" si="158"/>
        <v>0</v>
      </c>
      <c r="GA203" s="341">
        <f t="shared" si="158"/>
        <v>0</v>
      </c>
      <c r="GB203" s="341">
        <f t="shared" si="158"/>
        <v>0</v>
      </c>
      <c r="GC203" s="341">
        <f t="shared" si="158"/>
        <v>0</v>
      </c>
      <c r="GD203" s="341">
        <f t="shared" si="158"/>
        <v>0</v>
      </c>
      <c r="GE203" s="341">
        <f t="shared" si="158"/>
        <v>0</v>
      </c>
      <c r="GF203" s="341">
        <f t="shared" si="158"/>
        <v>0</v>
      </c>
      <c r="GG203" s="341">
        <f t="shared" si="158"/>
        <v>0</v>
      </c>
      <c r="GH203" s="341">
        <f t="shared" si="158"/>
        <v>0</v>
      </c>
      <c r="GI203" s="341">
        <f t="shared" si="158"/>
        <v>0</v>
      </c>
      <c r="GJ203" s="341">
        <f t="shared" si="158"/>
        <v>0</v>
      </c>
      <c r="GK203" s="341">
        <f t="shared" si="158"/>
        <v>0</v>
      </c>
      <c r="GL203" s="341">
        <f t="shared" si="158"/>
        <v>0</v>
      </c>
      <c r="GM203" s="341">
        <f t="shared" si="158"/>
        <v>0</v>
      </c>
      <c r="GN203" s="341">
        <f t="shared" si="158"/>
        <v>0</v>
      </c>
      <c r="GO203" s="341">
        <f t="shared" si="158"/>
        <v>0</v>
      </c>
      <c r="GP203" s="341">
        <f t="shared" si="158"/>
        <v>0</v>
      </c>
      <c r="GQ203" s="341">
        <f t="shared" ref="GQ203:IV203" si="159">GQ198+GQ190</f>
        <v>0</v>
      </c>
      <c r="GR203" s="341">
        <f t="shared" si="159"/>
        <v>0</v>
      </c>
      <c r="GS203" s="341">
        <f t="shared" si="159"/>
        <v>0</v>
      </c>
      <c r="GT203" s="341">
        <f t="shared" si="159"/>
        <v>0</v>
      </c>
      <c r="GU203" s="341">
        <f t="shared" si="159"/>
        <v>0</v>
      </c>
      <c r="GV203" s="341">
        <f t="shared" si="159"/>
        <v>0</v>
      </c>
      <c r="GW203" s="341">
        <f t="shared" si="159"/>
        <v>0</v>
      </c>
      <c r="GX203" s="341">
        <f t="shared" si="159"/>
        <v>0</v>
      </c>
      <c r="GY203" s="341">
        <f t="shared" si="159"/>
        <v>0</v>
      </c>
      <c r="GZ203" s="341">
        <f t="shared" si="159"/>
        <v>0</v>
      </c>
      <c r="HA203" s="341">
        <f t="shared" si="159"/>
        <v>0</v>
      </c>
      <c r="HB203" s="341">
        <f t="shared" si="159"/>
        <v>0</v>
      </c>
      <c r="HC203" s="341">
        <f t="shared" si="159"/>
        <v>0</v>
      </c>
      <c r="HD203" s="341">
        <f t="shared" si="159"/>
        <v>0</v>
      </c>
      <c r="HE203" s="341">
        <f t="shared" si="159"/>
        <v>0</v>
      </c>
      <c r="HF203" s="341">
        <f t="shared" si="159"/>
        <v>0</v>
      </c>
      <c r="HG203" s="341">
        <f t="shared" si="159"/>
        <v>0</v>
      </c>
      <c r="HH203" s="341">
        <f t="shared" si="159"/>
        <v>0</v>
      </c>
      <c r="HI203" s="341">
        <f t="shared" si="159"/>
        <v>0</v>
      </c>
      <c r="HJ203" s="341">
        <f t="shared" si="159"/>
        <v>0</v>
      </c>
      <c r="HK203" s="341">
        <f t="shared" si="159"/>
        <v>0</v>
      </c>
      <c r="HL203" s="341">
        <f t="shared" si="159"/>
        <v>0</v>
      </c>
      <c r="HM203" s="341">
        <f t="shared" si="159"/>
        <v>0</v>
      </c>
      <c r="HN203" s="341">
        <f t="shared" si="159"/>
        <v>0</v>
      </c>
      <c r="HO203" s="341">
        <f t="shared" si="159"/>
        <v>0</v>
      </c>
      <c r="HP203" s="341">
        <f t="shared" si="159"/>
        <v>0</v>
      </c>
      <c r="HQ203" s="341">
        <f t="shared" si="159"/>
        <v>0</v>
      </c>
      <c r="HR203" s="341">
        <f t="shared" si="159"/>
        <v>0</v>
      </c>
      <c r="HS203" s="341">
        <f t="shared" si="159"/>
        <v>0</v>
      </c>
      <c r="HT203" s="341">
        <f t="shared" si="159"/>
        <v>0</v>
      </c>
      <c r="HU203" s="341">
        <f t="shared" si="159"/>
        <v>0</v>
      </c>
      <c r="HV203" s="341">
        <f t="shared" si="159"/>
        <v>0</v>
      </c>
      <c r="HW203" s="341">
        <f t="shared" si="159"/>
        <v>0</v>
      </c>
      <c r="HX203" s="341">
        <f t="shared" si="159"/>
        <v>0</v>
      </c>
      <c r="HY203" s="341">
        <f t="shared" si="159"/>
        <v>0</v>
      </c>
      <c r="HZ203" s="341">
        <f t="shared" si="159"/>
        <v>0</v>
      </c>
      <c r="IA203" s="341">
        <f t="shared" si="159"/>
        <v>0</v>
      </c>
      <c r="IB203" s="341">
        <f t="shared" si="159"/>
        <v>0</v>
      </c>
      <c r="IC203" s="341">
        <f t="shared" si="159"/>
        <v>0</v>
      </c>
      <c r="ID203" s="341">
        <f t="shared" si="159"/>
        <v>0</v>
      </c>
      <c r="IE203" s="341">
        <f t="shared" si="159"/>
        <v>0</v>
      </c>
      <c r="IF203" s="341">
        <f t="shared" si="159"/>
        <v>0</v>
      </c>
      <c r="IG203" s="341">
        <f t="shared" si="159"/>
        <v>0</v>
      </c>
      <c r="IH203" s="341">
        <f t="shared" si="159"/>
        <v>0</v>
      </c>
      <c r="II203" s="341">
        <f t="shared" si="159"/>
        <v>0</v>
      </c>
      <c r="IJ203" s="341">
        <f t="shared" si="159"/>
        <v>0</v>
      </c>
      <c r="IK203" s="341">
        <f t="shared" si="159"/>
        <v>0</v>
      </c>
      <c r="IL203" s="341">
        <f t="shared" si="159"/>
        <v>0</v>
      </c>
      <c r="IM203" s="341">
        <f t="shared" si="159"/>
        <v>0</v>
      </c>
      <c r="IN203" s="341">
        <f t="shared" si="159"/>
        <v>0</v>
      </c>
      <c r="IO203" s="341">
        <f t="shared" si="159"/>
        <v>0</v>
      </c>
      <c r="IP203" s="341">
        <f t="shared" si="159"/>
        <v>0</v>
      </c>
      <c r="IQ203" s="341">
        <f t="shared" si="159"/>
        <v>0</v>
      </c>
      <c r="IR203" s="341">
        <f t="shared" si="159"/>
        <v>0</v>
      </c>
      <c r="IS203" s="341">
        <f t="shared" si="159"/>
        <v>0</v>
      </c>
      <c r="IT203" s="341">
        <f t="shared" si="159"/>
        <v>0</v>
      </c>
      <c r="IU203" s="341">
        <f t="shared" si="159"/>
        <v>0</v>
      </c>
      <c r="IV203" s="341">
        <f t="shared" si="159"/>
        <v>0</v>
      </c>
    </row>
    <row r="204" spans="1:256" s="299" customFormat="1" ht="13.5" customHeight="1" thickTop="1" x14ac:dyDescent="0.3">
      <c r="A204" s="298"/>
      <c r="B204" s="326"/>
      <c r="C204" s="315"/>
      <c r="D204" s="343" t="s">
        <v>548</v>
      </c>
      <c r="E204" s="318">
        <v>0</v>
      </c>
      <c r="F204" s="221">
        <v>0</v>
      </c>
      <c r="G204" s="221">
        <v>0</v>
      </c>
      <c r="H204" s="221">
        <v>0</v>
      </c>
      <c r="I204" s="221">
        <v>0</v>
      </c>
      <c r="J204" s="221">
        <v>0</v>
      </c>
      <c r="K204" s="221">
        <v>0</v>
      </c>
      <c r="L204" s="221">
        <v>0</v>
      </c>
      <c r="M204" s="221">
        <v>0</v>
      </c>
      <c r="N204" s="221"/>
      <c r="O204" s="221"/>
      <c r="P204" s="221"/>
      <c r="Q204" s="221"/>
      <c r="R204" s="221"/>
      <c r="S204" s="221"/>
      <c r="T204" s="221"/>
      <c r="U204" s="221"/>
      <c r="V204" s="221"/>
      <c r="W204" s="221"/>
      <c r="X204" s="221"/>
      <c r="Y204" s="221"/>
      <c r="Z204" s="221"/>
      <c r="AA204" s="221"/>
      <c r="AB204" s="221"/>
      <c r="AC204" s="221"/>
      <c r="AD204" s="221"/>
      <c r="AE204" s="221"/>
      <c r="AF204" s="221"/>
      <c r="AG204" s="221"/>
      <c r="AH204" s="221"/>
      <c r="AI204" s="221"/>
      <c r="AJ204" s="221"/>
      <c r="AK204" s="221"/>
      <c r="AL204" s="221"/>
      <c r="AM204" s="221"/>
      <c r="AN204" s="221"/>
      <c r="AO204" s="221"/>
      <c r="AP204" s="221"/>
      <c r="AQ204" s="221"/>
      <c r="AR204" s="221"/>
      <c r="AS204" s="221"/>
      <c r="AT204" s="221"/>
      <c r="AU204" s="221"/>
      <c r="AV204" s="221"/>
      <c r="AW204" s="221"/>
      <c r="AX204" s="221"/>
      <c r="AY204" s="221"/>
      <c r="AZ204" s="221"/>
      <c r="BA204" s="221"/>
      <c r="BB204" s="221"/>
      <c r="BC204" s="221"/>
      <c r="BD204" s="221"/>
      <c r="BE204" s="221"/>
      <c r="BF204" s="221"/>
      <c r="BG204" s="221"/>
      <c r="BH204" s="221"/>
      <c r="BI204" s="221"/>
      <c r="BJ204" s="221"/>
      <c r="BK204" s="221"/>
      <c r="BL204" s="221"/>
      <c r="BM204" s="221"/>
      <c r="BN204" s="221"/>
      <c r="BO204" s="221"/>
      <c r="BP204" s="221"/>
      <c r="BQ204" s="221"/>
      <c r="BR204" s="221"/>
      <c r="BS204" s="221"/>
      <c r="BT204" s="221"/>
      <c r="BU204" s="221"/>
      <c r="BV204" s="221"/>
      <c r="BW204" s="221"/>
      <c r="BX204" s="221"/>
      <c r="BY204" s="221"/>
      <c r="BZ204" s="221"/>
      <c r="CA204" s="221"/>
      <c r="CB204" s="221"/>
      <c r="CC204" s="221"/>
      <c r="CD204" s="221"/>
      <c r="CE204" s="221"/>
      <c r="CF204" s="221"/>
      <c r="CG204" s="221"/>
      <c r="CH204" s="221"/>
      <c r="CI204" s="221"/>
      <c r="CJ204" s="221"/>
      <c r="CK204" s="221"/>
      <c r="CL204" s="221"/>
      <c r="CM204" s="221"/>
      <c r="CN204" s="221"/>
      <c r="CO204" s="221"/>
      <c r="CP204" s="221"/>
      <c r="CQ204" s="221"/>
      <c r="CR204" s="221"/>
      <c r="CS204" s="221"/>
      <c r="CT204" s="221"/>
      <c r="CU204" s="221"/>
      <c r="CV204" s="221"/>
      <c r="CW204" s="221"/>
      <c r="CX204" s="221"/>
      <c r="CY204" s="221"/>
      <c r="CZ204" s="221"/>
      <c r="DA204" s="221"/>
      <c r="DB204" s="221"/>
      <c r="DC204" s="221"/>
      <c r="DD204" s="221"/>
      <c r="DE204" s="221"/>
      <c r="DF204" s="221"/>
      <c r="DG204" s="221"/>
      <c r="DH204" s="221"/>
      <c r="DI204" s="221"/>
      <c r="DJ204" s="221"/>
      <c r="DK204" s="221"/>
      <c r="DL204" s="221"/>
      <c r="DM204" s="221"/>
      <c r="DN204" s="221"/>
      <c r="DO204" s="221"/>
      <c r="DP204" s="221"/>
      <c r="DQ204" s="221"/>
      <c r="DR204" s="221"/>
      <c r="DS204" s="221"/>
      <c r="DT204" s="221"/>
      <c r="DU204" s="221"/>
      <c r="DV204" s="221"/>
      <c r="DW204" s="221"/>
      <c r="DX204" s="221"/>
      <c r="DY204" s="221"/>
      <c r="DZ204" s="221"/>
      <c r="EA204" s="221"/>
      <c r="EB204" s="221"/>
      <c r="EC204" s="221"/>
      <c r="ED204" s="221"/>
      <c r="EE204" s="221"/>
      <c r="EF204" s="221"/>
      <c r="EG204" s="221"/>
      <c r="EH204" s="221"/>
      <c r="EI204" s="221"/>
      <c r="EJ204" s="221"/>
      <c r="EK204" s="221"/>
      <c r="EL204" s="221"/>
      <c r="EM204" s="221"/>
      <c r="EN204" s="221"/>
      <c r="EO204" s="221"/>
      <c r="EP204" s="221"/>
      <c r="EQ204" s="221"/>
      <c r="ER204" s="221"/>
      <c r="ES204" s="221"/>
      <c r="ET204" s="221"/>
      <c r="EU204" s="221"/>
      <c r="EV204" s="221"/>
      <c r="EW204" s="221"/>
      <c r="EX204" s="221"/>
      <c r="EY204" s="221"/>
      <c r="EZ204" s="221"/>
      <c r="FA204" s="221"/>
      <c r="FB204" s="221"/>
      <c r="FC204" s="221"/>
      <c r="FD204" s="221"/>
      <c r="FE204" s="221"/>
      <c r="FF204" s="221"/>
      <c r="FG204" s="221"/>
      <c r="FH204" s="221"/>
      <c r="FI204" s="221"/>
      <c r="FJ204" s="221"/>
      <c r="FK204" s="221"/>
      <c r="FL204" s="221"/>
      <c r="FM204" s="221"/>
      <c r="FN204" s="221"/>
      <c r="FO204" s="221"/>
      <c r="FP204" s="221"/>
      <c r="FQ204" s="221"/>
      <c r="FR204" s="221"/>
      <c r="FS204" s="221"/>
      <c r="FT204" s="221"/>
      <c r="FU204" s="221"/>
      <c r="FV204" s="221"/>
      <c r="FW204" s="221"/>
      <c r="FX204" s="221"/>
      <c r="FY204" s="221"/>
      <c r="FZ204" s="221"/>
      <c r="GA204" s="221"/>
      <c r="GB204" s="221"/>
      <c r="GC204" s="221"/>
      <c r="GD204" s="221"/>
      <c r="GE204" s="221"/>
      <c r="GF204" s="221"/>
      <c r="GG204" s="221"/>
      <c r="GH204" s="221"/>
      <c r="GI204" s="221"/>
      <c r="GJ204" s="221"/>
      <c r="GK204" s="221"/>
      <c r="GL204" s="221"/>
      <c r="GM204" s="221"/>
      <c r="GN204" s="221"/>
      <c r="GO204" s="221"/>
      <c r="GP204" s="221"/>
      <c r="GQ204" s="221"/>
      <c r="GR204" s="221"/>
      <c r="GS204" s="221"/>
      <c r="GT204" s="221"/>
      <c r="GU204" s="221"/>
      <c r="GV204" s="221"/>
      <c r="GW204" s="221"/>
      <c r="GX204" s="221"/>
      <c r="GY204" s="221"/>
      <c r="GZ204" s="221"/>
      <c r="HA204" s="221"/>
      <c r="HB204" s="221"/>
      <c r="HC204" s="221"/>
      <c r="HD204" s="221"/>
      <c r="HE204" s="221"/>
      <c r="HF204" s="221"/>
      <c r="HG204" s="221"/>
      <c r="HH204" s="221"/>
      <c r="HI204" s="221"/>
      <c r="HJ204" s="221"/>
      <c r="HK204" s="221"/>
      <c r="HL204" s="221"/>
      <c r="HM204" s="221"/>
      <c r="HN204" s="221"/>
      <c r="HO204" s="221"/>
      <c r="HP204" s="221"/>
      <c r="HQ204" s="221"/>
      <c r="HR204" s="221"/>
      <c r="HS204" s="221"/>
      <c r="HT204" s="221"/>
      <c r="HU204" s="221"/>
      <c r="HV204" s="221"/>
      <c r="HW204" s="221"/>
      <c r="HX204" s="221"/>
      <c r="HY204" s="221"/>
      <c r="HZ204" s="221"/>
      <c r="IA204" s="221"/>
      <c r="IB204" s="221"/>
      <c r="IC204" s="221"/>
      <c r="ID204" s="221"/>
      <c r="IE204" s="221"/>
      <c r="IF204" s="221"/>
      <c r="IG204" s="221"/>
      <c r="IH204" s="221"/>
      <c r="II204" s="221"/>
      <c r="IJ204" s="221"/>
      <c r="IK204" s="221"/>
      <c r="IL204" s="221"/>
      <c r="IM204" s="221"/>
      <c r="IN204" s="221"/>
      <c r="IO204" s="221"/>
      <c r="IP204" s="221"/>
      <c r="IQ204" s="221"/>
      <c r="IR204" s="221"/>
      <c r="IS204" s="221"/>
      <c r="IT204" s="221"/>
      <c r="IU204" s="221"/>
      <c r="IV204" s="221"/>
    </row>
    <row r="205" spans="1:256" s="308" customFormat="1" ht="13.5" customHeight="1" x14ac:dyDescent="0.3">
      <c r="A205" s="305"/>
      <c r="B205" s="327"/>
      <c r="C205" s="311"/>
      <c r="D205" s="306" t="s">
        <v>549</v>
      </c>
      <c r="E205" s="307">
        <v>0</v>
      </c>
      <c r="F205" s="266">
        <v>0</v>
      </c>
      <c r="G205" s="266">
        <v>0</v>
      </c>
      <c r="H205" s="266">
        <v>0</v>
      </c>
      <c r="I205" s="266">
        <v>0</v>
      </c>
      <c r="J205" s="266">
        <v>0</v>
      </c>
      <c r="K205" s="266">
        <v>0</v>
      </c>
      <c r="L205" s="266">
        <v>0</v>
      </c>
      <c r="M205" s="266">
        <v>0</v>
      </c>
      <c r="N205" s="266"/>
      <c r="O205" s="266"/>
      <c r="P205" s="266"/>
      <c r="Q205" s="266"/>
      <c r="R205" s="266"/>
      <c r="S205" s="266"/>
      <c r="T205" s="266"/>
      <c r="U205" s="266"/>
      <c r="V205" s="266"/>
      <c r="W205" s="266"/>
      <c r="X205" s="266"/>
      <c r="Y205" s="266"/>
      <c r="Z205" s="266"/>
      <c r="AA205" s="266"/>
      <c r="AB205" s="266"/>
      <c r="AC205" s="266"/>
      <c r="AD205" s="266"/>
      <c r="AE205" s="266"/>
      <c r="AF205" s="266"/>
      <c r="AG205" s="266"/>
      <c r="AH205" s="266"/>
      <c r="AI205" s="266"/>
      <c r="AJ205" s="266"/>
      <c r="AK205" s="266"/>
      <c r="AL205" s="266"/>
      <c r="AM205" s="266"/>
      <c r="AN205" s="266"/>
      <c r="AO205" s="266"/>
      <c r="AP205" s="266"/>
      <c r="AQ205" s="266"/>
      <c r="AR205" s="266"/>
      <c r="AS205" s="266"/>
      <c r="AT205" s="266"/>
      <c r="AU205" s="266"/>
      <c r="AV205" s="266"/>
      <c r="AW205" s="266"/>
      <c r="AX205" s="266"/>
      <c r="AY205" s="266"/>
      <c r="AZ205" s="266"/>
      <c r="BA205" s="266"/>
      <c r="BB205" s="266"/>
      <c r="BC205" s="266"/>
      <c r="BD205" s="266"/>
      <c r="BE205" s="266"/>
      <c r="BF205" s="266"/>
      <c r="BG205" s="266"/>
      <c r="BH205" s="266"/>
      <c r="BI205" s="266"/>
      <c r="BJ205" s="266"/>
      <c r="BK205" s="266"/>
      <c r="BL205" s="266"/>
      <c r="BM205" s="266"/>
      <c r="BN205" s="266"/>
      <c r="BO205" s="266"/>
      <c r="BP205" s="266"/>
      <c r="BQ205" s="266"/>
      <c r="BR205" s="266"/>
      <c r="BS205" s="266"/>
      <c r="BT205" s="266"/>
      <c r="BU205" s="266"/>
      <c r="BV205" s="266"/>
      <c r="BW205" s="266"/>
      <c r="BX205" s="266"/>
      <c r="BY205" s="266"/>
      <c r="BZ205" s="266"/>
      <c r="CA205" s="266"/>
      <c r="CB205" s="266"/>
      <c r="CC205" s="266"/>
      <c r="CD205" s="266"/>
      <c r="CE205" s="266"/>
      <c r="CF205" s="266"/>
      <c r="CG205" s="266"/>
      <c r="CH205" s="266"/>
      <c r="CI205" s="266"/>
      <c r="CJ205" s="266"/>
      <c r="CK205" s="266"/>
      <c r="CL205" s="266"/>
      <c r="CM205" s="266"/>
      <c r="CN205" s="266"/>
      <c r="CO205" s="266"/>
      <c r="CP205" s="266"/>
      <c r="CQ205" s="266"/>
      <c r="CR205" s="266"/>
      <c r="CS205" s="266"/>
      <c r="CT205" s="266"/>
      <c r="CU205" s="266"/>
      <c r="CV205" s="266"/>
      <c r="CW205" s="266"/>
      <c r="CX205" s="266"/>
      <c r="CY205" s="266"/>
      <c r="CZ205" s="266"/>
      <c r="DA205" s="266"/>
      <c r="DB205" s="266"/>
      <c r="DC205" s="266"/>
      <c r="DD205" s="266"/>
      <c r="DE205" s="266"/>
      <c r="DF205" s="266"/>
      <c r="DG205" s="266"/>
      <c r="DH205" s="266"/>
      <c r="DI205" s="266"/>
      <c r="DJ205" s="266"/>
      <c r="DK205" s="266"/>
      <c r="DL205" s="266"/>
      <c r="DM205" s="266"/>
      <c r="DN205" s="266"/>
      <c r="DO205" s="266"/>
      <c r="DP205" s="266"/>
      <c r="DQ205" s="266"/>
      <c r="DR205" s="266"/>
      <c r="DS205" s="266"/>
      <c r="DT205" s="266"/>
      <c r="DU205" s="266"/>
      <c r="DV205" s="266"/>
      <c r="DW205" s="266"/>
      <c r="DX205" s="266"/>
      <c r="DY205" s="266"/>
      <c r="DZ205" s="266"/>
      <c r="EA205" s="266"/>
      <c r="EB205" s="266"/>
      <c r="EC205" s="266"/>
      <c r="ED205" s="266"/>
      <c r="EE205" s="266"/>
      <c r="EF205" s="266"/>
      <c r="EG205" s="266"/>
      <c r="EH205" s="266"/>
      <c r="EI205" s="266"/>
      <c r="EJ205" s="266"/>
      <c r="EK205" s="266"/>
      <c r="EL205" s="266"/>
      <c r="EM205" s="266"/>
      <c r="EN205" s="266"/>
      <c r="EO205" s="266"/>
      <c r="EP205" s="266"/>
      <c r="EQ205" s="266"/>
      <c r="ER205" s="266"/>
      <c r="ES205" s="266"/>
      <c r="ET205" s="266"/>
      <c r="EU205" s="266"/>
      <c r="EV205" s="266"/>
      <c r="EW205" s="266"/>
      <c r="EX205" s="266"/>
      <c r="EY205" s="266"/>
      <c r="EZ205" s="266"/>
      <c r="FA205" s="266"/>
      <c r="FB205" s="266"/>
      <c r="FC205" s="266"/>
      <c r="FD205" s="266"/>
      <c r="FE205" s="266"/>
      <c r="FF205" s="266"/>
      <c r="FG205" s="266"/>
      <c r="FH205" s="266"/>
      <c r="FI205" s="266"/>
      <c r="FJ205" s="266"/>
      <c r="FK205" s="266"/>
      <c r="FL205" s="266"/>
      <c r="FM205" s="266"/>
      <c r="FN205" s="266"/>
      <c r="FO205" s="266"/>
      <c r="FP205" s="266"/>
      <c r="FQ205" s="266"/>
      <c r="FR205" s="266"/>
      <c r="FS205" s="266"/>
      <c r="FT205" s="266"/>
      <c r="FU205" s="266"/>
      <c r="FV205" s="266"/>
      <c r="FW205" s="266"/>
      <c r="FX205" s="266"/>
      <c r="FY205" s="266"/>
      <c r="FZ205" s="266"/>
      <c r="GA205" s="266"/>
      <c r="GB205" s="266"/>
      <c r="GC205" s="266"/>
      <c r="GD205" s="266"/>
      <c r="GE205" s="266"/>
      <c r="GF205" s="266"/>
      <c r="GG205" s="266"/>
      <c r="GH205" s="266"/>
      <c r="GI205" s="266"/>
      <c r="GJ205" s="266"/>
      <c r="GK205" s="266"/>
      <c r="GL205" s="266"/>
      <c r="GM205" s="266"/>
      <c r="GN205" s="266"/>
      <c r="GO205" s="266"/>
      <c r="GP205" s="266"/>
      <c r="GQ205" s="266"/>
      <c r="GR205" s="266"/>
      <c r="GS205" s="266"/>
      <c r="GT205" s="266"/>
      <c r="GU205" s="266"/>
      <c r="GV205" s="266"/>
      <c r="GW205" s="266"/>
      <c r="GX205" s="266"/>
      <c r="GY205" s="266"/>
      <c r="GZ205" s="266"/>
      <c r="HA205" s="266"/>
      <c r="HB205" s="266"/>
      <c r="HC205" s="266"/>
      <c r="HD205" s="266"/>
      <c r="HE205" s="266"/>
      <c r="HF205" s="266"/>
      <c r="HG205" s="266"/>
      <c r="HH205" s="266"/>
      <c r="HI205" s="266"/>
      <c r="HJ205" s="266"/>
      <c r="HK205" s="266"/>
      <c r="HL205" s="266"/>
      <c r="HM205" s="266"/>
      <c r="HN205" s="266"/>
      <c r="HO205" s="266"/>
      <c r="HP205" s="266"/>
      <c r="HQ205" s="266"/>
      <c r="HR205" s="266"/>
      <c r="HS205" s="266"/>
      <c r="HT205" s="266"/>
      <c r="HU205" s="266"/>
      <c r="HV205" s="266"/>
      <c r="HW205" s="266"/>
      <c r="HX205" s="266"/>
      <c r="HY205" s="266"/>
      <c r="HZ205" s="266"/>
      <c r="IA205" s="266"/>
      <c r="IB205" s="266"/>
      <c r="IC205" s="266"/>
      <c r="ID205" s="266"/>
      <c r="IE205" s="266"/>
      <c r="IF205" s="266"/>
      <c r="IG205" s="266"/>
      <c r="IH205" s="266"/>
      <c r="II205" s="266"/>
      <c r="IJ205" s="266"/>
      <c r="IK205" s="266"/>
      <c r="IL205" s="266"/>
      <c r="IM205" s="266"/>
      <c r="IN205" s="266"/>
      <c r="IO205" s="266"/>
      <c r="IP205" s="266"/>
      <c r="IQ205" s="266"/>
      <c r="IR205" s="266"/>
      <c r="IS205" s="266"/>
      <c r="IT205" s="266"/>
      <c r="IU205" s="266"/>
      <c r="IV205" s="266"/>
    </row>
    <row r="206" spans="1:256" s="298" customFormat="1" ht="13.5" customHeight="1" x14ac:dyDescent="0.3">
      <c r="B206" s="326"/>
      <c r="C206" s="315"/>
      <c r="D206" s="343" t="s">
        <v>550</v>
      </c>
      <c r="E206" s="304">
        <v>0</v>
      </c>
      <c r="F206" s="221">
        <v>0</v>
      </c>
      <c r="G206" s="221">
        <v>0</v>
      </c>
      <c r="H206" s="221">
        <v>0</v>
      </c>
      <c r="I206" s="221">
        <v>0</v>
      </c>
      <c r="J206" s="221">
        <v>0</v>
      </c>
      <c r="K206" s="221">
        <v>0</v>
      </c>
      <c r="L206" s="221">
        <v>0</v>
      </c>
      <c r="M206" s="221">
        <v>0</v>
      </c>
      <c r="N206" s="221"/>
      <c r="O206" s="221"/>
      <c r="P206" s="221"/>
      <c r="Q206" s="221"/>
      <c r="R206" s="221"/>
      <c r="S206" s="221"/>
      <c r="T206" s="221"/>
      <c r="U206" s="221"/>
      <c r="V206" s="221"/>
      <c r="W206" s="221"/>
      <c r="X206" s="221"/>
      <c r="Y206" s="221"/>
      <c r="Z206" s="221"/>
      <c r="AA206" s="221"/>
      <c r="AB206" s="221"/>
      <c r="AC206" s="221"/>
      <c r="AD206" s="221"/>
      <c r="AE206" s="221"/>
      <c r="AF206" s="221"/>
      <c r="AG206" s="221"/>
      <c r="AH206" s="221"/>
      <c r="AI206" s="221"/>
      <c r="AJ206" s="221"/>
      <c r="AK206" s="221"/>
      <c r="AL206" s="221"/>
      <c r="AM206" s="221"/>
      <c r="AN206" s="221"/>
      <c r="AO206" s="221"/>
      <c r="AP206" s="221"/>
      <c r="AQ206" s="221"/>
      <c r="AR206" s="221"/>
      <c r="AS206" s="221"/>
      <c r="AT206" s="221"/>
      <c r="AU206" s="221"/>
      <c r="AV206" s="221"/>
      <c r="AW206" s="221"/>
      <c r="AX206" s="221"/>
      <c r="AY206" s="221"/>
      <c r="AZ206" s="221"/>
      <c r="BA206" s="221"/>
      <c r="BB206" s="221"/>
      <c r="BC206" s="221"/>
      <c r="BD206" s="221"/>
      <c r="BE206" s="221"/>
      <c r="BF206" s="221"/>
      <c r="BG206" s="221"/>
      <c r="BH206" s="221"/>
      <c r="BI206" s="221"/>
      <c r="BJ206" s="221"/>
      <c r="BK206" s="221"/>
      <c r="BL206" s="221"/>
      <c r="BM206" s="221"/>
      <c r="BN206" s="221"/>
      <c r="BO206" s="221"/>
      <c r="BP206" s="221"/>
      <c r="BQ206" s="221"/>
      <c r="BR206" s="221"/>
      <c r="BS206" s="221"/>
      <c r="BT206" s="221"/>
      <c r="BU206" s="221"/>
      <c r="BV206" s="221"/>
      <c r="BW206" s="221"/>
      <c r="BX206" s="221"/>
      <c r="BY206" s="221"/>
      <c r="BZ206" s="221"/>
      <c r="CA206" s="221"/>
      <c r="CB206" s="221"/>
      <c r="CC206" s="221"/>
      <c r="CD206" s="221"/>
      <c r="CE206" s="221"/>
      <c r="CF206" s="221"/>
      <c r="CG206" s="221"/>
      <c r="CH206" s="221"/>
      <c r="CI206" s="221"/>
      <c r="CJ206" s="221"/>
      <c r="CK206" s="221"/>
      <c r="CL206" s="221"/>
      <c r="CM206" s="221"/>
      <c r="CN206" s="221"/>
      <c r="CO206" s="221"/>
      <c r="CP206" s="221"/>
      <c r="CQ206" s="221"/>
      <c r="CR206" s="221"/>
      <c r="CS206" s="221"/>
      <c r="CT206" s="221"/>
      <c r="CU206" s="221"/>
      <c r="CV206" s="221"/>
      <c r="CW206" s="221"/>
      <c r="CX206" s="221"/>
      <c r="CY206" s="221"/>
      <c r="CZ206" s="221"/>
      <c r="DA206" s="221"/>
      <c r="DB206" s="221"/>
      <c r="DC206" s="221"/>
      <c r="DD206" s="221"/>
      <c r="DE206" s="221"/>
      <c r="DF206" s="221"/>
      <c r="DG206" s="221"/>
      <c r="DH206" s="221"/>
      <c r="DI206" s="221"/>
      <c r="DJ206" s="221"/>
      <c r="DK206" s="221"/>
      <c r="DL206" s="221"/>
      <c r="DM206" s="221"/>
      <c r="DN206" s="221"/>
      <c r="DO206" s="221"/>
      <c r="DP206" s="221"/>
      <c r="DQ206" s="221"/>
      <c r="DR206" s="221"/>
      <c r="DS206" s="221"/>
      <c r="DT206" s="221"/>
      <c r="DU206" s="221"/>
      <c r="DV206" s="221"/>
      <c r="DW206" s="221"/>
      <c r="DX206" s="221"/>
      <c r="DY206" s="221"/>
      <c r="DZ206" s="221"/>
      <c r="EA206" s="221"/>
      <c r="EB206" s="221"/>
      <c r="EC206" s="221"/>
      <c r="ED206" s="221"/>
      <c r="EE206" s="221"/>
      <c r="EF206" s="221"/>
      <c r="EG206" s="221"/>
      <c r="EH206" s="221"/>
      <c r="EI206" s="221"/>
      <c r="EJ206" s="221"/>
      <c r="EK206" s="221"/>
      <c r="EL206" s="221"/>
      <c r="EM206" s="221"/>
      <c r="EN206" s="221"/>
      <c r="EO206" s="221"/>
      <c r="EP206" s="221"/>
      <c r="EQ206" s="221"/>
      <c r="ER206" s="221"/>
      <c r="ES206" s="221"/>
      <c r="ET206" s="221"/>
      <c r="EU206" s="221"/>
      <c r="EV206" s="221"/>
      <c r="EW206" s="221"/>
      <c r="EX206" s="221"/>
      <c r="EY206" s="221"/>
      <c r="EZ206" s="221"/>
      <c r="FA206" s="221"/>
      <c r="FB206" s="221"/>
      <c r="FC206" s="221"/>
      <c r="FD206" s="221"/>
      <c r="FE206" s="221"/>
      <c r="FF206" s="221"/>
      <c r="FG206" s="221"/>
      <c r="FH206" s="221"/>
      <c r="FI206" s="221"/>
      <c r="FJ206" s="221"/>
      <c r="FK206" s="221"/>
      <c r="FL206" s="221"/>
      <c r="FM206" s="221"/>
      <c r="FN206" s="221"/>
      <c r="FO206" s="221"/>
      <c r="FP206" s="221"/>
      <c r="FQ206" s="221"/>
      <c r="FR206" s="221"/>
      <c r="FS206" s="221"/>
      <c r="FT206" s="221"/>
      <c r="FU206" s="221"/>
      <c r="FV206" s="221"/>
      <c r="FW206" s="221"/>
      <c r="FX206" s="221"/>
      <c r="FY206" s="221"/>
      <c r="FZ206" s="221"/>
      <c r="GA206" s="221"/>
      <c r="GB206" s="221"/>
      <c r="GC206" s="221"/>
      <c r="GD206" s="221"/>
      <c r="GE206" s="221"/>
      <c r="GF206" s="221"/>
      <c r="GG206" s="221"/>
      <c r="GH206" s="221"/>
      <c r="GI206" s="221"/>
      <c r="GJ206" s="221"/>
      <c r="GK206" s="221"/>
      <c r="GL206" s="221"/>
      <c r="GM206" s="221"/>
      <c r="GN206" s="221"/>
      <c r="GO206" s="221"/>
      <c r="GP206" s="221"/>
      <c r="GQ206" s="221"/>
      <c r="GR206" s="221"/>
      <c r="GS206" s="221"/>
      <c r="GT206" s="221"/>
      <c r="GU206" s="221"/>
      <c r="GV206" s="221"/>
      <c r="GW206" s="221"/>
      <c r="GX206" s="221"/>
      <c r="GY206" s="221"/>
      <c r="GZ206" s="221"/>
      <c r="HA206" s="221"/>
      <c r="HB206" s="221"/>
      <c r="HC206" s="221"/>
      <c r="HD206" s="221"/>
      <c r="HE206" s="221"/>
      <c r="HF206" s="221"/>
      <c r="HG206" s="221"/>
      <c r="HH206" s="221"/>
      <c r="HI206" s="221"/>
      <c r="HJ206" s="221"/>
      <c r="HK206" s="221"/>
      <c r="HL206" s="221"/>
      <c r="HM206" s="221"/>
      <c r="HN206" s="221"/>
      <c r="HO206" s="221"/>
      <c r="HP206" s="221"/>
      <c r="HQ206" s="221"/>
      <c r="HR206" s="221"/>
      <c r="HS206" s="221"/>
      <c r="HT206" s="221"/>
      <c r="HU206" s="221"/>
      <c r="HV206" s="221"/>
      <c r="HW206" s="221"/>
      <c r="HX206" s="221"/>
      <c r="HY206" s="221"/>
      <c r="HZ206" s="221"/>
      <c r="IA206" s="221"/>
      <c r="IB206" s="221"/>
      <c r="IC206" s="221"/>
      <c r="ID206" s="221"/>
      <c r="IE206" s="221"/>
      <c r="IF206" s="221"/>
      <c r="IG206" s="221"/>
      <c r="IH206" s="221"/>
      <c r="II206" s="221"/>
      <c r="IJ206" s="221"/>
      <c r="IK206" s="221"/>
      <c r="IL206" s="221"/>
      <c r="IM206" s="221"/>
      <c r="IN206" s="221"/>
      <c r="IO206" s="221"/>
      <c r="IP206" s="221"/>
      <c r="IQ206" s="221"/>
      <c r="IR206" s="221"/>
      <c r="IS206" s="221"/>
      <c r="IT206" s="221"/>
      <c r="IU206" s="221"/>
      <c r="IV206" s="221"/>
    </row>
    <row r="207" spans="1:256" s="308" customFormat="1" ht="13.5" customHeight="1" x14ac:dyDescent="0.3">
      <c r="A207" s="305"/>
      <c r="B207" s="327"/>
      <c r="C207" s="317" t="s">
        <v>513</v>
      </c>
      <c r="D207" s="306" t="s">
        <v>551</v>
      </c>
      <c r="E207" s="309">
        <v>0</v>
      </c>
      <c r="F207" s="266">
        <v>0</v>
      </c>
      <c r="G207" s="266">
        <v>0</v>
      </c>
      <c r="H207" s="266">
        <v>0</v>
      </c>
      <c r="I207" s="266">
        <v>0</v>
      </c>
      <c r="J207" s="266">
        <v>0</v>
      </c>
      <c r="K207" s="266">
        <v>0</v>
      </c>
      <c r="L207" s="266">
        <v>0</v>
      </c>
      <c r="M207" s="266">
        <v>0</v>
      </c>
      <c r="N207" s="266"/>
      <c r="O207" s="266"/>
      <c r="P207" s="266"/>
      <c r="Q207" s="266"/>
      <c r="R207" s="266"/>
      <c r="S207" s="266"/>
      <c r="T207" s="266"/>
      <c r="U207" s="266"/>
      <c r="V207" s="266"/>
      <c r="W207" s="266"/>
      <c r="X207" s="266"/>
      <c r="Y207" s="266"/>
      <c r="Z207" s="266"/>
      <c r="AA207" s="266"/>
      <c r="AB207" s="266"/>
      <c r="AC207" s="266"/>
      <c r="AD207" s="266"/>
      <c r="AE207" s="266"/>
      <c r="AF207" s="266"/>
      <c r="AG207" s="266"/>
      <c r="AH207" s="266"/>
      <c r="AI207" s="266"/>
      <c r="AJ207" s="266"/>
      <c r="AK207" s="266"/>
      <c r="AL207" s="266"/>
      <c r="AM207" s="266"/>
      <c r="AN207" s="266"/>
      <c r="AO207" s="266"/>
      <c r="AP207" s="266"/>
      <c r="AQ207" s="266"/>
      <c r="AR207" s="266"/>
      <c r="AS207" s="266"/>
      <c r="AT207" s="266"/>
      <c r="AU207" s="266"/>
      <c r="AV207" s="266"/>
      <c r="AW207" s="266"/>
      <c r="AX207" s="266"/>
      <c r="AY207" s="266"/>
      <c r="AZ207" s="266"/>
      <c r="BA207" s="266"/>
      <c r="BB207" s="266"/>
      <c r="BC207" s="266"/>
      <c r="BD207" s="266"/>
      <c r="BE207" s="266"/>
      <c r="BF207" s="266"/>
      <c r="BG207" s="266"/>
      <c r="BH207" s="266"/>
      <c r="BI207" s="266"/>
      <c r="BJ207" s="266"/>
      <c r="BK207" s="266"/>
      <c r="BL207" s="266"/>
      <c r="BM207" s="266"/>
      <c r="BN207" s="266"/>
      <c r="BO207" s="266"/>
      <c r="BP207" s="266"/>
      <c r="BQ207" s="266"/>
      <c r="BR207" s="266"/>
      <c r="BS207" s="266"/>
      <c r="BT207" s="266"/>
      <c r="BU207" s="266"/>
      <c r="BV207" s="266"/>
      <c r="BW207" s="266"/>
      <c r="BX207" s="266"/>
      <c r="BY207" s="266"/>
      <c r="BZ207" s="266"/>
      <c r="CA207" s="266"/>
      <c r="CB207" s="266"/>
      <c r="CC207" s="266"/>
      <c r="CD207" s="266"/>
      <c r="CE207" s="266"/>
      <c r="CF207" s="266"/>
      <c r="CG207" s="266"/>
      <c r="CH207" s="266"/>
      <c r="CI207" s="266"/>
      <c r="CJ207" s="266"/>
      <c r="CK207" s="266"/>
      <c r="CL207" s="266"/>
      <c r="CM207" s="266"/>
      <c r="CN207" s="266"/>
      <c r="CO207" s="266"/>
      <c r="CP207" s="266"/>
      <c r="CQ207" s="266"/>
      <c r="CR207" s="266"/>
      <c r="CS207" s="266"/>
      <c r="CT207" s="266"/>
      <c r="CU207" s="266"/>
      <c r="CV207" s="266"/>
      <c r="CW207" s="266"/>
      <c r="CX207" s="266"/>
      <c r="CY207" s="266"/>
      <c r="CZ207" s="266"/>
      <c r="DA207" s="266"/>
      <c r="DB207" s="266"/>
      <c r="DC207" s="266"/>
      <c r="DD207" s="266"/>
      <c r="DE207" s="266"/>
      <c r="DF207" s="266"/>
      <c r="DG207" s="266"/>
      <c r="DH207" s="266"/>
      <c r="DI207" s="266"/>
      <c r="DJ207" s="266"/>
      <c r="DK207" s="266"/>
      <c r="DL207" s="266"/>
      <c r="DM207" s="266"/>
      <c r="DN207" s="266"/>
      <c r="DO207" s="266"/>
      <c r="DP207" s="266"/>
      <c r="DQ207" s="266"/>
      <c r="DR207" s="266"/>
      <c r="DS207" s="266"/>
      <c r="DT207" s="266"/>
      <c r="DU207" s="266"/>
      <c r="DV207" s="266"/>
      <c r="DW207" s="266"/>
      <c r="DX207" s="266"/>
      <c r="DY207" s="266"/>
      <c r="DZ207" s="266"/>
      <c r="EA207" s="266"/>
      <c r="EB207" s="266"/>
      <c r="EC207" s="266"/>
      <c r="ED207" s="266"/>
      <c r="EE207" s="266"/>
      <c r="EF207" s="266"/>
      <c r="EG207" s="266"/>
      <c r="EH207" s="266"/>
      <c r="EI207" s="266"/>
      <c r="EJ207" s="266"/>
      <c r="EK207" s="266"/>
      <c r="EL207" s="266"/>
      <c r="EM207" s="266"/>
      <c r="EN207" s="266"/>
      <c r="EO207" s="266"/>
      <c r="EP207" s="266"/>
      <c r="EQ207" s="266"/>
      <c r="ER207" s="266"/>
      <c r="ES207" s="266"/>
      <c r="ET207" s="266"/>
      <c r="EU207" s="266"/>
      <c r="EV207" s="266"/>
      <c r="EW207" s="266"/>
      <c r="EX207" s="266"/>
      <c r="EY207" s="266"/>
      <c r="EZ207" s="266"/>
      <c r="FA207" s="266"/>
      <c r="FB207" s="266"/>
      <c r="FC207" s="266"/>
      <c r="FD207" s="266"/>
      <c r="FE207" s="266"/>
      <c r="FF207" s="266"/>
      <c r="FG207" s="266"/>
      <c r="FH207" s="266"/>
      <c r="FI207" s="266"/>
      <c r="FJ207" s="266"/>
      <c r="FK207" s="266"/>
      <c r="FL207" s="266"/>
      <c r="FM207" s="266"/>
      <c r="FN207" s="266"/>
      <c r="FO207" s="266"/>
      <c r="FP207" s="266"/>
      <c r="FQ207" s="266"/>
      <c r="FR207" s="266"/>
      <c r="FS207" s="266"/>
      <c r="FT207" s="266"/>
      <c r="FU207" s="266"/>
      <c r="FV207" s="266"/>
      <c r="FW207" s="266"/>
      <c r="FX207" s="266"/>
      <c r="FY207" s="266"/>
      <c r="FZ207" s="266"/>
      <c r="GA207" s="266"/>
      <c r="GB207" s="266"/>
      <c r="GC207" s="266"/>
      <c r="GD207" s="266"/>
      <c r="GE207" s="266"/>
      <c r="GF207" s="266"/>
      <c r="GG207" s="266"/>
      <c r="GH207" s="266"/>
      <c r="GI207" s="266"/>
      <c r="GJ207" s="266"/>
      <c r="GK207" s="266"/>
      <c r="GL207" s="266"/>
      <c r="GM207" s="266"/>
      <c r="GN207" s="266"/>
      <c r="GO207" s="266"/>
      <c r="GP207" s="266"/>
      <c r="GQ207" s="266"/>
      <c r="GR207" s="266"/>
      <c r="GS207" s="266"/>
      <c r="GT207" s="266"/>
      <c r="GU207" s="266"/>
      <c r="GV207" s="266"/>
      <c r="GW207" s="266"/>
      <c r="GX207" s="266"/>
      <c r="GY207" s="266"/>
      <c r="GZ207" s="266"/>
      <c r="HA207" s="266"/>
      <c r="HB207" s="266"/>
      <c r="HC207" s="266"/>
      <c r="HD207" s="266"/>
      <c r="HE207" s="266"/>
      <c r="HF207" s="266"/>
      <c r="HG207" s="266"/>
      <c r="HH207" s="266"/>
      <c r="HI207" s="266"/>
      <c r="HJ207" s="266"/>
      <c r="HK207" s="266"/>
      <c r="HL207" s="266"/>
      <c r="HM207" s="266"/>
      <c r="HN207" s="266"/>
      <c r="HO207" s="266"/>
      <c r="HP207" s="266"/>
      <c r="HQ207" s="266"/>
      <c r="HR207" s="266"/>
      <c r="HS207" s="266"/>
      <c r="HT207" s="266"/>
      <c r="HU207" s="266"/>
      <c r="HV207" s="266"/>
      <c r="HW207" s="266"/>
      <c r="HX207" s="266"/>
      <c r="HY207" s="266"/>
      <c r="HZ207" s="266"/>
      <c r="IA207" s="266"/>
      <c r="IB207" s="266"/>
      <c r="IC207" s="266"/>
      <c r="ID207" s="266"/>
      <c r="IE207" s="266"/>
      <c r="IF207" s="266"/>
      <c r="IG207" s="266"/>
      <c r="IH207" s="266"/>
      <c r="II207" s="266"/>
      <c r="IJ207" s="266"/>
      <c r="IK207" s="266"/>
      <c r="IL207" s="266"/>
      <c r="IM207" s="266"/>
      <c r="IN207" s="266"/>
      <c r="IO207" s="266"/>
      <c r="IP207" s="266"/>
      <c r="IQ207" s="266"/>
      <c r="IR207" s="266"/>
      <c r="IS207" s="266"/>
      <c r="IT207" s="266"/>
      <c r="IU207" s="266"/>
      <c r="IV207" s="266"/>
    </row>
    <row r="208" spans="1:256" s="298" customFormat="1" ht="13.5" customHeight="1" x14ac:dyDescent="0.3">
      <c r="B208" s="326"/>
      <c r="C208" s="315"/>
      <c r="D208" s="343" t="s">
        <v>552</v>
      </c>
      <c r="E208" s="304">
        <v>0</v>
      </c>
      <c r="F208" s="221">
        <v>0</v>
      </c>
      <c r="G208" s="221">
        <v>0</v>
      </c>
      <c r="H208" s="221">
        <v>0</v>
      </c>
      <c r="I208" s="221">
        <v>0</v>
      </c>
      <c r="J208" s="221">
        <v>0</v>
      </c>
      <c r="K208" s="221">
        <v>0</v>
      </c>
      <c r="L208" s="221">
        <v>0</v>
      </c>
      <c r="M208" s="221">
        <v>0</v>
      </c>
      <c r="N208" s="221"/>
      <c r="O208" s="221"/>
      <c r="P208" s="221"/>
      <c r="Q208" s="221"/>
      <c r="R208" s="221"/>
      <c r="S208" s="221"/>
      <c r="T208" s="221"/>
      <c r="U208" s="221"/>
      <c r="V208" s="221"/>
      <c r="W208" s="221"/>
      <c r="X208" s="221"/>
      <c r="Y208" s="221"/>
      <c r="Z208" s="221"/>
      <c r="AA208" s="221"/>
      <c r="AB208" s="221"/>
      <c r="AC208" s="221"/>
      <c r="AD208" s="221"/>
      <c r="AE208" s="221"/>
      <c r="AF208" s="221"/>
      <c r="AG208" s="221"/>
      <c r="AH208" s="221"/>
      <c r="AI208" s="221"/>
      <c r="AJ208" s="221"/>
      <c r="AK208" s="221"/>
      <c r="AL208" s="221"/>
      <c r="AM208" s="221"/>
      <c r="AN208" s="221"/>
      <c r="AO208" s="221"/>
      <c r="AP208" s="221"/>
      <c r="AQ208" s="221"/>
      <c r="AR208" s="221"/>
      <c r="AS208" s="221"/>
      <c r="AT208" s="221"/>
      <c r="AU208" s="221"/>
      <c r="AV208" s="221"/>
      <c r="AW208" s="221"/>
      <c r="AX208" s="221"/>
      <c r="AY208" s="221"/>
      <c r="AZ208" s="221"/>
      <c r="BA208" s="221"/>
      <c r="BB208" s="221"/>
      <c r="BC208" s="221"/>
      <c r="BD208" s="221"/>
      <c r="BE208" s="221"/>
      <c r="BF208" s="221"/>
      <c r="BG208" s="221"/>
      <c r="BH208" s="221"/>
      <c r="BI208" s="221"/>
      <c r="BJ208" s="221"/>
      <c r="BK208" s="221"/>
      <c r="BL208" s="221"/>
      <c r="BM208" s="221"/>
      <c r="BN208" s="221"/>
      <c r="BO208" s="221"/>
      <c r="BP208" s="221"/>
      <c r="BQ208" s="221"/>
      <c r="BR208" s="221"/>
      <c r="BS208" s="221"/>
      <c r="BT208" s="221"/>
      <c r="BU208" s="221"/>
      <c r="BV208" s="221"/>
      <c r="BW208" s="221"/>
      <c r="BX208" s="221"/>
      <c r="BY208" s="221"/>
      <c r="BZ208" s="221"/>
      <c r="CA208" s="221"/>
      <c r="CB208" s="221"/>
      <c r="CC208" s="221"/>
      <c r="CD208" s="221"/>
      <c r="CE208" s="221"/>
      <c r="CF208" s="221"/>
      <c r="CG208" s="221"/>
      <c r="CH208" s="221"/>
      <c r="CI208" s="221"/>
      <c r="CJ208" s="221"/>
      <c r="CK208" s="221"/>
      <c r="CL208" s="221"/>
      <c r="CM208" s="221"/>
      <c r="CN208" s="221"/>
      <c r="CO208" s="221"/>
      <c r="CP208" s="221"/>
      <c r="CQ208" s="221"/>
      <c r="CR208" s="221"/>
      <c r="CS208" s="221"/>
      <c r="CT208" s="221"/>
      <c r="CU208" s="221"/>
      <c r="CV208" s="221"/>
      <c r="CW208" s="221"/>
      <c r="CX208" s="221"/>
      <c r="CY208" s="221"/>
      <c r="CZ208" s="221"/>
      <c r="DA208" s="221"/>
      <c r="DB208" s="221"/>
      <c r="DC208" s="221"/>
      <c r="DD208" s="221"/>
      <c r="DE208" s="221"/>
      <c r="DF208" s="221"/>
      <c r="DG208" s="221"/>
      <c r="DH208" s="221"/>
      <c r="DI208" s="221"/>
      <c r="DJ208" s="221"/>
      <c r="DK208" s="221"/>
      <c r="DL208" s="221"/>
      <c r="DM208" s="221"/>
      <c r="DN208" s="221"/>
      <c r="DO208" s="221"/>
      <c r="DP208" s="221"/>
      <c r="DQ208" s="221"/>
      <c r="DR208" s="221"/>
      <c r="DS208" s="221"/>
      <c r="DT208" s="221"/>
      <c r="DU208" s="221"/>
      <c r="DV208" s="221"/>
      <c r="DW208" s="221"/>
      <c r="DX208" s="221"/>
      <c r="DY208" s="221"/>
      <c r="DZ208" s="221"/>
      <c r="EA208" s="221"/>
      <c r="EB208" s="221"/>
      <c r="EC208" s="221"/>
      <c r="ED208" s="221"/>
      <c r="EE208" s="221"/>
      <c r="EF208" s="221"/>
      <c r="EG208" s="221"/>
      <c r="EH208" s="221"/>
      <c r="EI208" s="221"/>
      <c r="EJ208" s="221"/>
      <c r="EK208" s="221"/>
      <c r="EL208" s="221"/>
      <c r="EM208" s="221"/>
      <c r="EN208" s="221"/>
      <c r="EO208" s="221"/>
      <c r="EP208" s="221"/>
      <c r="EQ208" s="221"/>
      <c r="ER208" s="221"/>
      <c r="ES208" s="221"/>
      <c r="ET208" s="221"/>
      <c r="EU208" s="221"/>
      <c r="EV208" s="221"/>
      <c r="EW208" s="221"/>
      <c r="EX208" s="221"/>
      <c r="EY208" s="221"/>
      <c r="EZ208" s="221"/>
      <c r="FA208" s="221"/>
      <c r="FB208" s="221"/>
      <c r="FC208" s="221"/>
      <c r="FD208" s="221"/>
      <c r="FE208" s="221"/>
      <c r="FF208" s="221"/>
      <c r="FG208" s="221"/>
      <c r="FH208" s="221"/>
      <c r="FI208" s="221"/>
      <c r="FJ208" s="221"/>
      <c r="FK208" s="221"/>
      <c r="FL208" s="221"/>
      <c r="FM208" s="221"/>
      <c r="FN208" s="221"/>
      <c r="FO208" s="221"/>
      <c r="FP208" s="221"/>
      <c r="FQ208" s="221"/>
      <c r="FR208" s="221"/>
      <c r="FS208" s="221"/>
      <c r="FT208" s="221"/>
      <c r="FU208" s="221"/>
      <c r="FV208" s="221"/>
      <c r="FW208" s="221"/>
      <c r="FX208" s="221"/>
      <c r="FY208" s="221"/>
      <c r="FZ208" s="221"/>
      <c r="GA208" s="221"/>
      <c r="GB208" s="221"/>
      <c r="GC208" s="221"/>
      <c r="GD208" s="221"/>
      <c r="GE208" s="221"/>
      <c r="GF208" s="221"/>
      <c r="GG208" s="221"/>
      <c r="GH208" s="221"/>
      <c r="GI208" s="221"/>
      <c r="GJ208" s="221"/>
      <c r="GK208" s="221"/>
      <c r="GL208" s="221"/>
      <c r="GM208" s="221"/>
      <c r="GN208" s="221"/>
      <c r="GO208" s="221"/>
      <c r="GP208" s="221"/>
      <c r="GQ208" s="221"/>
      <c r="GR208" s="221"/>
      <c r="GS208" s="221"/>
      <c r="GT208" s="221"/>
      <c r="GU208" s="221"/>
      <c r="GV208" s="221"/>
      <c r="GW208" s="221"/>
      <c r="GX208" s="221"/>
      <c r="GY208" s="221"/>
      <c r="GZ208" s="221"/>
      <c r="HA208" s="221"/>
      <c r="HB208" s="221"/>
      <c r="HC208" s="221"/>
      <c r="HD208" s="221"/>
      <c r="HE208" s="221"/>
      <c r="HF208" s="221"/>
      <c r="HG208" s="221"/>
      <c r="HH208" s="221"/>
      <c r="HI208" s="221"/>
      <c r="HJ208" s="221"/>
      <c r="HK208" s="221"/>
      <c r="HL208" s="221"/>
      <c r="HM208" s="221"/>
      <c r="HN208" s="221"/>
      <c r="HO208" s="221"/>
      <c r="HP208" s="221"/>
      <c r="HQ208" s="221"/>
      <c r="HR208" s="221"/>
      <c r="HS208" s="221"/>
      <c r="HT208" s="221"/>
      <c r="HU208" s="221"/>
      <c r="HV208" s="221"/>
      <c r="HW208" s="221"/>
      <c r="HX208" s="221"/>
      <c r="HY208" s="221"/>
      <c r="HZ208" s="221"/>
      <c r="IA208" s="221"/>
      <c r="IB208" s="221"/>
      <c r="IC208" s="221"/>
      <c r="ID208" s="221"/>
      <c r="IE208" s="221"/>
      <c r="IF208" s="221"/>
      <c r="IG208" s="221"/>
      <c r="IH208" s="221"/>
      <c r="II208" s="221"/>
      <c r="IJ208" s="221"/>
      <c r="IK208" s="221"/>
      <c r="IL208" s="221"/>
      <c r="IM208" s="221"/>
      <c r="IN208" s="221"/>
      <c r="IO208" s="221"/>
      <c r="IP208" s="221"/>
      <c r="IQ208" s="221"/>
      <c r="IR208" s="221"/>
      <c r="IS208" s="221"/>
      <c r="IT208" s="221"/>
      <c r="IU208" s="221"/>
      <c r="IV208" s="221"/>
    </row>
    <row r="209" spans="1:256" s="308" customFormat="1" ht="13.5" customHeight="1" x14ac:dyDescent="0.3">
      <c r="A209" s="305"/>
      <c r="B209" s="327"/>
      <c r="C209" s="311"/>
      <c r="D209" s="306" t="s">
        <v>553</v>
      </c>
      <c r="E209" s="309">
        <v>0</v>
      </c>
      <c r="F209" s="266">
        <v>0</v>
      </c>
      <c r="G209" s="266">
        <v>0</v>
      </c>
      <c r="H209" s="266">
        <v>0</v>
      </c>
      <c r="I209" s="266">
        <v>0</v>
      </c>
      <c r="J209" s="266">
        <v>0</v>
      </c>
      <c r="K209" s="266">
        <v>0</v>
      </c>
      <c r="L209" s="266">
        <v>0</v>
      </c>
      <c r="M209" s="266">
        <v>0</v>
      </c>
      <c r="N209" s="266"/>
      <c r="O209" s="266"/>
      <c r="P209" s="266"/>
      <c r="Q209" s="266"/>
      <c r="R209" s="266"/>
      <c r="S209" s="266"/>
      <c r="T209" s="266"/>
      <c r="U209" s="266"/>
      <c r="V209" s="266"/>
      <c r="W209" s="266"/>
      <c r="X209" s="266"/>
      <c r="Y209" s="266"/>
      <c r="Z209" s="266"/>
      <c r="AA209" s="266"/>
      <c r="AB209" s="266"/>
      <c r="AC209" s="266"/>
      <c r="AD209" s="266"/>
      <c r="AE209" s="266"/>
      <c r="AF209" s="266"/>
      <c r="AG209" s="266"/>
      <c r="AH209" s="266"/>
      <c r="AI209" s="266"/>
      <c r="AJ209" s="266"/>
      <c r="AK209" s="266"/>
      <c r="AL209" s="266"/>
      <c r="AM209" s="266"/>
      <c r="AN209" s="266"/>
      <c r="AO209" s="266"/>
      <c r="AP209" s="266"/>
      <c r="AQ209" s="266"/>
      <c r="AR209" s="266"/>
      <c r="AS209" s="266"/>
      <c r="AT209" s="266"/>
      <c r="AU209" s="266"/>
      <c r="AV209" s="266"/>
      <c r="AW209" s="266"/>
      <c r="AX209" s="266"/>
      <c r="AY209" s="266"/>
      <c r="AZ209" s="266"/>
      <c r="BA209" s="266"/>
      <c r="BB209" s="266"/>
      <c r="BC209" s="266"/>
      <c r="BD209" s="266"/>
      <c r="BE209" s="266"/>
      <c r="BF209" s="266"/>
      <c r="BG209" s="266"/>
      <c r="BH209" s="266"/>
      <c r="BI209" s="266"/>
      <c r="BJ209" s="266"/>
      <c r="BK209" s="266"/>
      <c r="BL209" s="266"/>
      <c r="BM209" s="266"/>
      <c r="BN209" s="266"/>
      <c r="BO209" s="266"/>
      <c r="BP209" s="266"/>
      <c r="BQ209" s="266"/>
      <c r="BR209" s="266"/>
      <c r="BS209" s="266"/>
      <c r="BT209" s="266"/>
      <c r="BU209" s="266"/>
      <c r="BV209" s="266"/>
      <c r="BW209" s="266"/>
      <c r="BX209" s="266"/>
      <c r="BY209" s="266"/>
      <c r="BZ209" s="266"/>
      <c r="CA209" s="266"/>
      <c r="CB209" s="266"/>
      <c r="CC209" s="266"/>
      <c r="CD209" s="266"/>
      <c r="CE209" s="266"/>
      <c r="CF209" s="266"/>
      <c r="CG209" s="266"/>
      <c r="CH209" s="266"/>
      <c r="CI209" s="266"/>
      <c r="CJ209" s="266"/>
      <c r="CK209" s="266"/>
      <c r="CL209" s="266"/>
      <c r="CM209" s="266"/>
      <c r="CN209" s="266"/>
      <c r="CO209" s="266"/>
      <c r="CP209" s="266"/>
      <c r="CQ209" s="266"/>
      <c r="CR209" s="266"/>
      <c r="CS209" s="266"/>
      <c r="CT209" s="266"/>
      <c r="CU209" s="266"/>
      <c r="CV209" s="266"/>
      <c r="CW209" s="266"/>
      <c r="CX209" s="266"/>
      <c r="CY209" s="266"/>
      <c r="CZ209" s="266"/>
      <c r="DA209" s="266"/>
      <c r="DB209" s="266"/>
      <c r="DC209" s="266"/>
      <c r="DD209" s="266"/>
      <c r="DE209" s="266"/>
      <c r="DF209" s="266"/>
      <c r="DG209" s="266"/>
      <c r="DH209" s="266"/>
      <c r="DI209" s="266"/>
      <c r="DJ209" s="266"/>
      <c r="DK209" s="266"/>
      <c r="DL209" s="266"/>
      <c r="DM209" s="266"/>
      <c r="DN209" s="266"/>
      <c r="DO209" s="266"/>
      <c r="DP209" s="266"/>
      <c r="DQ209" s="266"/>
      <c r="DR209" s="266"/>
      <c r="DS209" s="266"/>
      <c r="DT209" s="266"/>
      <c r="DU209" s="266"/>
      <c r="DV209" s="266"/>
      <c r="DW209" s="266"/>
      <c r="DX209" s="266"/>
      <c r="DY209" s="266"/>
      <c r="DZ209" s="266"/>
      <c r="EA209" s="266"/>
      <c r="EB209" s="266"/>
      <c r="EC209" s="266"/>
      <c r="ED209" s="266"/>
      <c r="EE209" s="266"/>
      <c r="EF209" s="266"/>
      <c r="EG209" s="266"/>
      <c r="EH209" s="266"/>
      <c r="EI209" s="266"/>
      <c r="EJ209" s="266"/>
      <c r="EK209" s="266"/>
      <c r="EL209" s="266"/>
      <c r="EM209" s="266"/>
      <c r="EN209" s="266"/>
      <c r="EO209" s="266"/>
      <c r="EP209" s="266"/>
      <c r="EQ209" s="266"/>
      <c r="ER209" s="266"/>
      <c r="ES209" s="266"/>
      <c r="ET209" s="266"/>
      <c r="EU209" s="266"/>
      <c r="EV209" s="266"/>
      <c r="EW209" s="266"/>
      <c r="EX209" s="266"/>
      <c r="EY209" s="266"/>
      <c r="EZ209" s="266"/>
      <c r="FA209" s="266"/>
      <c r="FB209" s="266"/>
      <c r="FC209" s="266"/>
      <c r="FD209" s="266"/>
      <c r="FE209" s="266"/>
      <c r="FF209" s="266"/>
      <c r="FG209" s="266"/>
      <c r="FH209" s="266"/>
      <c r="FI209" s="266"/>
      <c r="FJ209" s="266"/>
      <c r="FK209" s="266"/>
      <c r="FL209" s="266"/>
      <c r="FM209" s="266"/>
      <c r="FN209" s="266"/>
      <c r="FO209" s="266"/>
      <c r="FP209" s="266"/>
      <c r="FQ209" s="266"/>
      <c r="FR209" s="266"/>
      <c r="FS209" s="266"/>
      <c r="FT209" s="266"/>
      <c r="FU209" s="266"/>
      <c r="FV209" s="266"/>
      <c r="FW209" s="266"/>
      <c r="FX209" s="266"/>
      <c r="FY209" s="266"/>
      <c r="FZ209" s="266"/>
      <c r="GA209" s="266"/>
      <c r="GB209" s="266"/>
      <c r="GC209" s="266"/>
      <c r="GD209" s="266"/>
      <c r="GE209" s="266"/>
      <c r="GF209" s="266"/>
      <c r="GG209" s="266"/>
      <c r="GH209" s="266"/>
      <c r="GI209" s="266"/>
      <c r="GJ209" s="266"/>
      <c r="GK209" s="266"/>
      <c r="GL209" s="266"/>
      <c r="GM209" s="266"/>
      <c r="GN209" s="266"/>
      <c r="GO209" s="266"/>
      <c r="GP209" s="266"/>
      <c r="GQ209" s="266"/>
      <c r="GR209" s="266"/>
      <c r="GS209" s="266"/>
      <c r="GT209" s="266"/>
      <c r="GU209" s="266"/>
      <c r="GV209" s="266"/>
      <c r="GW209" s="266"/>
      <c r="GX209" s="266"/>
      <c r="GY209" s="266"/>
      <c r="GZ209" s="266"/>
      <c r="HA209" s="266"/>
      <c r="HB209" s="266"/>
      <c r="HC209" s="266"/>
      <c r="HD209" s="266"/>
      <c r="HE209" s="266"/>
      <c r="HF209" s="266"/>
      <c r="HG209" s="266"/>
      <c r="HH209" s="266"/>
      <c r="HI209" s="266"/>
      <c r="HJ209" s="266"/>
      <c r="HK209" s="266"/>
      <c r="HL209" s="266"/>
      <c r="HM209" s="266"/>
      <c r="HN209" s="266"/>
      <c r="HO209" s="266"/>
      <c r="HP209" s="266"/>
      <c r="HQ209" s="266"/>
      <c r="HR209" s="266"/>
      <c r="HS209" s="266"/>
      <c r="HT209" s="266"/>
      <c r="HU209" s="266"/>
      <c r="HV209" s="266"/>
      <c r="HW209" s="266"/>
      <c r="HX209" s="266"/>
      <c r="HY209" s="266"/>
      <c r="HZ209" s="266"/>
      <c r="IA209" s="266"/>
      <c r="IB209" s="266"/>
      <c r="IC209" s="266"/>
      <c r="ID209" s="266"/>
      <c r="IE209" s="266"/>
      <c r="IF209" s="266"/>
      <c r="IG209" s="266"/>
      <c r="IH209" s="266"/>
      <c r="II209" s="266"/>
      <c r="IJ209" s="266"/>
      <c r="IK209" s="266"/>
      <c r="IL209" s="266"/>
      <c r="IM209" s="266"/>
      <c r="IN209" s="266"/>
      <c r="IO209" s="266"/>
      <c r="IP209" s="266"/>
      <c r="IQ209" s="266"/>
      <c r="IR209" s="266"/>
      <c r="IS209" s="266"/>
      <c r="IT209" s="266"/>
      <c r="IU209" s="266"/>
      <c r="IV209" s="266"/>
    </row>
    <row r="210" spans="1:256" s="298" customFormat="1" ht="13.5" customHeight="1" x14ac:dyDescent="0.3">
      <c r="B210" s="326"/>
      <c r="C210" s="315"/>
      <c r="D210" s="343" t="s">
        <v>554</v>
      </c>
      <c r="E210" s="304">
        <v>0</v>
      </c>
      <c r="F210" s="221">
        <v>0</v>
      </c>
      <c r="G210" s="221">
        <v>0</v>
      </c>
      <c r="H210" s="221">
        <v>0</v>
      </c>
      <c r="I210" s="221">
        <v>0</v>
      </c>
      <c r="J210" s="221">
        <v>0</v>
      </c>
      <c r="K210" s="221">
        <v>0</v>
      </c>
      <c r="L210" s="221">
        <v>0</v>
      </c>
      <c r="M210" s="221">
        <v>0</v>
      </c>
      <c r="N210" s="221"/>
      <c r="O210" s="221"/>
      <c r="P210" s="221"/>
      <c r="Q210" s="221"/>
      <c r="R210" s="221"/>
      <c r="S210" s="221"/>
      <c r="T210" s="221"/>
      <c r="U210" s="221"/>
      <c r="V210" s="221"/>
      <c r="W210" s="221"/>
      <c r="X210" s="221"/>
      <c r="Y210" s="221"/>
      <c r="Z210" s="221"/>
      <c r="AA210" s="221"/>
      <c r="AB210" s="221"/>
      <c r="AC210" s="221"/>
      <c r="AD210" s="221"/>
      <c r="AE210" s="221"/>
      <c r="AF210" s="221"/>
      <c r="AG210" s="221"/>
      <c r="AH210" s="221"/>
      <c r="AI210" s="221"/>
      <c r="AJ210" s="221"/>
      <c r="AK210" s="221"/>
      <c r="AL210" s="221"/>
      <c r="AM210" s="221"/>
      <c r="AN210" s="221"/>
      <c r="AO210" s="221"/>
      <c r="AP210" s="221"/>
      <c r="AQ210" s="221"/>
      <c r="AR210" s="221"/>
      <c r="AS210" s="221"/>
      <c r="AT210" s="221"/>
      <c r="AU210" s="221"/>
      <c r="AV210" s="221"/>
      <c r="AW210" s="221"/>
      <c r="AX210" s="221"/>
      <c r="AY210" s="221"/>
      <c r="AZ210" s="221"/>
      <c r="BA210" s="221"/>
      <c r="BB210" s="221"/>
      <c r="BC210" s="221"/>
      <c r="BD210" s="221"/>
      <c r="BE210" s="221"/>
      <c r="BF210" s="221"/>
      <c r="BG210" s="221"/>
      <c r="BH210" s="221"/>
      <c r="BI210" s="221"/>
      <c r="BJ210" s="221"/>
      <c r="BK210" s="221"/>
      <c r="BL210" s="221"/>
      <c r="BM210" s="221"/>
      <c r="BN210" s="221"/>
      <c r="BO210" s="221"/>
      <c r="BP210" s="221"/>
      <c r="BQ210" s="221"/>
      <c r="BR210" s="221"/>
      <c r="BS210" s="221"/>
      <c r="BT210" s="221"/>
      <c r="BU210" s="221"/>
      <c r="BV210" s="221"/>
      <c r="BW210" s="221"/>
      <c r="BX210" s="221"/>
      <c r="BY210" s="221"/>
      <c r="BZ210" s="221"/>
      <c r="CA210" s="221"/>
      <c r="CB210" s="221"/>
      <c r="CC210" s="221"/>
      <c r="CD210" s="221"/>
      <c r="CE210" s="221"/>
      <c r="CF210" s="221"/>
      <c r="CG210" s="221"/>
      <c r="CH210" s="221"/>
      <c r="CI210" s="221"/>
      <c r="CJ210" s="221"/>
      <c r="CK210" s="221"/>
      <c r="CL210" s="221"/>
      <c r="CM210" s="221"/>
      <c r="CN210" s="221"/>
      <c r="CO210" s="221"/>
      <c r="CP210" s="221"/>
      <c r="CQ210" s="221"/>
      <c r="CR210" s="221"/>
      <c r="CS210" s="221"/>
      <c r="CT210" s="221"/>
      <c r="CU210" s="221"/>
      <c r="CV210" s="221"/>
      <c r="CW210" s="221"/>
      <c r="CX210" s="221"/>
      <c r="CY210" s="221"/>
      <c r="CZ210" s="221"/>
      <c r="DA210" s="221"/>
      <c r="DB210" s="221"/>
      <c r="DC210" s="221"/>
      <c r="DD210" s="221"/>
      <c r="DE210" s="221"/>
      <c r="DF210" s="221"/>
      <c r="DG210" s="221"/>
      <c r="DH210" s="221"/>
      <c r="DI210" s="221"/>
      <c r="DJ210" s="221"/>
      <c r="DK210" s="221"/>
      <c r="DL210" s="221"/>
      <c r="DM210" s="221"/>
      <c r="DN210" s="221"/>
      <c r="DO210" s="221"/>
      <c r="DP210" s="221"/>
      <c r="DQ210" s="221"/>
      <c r="DR210" s="221"/>
      <c r="DS210" s="221"/>
      <c r="DT210" s="221"/>
      <c r="DU210" s="221"/>
      <c r="DV210" s="221"/>
      <c r="DW210" s="221"/>
      <c r="DX210" s="221"/>
      <c r="DY210" s="221"/>
      <c r="DZ210" s="221"/>
      <c r="EA210" s="221"/>
      <c r="EB210" s="221"/>
      <c r="EC210" s="221"/>
      <c r="ED210" s="221"/>
      <c r="EE210" s="221"/>
      <c r="EF210" s="221"/>
      <c r="EG210" s="221"/>
      <c r="EH210" s="221"/>
      <c r="EI210" s="221"/>
      <c r="EJ210" s="221"/>
      <c r="EK210" s="221"/>
      <c r="EL210" s="221"/>
      <c r="EM210" s="221"/>
      <c r="EN210" s="221"/>
      <c r="EO210" s="221"/>
      <c r="EP210" s="221"/>
      <c r="EQ210" s="221"/>
      <c r="ER210" s="221"/>
      <c r="ES210" s="221"/>
      <c r="ET210" s="221"/>
      <c r="EU210" s="221"/>
      <c r="EV210" s="221"/>
      <c r="EW210" s="221"/>
      <c r="EX210" s="221"/>
      <c r="EY210" s="221"/>
      <c r="EZ210" s="221"/>
      <c r="FA210" s="221"/>
      <c r="FB210" s="221"/>
      <c r="FC210" s="221"/>
      <c r="FD210" s="221"/>
      <c r="FE210" s="221"/>
      <c r="FF210" s="221"/>
      <c r="FG210" s="221"/>
      <c r="FH210" s="221"/>
      <c r="FI210" s="221"/>
      <c r="FJ210" s="221"/>
      <c r="FK210" s="221"/>
      <c r="FL210" s="221"/>
      <c r="FM210" s="221"/>
      <c r="FN210" s="221"/>
      <c r="FO210" s="221"/>
      <c r="FP210" s="221"/>
      <c r="FQ210" s="221"/>
      <c r="FR210" s="221"/>
      <c r="FS210" s="221"/>
      <c r="FT210" s="221"/>
      <c r="FU210" s="221"/>
      <c r="FV210" s="221"/>
      <c r="FW210" s="221"/>
      <c r="FX210" s="221"/>
      <c r="FY210" s="221"/>
      <c r="FZ210" s="221"/>
      <c r="GA210" s="221"/>
      <c r="GB210" s="221"/>
      <c r="GC210" s="221"/>
      <c r="GD210" s="221"/>
      <c r="GE210" s="221"/>
      <c r="GF210" s="221"/>
      <c r="GG210" s="221"/>
      <c r="GH210" s="221"/>
      <c r="GI210" s="221"/>
      <c r="GJ210" s="221"/>
      <c r="GK210" s="221"/>
      <c r="GL210" s="221"/>
      <c r="GM210" s="221"/>
      <c r="GN210" s="221"/>
      <c r="GO210" s="221"/>
      <c r="GP210" s="221"/>
      <c r="GQ210" s="221"/>
      <c r="GR210" s="221"/>
      <c r="GS210" s="221"/>
      <c r="GT210" s="221"/>
      <c r="GU210" s="221"/>
      <c r="GV210" s="221"/>
      <c r="GW210" s="221"/>
      <c r="GX210" s="221"/>
      <c r="GY210" s="221"/>
      <c r="GZ210" s="221"/>
      <c r="HA210" s="221"/>
      <c r="HB210" s="221"/>
      <c r="HC210" s="221"/>
      <c r="HD210" s="221"/>
      <c r="HE210" s="221"/>
      <c r="HF210" s="221"/>
      <c r="HG210" s="221"/>
      <c r="HH210" s="221"/>
      <c r="HI210" s="221"/>
      <c r="HJ210" s="221"/>
      <c r="HK210" s="221"/>
      <c r="HL210" s="221"/>
      <c r="HM210" s="221"/>
      <c r="HN210" s="221"/>
      <c r="HO210" s="221"/>
      <c r="HP210" s="221"/>
      <c r="HQ210" s="221"/>
      <c r="HR210" s="221"/>
      <c r="HS210" s="221"/>
      <c r="HT210" s="221"/>
      <c r="HU210" s="221"/>
      <c r="HV210" s="221"/>
      <c r="HW210" s="221"/>
      <c r="HX210" s="221"/>
      <c r="HY210" s="221"/>
      <c r="HZ210" s="221"/>
      <c r="IA210" s="221"/>
      <c r="IB210" s="221"/>
      <c r="IC210" s="221"/>
      <c r="ID210" s="221"/>
      <c r="IE210" s="221"/>
      <c r="IF210" s="221"/>
      <c r="IG210" s="221"/>
      <c r="IH210" s="221"/>
      <c r="II210" s="221"/>
      <c r="IJ210" s="221"/>
      <c r="IK210" s="221"/>
      <c r="IL210" s="221"/>
      <c r="IM210" s="221"/>
      <c r="IN210" s="221"/>
      <c r="IO210" s="221"/>
      <c r="IP210" s="221"/>
      <c r="IQ210" s="221"/>
      <c r="IR210" s="221"/>
      <c r="IS210" s="221"/>
      <c r="IT210" s="221"/>
      <c r="IU210" s="221"/>
      <c r="IV210" s="221"/>
    </row>
    <row r="211" spans="1:256" s="314" customFormat="1" ht="13.5" customHeight="1" thickBot="1" x14ac:dyDescent="0.35">
      <c r="A211" s="305"/>
      <c r="B211" s="327"/>
      <c r="C211" s="316"/>
      <c r="D211" s="310" t="s">
        <v>555</v>
      </c>
      <c r="E211" s="312">
        <v>0</v>
      </c>
      <c r="F211" s="313">
        <v>0</v>
      </c>
      <c r="G211" s="313">
        <v>0</v>
      </c>
      <c r="H211" s="313">
        <v>0</v>
      </c>
      <c r="I211" s="313">
        <v>0</v>
      </c>
      <c r="J211" s="313">
        <v>0</v>
      </c>
      <c r="K211" s="313">
        <v>0</v>
      </c>
      <c r="L211" s="313">
        <v>0</v>
      </c>
      <c r="M211" s="313">
        <v>0</v>
      </c>
      <c r="N211" s="313"/>
      <c r="O211" s="313"/>
      <c r="P211" s="313"/>
      <c r="Q211" s="313"/>
      <c r="R211" s="313"/>
      <c r="S211" s="313"/>
      <c r="T211" s="313"/>
      <c r="U211" s="313"/>
      <c r="V211" s="313"/>
      <c r="W211" s="313"/>
      <c r="X211" s="313"/>
      <c r="Y211" s="313"/>
      <c r="Z211" s="313"/>
      <c r="AA211" s="313"/>
      <c r="AB211" s="313"/>
      <c r="AC211" s="313"/>
      <c r="AD211" s="313"/>
      <c r="AE211" s="313"/>
      <c r="AF211" s="313"/>
      <c r="AG211" s="313"/>
      <c r="AH211" s="313"/>
      <c r="AI211" s="313"/>
      <c r="AJ211" s="313"/>
      <c r="AK211" s="313"/>
      <c r="AL211" s="313"/>
      <c r="AM211" s="313"/>
      <c r="AN211" s="313"/>
      <c r="AO211" s="313"/>
      <c r="AP211" s="313"/>
      <c r="AQ211" s="313"/>
      <c r="AR211" s="313"/>
      <c r="AS211" s="313"/>
      <c r="AT211" s="313"/>
      <c r="AU211" s="313"/>
      <c r="AV211" s="313"/>
      <c r="AW211" s="313"/>
      <c r="AX211" s="313"/>
      <c r="AY211" s="313"/>
      <c r="AZ211" s="313"/>
      <c r="BA211" s="313"/>
      <c r="BB211" s="313"/>
      <c r="BC211" s="313"/>
      <c r="BD211" s="313"/>
      <c r="BE211" s="313"/>
      <c r="BF211" s="313"/>
      <c r="BG211" s="313"/>
      <c r="BH211" s="313"/>
      <c r="BI211" s="313"/>
      <c r="BJ211" s="313"/>
      <c r="BK211" s="313"/>
      <c r="BL211" s="313"/>
      <c r="BM211" s="313"/>
      <c r="BN211" s="313"/>
      <c r="BO211" s="313"/>
      <c r="BP211" s="313"/>
      <c r="BQ211" s="313"/>
      <c r="BR211" s="313"/>
      <c r="BS211" s="313"/>
      <c r="BT211" s="313"/>
      <c r="BU211" s="313"/>
      <c r="BV211" s="313"/>
      <c r="BW211" s="313"/>
      <c r="BX211" s="313"/>
      <c r="BY211" s="313"/>
      <c r="BZ211" s="313"/>
      <c r="CA211" s="313"/>
      <c r="CB211" s="313"/>
      <c r="CC211" s="313"/>
      <c r="CD211" s="313"/>
      <c r="CE211" s="313"/>
      <c r="CF211" s="313"/>
      <c r="CG211" s="313"/>
      <c r="CH211" s="313"/>
      <c r="CI211" s="313"/>
      <c r="CJ211" s="313"/>
      <c r="CK211" s="313"/>
      <c r="CL211" s="313"/>
      <c r="CM211" s="313"/>
      <c r="CN211" s="313"/>
      <c r="CO211" s="313"/>
      <c r="CP211" s="313"/>
      <c r="CQ211" s="313"/>
      <c r="CR211" s="313"/>
      <c r="CS211" s="313"/>
      <c r="CT211" s="313"/>
      <c r="CU211" s="313"/>
      <c r="CV211" s="313"/>
      <c r="CW211" s="313"/>
      <c r="CX211" s="313"/>
      <c r="CY211" s="313"/>
      <c r="CZ211" s="313"/>
      <c r="DA211" s="313"/>
      <c r="DB211" s="313"/>
      <c r="DC211" s="313"/>
      <c r="DD211" s="313"/>
      <c r="DE211" s="313"/>
      <c r="DF211" s="313"/>
      <c r="DG211" s="313"/>
      <c r="DH211" s="313"/>
      <c r="DI211" s="313"/>
      <c r="DJ211" s="313"/>
      <c r="DK211" s="313"/>
      <c r="DL211" s="313"/>
      <c r="DM211" s="313"/>
      <c r="DN211" s="313"/>
      <c r="DO211" s="313"/>
      <c r="DP211" s="313"/>
      <c r="DQ211" s="313"/>
      <c r="DR211" s="313"/>
      <c r="DS211" s="313"/>
      <c r="DT211" s="313"/>
      <c r="DU211" s="313"/>
      <c r="DV211" s="313"/>
      <c r="DW211" s="313"/>
      <c r="DX211" s="313"/>
      <c r="DY211" s="313"/>
      <c r="DZ211" s="313"/>
      <c r="EA211" s="313"/>
      <c r="EB211" s="313"/>
      <c r="EC211" s="313"/>
      <c r="ED211" s="313"/>
      <c r="EE211" s="313"/>
      <c r="EF211" s="313"/>
      <c r="EG211" s="313"/>
      <c r="EH211" s="313"/>
      <c r="EI211" s="313"/>
      <c r="EJ211" s="313"/>
      <c r="EK211" s="313"/>
      <c r="EL211" s="313"/>
      <c r="EM211" s="313"/>
      <c r="EN211" s="313"/>
      <c r="EO211" s="313"/>
      <c r="EP211" s="313"/>
      <c r="EQ211" s="313"/>
      <c r="ER211" s="313"/>
      <c r="ES211" s="313"/>
      <c r="ET211" s="313"/>
      <c r="EU211" s="313"/>
      <c r="EV211" s="313"/>
      <c r="EW211" s="313"/>
      <c r="EX211" s="313"/>
      <c r="EY211" s="313"/>
      <c r="EZ211" s="313"/>
      <c r="FA211" s="313"/>
      <c r="FB211" s="313"/>
      <c r="FC211" s="313"/>
      <c r="FD211" s="313"/>
      <c r="FE211" s="313"/>
      <c r="FF211" s="313"/>
      <c r="FG211" s="313"/>
      <c r="FH211" s="313"/>
      <c r="FI211" s="313"/>
      <c r="FJ211" s="313"/>
      <c r="FK211" s="313"/>
      <c r="FL211" s="313"/>
      <c r="FM211" s="313"/>
      <c r="FN211" s="313"/>
      <c r="FO211" s="313"/>
      <c r="FP211" s="313"/>
      <c r="FQ211" s="313"/>
      <c r="FR211" s="313"/>
      <c r="FS211" s="313"/>
      <c r="FT211" s="313"/>
      <c r="FU211" s="313"/>
      <c r="FV211" s="313"/>
      <c r="FW211" s="313"/>
      <c r="FX211" s="313"/>
      <c r="FY211" s="313"/>
      <c r="FZ211" s="313"/>
      <c r="GA211" s="313"/>
      <c r="GB211" s="313"/>
      <c r="GC211" s="313"/>
      <c r="GD211" s="313"/>
      <c r="GE211" s="313"/>
      <c r="GF211" s="313"/>
      <c r="GG211" s="313"/>
      <c r="GH211" s="313"/>
      <c r="GI211" s="313"/>
      <c r="GJ211" s="313"/>
      <c r="GK211" s="313"/>
      <c r="GL211" s="313"/>
      <c r="GM211" s="313"/>
      <c r="GN211" s="313"/>
      <c r="GO211" s="313"/>
      <c r="GP211" s="313"/>
      <c r="GQ211" s="313"/>
      <c r="GR211" s="313"/>
      <c r="GS211" s="313"/>
      <c r="GT211" s="313"/>
      <c r="GU211" s="313"/>
      <c r="GV211" s="313"/>
      <c r="GW211" s="313"/>
      <c r="GX211" s="313"/>
      <c r="GY211" s="313"/>
      <c r="GZ211" s="313"/>
      <c r="HA211" s="313"/>
      <c r="HB211" s="313"/>
      <c r="HC211" s="313"/>
      <c r="HD211" s="313"/>
      <c r="HE211" s="313"/>
      <c r="HF211" s="313"/>
      <c r="HG211" s="313"/>
      <c r="HH211" s="313"/>
      <c r="HI211" s="313"/>
      <c r="HJ211" s="313"/>
      <c r="HK211" s="313"/>
      <c r="HL211" s="313"/>
      <c r="HM211" s="313"/>
      <c r="HN211" s="313"/>
      <c r="HO211" s="313"/>
      <c r="HP211" s="313"/>
      <c r="HQ211" s="313"/>
      <c r="HR211" s="313"/>
      <c r="HS211" s="313"/>
      <c r="HT211" s="313"/>
      <c r="HU211" s="313"/>
      <c r="HV211" s="313"/>
      <c r="HW211" s="313"/>
      <c r="HX211" s="313"/>
      <c r="HY211" s="313"/>
      <c r="HZ211" s="313"/>
      <c r="IA211" s="313"/>
      <c r="IB211" s="313"/>
      <c r="IC211" s="313"/>
      <c r="ID211" s="313"/>
      <c r="IE211" s="313"/>
      <c r="IF211" s="313"/>
      <c r="IG211" s="313"/>
      <c r="IH211" s="313"/>
      <c r="II211" s="313"/>
      <c r="IJ211" s="313"/>
      <c r="IK211" s="313"/>
      <c r="IL211" s="313"/>
      <c r="IM211" s="313"/>
      <c r="IN211" s="313"/>
      <c r="IO211" s="313"/>
      <c r="IP211" s="313"/>
      <c r="IQ211" s="313"/>
      <c r="IR211" s="313"/>
      <c r="IS211" s="313"/>
      <c r="IT211" s="313"/>
      <c r="IU211" s="313"/>
      <c r="IV211" s="313"/>
    </row>
    <row r="212" spans="1:256" s="305" customFormat="1" ht="13.5" customHeight="1" x14ac:dyDescent="0.3">
      <c r="A212" s="298"/>
      <c r="B212" s="327"/>
      <c r="C212" s="311"/>
      <c r="D212" s="332" t="s">
        <v>548</v>
      </c>
      <c r="E212" s="304"/>
      <c r="F212" s="221"/>
      <c r="G212" s="221"/>
      <c r="H212" s="221"/>
      <c r="I212" s="221"/>
      <c r="J212" s="221"/>
      <c r="K212" s="221"/>
      <c r="L212" s="221"/>
      <c r="M212" s="221"/>
      <c r="N212" s="221"/>
      <c r="O212" s="221"/>
      <c r="P212" s="221"/>
      <c r="Q212" s="221"/>
      <c r="R212" s="221"/>
      <c r="S212" s="221"/>
      <c r="T212" s="221"/>
      <c r="U212" s="221"/>
      <c r="V212" s="221"/>
      <c r="W212" s="221"/>
      <c r="X212" s="221"/>
      <c r="Y212" s="221"/>
      <c r="Z212" s="221"/>
      <c r="AA212" s="221"/>
      <c r="AB212" s="221"/>
      <c r="AC212" s="221"/>
      <c r="AD212" s="221"/>
      <c r="AE212" s="221"/>
      <c r="AF212" s="221"/>
      <c r="AG212" s="221"/>
      <c r="AH212" s="221"/>
      <c r="AI212" s="221"/>
      <c r="AJ212" s="221"/>
      <c r="AK212" s="221"/>
      <c r="AL212" s="221"/>
      <c r="AM212" s="221"/>
      <c r="AN212" s="221"/>
      <c r="AO212" s="221"/>
      <c r="AP212" s="221"/>
      <c r="AQ212" s="221"/>
      <c r="AR212" s="221"/>
      <c r="AS212" s="221"/>
      <c r="AT212" s="221"/>
      <c r="AU212" s="221"/>
      <c r="AV212" s="221"/>
      <c r="AW212" s="221"/>
      <c r="AX212" s="221"/>
      <c r="AY212" s="221"/>
      <c r="AZ212" s="221"/>
      <c r="BA212" s="221"/>
      <c r="BB212" s="221"/>
      <c r="BC212" s="221"/>
      <c r="BD212" s="221"/>
      <c r="BE212" s="221"/>
      <c r="BF212" s="221"/>
      <c r="BG212" s="221"/>
      <c r="BH212" s="221"/>
      <c r="BI212" s="221"/>
      <c r="BJ212" s="221"/>
      <c r="BK212" s="221"/>
      <c r="BL212" s="221"/>
      <c r="BM212" s="221"/>
      <c r="BN212" s="221"/>
      <c r="BO212" s="221"/>
      <c r="BP212" s="221"/>
      <c r="BQ212" s="221"/>
      <c r="BR212" s="221"/>
      <c r="BS212" s="221"/>
      <c r="BT212" s="221"/>
      <c r="BU212" s="221"/>
      <c r="BV212" s="221"/>
      <c r="BW212" s="221"/>
      <c r="BX212" s="221"/>
      <c r="BY212" s="221"/>
      <c r="BZ212" s="221"/>
      <c r="CA212" s="221"/>
      <c r="CB212" s="221"/>
      <c r="CC212" s="221"/>
      <c r="CD212" s="221"/>
      <c r="CE212" s="221"/>
      <c r="CF212" s="221"/>
      <c r="CG212" s="221"/>
      <c r="CH212" s="221"/>
      <c r="CI212" s="221"/>
      <c r="CJ212" s="221"/>
      <c r="CK212" s="221"/>
      <c r="CL212" s="221"/>
      <c r="CM212" s="221"/>
      <c r="CN212" s="221"/>
      <c r="CO212" s="221"/>
      <c r="CP212" s="221"/>
      <c r="CQ212" s="221"/>
      <c r="CR212" s="221"/>
      <c r="CS212" s="221"/>
      <c r="CT212" s="221"/>
      <c r="CU212" s="221"/>
      <c r="CV212" s="221"/>
      <c r="CW212" s="221"/>
      <c r="CX212" s="221"/>
      <c r="CY212" s="221"/>
      <c r="CZ212" s="221"/>
      <c r="DA212" s="221"/>
      <c r="DB212" s="221"/>
      <c r="DC212" s="221"/>
      <c r="DD212" s="221"/>
      <c r="DE212" s="221"/>
      <c r="DF212" s="221"/>
      <c r="DG212" s="221"/>
      <c r="DH212" s="221"/>
      <c r="DI212" s="221"/>
      <c r="DJ212" s="221"/>
      <c r="DK212" s="221"/>
      <c r="DL212" s="221"/>
      <c r="DM212" s="221"/>
      <c r="DN212" s="221"/>
      <c r="DO212" s="221"/>
      <c r="DP212" s="221"/>
      <c r="DQ212" s="221"/>
      <c r="DR212" s="221"/>
      <c r="DS212" s="221"/>
      <c r="DT212" s="221"/>
      <c r="DU212" s="221"/>
      <c r="DV212" s="221"/>
      <c r="DW212" s="221"/>
      <c r="DX212" s="221"/>
      <c r="DY212" s="221"/>
      <c r="DZ212" s="221"/>
      <c r="EA212" s="221"/>
      <c r="EB212" s="221"/>
      <c r="EC212" s="221"/>
      <c r="ED212" s="221"/>
      <c r="EE212" s="221"/>
      <c r="EF212" s="221"/>
      <c r="EG212" s="221"/>
      <c r="EH212" s="221"/>
      <c r="EI212" s="221"/>
      <c r="EJ212" s="221"/>
      <c r="EK212" s="221"/>
      <c r="EL212" s="221"/>
      <c r="EM212" s="221"/>
      <c r="EN212" s="221"/>
      <c r="EO212" s="221"/>
      <c r="EP212" s="221"/>
      <c r="EQ212" s="221"/>
      <c r="ER212" s="221"/>
      <c r="ES212" s="221"/>
      <c r="ET212" s="221"/>
      <c r="EU212" s="221"/>
      <c r="EV212" s="221"/>
      <c r="EW212" s="221"/>
      <c r="EX212" s="221"/>
      <c r="EY212" s="221"/>
      <c r="EZ212" s="221"/>
      <c r="FA212" s="221"/>
      <c r="FB212" s="221"/>
      <c r="FC212" s="221"/>
      <c r="FD212" s="221"/>
      <c r="FE212" s="221"/>
      <c r="FF212" s="221"/>
      <c r="FG212" s="221"/>
      <c r="FH212" s="221"/>
      <c r="FI212" s="221"/>
      <c r="FJ212" s="221"/>
      <c r="FK212" s="221"/>
      <c r="FL212" s="221"/>
      <c r="FM212" s="221"/>
      <c r="FN212" s="221"/>
      <c r="FO212" s="221"/>
      <c r="FP212" s="221"/>
      <c r="FQ212" s="221"/>
      <c r="FR212" s="221"/>
      <c r="FS212" s="221"/>
      <c r="FT212" s="221"/>
      <c r="FU212" s="221"/>
      <c r="FV212" s="221"/>
      <c r="FW212" s="221"/>
      <c r="FX212" s="221"/>
      <c r="FY212" s="221"/>
      <c r="FZ212" s="221"/>
      <c r="GA212" s="221"/>
      <c r="GB212" s="221"/>
      <c r="GC212" s="221"/>
      <c r="GD212" s="221"/>
      <c r="GE212" s="221"/>
      <c r="GF212" s="221"/>
      <c r="GG212" s="221"/>
      <c r="GH212" s="221"/>
      <c r="GI212" s="221"/>
      <c r="GJ212" s="221"/>
      <c r="GK212" s="221"/>
      <c r="GL212" s="221"/>
      <c r="GM212" s="221"/>
      <c r="GN212" s="221"/>
      <c r="GO212" s="221"/>
      <c r="GP212" s="221"/>
      <c r="GQ212" s="221"/>
      <c r="GR212" s="221"/>
      <c r="GS212" s="221"/>
      <c r="GT212" s="221"/>
      <c r="GU212" s="221"/>
      <c r="GV212" s="221"/>
      <c r="GW212" s="221"/>
      <c r="GX212" s="221"/>
      <c r="GY212" s="221"/>
      <c r="GZ212" s="221"/>
      <c r="HA212" s="221"/>
      <c r="HB212" s="221"/>
      <c r="HC212" s="221"/>
      <c r="HD212" s="221"/>
      <c r="HE212" s="221"/>
      <c r="HF212" s="221"/>
      <c r="HG212" s="221"/>
      <c r="HH212" s="221"/>
      <c r="HI212" s="221"/>
      <c r="HJ212" s="221"/>
      <c r="HK212" s="221"/>
      <c r="HL212" s="221"/>
      <c r="HM212" s="221"/>
      <c r="HN212" s="221"/>
      <c r="HO212" s="221"/>
      <c r="HP212" s="221"/>
      <c r="HQ212" s="221"/>
      <c r="HR212" s="221"/>
      <c r="HS212" s="221"/>
      <c r="HT212" s="221"/>
      <c r="HU212" s="221"/>
      <c r="HV212" s="221"/>
      <c r="HW212" s="221"/>
      <c r="HX212" s="221"/>
      <c r="HY212" s="221"/>
      <c r="HZ212" s="221"/>
      <c r="IA212" s="221"/>
      <c r="IB212" s="221"/>
      <c r="IC212" s="221"/>
      <c r="ID212" s="221"/>
      <c r="IE212" s="221"/>
      <c r="IF212" s="221"/>
      <c r="IG212" s="221"/>
      <c r="IH212" s="221"/>
      <c r="II212" s="221"/>
      <c r="IJ212" s="221"/>
      <c r="IK212" s="221"/>
      <c r="IL212" s="221"/>
      <c r="IM212" s="221"/>
      <c r="IN212" s="221"/>
      <c r="IO212" s="221"/>
      <c r="IP212" s="221"/>
      <c r="IQ212" s="221"/>
      <c r="IR212" s="221"/>
      <c r="IS212" s="221"/>
      <c r="IT212" s="221"/>
      <c r="IU212" s="221"/>
      <c r="IV212" s="221"/>
    </row>
    <row r="213" spans="1:256" s="305" customFormat="1" ht="13.5" customHeight="1" x14ac:dyDescent="0.3">
      <c r="B213" s="328" t="s">
        <v>495</v>
      </c>
      <c r="C213" s="311"/>
      <c r="D213" s="306" t="s">
        <v>549</v>
      </c>
      <c r="E213" s="309"/>
      <c r="F213" s="266"/>
      <c r="G213" s="266"/>
      <c r="H213" s="266"/>
      <c r="I213" s="266"/>
      <c r="J213" s="266"/>
      <c r="K213" s="266"/>
      <c r="L213" s="266"/>
      <c r="M213" s="266"/>
      <c r="N213" s="266"/>
      <c r="O213" s="266"/>
      <c r="P213" s="266"/>
      <c r="Q213" s="266"/>
      <c r="R213" s="266"/>
      <c r="S213" s="266"/>
      <c r="T213" s="266"/>
      <c r="U213" s="266"/>
      <c r="V213" s="266"/>
      <c r="W213" s="266"/>
      <c r="X213" s="266"/>
      <c r="Y213" s="266"/>
      <c r="Z213" s="266"/>
      <c r="AA213" s="266"/>
      <c r="AB213" s="266"/>
      <c r="AC213" s="266"/>
      <c r="AD213" s="266"/>
      <c r="AE213" s="266"/>
      <c r="AF213" s="266"/>
      <c r="AG213" s="266"/>
      <c r="AH213" s="266"/>
      <c r="AI213" s="266"/>
      <c r="AJ213" s="266"/>
      <c r="AK213" s="266"/>
      <c r="AL213" s="266"/>
      <c r="AM213" s="266"/>
      <c r="AN213" s="266"/>
      <c r="AO213" s="266"/>
      <c r="AP213" s="266"/>
      <c r="AQ213" s="266"/>
      <c r="AR213" s="266"/>
      <c r="AS213" s="266"/>
      <c r="AT213" s="266"/>
      <c r="AU213" s="266"/>
      <c r="AV213" s="266"/>
      <c r="AW213" s="266"/>
      <c r="AX213" s="266"/>
      <c r="AY213" s="266"/>
      <c r="AZ213" s="266"/>
      <c r="BA213" s="266"/>
      <c r="BB213" s="266"/>
      <c r="BC213" s="266"/>
      <c r="BD213" s="266"/>
      <c r="BE213" s="266"/>
      <c r="BF213" s="266"/>
      <c r="BG213" s="266"/>
      <c r="BH213" s="266"/>
      <c r="BI213" s="266"/>
      <c r="BJ213" s="266"/>
      <c r="BK213" s="266"/>
      <c r="BL213" s="266"/>
      <c r="BM213" s="266"/>
      <c r="BN213" s="266"/>
      <c r="BO213" s="266"/>
      <c r="BP213" s="266"/>
      <c r="BQ213" s="266"/>
      <c r="BR213" s="266"/>
      <c r="BS213" s="266"/>
      <c r="BT213" s="266"/>
      <c r="BU213" s="266"/>
      <c r="BV213" s="266"/>
      <c r="BW213" s="266"/>
      <c r="BX213" s="266"/>
      <c r="BY213" s="266"/>
      <c r="BZ213" s="266"/>
      <c r="CA213" s="266"/>
      <c r="CB213" s="266"/>
      <c r="CC213" s="266"/>
      <c r="CD213" s="266"/>
      <c r="CE213" s="266"/>
      <c r="CF213" s="266"/>
      <c r="CG213" s="266"/>
      <c r="CH213" s="266"/>
      <c r="CI213" s="266"/>
      <c r="CJ213" s="266"/>
      <c r="CK213" s="266"/>
      <c r="CL213" s="266"/>
      <c r="CM213" s="266"/>
      <c r="CN213" s="266"/>
      <c r="CO213" s="266"/>
      <c r="CP213" s="266"/>
      <c r="CQ213" s="266"/>
      <c r="CR213" s="266"/>
      <c r="CS213" s="266"/>
      <c r="CT213" s="266"/>
      <c r="CU213" s="266"/>
      <c r="CV213" s="266"/>
      <c r="CW213" s="266"/>
      <c r="CX213" s="266"/>
      <c r="CY213" s="266"/>
      <c r="CZ213" s="266"/>
      <c r="DA213" s="266"/>
      <c r="DB213" s="266"/>
      <c r="DC213" s="266"/>
      <c r="DD213" s="266"/>
      <c r="DE213" s="266"/>
      <c r="DF213" s="266"/>
      <c r="DG213" s="266"/>
      <c r="DH213" s="266"/>
      <c r="DI213" s="266"/>
      <c r="DJ213" s="266"/>
      <c r="DK213" s="266"/>
      <c r="DL213" s="266"/>
      <c r="DM213" s="266"/>
      <c r="DN213" s="266"/>
      <c r="DO213" s="266"/>
      <c r="DP213" s="266"/>
      <c r="DQ213" s="266"/>
      <c r="DR213" s="266"/>
      <c r="DS213" s="266"/>
      <c r="DT213" s="266"/>
      <c r="DU213" s="266"/>
      <c r="DV213" s="266"/>
      <c r="DW213" s="266"/>
      <c r="DX213" s="266"/>
      <c r="DY213" s="266"/>
      <c r="DZ213" s="266"/>
      <c r="EA213" s="266"/>
      <c r="EB213" s="266"/>
      <c r="EC213" s="266"/>
      <c r="ED213" s="266"/>
      <c r="EE213" s="266"/>
      <c r="EF213" s="266"/>
      <c r="EG213" s="266"/>
      <c r="EH213" s="266"/>
      <c r="EI213" s="266"/>
      <c r="EJ213" s="266"/>
      <c r="EK213" s="266"/>
      <c r="EL213" s="266"/>
      <c r="EM213" s="266"/>
      <c r="EN213" s="266"/>
      <c r="EO213" s="266"/>
      <c r="EP213" s="266"/>
      <c r="EQ213" s="266"/>
      <c r="ER213" s="266"/>
      <c r="ES213" s="266"/>
      <c r="ET213" s="266"/>
      <c r="EU213" s="266"/>
      <c r="EV213" s="266"/>
      <c r="EW213" s="266"/>
      <c r="EX213" s="266"/>
      <c r="EY213" s="266"/>
      <c r="EZ213" s="266"/>
      <c r="FA213" s="266"/>
      <c r="FB213" s="266"/>
      <c r="FC213" s="266"/>
      <c r="FD213" s="266"/>
      <c r="FE213" s="266"/>
      <c r="FF213" s="266"/>
      <c r="FG213" s="266"/>
      <c r="FH213" s="266"/>
      <c r="FI213" s="266"/>
      <c r="FJ213" s="266"/>
      <c r="FK213" s="266"/>
      <c r="FL213" s="266"/>
      <c r="FM213" s="266"/>
      <c r="FN213" s="266"/>
      <c r="FO213" s="266"/>
      <c r="FP213" s="266"/>
      <c r="FQ213" s="266"/>
      <c r="FR213" s="266"/>
      <c r="FS213" s="266"/>
      <c r="FT213" s="266"/>
      <c r="FU213" s="266"/>
      <c r="FV213" s="266"/>
      <c r="FW213" s="266"/>
      <c r="FX213" s="266"/>
      <c r="FY213" s="266"/>
      <c r="FZ213" s="266"/>
      <c r="GA213" s="266"/>
      <c r="GB213" s="266"/>
      <c r="GC213" s="266"/>
      <c r="GD213" s="266"/>
      <c r="GE213" s="266"/>
      <c r="GF213" s="266"/>
      <c r="GG213" s="266"/>
      <c r="GH213" s="266"/>
      <c r="GI213" s="266"/>
      <c r="GJ213" s="266"/>
      <c r="GK213" s="266"/>
      <c r="GL213" s="266"/>
      <c r="GM213" s="266"/>
      <c r="GN213" s="266"/>
      <c r="GO213" s="266"/>
      <c r="GP213" s="266"/>
      <c r="GQ213" s="266"/>
      <c r="GR213" s="266"/>
      <c r="GS213" s="266"/>
      <c r="GT213" s="266"/>
      <c r="GU213" s="266"/>
      <c r="GV213" s="266"/>
      <c r="GW213" s="266"/>
      <c r="GX213" s="266"/>
      <c r="GY213" s="266"/>
      <c r="GZ213" s="266"/>
      <c r="HA213" s="266"/>
      <c r="HB213" s="266"/>
      <c r="HC213" s="266"/>
      <c r="HD213" s="266"/>
      <c r="HE213" s="266"/>
      <c r="HF213" s="266"/>
      <c r="HG213" s="266"/>
      <c r="HH213" s="266"/>
      <c r="HI213" s="266"/>
      <c r="HJ213" s="266"/>
      <c r="HK213" s="266"/>
      <c r="HL213" s="266"/>
      <c r="HM213" s="266"/>
      <c r="HN213" s="266"/>
      <c r="HO213" s="266"/>
      <c r="HP213" s="266"/>
      <c r="HQ213" s="266"/>
      <c r="HR213" s="266"/>
      <c r="HS213" s="266"/>
      <c r="HT213" s="266"/>
      <c r="HU213" s="266"/>
      <c r="HV213" s="266"/>
      <c r="HW213" s="266"/>
      <c r="HX213" s="266"/>
      <c r="HY213" s="266"/>
      <c r="HZ213" s="266"/>
      <c r="IA213" s="266"/>
      <c r="IB213" s="266"/>
      <c r="IC213" s="266"/>
      <c r="ID213" s="266"/>
      <c r="IE213" s="266"/>
      <c r="IF213" s="266"/>
      <c r="IG213" s="266"/>
      <c r="IH213" s="266"/>
      <c r="II213" s="266"/>
      <c r="IJ213" s="266"/>
      <c r="IK213" s="266"/>
      <c r="IL213" s="266"/>
      <c r="IM213" s="266"/>
      <c r="IN213" s="266"/>
      <c r="IO213" s="266"/>
      <c r="IP213" s="266"/>
      <c r="IQ213" s="266"/>
      <c r="IR213" s="266"/>
      <c r="IS213" s="266"/>
      <c r="IT213" s="266"/>
      <c r="IU213" s="266"/>
      <c r="IV213" s="266"/>
    </row>
    <row r="214" spans="1:256" s="305" customFormat="1" ht="13.5" customHeight="1" x14ac:dyDescent="0.3">
      <c r="A214" s="298"/>
      <c r="B214" s="327"/>
      <c r="C214" s="311"/>
      <c r="D214" s="343" t="s">
        <v>550</v>
      </c>
      <c r="E214" s="304"/>
      <c r="F214" s="221"/>
      <c r="G214" s="221"/>
      <c r="H214" s="221"/>
      <c r="I214" s="221"/>
      <c r="J214" s="221"/>
      <c r="K214" s="221"/>
      <c r="L214" s="221"/>
      <c r="M214" s="221"/>
      <c r="N214" s="221"/>
      <c r="O214" s="221"/>
      <c r="P214" s="221"/>
      <c r="Q214" s="221"/>
      <c r="R214" s="221"/>
      <c r="S214" s="221"/>
      <c r="T214" s="221"/>
      <c r="U214" s="221"/>
      <c r="V214" s="221"/>
      <c r="W214" s="221"/>
      <c r="X214" s="221"/>
      <c r="Y214" s="221"/>
      <c r="Z214" s="221"/>
      <c r="AA214" s="221"/>
      <c r="AB214" s="221"/>
      <c r="AC214" s="221"/>
      <c r="AD214" s="221"/>
      <c r="AE214" s="221"/>
      <c r="AF214" s="221"/>
      <c r="AG214" s="221"/>
      <c r="AH214" s="221"/>
      <c r="AI214" s="221"/>
      <c r="AJ214" s="221"/>
      <c r="AK214" s="221"/>
      <c r="AL214" s="221"/>
      <c r="AM214" s="221"/>
      <c r="AN214" s="221"/>
      <c r="AO214" s="221"/>
      <c r="AP214" s="221"/>
      <c r="AQ214" s="221"/>
      <c r="AR214" s="221"/>
      <c r="AS214" s="221"/>
      <c r="AT214" s="221"/>
      <c r="AU214" s="221"/>
      <c r="AV214" s="221"/>
      <c r="AW214" s="221"/>
      <c r="AX214" s="221"/>
      <c r="AY214" s="221"/>
      <c r="AZ214" s="221"/>
      <c r="BA214" s="221"/>
      <c r="BB214" s="221"/>
      <c r="BC214" s="221"/>
      <c r="BD214" s="221"/>
      <c r="BE214" s="221"/>
      <c r="BF214" s="221"/>
      <c r="BG214" s="221"/>
      <c r="BH214" s="221"/>
      <c r="BI214" s="221"/>
      <c r="BJ214" s="221"/>
      <c r="BK214" s="221"/>
      <c r="BL214" s="221"/>
      <c r="BM214" s="221"/>
      <c r="BN214" s="221"/>
      <c r="BO214" s="221"/>
      <c r="BP214" s="221"/>
      <c r="BQ214" s="221"/>
      <c r="BR214" s="221"/>
      <c r="BS214" s="221"/>
      <c r="BT214" s="221"/>
      <c r="BU214" s="221"/>
      <c r="BV214" s="221"/>
      <c r="BW214" s="221"/>
      <c r="BX214" s="221"/>
      <c r="BY214" s="221"/>
      <c r="BZ214" s="221"/>
      <c r="CA214" s="221"/>
      <c r="CB214" s="221"/>
      <c r="CC214" s="221"/>
      <c r="CD214" s="221"/>
      <c r="CE214" s="221"/>
      <c r="CF214" s="221"/>
      <c r="CG214" s="221"/>
      <c r="CH214" s="221"/>
      <c r="CI214" s="221"/>
      <c r="CJ214" s="221"/>
      <c r="CK214" s="221"/>
      <c r="CL214" s="221"/>
      <c r="CM214" s="221"/>
      <c r="CN214" s="221"/>
      <c r="CO214" s="221"/>
      <c r="CP214" s="221"/>
      <c r="CQ214" s="221"/>
      <c r="CR214" s="221"/>
      <c r="CS214" s="221"/>
      <c r="CT214" s="221"/>
      <c r="CU214" s="221"/>
      <c r="CV214" s="221"/>
      <c r="CW214" s="221"/>
      <c r="CX214" s="221"/>
      <c r="CY214" s="221"/>
      <c r="CZ214" s="221"/>
      <c r="DA214" s="221"/>
      <c r="DB214" s="221"/>
      <c r="DC214" s="221"/>
      <c r="DD214" s="221"/>
      <c r="DE214" s="221"/>
      <c r="DF214" s="221"/>
      <c r="DG214" s="221"/>
      <c r="DH214" s="221"/>
      <c r="DI214" s="221"/>
      <c r="DJ214" s="221"/>
      <c r="DK214" s="221"/>
      <c r="DL214" s="221"/>
      <c r="DM214" s="221"/>
      <c r="DN214" s="221"/>
      <c r="DO214" s="221"/>
      <c r="DP214" s="221"/>
      <c r="DQ214" s="221"/>
      <c r="DR214" s="221"/>
      <c r="DS214" s="221"/>
      <c r="DT214" s="221"/>
      <c r="DU214" s="221"/>
      <c r="DV214" s="221"/>
      <c r="DW214" s="221"/>
      <c r="DX214" s="221"/>
      <c r="DY214" s="221"/>
      <c r="DZ214" s="221"/>
      <c r="EA214" s="221"/>
      <c r="EB214" s="221"/>
      <c r="EC214" s="221"/>
      <c r="ED214" s="221"/>
      <c r="EE214" s="221"/>
      <c r="EF214" s="221"/>
      <c r="EG214" s="221"/>
      <c r="EH214" s="221"/>
      <c r="EI214" s="221"/>
      <c r="EJ214" s="221"/>
      <c r="EK214" s="221"/>
      <c r="EL214" s="221"/>
      <c r="EM214" s="221"/>
      <c r="EN214" s="221"/>
      <c r="EO214" s="221"/>
      <c r="EP214" s="221"/>
      <c r="EQ214" s="221"/>
      <c r="ER214" s="221"/>
      <c r="ES214" s="221"/>
      <c r="ET214" s="221"/>
      <c r="EU214" s="221"/>
      <c r="EV214" s="221"/>
      <c r="EW214" s="221"/>
      <c r="EX214" s="221"/>
      <c r="EY214" s="221"/>
      <c r="EZ214" s="221"/>
      <c r="FA214" s="221"/>
      <c r="FB214" s="221"/>
      <c r="FC214" s="221"/>
      <c r="FD214" s="221"/>
      <c r="FE214" s="221"/>
      <c r="FF214" s="221"/>
      <c r="FG214" s="221"/>
      <c r="FH214" s="221"/>
      <c r="FI214" s="221"/>
      <c r="FJ214" s="221"/>
      <c r="FK214" s="221"/>
      <c r="FL214" s="221"/>
      <c r="FM214" s="221"/>
      <c r="FN214" s="221"/>
      <c r="FO214" s="221"/>
      <c r="FP214" s="221"/>
      <c r="FQ214" s="221"/>
      <c r="FR214" s="221"/>
      <c r="FS214" s="221"/>
      <c r="FT214" s="221"/>
      <c r="FU214" s="221"/>
      <c r="FV214" s="221"/>
      <c r="FW214" s="221"/>
      <c r="FX214" s="221"/>
      <c r="FY214" s="221"/>
      <c r="FZ214" s="221"/>
      <c r="GA214" s="221"/>
      <c r="GB214" s="221"/>
      <c r="GC214" s="221"/>
      <c r="GD214" s="221"/>
      <c r="GE214" s="221"/>
      <c r="GF214" s="221"/>
      <c r="GG214" s="221"/>
      <c r="GH214" s="221"/>
      <c r="GI214" s="221"/>
      <c r="GJ214" s="221"/>
      <c r="GK214" s="221"/>
      <c r="GL214" s="221"/>
      <c r="GM214" s="221"/>
      <c r="GN214" s="221"/>
      <c r="GO214" s="221"/>
      <c r="GP214" s="221"/>
      <c r="GQ214" s="221"/>
      <c r="GR214" s="221"/>
      <c r="GS214" s="221"/>
      <c r="GT214" s="221"/>
      <c r="GU214" s="221"/>
      <c r="GV214" s="221"/>
      <c r="GW214" s="221"/>
      <c r="GX214" s="221"/>
      <c r="GY214" s="221"/>
      <c r="GZ214" s="221"/>
      <c r="HA214" s="221"/>
      <c r="HB214" s="221"/>
      <c r="HC214" s="221"/>
      <c r="HD214" s="221"/>
      <c r="HE214" s="221"/>
      <c r="HF214" s="221"/>
      <c r="HG214" s="221"/>
      <c r="HH214" s="221"/>
      <c r="HI214" s="221"/>
      <c r="HJ214" s="221"/>
      <c r="HK214" s="221"/>
      <c r="HL214" s="221"/>
      <c r="HM214" s="221"/>
      <c r="HN214" s="221"/>
      <c r="HO214" s="221"/>
      <c r="HP214" s="221"/>
      <c r="HQ214" s="221"/>
      <c r="HR214" s="221"/>
      <c r="HS214" s="221"/>
      <c r="HT214" s="221"/>
      <c r="HU214" s="221"/>
      <c r="HV214" s="221"/>
      <c r="HW214" s="221"/>
      <c r="HX214" s="221"/>
      <c r="HY214" s="221"/>
      <c r="HZ214" s="221"/>
      <c r="IA214" s="221"/>
      <c r="IB214" s="221"/>
      <c r="IC214" s="221"/>
      <c r="ID214" s="221"/>
      <c r="IE214" s="221"/>
      <c r="IF214" s="221"/>
      <c r="IG214" s="221"/>
      <c r="IH214" s="221"/>
      <c r="II214" s="221"/>
      <c r="IJ214" s="221"/>
      <c r="IK214" s="221"/>
      <c r="IL214" s="221"/>
      <c r="IM214" s="221"/>
      <c r="IN214" s="221"/>
      <c r="IO214" s="221"/>
      <c r="IP214" s="221"/>
      <c r="IQ214" s="221"/>
      <c r="IR214" s="221"/>
      <c r="IS214" s="221"/>
      <c r="IT214" s="221"/>
      <c r="IU214" s="221"/>
      <c r="IV214" s="221"/>
    </row>
    <row r="215" spans="1:256" s="305" customFormat="1" ht="13.5" customHeight="1" x14ac:dyDescent="0.3">
      <c r="B215" s="327"/>
      <c r="C215" s="317" t="s">
        <v>514</v>
      </c>
      <c r="D215" s="306" t="s">
        <v>551</v>
      </c>
      <c r="E215" s="309"/>
      <c r="F215" s="266"/>
      <c r="G215" s="266"/>
      <c r="H215" s="266"/>
      <c r="I215" s="266"/>
      <c r="J215" s="266"/>
      <c r="K215" s="266"/>
      <c r="L215" s="266"/>
      <c r="M215" s="266"/>
      <c r="N215" s="266"/>
      <c r="O215" s="266"/>
      <c r="P215" s="266"/>
      <c r="Q215" s="266"/>
      <c r="R215" s="266"/>
      <c r="S215" s="266"/>
      <c r="T215" s="266"/>
      <c r="U215" s="266"/>
      <c r="V215" s="266"/>
      <c r="W215" s="266"/>
      <c r="X215" s="266"/>
      <c r="Y215" s="266"/>
      <c r="Z215" s="266"/>
      <c r="AA215" s="266"/>
      <c r="AB215" s="266"/>
      <c r="AC215" s="266"/>
      <c r="AD215" s="266"/>
      <c r="AE215" s="266"/>
      <c r="AF215" s="266"/>
      <c r="AG215" s="266"/>
      <c r="AH215" s="266"/>
      <c r="AI215" s="266"/>
      <c r="AJ215" s="266"/>
      <c r="AK215" s="266"/>
      <c r="AL215" s="266"/>
      <c r="AM215" s="266"/>
      <c r="AN215" s="266"/>
      <c r="AO215" s="266"/>
      <c r="AP215" s="266"/>
      <c r="AQ215" s="266"/>
      <c r="AR215" s="266"/>
      <c r="AS215" s="266"/>
      <c r="AT215" s="266"/>
      <c r="AU215" s="266"/>
      <c r="AV215" s="266"/>
      <c r="AW215" s="266"/>
      <c r="AX215" s="266"/>
      <c r="AY215" s="266"/>
      <c r="AZ215" s="266"/>
      <c r="BA215" s="266"/>
      <c r="BB215" s="266"/>
      <c r="BC215" s="266"/>
      <c r="BD215" s="266"/>
      <c r="BE215" s="266"/>
      <c r="BF215" s="266"/>
      <c r="BG215" s="266"/>
      <c r="BH215" s="266"/>
      <c r="BI215" s="266"/>
      <c r="BJ215" s="266"/>
      <c r="BK215" s="266"/>
      <c r="BL215" s="266"/>
      <c r="BM215" s="266"/>
      <c r="BN215" s="266"/>
      <c r="BO215" s="266"/>
      <c r="BP215" s="266"/>
      <c r="BQ215" s="266"/>
      <c r="BR215" s="266"/>
      <c r="BS215" s="266"/>
      <c r="BT215" s="266"/>
      <c r="BU215" s="266"/>
      <c r="BV215" s="266"/>
      <c r="BW215" s="266"/>
      <c r="BX215" s="266"/>
      <c r="BY215" s="266"/>
      <c r="BZ215" s="266"/>
      <c r="CA215" s="266"/>
      <c r="CB215" s="266"/>
      <c r="CC215" s="266"/>
      <c r="CD215" s="266"/>
      <c r="CE215" s="266"/>
      <c r="CF215" s="266"/>
      <c r="CG215" s="266"/>
      <c r="CH215" s="266"/>
      <c r="CI215" s="266"/>
      <c r="CJ215" s="266"/>
      <c r="CK215" s="266"/>
      <c r="CL215" s="266"/>
      <c r="CM215" s="266"/>
      <c r="CN215" s="266"/>
      <c r="CO215" s="266"/>
      <c r="CP215" s="266"/>
      <c r="CQ215" s="266"/>
      <c r="CR215" s="266"/>
      <c r="CS215" s="266"/>
      <c r="CT215" s="266"/>
      <c r="CU215" s="266"/>
      <c r="CV215" s="266"/>
      <c r="CW215" s="266"/>
      <c r="CX215" s="266"/>
      <c r="CY215" s="266"/>
      <c r="CZ215" s="266"/>
      <c r="DA215" s="266"/>
      <c r="DB215" s="266"/>
      <c r="DC215" s="266"/>
      <c r="DD215" s="266"/>
      <c r="DE215" s="266"/>
      <c r="DF215" s="266"/>
      <c r="DG215" s="266"/>
      <c r="DH215" s="266"/>
      <c r="DI215" s="266"/>
      <c r="DJ215" s="266"/>
      <c r="DK215" s="266"/>
      <c r="DL215" s="266"/>
      <c r="DM215" s="266"/>
      <c r="DN215" s="266"/>
      <c r="DO215" s="266"/>
      <c r="DP215" s="266"/>
      <c r="DQ215" s="266"/>
      <c r="DR215" s="266"/>
      <c r="DS215" s="266"/>
      <c r="DT215" s="266"/>
      <c r="DU215" s="266"/>
      <c r="DV215" s="266"/>
      <c r="DW215" s="266"/>
      <c r="DX215" s="266"/>
      <c r="DY215" s="266"/>
      <c r="DZ215" s="266"/>
      <c r="EA215" s="266"/>
      <c r="EB215" s="266"/>
      <c r="EC215" s="266"/>
      <c r="ED215" s="266"/>
      <c r="EE215" s="266"/>
      <c r="EF215" s="266"/>
      <c r="EG215" s="266"/>
      <c r="EH215" s="266"/>
      <c r="EI215" s="266"/>
      <c r="EJ215" s="266"/>
      <c r="EK215" s="266"/>
      <c r="EL215" s="266"/>
      <c r="EM215" s="266"/>
      <c r="EN215" s="266"/>
      <c r="EO215" s="266"/>
      <c r="EP215" s="266"/>
      <c r="EQ215" s="266"/>
      <c r="ER215" s="266"/>
      <c r="ES215" s="266"/>
      <c r="ET215" s="266"/>
      <c r="EU215" s="266"/>
      <c r="EV215" s="266"/>
      <c r="EW215" s="266"/>
      <c r="EX215" s="266"/>
      <c r="EY215" s="266"/>
      <c r="EZ215" s="266"/>
      <c r="FA215" s="266"/>
      <c r="FB215" s="266"/>
      <c r="FC215" s="266"/>
      <c r="FD215" s="266"/>
      <c r="FE215" s="266"/>
      <c r="FF215" s="266"/>
      <c r="FG215" s="266"/>
      <c r="FH215" s="266"/>
      <c r="FI215" s="266"/>
      <c r="FJ215" s="266"/>
      <c r="FK215" s="266"/>
      <c r="FL215" s="266"/>
      <c r="FM215" s="266"/>
      <c r="FN215" s="266"/>
      <c r="FO215" s="266"/>
      <c r="FP215" s="266"/>
      <c r="FQ215" s="266"/>
      <c r="FR215" s="266"/>
      <c r="FS215" s="266"/>
      <c r="FT215" s="266"/>
      <c r="FU215" s="266"/>
      <c r="FV215" s="266"/>
      <c r="FW215" s="266"/>
      <c r="FX215" s="266"/>
      <c r="FY215" s="266"/>
      <c r="FZ215" s="266"/>
      <c r="GA215" s="266"/>
      <c r="GB215" s="266"/>
      <c r="GC215" s="266"/>
      <c r="GD215" s="266"/>
      <c r="GE215" s="266"/>
      <c r="GF215" s="266"/>
      <c r="GG215" s="266"/>
      <c r="GH215" s="266"/>
      <c r="GI215" s="266"/>
      <c r="GJ215" s="266"/>
      <c r="GK215" s="266"/>
      <c r="GL215" s="266"/>
      <c r="GM215" s="266"/>
      <c r="GN215" s="266"/>
      <c r="GO215" s="266"/>
      <c r="GP215" s="266"/>
      <c r="GQ215" s="266"/>
      <c r="GR215" s="266"/>
      <c r="GS215" s="266"/>
      <c r="GT215" s="266"/>
      <c r="GU215" s="266"/>
      <c r="GV215" s="266"/>
      <c r="GW215" s="266"/>
      <c r="GX215" s="266"/>
      <c r="GY215" s="266"/>
      <c r="GZ215" s="266"/>
      <c r="HA215" s="266"/>
      <c r="HB215" s="266"/>
      <c r="HC215" s="266"/>
      <c r="HD215" s="266"/>
      <c r="HE215" s="266"/>
      <c r="HF215" s="266"/>
      <c r="HG215" s="266"/>
      <c r="HH215" s="266"/>
      <c r="HI215" s="266"/>
      <c r="HJ215" s="266"/>
      <c r="HK215" s="266"/>
      <c r="HL215" s="266"/>
      <c r="HM215" s="266"/>
      <c r="HN215" s="266"/>
      <c r="HO215" s="266"/>
      <c r="HP215" s="266"/>
      <c r="HQ215" s="266"/>
      <c r="HR215" s="266"/>
      <c r="HS215" s="266"/>
      <c r="HT215" s="266"/>
      <c r="HU215" s="266"/>
      <c r="HV215" s="266"/>
      <c r="HW215" s="266"/>
      <c r="HX215" s="266"/>
      <c r="HY215" s="266"/>
      <c r="HZ215" s="266"/>
      <c r="IA215" s="266"/>
      <c r="IB215" s="266"/>
      <c r="IC215" s="266"/>
      <c r="ID215" s="266"/>
      <c r="IE215" s="266"/>
      <c r="IF215" s="266"/>
      <c r="IG215" s="266"/>
      <c r="IH215" s="266"/>
      <c r="II215" s="266"/>
      <c r="IJ215" s="266"/>
      <c r="IK215" s="266"/>
      <c r="IL215" s="266"/>
      <c r="IM215" s="266"/>
      <c r="IN215" s="266"/>
      <c r="IO215" s="266"/>
      <c r="IP215" s="266"/>
      <c r="IQ215" s="266"/>
      <c r="IR215" s="266"/>
      <c r="IS215" s="266"/>
      <c r="IT215" s="266"/>
      <c r="IU215" s="266"/>
      <c r="IV215" s="266"/>
    </row>
    <row r="216" spans="1:256" s="305" customFormat="1" ht="13.5" customHeight="1" x14ac:dyDescent="0.3">
      <c r="A216" s="298"/>
      <c r="B216" s="327"/>
      <c r="C216" s="311"/>
      <c r="D216" s="343" t="s">
        <v>552</v>
      </c>
      <c r="E216" s="304"/>
      <c r="F216" s="221"/>
      <c r="G216" s="221"/>
      <c r="H216" s="221"/>
      <c r="I216" s="221"/>
      <c r="J216" s="221"/>
      <c r="K216" s="221"/>
      <c r="L216" s="221"/>
      <c r="M216" s="221"/>
      <c r="N216" s="221"/>
      <c r="O216" s="221"/>
      <c r="P216" s="221"/>
      <c r="Q216" s="221"/>
      <c r="R216" s="221"/>
      <c r="S216" s="221"/>
      <c r="T216" s="221"/>
      <c r="U216" s="221"/>
      <c r="V216" s="221"/>
      <c r="W216" s="221"/>
      <c r="X216" s="221"/>
      <c r="Y216" s="221"/>
      <c r="Z216" s="221"/>
      <c r="AA216" s="221"/>
      <c r="AB216" s="221"/>
      <c r="AC216" s="221"/>
      <c r="AD216" s="221"/>
      <c r="AE216" s="221"/>
      <c r="AF216" s="221"/>
      <c r="AG216" s="221"/>
      <c r="AH216" s="221"/>
      <c r="AI216" s="221"/>
      <c r="AJ216" s="221"/>
      <c r="AK216" s="221"/>
      <c r="AL216" s="221"/>
      <c r="AM216" s="221"/>
      <c r="AN216" s="221"/>
      <c r="AO216" s="221"/>
      <c r="AP216" s="221"/>
      <c r="AQ216" s="221"/>
      <c r="AR216" s="221"/>
      <c r="AS216" s="221"/>
      <c r="AT216" s="221"/>
      <c r="AU216" s="221"/>
      <c r="AV216" s="221"/>
      <c r="AW216" s="221"/>
      <c r="AX216" s="221"/>
      <c r="AY216" s="221"/>
      <c r="AZ216" s="221"/>
      <c r="BA216" s="221"/>
      <c r="BB216" s="221"/>
      <c r="BC216" s="221"/>
      <c r="BD216" s="221"/>
      <c r="BE216" s="221"/>
      <c r="BF216" s="221"/>
      <c r="BG216" s="221"/>
      <c r="BH216" s="221"/>
      <c r="BI216" s="221"/>
      <c r="BJ216" s="221"/>
      <c r="BK216" s="221"/>
      <c r="BL216" s="221"/>
      <c r="BM216" s="221"/>
      <c r="BN216" s="221"/>
      <c r="BO216" s="221"/>
      <c r="BP216" s="221"/>
      <c r="BQ216" s="221"/>
      <c r="BR216" s="221"/>
      <c r="BS216" s="221"/>
      <c r="BT216" s="221"/>
      <c r="BU216" s="221"/>
      <c r="BV216" s="221"/>
      <c r="BW216" s="221"/>
      <c r="BX216" s="221"/>
      <c r="BY216" s="221"/>
      <c r="BZ216" s="221"/>
      <c r="CA216" s="221"/>
      <c r="CB216" s="221"/>
      <c r="CC216" s="221"/>
      <c r="CD216" s="221"/>
      <c r="CE216" s="221"/>
      <c r="CF216" s="221"/>
      <c r="CG216" s="221"/>
      <c r="CH216" s="221"/>
      <c r="CI216" s="221"/>
      <c r="CJ216" s="221"/>
      <c r="CK216" s="221"/>
      <c r="CL216" s="221"/>
      <c r="CM216" s="221"/>
      <c r="CN216" s="221"/>
      <c r="CO216" s="221"/>
      <c r="CP216" s="221"/>
      <c r="CQ216" s="221"/>
      <c r="CR216" s="221"/>
      <c r="CS216" s="221"/>
      <c r="CT216" s="221"/>
      <c r="CU216" s="221"/>
      <c r="CV216" s="221"/>
      <c r="CW216" s="221"/>
      <c r="CX216" s="221"/>
      <c r="CY216" s="221"/>
      <c r="CZ216" s="221"/>
      <c r="DA216" s="221"/>
      <c r="DB216" s="221"/>
      <c r="DC216" s="221"/>
      <c r="DD216" s="221"/>
      <c r="DE216" s="221"/>
      <c r="DF216" s="221"/>
      <c r="DG216" s="221"/>
      <c r="DH216" s="221"/>
      <c r="DI216" s="221"/>
      <c r="DJ216" s="221"/>
      <c r="DK216" s="221"/>
      <c r="DL216" s="221"/>
      <c r="DM216" s="221"/>
      <c r="DN216" s="221"/>
      <c r="DO216" s="221"/>
      <c r="DP216" s="221"/>
      <c r="DQ216" s="221"/>
      <c r="DR216" s="221"/>
      <c r="DS216" s="221"/>
      <c r="DT216" s="221"/>
      <c r="DU216" s="221"/>
      <c r="DV216" s="221"/>
      <c r="DW216" s="221"/>
      <c r="DX216" s="221"/>
      <c r="DY216" s="221"/>
      <c r="DZ216" s="221"/>
      <c r="EA216" s="221"/>
      <c r="EB216" s="221"/>
      <c r="EC216" s="221"/>
      <c r="ED216" s="221"/>
      <c r="EE216" s="221"/>
      <c r="EF216" s="221"/>
      <c r="EG216" s="221"/>
      <c r="EH216" s="221"/>
      <c r="EI216" s="221"/>
      <c r="EJ216" s="221"/>
      <c r="EK216" s="221"/>
      <c r="EL216" s="221"/>
      <c r="EM216" s="221"/>
      <c r="EN216" s="221"/>
      <c r="EO216" s="221"/>
      <c r="EP216" s="221"/>
      <c r="EQ216" s="221"/>
      <c r="ER216" s="221"/>
      <c r="ES216" s="221"/>
      <c r="ET216" s="221"/>
      <c r="EU216" s="221"/>
      <c r="EV216" s="221"/>
      <c r="EW216" s="221"/>
      <c r="EX216" s="221"/>
      <c r="EY216" s="221"/>
      <c r="EZ216" s="221"/>
      <c r="FA216" s="221"/>
      <c r="FB216" s="221"/>
      <c r="FC216" s="221"/>
      <c r="FD216" s="221"/>
      <c r="FE216" s="221"/>
      <c r="FF216" s="221"/>
      <c r="FG216" s="221"/>
      <c r="FH216" s="221"/>
      <c r="FI216" s="221"/>
      <c r="FJ216" s="221"/>
      <c r="FK216" s="221"/>
      <c r="FL216" s="221"/>
      <c r="FM216" s="221"/>
      <c r="FN216" s="221"/>
      <c r="FO216" s="221"/>
      <c r="FP216" s="221"/>
      <c r="FQ216" s="221"/>
      <c r="FR216" s="221"/>
      <c r="FS216" s="221"/>
      <c r="FT216" s="221"/>
      <c r="FU216" s="221"/>
      <c r="FV216" s="221"/>
      <c r="FW216" s="221"/>
      <c r="FX216" s="221"/>
      <c r="FY216" s="221"/>
      <c r="FZ216" s="221"/>
      <c r="GA216" s="221"/>
      <c r="GB216" s="221"/>
      <c r="GC216" s="221"/>
      <c r="GD216" s="221"/>
      <c r="GE216" s="221"/>
      <c r="GF216" s="221"/>
      <c r="GG216" s="221"/>
      <c r="GH216" s="221"/>
      <c r="GI216" s="221"/>
      <c r="GJ216" s="221"/>
      <c r="GK216" s="221"/>
      <c r="GL216" s="221"/>
      <c r="GM216" s="221"/>
      <c r="GN216" s="221"/>
      <c r="GO216" s="221"/>
      <c r="GP216" s="221"/>
      <c r="GQ216" s="221"/>
      <c r="GR216" s="221"/>
      <c r="GS216" s="221"/>
      <c r="GT216" s="221"/>
      <c r="GU216" s="221"/>
      <c r="GV216" s="221"/>
      <c r="GW216" s="221"/>
      <c r="GX216" s="221"/>
      <c r="GY216" s="221"/>
      <c r="GZ216" s="221"/>
      <c r="HA216" s="221"/>
      <c r="HB216" s="221"/>
      <c r="HC216" s="221"/>
      <c r="HD216" s="221"/>
      <c r="HE216" s="221"/>
      <c r="HF216" s="221"/>
      <c r="HG216" s="221"/>
      <c r="HH216" s="221"/>
      <c r="HI216" s="221"/>
      <c r="HJ216" s="221"/>
      <c r="HK216" s="221"/>
      <c r="HL216" s="221"/>
      <c r="HM216" s="221"/>
      <c r="HN216" s="221"/>
      <c r="HO216" s="221"/>
      <c r="HP216" s="221"/>
      <c r="HQ216" s="221"/>
      <c r="HR216" s="221"/>
      <c r="HS216" s="221"/>
      <c r="HT216" s="221"/>
      <c r="HU216" s="221"/>
      <c r="HV216" s="221"/>
      <c r="HW216" s="221"/>
      <c r="HX216" s="221"/>
      <c r="HY216" s="221"/>
      <c r="HZ216" s="221"/>
      <c r="IA216" s="221"/>
      <c r="IB216" s="221"/>
      <c r="IC216" s="221"/>
      <c r="ID216" s="221"/>
      <c r="IE216" s="221"/>
      <c r="IF216" s="221"/>
      <c r="IG216" s="221"/>
      <c r="IH216" s="221"/>
      <c r="II216" s="221"/>
      <c r="IJ216" s="221"/>
      <c r="IK216" s="221"/>
      <c r="IL216" s="221"/>
      <c r="IM216" s="221"/>
      <c r="IN216" s="221"/>
      <c r="IO216" s="221"/>
      <c r="IP216" s="221"/>
      <c r="IQ216" s="221"/>
      <c r="IR216" s="221"/>
      <c r="IS216" s="221"/>
      <c r="IT216" s="221"/>
      <c r="IU216" s="221"/>
      <c r="IV216" s="221"/>
    </row>
    <row r="217" spans="1:256" s="305" customFormat="1" ht="13.5" customHeight="1" x14ac:dyDescent="0.3">
      <c r="B217" s="327"/>
      <c r="C217" s="311"/>
      <c r="D217" s="306" t="s">
        <v>553</v>
      </c>
      <c r="E217" s="309"/>
      <c r="F217" s="266"/>
      <c r="G217" s="266"/>
      <c r="H217" s="266"/>
      <c r="I217" s="266"/>
      <c r="J217" s="266"/>
      <c r="K217" s="266"/>
      <c r="L217" s="266"/>
      <c r="M217" s="266"/>
      <c r="N217" s="266"/>
      <c r="O217" s="266"/>
      <c r="P217" s="266"/>
      <c r="Q217" s="266"/>
      <c r="R217" s="266"/>
      <c r="S217" s="266"/>
      <c r="T217" s="266"/>
      <c r="U217" s="266"/>
      <c r="V217" s="266"/>
      <c r="W217" s="266"/>
      <c r="X217" s="266"/>
      <c r="Y217" s="266"/>
      <c r="Z217" s="266"/>
      <c r="AA217" s="266"/>
      <c r="AB217" s="266"/>
      <c r="AC217" s="266"/>
      <c r="AD217" s="266"/>
      <c r="AE217" s="266"/>
      <c r="AF217" s="266"/>
      <c r="AG217" s="266"/>
      <c r="AH217" s="266"/>
      <c r="AI217" s="266"/>
      <c r="AJ217" s="266"/>
      <c r="AK217" s="266"/>
      <c r="AL217" s="266"/>
      <c r="AM217" s="266"/>
      <c r="AN217" s="266"/>
      <c r="AO217" s="266"/>
      <c r="AP217" s="266"/>
      <c r="AQ217" s="266"/>
      <c r="AR217" s="266"/>
      <c r="AS217" s="266"/>
      <c r="AT217" s="266"/>
      <c r="AU217" s="266"/>
      <c r="AV217" s="266"/>
      <c r="AW217" s="266"/>
      <c r="AX217" s="266"/>
      <c r="AY217" s="266"/>
      <c r="AZ217" s="266"/>
      <c r="BA217" s="266"/>
      <c r="BB217" s="266"/>
      <c r="BC217" s="266"/>
      <c r="BD217" s="266"/>
      <c r="BE217" s="266"/>
      <c r="BF217" s="266"/>
      <c r="BG217" s="266"/>
      <c r="BH217" s="266"/>
      <c r="BI217" s="266"/>
      <c r="BJ217" s="266"/>
      <c r="BK217" s="266"/>
      <c r="BL217" s="266"/>
      <c r="BM217" s="266"/>
      <c r="BN217" s="266"/>
      <c r="BO217" s="266"/>
      <c r="BP217" s="266"/>
      <c r="BQ217" s="266"/>
      <c r="BR217" s="266"/>
      <c r="BS217" s="266"/>
      <c r="BT217" s="266"/>
      <c r="BU217" s="266"/>
      <c r="BV217" s="266"/>
      <c r="BW217" s="266"/>
      <c r="BX217" s="266"/>
      <c r="BY217" s="266"/>
      <c r="BZ217" s="266"/>
      <c r="CA217" s="266"/>
      <c r="CB217" s="266"/>
      <c r="CC217" s="266"/>
      <c r="CD217" s="266"/>
      <c r="CE217" s="266"/>
      <c r="CF217" s="266"/>
      <c r="CG217" s="266"/>
      <c r="CH217" s="266"/>
      <c r="CI217" s="266"/>
      <c r="CJ217" s="266"/>
      <c r="CK217" s="266"/>
      <c r="CL217" s="266"/>
      <c r="CM217" s="266"/>
      <c r="CN217" s="266"/>
      <c r="CO217" s="266"/>
      <c r="CP217" s="266"/>
      <c r="CQ217" s="266"/>
      <c r="CR217" s="266"/>
      <c r="CS217" s="266"/>
      <c r="CT217" s="266"/>
      <c r="CU217" s="266"/>
      <c r="CV217" s="266"/>
      <c r="CW217" s="266"/>
      <c r="CX217" s="266"/>
      <c r="CY217" s="266"/>
      <c r="CZ217" s="266"/>
      <c r="DA217" s="266"/>
      <c r="DB217" s="266"/>
      <c r="DC217" s="266"/>
      <c r="DD217" s="266"/>
      <c r="DE217" s="266"/>
      <c r="DF217" s="266"/>
      <c r="DG217" s="266"/>
      <c r="DH217" s="266"/>
      <c r="DI217" s="266"/>
      <c r="DJ217" s="266"/>
      <c r="DK217" s="266"/>
      <c r="DL217" s="266"/>
      <c r="DM217" s="266"/>
      <c r="DN217" s="266"/>
      <c r="DO217" s="266"/>
      <c r="DP217" s="266"/>
      <c r="DQ217" s="266"/>
      <c r="DR217" s="266"/>
      <c r="DS217" s="266"/>
      <c r="DT217" s="266"/>
      <c r="DU217" s="266"/>
      <c r="DV217" s="266"/>
      <c r="DW217" s="266"/>
      <c r="DX217" s="266"/>
      <c r="DY217" s="266"/>
      <c r="DZ217" s="266"/>
      <c r="EA217" s="266"/>
      <c r="EB217" s="266"/>
      <c r="EC217" s="266"/>
      <c r="ED217" s="266"/>
      <c r="EE217" s="266"/>
      <c r="EF217" s="266"/>
      <c r="EG217" s="266"/>
      <c r="EH217" s="266"/>
      <c r="EI217" s="266"/>
      <c r="EJ217" s="266"/>
      <c r="EK217" s="266"/>
      <c r="EL217" s="266"/>
      <c r="EM217" s="266"/>
      <c r="EN217" s="266"/>
      <c r="EO217" s="266"/>
      <c r="EP217" s="266"/>
      <c r="EQ217" s="266"/>
      <c r="ER217" s="266"/>
      <c r="ES217" s="266"/>
      <c r="ET217" s="266"/>
      <c r="EU217" s="266"/>
      <c r="EV217" s="266"/>
      <c r="EW217" s="266"/>
      <c r="EX217" s="266"/>
      <c r="EY217" s="266"/>
      <c r="EZ217" s="266"/>
      <c r="FA217" s="266"/>
      <c r="FB217" s="266"/>
      <c r="FC217" s="266"/>
      <c r="FD217" s="266"/>
      <c r="FE217" s="266"/>
      <c r="FF217" s="266"/>
      <c r="FG217" s="266"/>
      <c r="FH217" s="266"/>
      <c r="FI217" s="266"/>
      <c r="FJ217" s="266"/>
      <c r="FK217" s="266"/>
      <c r="FL217" s="266"/>
      <c r="FM217" s="266"/>
      <c r="FN217" s="266"/>
      <c r="FO217" s="266"/>
      <c r="FP217" s="266"/>
      <c r="FQ217" s="266"/>
      <c r="FR217" s="266"/>
      <c r="FS217" s="266"/>
      <c r="FT217" s="266"/>
      <c r="FU217" s="266"/>
      <c r="FV217" s="266"/>
      <c r="FW217" s="266"/>
      <c r="FX217" s="266"/>
      <c r="FY217" s="266"/>
      <c r="FZ217" s="266"/>
      <c r="GA217" s="266"/>
      <c r="GB217" s="266"/>
      <c r="GC217" s="266"/>
      <c r="GD217" s="266"/>
      <c r="GE217" s="266"/>
      <c r="GF217" s="266"/>
      <c r="GG217" s="266"/>
      <c r="GH217" s="266"/>
      <c r="GI217" s="266"/>
      <c r="GJ217" s="266"/>
      <c r="GK217" s="266"/>
      <c r="GL217" s="266"/>
      <c r="GM217" s="266"/>
      <c r="GN217" s="266"/>
      <c r="GO217" s="266"/>
      <c r="GP217" s="266"/>
      <c r="GQ217" s="266"/>
      <c r="GR217" s="266"/>
      <c r="GS217" s="266"/>
      <c r="GT217" s="266"/>
      <c r="GU217" s="266"/>
      <c r="GV217" s="266"/>
      <c r="GW217" s="266"/>
      <c r="GX217" s="266"/>
      <c r="GY217" s="266"/>
      <c r="GZ217" s="266"/>
      <c r="HA217" s="266"/>
      <c r="HB217" s="266"/>
      <c r="HC217" s="266"/>
      <c r="HD217" s="266"/>
      <c r="HE217" s="266"/>
      <c r="HF217" s="266"/>
      <c r="HG217" s="266"/>
      <c r="HH217" s="266"/>
      <c r="HI217" s="266"/>
      <c r="HJ217" s="266"/>
      <c r="HK217" s="266"/>
      <c r="HL217" s="266"/>
      <c r="HM217" s="266"/>
      <c r="HN217" s="266"/>
      <c r="HO217" s="266"/>
      <c r="HP217" s="266"/>
      <c r="HQ217" s="266"/>
      <c r="HR217" s="266"/>
      <c r="HS217" s="266"/>
      <c r="HT217" s="266"/>
      <c r="HU217" s="266"/>
      <c r="HV217" s="266"/>
      <c r="HW217" s="266"/>
      <c r="HX217" s="266"/>
      <c r="HY217" s="266"/>
      <c r="HZ217" s="266"/>
      <c r="IA217" s="266"/>
      <c r="IB217" s="266"/>
      <c r="IC217" s="266"/>
      <c r="ID217" s="266"/>
      <c r="IE217" s="266"/>
      <c r="IF217" s="266"/>
      <c r="IG217" s="266"/>
      <c r="IH217" s="266"/>
      <c r="II217" s="266"/>
      <c r="IJ217" s="266"/>
      <c r="IK217" s="266"/>
      <c r="IL217" s="266"/>
      <c r="IM217" s="266"/>
      <c r="IN217" s="266"/>
      <c r="IO217" s="266"/>
      <c r="IP217" s="266"/>
      <c r="IQ217" s="266"/>
      <c r="IR217" s="266"/>
      <c r="IS217" s="266"/>
      <c r="IT217" s="266"/>
      <c r="IU217" s="266"/>
      <c r="IV217" s="266"/>
    </row>
    <row r="218" spans="1:256" s="305" customFormat="1" ht="13.5" customHeight="1" x14ac:dyDescent="0.3">
      <c r="A218" s="298"/>
      <c r="B218" s="327"/>
      <c r="C218" s="311"/>
      <c r="D218" s="343" t="s">
        <v>554</v>
      </c>
      <c r="E218" s="304"/>
      <c r="F218" s="221"/>
      <c r="G218" s="221"/>
      <c r="H218" s="221"/>
      <c r="I218" s="221"/>
      <c r="J218" s="221"/>
      <c r="K218" s="221"/>
      <c r="L218" s="221"/>
      <c r="M218" s="221"/>
      <c r="N218" s="221"/>
      <c r="O218" s="221"/>
      <c r="P218" s="221"/>
      <c r="Q218" s="221"/>
      <c r="R218" s="221"/>
      <c r="S218" s="221"/>
      <c r="T218" s="221"/>
      <c r="U218" s="221"/>
      <c r="V218" s="221"/>
      <c r="W218" s="221"/>
      <c r="X218" s="221"/>
      <c r="Y218" s="221"/>
      <c r="Z218" s="221"/>
      <c r="AA218" s="221"/>
      <c r="AB218" s="221"/>
      <c r="AC218" s="221"/>
      <c r="AD218" s="221"/>
      <c r="AE218" s="221"/>
      <c r="AF218" s="221"/>
      <c r="AG218" s="221"/>
      <c r="AH218" s="221"/>
      <c r="AI218" s="221"/>
      <c r="AJ218" s="221"/>
      <c r="AK218" s="221"/>
      <c r="AL218" s="221"/>
      <c r="AM218" s="221"/>
      <c r="AN218" s="221"/>
      <c r="AO218" s="221"/>
      <c r="AP218" s="221"/>
      <c r="AQ218" s="221"/>
      <c r="AR218" s="221"/>
      <c r="AS218" s="221"/>
      <c r="AT218" s="221"/>
      <c r="AU218" s="221"/>
      <c r="AV218" s="221"/>
      <c r="AW218" s="221"/>
      <c r="AX218" s="221"/>
      <c r="AY218" s="221"/>
      <c r="AZ218" s="221"/>
      <c r="BA218" s="221"/>
      <c r="BB218" s="221"/>
      <c r="BC218" s="221"/>
      <c r="BD218" s="221"/>
      <c r="BE218" s="221"/>
      <c r="BF218" s="221"/>
      <c r="BG218" s="221"/>
      <c r="BH218" s="221"/>
      <c r="BI218" s="221"/>
      <c r="BJ218" s="221"/>
      <c r="BK218" s="221"/>
      <c r="BL218" s="221"/>
      <c r="BM218" s="221"/>
      <c r="BN218" s="221"/>
      <c r="BO218" s="221"/>
      <c r="BP218" s="221"/>
      <c r="BQ218" s="221"/>
      <c r="BR218" s="221"/>
      <c r="BS218" s="221"/>
      <c r="BT218" s="221"/>
      <c r="BU218" s="221"/>
      <c r="BV218" s="221"/>
      <c r="BW218" s="221"/>
      <c r="BX218" s="221"/>
      <c r="BY218" s="221"/>
      <c r="BZ218" s="221"/>
      <c r="CA218" s="221"/>
      <c r="CB218" s="221"/>
      <c r="CC218" s="221"/>
      <c r="CD218" s="221"/>
      <c r="CE218" s="221"/>
      <c r="CF218" s="221"/>
      <c r="CG218" s="221"/>
      <c r="CH218" s="221"/>
      <c r="CI218" s="221"/>
      <c r="CJ218" s="221"/>
      <c r="CK218" s="221"/>
      <c r="CL218" s="221"/>
      <c r="CM218" s="221"/>
      <c r="CN218" s="221"/>
      <c r="CO218" s="221"/>
      <c r="CP218" s="221"/>
      <c r="CQ218" s="221"/>
      <c r="CR218" s="221"/>
      <c r="CS218" s="221"/>
      <c r="CT218" s="221"/>
      <c r="CU218" s="221"/>
      <c r="CV218" s="221"/>
      <c r="CW218" s="221"/>
      <c r="CX218" s="221"/>
      <c r="CY218" s="221"/>
      <c r="CZ218" s="221"/>
      <c r="DA218" s="221"/>
      <c r="DB218" s="221"/>
      <c r="DC218" s="221"/>
      <c r="DD218" s="221"/>
      <c r="DE218" s="221"/>
      <c r="DF218" s="221"/>
      <c r="DG218" s="221"/>
      <c r="DH218" s="221"/>
      <c r="DI218" s="221"/>
      <c r="DJ218" s="221"/>
      <c r="DK218" s="221"/>
      <c r="DL218" s="221"/>
      <c r="DM218" s="221"/>
      <c r="DN218" s="221"/>
      <c r="DO218" s="221"/>
      <c r="DP218" s="221"/>
      <c r="DQ218" s="221"/>
      <c r="DR218" s="221"/>
      <c r="DS218" s="221"/>
      <c r="DT218" s="221"/>
      <c r="DU218" s="221"/>
      <c r="DV218" s="221"/>
      <c r="DW218" s="221"/>
      <c r="DX218" s="221"/>
      <c r="DY218" s="221"/>
      <c r="DZ218" s="221"/>
      <c r="EA218" s="221"/>
      <c r="EB218" s="221"/>
      <c r="EC218" s="221"/>
      <c r="ED218" s="221"/>
      <c r="EE218" s="221"/>
      <c r="EF218" s="221"/>
      <c r="EG218" s="221"/>
      <c r="EH218" s="221"/>
      <c r="EI218" s="221"/>
      <c r="EJ218" s="221"/>
      <c r="EK218" s="221"/>
      <c r="EL218" s="221"/>
      <c r="EM218" s="221"/>
      <c r="EN218" s="221"/>
      <c r="EO218" s="221"/>
      <c r="EP218" s="221"/>
      <c r="EQ218" s="221"/>
      <c r="ER218" s="221"/>
      <c r="ES218" s="221"/>
      <c r="ET218" s="221"/>
      <c r="EU218" s="221"/>
      <c r="EV218" s="221"/>
      <c r="EW218" s="221"/>
      <c r="EX218" s="221"/>
      <c r="EY218" s="221"/>
      <c r="EZ218" s="221"/>
      <c r="FA218" s="221"/>
      <c r="FB218" s="221"/>
      <c r="FC218" s="221"/>
      <c r="FD218" s="221"/>
      <c r="FE218" s="221"/>
      <c r="FF218" s="221"/>
      <c r="FG218" s="221"/>
      <c r="FH218" s="221"/>
      <c r="FI218" s="221"/>
      <c r="FJ218" s="221"/>
      <c r="FK218" s="221"/>
      <c r="FL218" s="221"/>
      <c r="FM218" s="221"/>
      <c r="FN218" s="221"/>
      <c r="FO218" s="221"/>
      <c r="FP218" s="221"/>
      <c r="FQ218" s="221"/>
      <c r="FR218" s="221"/>
      <c r="FS218" s="221"/>
      <c r="FT218" s="221"/>
      <c r="FU218" s="221"/>
      <c r="FV218" s="221"/>
      <c r="FW218" s="221"/>
      <c r="FX218" s="221"/>
      <c r="FY218" s="221"/>
      <c r="FZ218" s="221"/>
      <c r="GA218" s="221"/>
      <c r="GB218" s="221"/>
      <c r="GC218" s="221"/>
      <c r="GD218" s="221"/>
      <c r="GE218" s="221"/>
      <c r="GF218" s="221"/>
      <c r="GG218" s="221"/>
      <c r="GH218" s="221"/>
      <c r="GI218" s="221"/>
      <c r="GJ218" s="221"/>
      <c r="GK218" s="221"/>
      <c r="GL218" s="221"/>
      <c r="GM218" s="221"/>
      <c r="GN218" s="221"/>
      <c r="GO218" s="221"/>
      <c r="GP218" s="221"/>
      <c r="GQ218" s="221"/>
      <c r="GR218" s="221"/>
      <c r="GS218" s="221"/>
      <c r="GT218" s="221"/>
      <c r="GU218" s="221"/>
      <c r="GV218" s="221"/>
      <c r="GW218" s="221"/>
      <c r="GX218" s="221"/>
      <c r="GY218" s="221"/>
      <c r="GZ218" s="221"/>
      <c r="HA218" s="221"/>
      <c r="HB218" s="221"/>
      <c r="HC218" s="221"/>
      <c r="HD218" s="221"/>
      <c r="HE218" s="221"/>
      <c r="HF218" s="221"/>
      <c r="HG218" s="221"/>
      <c r="HH218" s="221"/>
      <c r="HI218" s="221"/>
      <c r="HJ218" s="221"/>
      <c r="HK218" s="221"/>
      <c r="HL218" s="221"/>
      <c r="HM218" s="221"/>
      <c r="HN218" s="221"/>
      <c r="HO218" s="221"/>
      <c r="HP218" s="221"/>
      <c r="HQ218" s="221"/>
      <c r="HR218" s="221"/>
      <c r="HS218" s="221"/>
      <c r="HT218" s="221"/>
      <c r="HU218" s="221"/>
      <c r="HV218" s="221"/>
      <c r="HW218" s="221"/>
      <c r="HX218" s="221"/>
      <c r="HY218" s="221"/>
      <c r="HZ218" s="221"/>
      <c r="IA218" s="221"/>
      <c r="IB218" s="221"/>
      <c r="IC218" s="221"/>
      <c r="ID218" s="221"/>
      <c r="IE218" s="221"/>
      <c r="IF218" s="221"/>
      <c r="IG218" s="221"/>
      <c r="IH218" s="221"/>
      <c r="II218" s="221"/>
      <c r="IJ218" s="221"/>
      <c r="IK218" s="221"/>
      <c r="IL218" s="221"/>
      <c r="IM218" s="221"/>
      <c r="IN218" s="221"/>
      <c r="IO218" s="221"/>
      <c r="IP218" s="221"/>
      <c r="IQ218" s="221"/>
      <c r="IR218" s="221"/>
      <c r="IS218" s="221"/>
      <c r="IT218" s="221"/>
      <c r="IU218" s="221"/>
      <c r="IV218" s="221"/>
    </row>
    <row r="219" spans="1:256" s="314" customFormat="1" ht="13.5" customHeight="1" thickBot="1" x14ac:dyDescent="0.35">
      <c r="A219" s="305"/>
      <c r="B219" s="327"/>
      <c r="C219" s="316"/>
      <c r="D219" s="310" t="s">
        <v>555</v>
      </c>
      <c r="E219" s="312"/>
      <c r="F219" s="313"/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  <c r="T219" s="313"/>
      <c r="U219" s="313"/>
      <c r="V219" s="313"/>
      <c r="W219" s="313"/>
      <c r="X219" s="313"/>
      <c r="Y219" s="313"/>
      <c r="Z219" s="313"/>
      <c r="AA219" s="313"/>
      <c r="AB219" s="313"/>
      <c r="AC219" s="313"/>
      <c r="AD219" s="313"/>
      <c r="AE219" s="313"/>
      <c r="AF219" s="313"/>
      <c r="AG219" s="313"/>
      <c r="AH219" s="313"/>
      <c r="AI219" s="313"/>
      <c r="AJ219" s="313"/>
      <c r="AK219" s="313"/>
      <c r="AL219" s="313"/>
      <c r="AM219" s="313"/>
      <c r="AN219" s="313"/>
      <c r="AO219" s="313"/>
      <c r="AP219" s="313"/>
      <c r="AQ219" s="313"/>
      <c r="AR219" s="313"/>
      <c r="AS219" s="313"/>
      <c r="AT219" s="313"/>
      <c r="AU219" s="313"/>
      <c r="AV219" s="313"/>
      <c r="AW219" s="313"/>
      <c r="AX219" s="313"/>
      <c r="AY219" s="313"/>
      <c r="AZ219" s="313"/>
      <c r="BA219" s="313"/>
      <c r="BB219" s="313"/>
      <c r="BC219" s="313"/>
      <c r="BD219" s="313"/>
      <c r="BE219" s="313"/>
      <c r="BF219" s="313"/>
      <c r="BG219" s="313"/>
      <c r="BH219" s="313"/>
      <c r="BI219" s="313"/>
      <c r="BJ219" s="313"/>
      <c r="BK219" s="313"/>
      <c r="BL219" s="313"/>
      <c r="BM219" s="313"/>
      <c r="BN219" s="313"/>
      <c r="BO219" s="313"/>
      <c r="BP219" s="313"/>
      <c r="BQ219" s="313"/>
      <c r="BR219" s="313"/>
      <c r="BS219" s="313"/>
      <c r="BT219" s="313"/>
      <c r="BU219" s="313"/>
      <c r="BV219" s="313"/>
      <c r="BW219" s="313"/>
      <c r="BX219" s="313"/>
      <c r="BY219" s="313"/>
      <c r="BZ219" s="313"/>
      <c r="CA219" s="313"/>
      <c r="CB219" s="313"/>
      <c r="CC219" s="313"/>
      <c r="CD219" s="313"/>
      <c r="CE219" s="313"/>
      <c r="CF219" s="313"/>
      <c r="CG219" s="313"/>
      <c r="CH219" s="313"/>
      <c r="CI219" s="313"/>
      <c r="CJ219" s="313"/>
      <c r="CK219" s="313"/>
      <c r="CL219" s="313"/>
      <c r="CM219" s="313"/>
      <c r="CN219" s="313"/>
      <c r="CO219" s="313"/>
      <c r="CP219" s="313"/>
      <c r="CQ219" s="313"/>
      <c r="CR219" s="313"/>
      <c r="CS219" s="313"/>
      <c r="CT219" s="313"/>
      <c r="CU219" s="313"/>
      <c r="CV219" s="313"/>
      <c r="CW219" s="313"/>
      <c r="CX219" s="313"/>
      <c r="CY219" s="313"/>
      <c r="CZ219" s="313"/>
      <c r="DA219" s="313"/>
      <c r="DB219" s="313"/>
      <c r="DC219" s="313"/>
      <c r="DD219" s="313"/>
      <c r="DE219" s="313"/>
      <c r="DF219" s="313"/>
      <c r="DG219" s="313"/>
      <c r="DH219" s="313"/>
      <c r="DI219" s="313"/>
      <c r="DJ219" s="313"/>
      <c r="DK219" s="313"/>
      <c r="DL219" s="313"/>
      <c r="DM219" s="313"/>
      <c r="DN219" s="313"/>
      <c r="DO219" s="313"/>
      <c r="DP219" s="313"/>
      <c r="DQ219" s="313"/>
      <c r="DR219" s="313"/>
      <c r="DS219" s="313"/>
      <c r="DT219" s="313"/>
      <c r="DU219" s="313"/>
      <c r="DV219" s="313"/>
      <c r="DW219" s="313"/>
      <c r="DX219" s="313"/>
      <c r="DY219" s="313"/>
      <c r="DZ219" s="313"/>
      <c r="EA219" s="313"/>
      <c r="EB219" s="313"/>
      <c r="EC219" s="313"/>
      <c r="ED219" s="313"/>
      <c r="EE219" s="313"/>
      <c r="EF219" s="313"/>
      <c r="EG219" s="313"/>
      <c r="EH219" s="313"/>
      <c r="EI219" s="313"/>
      <c r="EJ219" s="313"/>
      <c r="EK219" s="313"/>
      <c r="EL219" s="313"/>
      <c r="EM219" s="313"/>
      <c r="EN219" s="313"/>
      <c r="EO219" s="313"/>
      <c r="EP219" s="313"/>
      <c r="EQ219" s="313"/>
      <c r="ER219" s="313"/>
      <c r="ES219" s="313"/>
      <c r="ET219" s="313"/>
      <c r="EU219" s="313"/>
      <c r="EV219" s="313"/>
      <c r="EW219" s="313"/>
      <c r="EX219" s="313"/>
      <c r="EY219" s="313"/>
      <c r="EZ219" s="313"/>
      <c r="FA219" s="313"/>
      <c r="FB219" s="313"/>
      <c r="FC219" s="313"/>
      <c r="FD219" s="313"/>
      <c r="FE219" s="313"/>
      <c r="FF219" s="313"/>
      <c r="FG219" s="313"/>
      <c r="FH219" s="313"/>
      <c r="FI219" s="313"/>
      <c r="FJ219" s="313"/>
      <c r="FK219" s="313"/>
      <c r="FL219" s="313"/>
      <c r="FM219" s="313"/>
      <c r="FN219" s="313"/>
      <c r="FO219" s="313"/>
      <c r="FP219" s="313"/>
      <c r="FQ219" s="313"/>
      <c r="FR219" s="313"/>
      <c r="FS219" s="313"/>
      <c r="FT219" s="313"/>
      <c r="FU219" s="313"/>
      <c r="FV219" s="313"/>
      <c r="FW219" s="313"/>
      <c r="FX219" s="313"/>
      <c r="FY219" s="313"/>
      <c r="FZ219" s="313"/>
      <c r="GA219" s="313"/>
      <c r="GB219" s="313"/>
      <c r="GC219" s="313"/>
      <c r="GD219" s="313"/>
      <c r="GE219" s="313"/>
      <c r="GF219" s="313"/>
      <c r="GG219" s="313"/>
      <c r="GH219" s="313"/>
      <c r="GI219" s="313"/>
      <c r="GJ219" s="313"/>
      <c r="GK219" s="313"/>
      <c r="GL219" s="313"/>
      <c r="GM219" s="313"/>
      <c r="GN219" s="313"/>
      <c r="GO219" s="313"/>
      <c r="GP219" s="313"/>
      <c r="GQ219" s="313"/>
      <c r="GR219" s="313"/>
      <c r="GS219" s="313"/>
      <c r="GT219" s="313"/>
      <c r="GU219" s="313"/>
      <c r="GV219" s="313"/>
      <c r="GW219" s="313"/>
      <c r="GX219" s="313"/>
      <c r="GY219" s="313"/>
      <c r="GZ219" s="313"/>
      <c r="HA219" s="313"/>
      <c r="HB219" s="313"/>
      <c r="HC219" s="313"/>
      <c r="HD219" s="313"/>
      <c r="HE219" s="313"/>
      <c r="HF219" s="313"/>
      <c r="HG219" s="313"/>
      <c r="HH219" s="313"/>
      <c r="HI219" s="313"/>
      <c r="HJ219" s="313"/>
      <c r="HK219" s="313"/>
      <c r="HL219" s="313"/>
      <c r="HM219" s="313"/>
      <c r="HN219" s="313"/>
      <c r="HO219" s="313"/>
      <c r="HP219" s="313"/>
      <c r="HQ219" s="313"/>
      <c r="HR219" s="313"/>
      <c r="HS219" s="313"/>
      <c r="HT219" s="313"/>
      <c r="HU219" s="313"/>
      <c r="HV219" s="313"/>
      <c r="HW219" s="313"/>
      <c r="HX219" s="313"/>
      <c r="HY219" s="313"/>
      <c r="HZ219" s="313"/>
      <c r="IA219" s="313"/>
      <c r="IB219" s="313"/>
      <c r="IC219" s="313"/>
      <c r="ID219" s="313"/>
      <c r="IE219" s="313"/>
      <c r="IF219" s="313"/>
      <c r="IG219" s="313"/>
      <c r="IH219" s="313"/>
      <c r="II219" s="313"/>
      <c r="IJ219" s="313"/>
      <c r="IK219" s="313"/>
      <c r="IL219" s="313"/>
      <c r="IM219" s="313"/>
      <c r="IN219" s="313"/>
      <c r="IO219" s="313"/>
      <c r="IP219" s="313"/>
      <c r="IQ219" s="313"/>
      <c r="IR219" s="313"/>
      <c r="IS219" s="313"/>
      <c r="IT219" s="313"/>
      <c r="IU219" s="313"/>
      <c r="IV219" s="313"/>
    </row>
    <row r="220" spans="1:256" s="298" customFormat="1" ht="13.5" customHeight="1" x14ac:dyDescent="0.3">
      <c r="B220" s="330"/>
      <c r="C220" s="331"/>
      <c r="D220" s="332" t="s">
        <v>548</v>
      </c>
      <c r="E220" s="220">
        <f>E212+E204</f>
        <v>0</v>
      </c>
      <c r="F220" s="333">
        <f>F212+F204</f>
        <v>0</v>
      </c>
      <c r="G220" s="333">
        <f t="shared" ref="G220:BR220" si="160">G212+G204</f>
        <v>0</v>
      </c>
      <c r="H220" s="333">
        <f t="shared" si="160"/>
        <v>0</v>
      </c>
      <c r="I220" s="333">
        <f t="shared" si="160"/>
        <v>0</v>
      </c>
      <c r="J220" s="333">
        <f t="shared" si="160"/>
        <v>0</v>
      </c>
      <c r="K220" s="333">
        <f t="shared" si="160"/>
        <v>0</v>
      </c>
      <c r="L220" s="333">
        <f t="shared" si="160"/>
        <v>0</v>
      </c>
      <c r="M220" s="333">
        <f t="shared" si="160"/>
        <v>0</v>
      </c>
      <c r="N220" s="333">
        <f t="shared" si="160"/>
        <v>0</v>
      </c>
      <c r="O220" s="333">
        <f t="shared" si="160"/>
        <v>0</v>
      </c>
      <c r="P220" s="333">
        <f t="shared" si="160"/>
        <v>0</v>
      </c>
      <c r="Q220" s="333">
        <f t="shared" si="160"/>
        <v>0</v>
      </c>
      <c r="R220" s="333">
        <f t="shared" si="160"/>
        <v>0</v>
      </c>
      <c r="S220" s="333">
        <f t="shared" si="160"/>
        <v>0</v>
      </c>
      <c r="T220" s="333">
        <f t="shared" si="160"/>
        <v>0</v>
      </c>
      <c r="U220" s="333">
        <f t="shared" si="160"/>
        <v>0</v>
      </c>
      <c r="V220" s="333">
        <f t="shared" si="160"/>
        <v>0</v>
      </c>
      <c r="W220" s="333">
        <f t="shared" si="160"/>
        <v>0</v>
      </c>
      <c r="X220" s="333">
        <f t="shared" si="160"/>
        <v>0</v>
      </c>
      <c r="Y220" s="333">
        <f t="shared" si="160"/>
        <v>0</v>
      </c>
      <c r="Z220" s="333">
        <f t="shared" si="160"/>
        <v>0</v>
      </c>
      <c r="AA220" s="333">
        <f t="shared" si="160"/>
        <v>0</v>
      </c>
      <c r="AB220" s="333">
        <f t="shared" si="160"/>
        <v>0</v>
      </c>
      <c r="AC220" s="333">
        <f t="shared" si="160"/>
        <v>0</v>
      </c>
      <c r="AD220" s="333">
        <f t="shared" si="160"/>
        <v>0</v>
      </c>
      <c r="AE220" s="333">
        <f t="shared" si="160"/>
        <v>0</v>
      </c>
      <c r="AF220" s="333">
        <f t="shared" si="160"/>
        <v>0</v>
      </c>
      <c r="AG220" s="333">
        <f t="shared" si="160"/>
        <v>0</v>
      </c>
      <c r="AH220" s="333">
        <f t="shared" si="160"/>
        <v>0</v>
      </c>
      <c r="AI220" s="333">
        <f t="shared" si="160"/>
        <v>0</v>
      </c>
      <c r="AJ220" s="333">
        <f t="shared" si="160"/>
        <v>0</v>
      </c>
      <c r="AK220" s="333">
        <f t="shared" si="160"/>
        <v>0</v>
      </c>
      <c r="AL220" s="333">
        <f t="shared" si="160"/>
        <v>0</v>
      </c>
      <c r="AM220" s="333">
        <f t="shared" si="160"/>
        <v>0</v>
      </c>
      <c r="AN220" s="333">
        <f t="shared" si="160"/>
        <v>0</v>
      </c>
      <c r="AO220" s="333">
        <f t="shared" si="160"/>
        <v>0</v>
      </c>
      <c r="AP220" s="333">
        <f t="shared" si="160"/>
        <v>0</v>
      </c>
      <c r="AQ220" s="333">
        <f t="shared" si="160"/>
        <v>0</v>
      </c>
      <c r="AR220" s="333">
        <f t="shared" si="160"/>
        <v>0</v>
      </c>
      <c r="AS220" s="333">
        <f t="shared" si="160"/>
        <v>0</v>
      </c>
      <c r="AT220" s="333">
        <f t="shared" si="160"/>
        <v>0</v>
      </c>
      <c r="AU220" s="333">
        <f t="shared" si="160"/>
        <v>0</v>
      </c>
      <c r="AV220" s="333">
        <f t="shared" si="160"/>
        <v>0</v>
      </c>
      <c r="AW220" s="333">
        <f t="shared" si="160"/>
        <v>0</v>
      </c>
      <c r="AX220" s="333">
        <f t="shared" si="160"/>
        <v>0</v>
      </c>
      <c r="AY220" s="333">
        <f t="shared" si="160"/>
        <v>0</v>
      </c>
      <c r="AZ220" s="333">
        <f t="shared" si="160"/>
        <v>0</v>
      </c>
      <c r="BA220" s="333">
        <f t="shared" si="160"/>
        <v>0</v>
      </c>
      <c r="BB220" s="333">
        <f t="shared" si="160"/>
        <v>0</v>
      </c>
      <c r="BC220" s="333">
        <f t="shared" si="160"/>
        <v>0</v>
      </c>
      <c r="BD220" s="333">
        <f t="shared" si="160"/>
        <v>0</v>
      </c>
      <c r="BE220" s="333">
        <f t="shared" si="160"/>
        <v>0</v>
      </c>
      <c r="BF220" s="333">
        <f t="shared" si="160"/>
        <v>0</v>
      </c>
      <c r="BG220" s="333">
        <f t="shared" si="160"/>
        <v>0</v>
      </c>
      <c r="BH220" s="333">
        <f t="shared" si="160"/>
        <v>0</v>
      </c>
      <c r="BI220" s="333">
        <f t="shared" si="160"/>
        <v>0</v>
      </c>
      <c r="BJ220" s="333">
        <f t="shared" si="160"/>
        <v>0</v>
      </c>
      <c r="BK220" s="333">
        <f t="shared" si="160"/>
        <v>0</v>
      </c>
      <c r="BL220" s="333">
        <f t="shared" si="160"/>
        <v>0</v>
      </c>
      <c r="BM220" s="333">
        <f t="shared" si="160"/>
        <v>0</v>
      </c>
      <c r="BN220" s="333">
        <f t="shared" si="160"/>
        <v>0</v>
      </c>
      <c r="BO220" s="333">
        <f t="shared" si="160"/>
        <v>0</v>
      </c>
      <c r="BP220" s="333">
        <f t="shared" si="160"/>
        <v>0</v>
      </c>
      <c r="BQ220" s="333">
        <f t="shared" si="160"/>
        <v>0</v>
      </c>
      <c r="BR220" s="333">
        <f t="shared" si="160"/>
        <v>0</v>
      </c>
      <c r="BS220" s="333">
        <f t="shared" ref="BS220:ED220" si="161">BS212+BS204</f>
        <v>0</v>
      </c>
      <c r="BT220" s="333">
        <f t="shared" si="161"/>
        <v>0</v>
      </c>
      <c r="BU220" s="333">
        <f t="shared" si="161"/>
        <v>0</v>
      </c>
      <c r="BV220" s="333">
        <f t="shared" si="161"/>
        <v>0</v>
      </c>
      <c r="BW220" s="333">
        <f t="shared" si="161"/>
        <v>0</v>
      </c>
      <c r="BX220" s="333">
        <f t="shared" si="161"/>
        <v>0</v>
      </c>
      <c r="BY220" s="333">
        <f t="shared" si="161"/>
        <v>0</v>
      </c>
      <c r="BZ220" s="333">
        <f t="shared" si="161"/>
        <v>0</v>
      </c>
      <c r="CA220" s="333">
        <f t="shared" si="161"/>
        <v>0</v>
      </c>
      <c r="CB220" s="333">
        <f t="shared" si="161"/>
        <v>0</v>
      </c>
      <c r="CC220" s="333">
        <f t="shared" si="161"/>
        <v>0</v>
      </c>
      <c r="CD220" s="333">
        <f t="shared" si="161"/>
        <v>0</v>
      </c>
      <c r="CE220" s="333">
        <f t="shared" si="161"/>
        <v>0</v>
      </c>
      <c r="CF220" s="333">
        <f t="shared" si="161"/>
        <v>0</v>
      </c>
      <c r="CG220" s="333">
        <f t="shared" si="161"/>
        <v>0</v>
      </c>
      <c r="CH220" s="333">
        <f t="shared" si="161"/>
        <v>0</v>
      </c>
      <c r="CI220" s="333">
        <f t="shared" si="161"/>
        <v>0</v>
      </c>
      <c r="CJ220" s="333">
        <f t="shared" si="161"/>
        <v>0</v>
      </c>
      <c r="CK220" s="333">
        <f t="shared" si="161"/>
        <v>0</v>
      </c>
      <c r="CL220" s="333">
        <f t="shared" si="161"/>
        <v>0</v>
      </c>
      <c r="CM220" s="333">
        <f t="shared" si="161"/>
        <v>0</v>
      </c>
      <c r="CN220" s="333">
        <f t="shared" si="161"/>
        <v>0</v>
      </c>
      <c r="CO220" s="333">
        <f t="shared" si="161"/>
        <v>0</v>
      </c>
      <c r="CP220" s="333">
        <f t="shared" si="161"/>
        <v>0</v>
      </c>
      <c r="CQ220" s="333">
        <f t="shared" si="161"/>
        <v>0</v>
      </c>
      <c r="CR220" s="333">
        <f t="shared" si="161"/>
        <v>0</v>
      </c>
      <c r="CS220" s="333">
        <f t="shared" si="161"/>
        <v>0</v>
      </c>
      <c r="CT220" s="333">
        <f t="shared" si="161"/>
        <v>0</v>
      </c>
      <c r="CU220" s="333">
        <f t="shared" si="161"/>
        <v>0</v>
      </c>
      <c r="CV220" s="333">
        <f t="shared" si="161"/>
        <v>0</v>
      </c>
      <c r="CW220" s="333">
        <f t="shared" si="161"/>
        <v>0</v>
      </c>
      <c r="CX220" s="333">
        <f t="shared" si="161"/>
        <v>0</v>
      </c>
      <c r="CY220" s="333">
        <f t="shared" si="161"/>
        <v>0</v>
      </c>
      <c r="CZ220" s="333">
        <f t="shared" si="161"/>
        <v>0</v>
      </c>
      <c r="DA220" s="333">
        <f t="shared" si="161"/>
        <v>0</v>
      </c>
      <c r="DB220" s="333">
        <f t="shared" si="161"/>
        <v>0</v>
      </c>
      <c r="DC220" s="333">
        <f t="shared" si="161"/>
        <v>0</v>
      </c>
      <c r="DD220" s="333">
        <f t="shared" si="161"/>
        <v>0</v>
      </c>
      <c r="DE220" s="333">
        <f t="shared" si="161"/>
        <v>0</v>
      </c>
      <c r="DF220" s="333">
        <f t="shared" si="161"/>
        <v>0</v>
      </c>
      <c r="DG220" s="333">
        <f t="shared" si="161"/>
        <v>0</v>
      </c>
      <c r="DH220" s="333">
        <f t="shared" si="161"/>
        <v>0</v>
      </c>
      <c r="DI220" s="333">
        <f t="shared" si="161"/>
        <v>0</v>
      </c>
      <c r="DJ220" s="333">
        <f t="shared" si="161"/>
        <v>0</v>
      </c>
      <c r="DK220" s="333">
        <f t="shared" si="161"/>
        <v>0</v>
      </c>
      <c r="DL220" s="333">
        <f t="shared" si="161"/>
        <v>0</v>
      </c>
      <c r="DM220" s="333">
        <f t="shared" si="161"/>
        <v>0</v>
      </c>
      <c r="DN220" s="333">
        <f t="shared" si="161"/>
        <v>0</v>
      </c>
      <c r="DO220" s="333">
        <f t="shared" si="161"/>
        <v>0</v>
      </c>
      <c r="DP220" s="333">
        <f t="shared" si="161"/>
        <v>0</v>
      </c>
      <c r="DQ220" s="333">
        <f t="shared" si="161"/>
        <v>0</v>
      </c>
      <c r="DR220" s="333">
        <f t="shared" si="161"/>
        <v>0</v>
      </c>
      <c r="DS220" s="333">
        <f t="shared" si="161"/>
        <v>0</v>
      </c>
      <c r="DT220" s="333">
        <f t="shared" si="161"/>
        <v>0</v>
      </c>
      <c r="DU220" s="333">
        <f t="shared" si="161"/>
        <v>0</v>
      </c>
      <c r="DV220" s="333">
        <f t="shared" si="161"/>
        <v>0</v>
      </c>
      <c r="DW220" s="333">
        <f t="shared" si="161"/>
        <v>0</v>
      </c>
      <c r="DX220" s="333">
        <f t="shared" si="161"/>
        <v>0</v>
      </c>
      <c r="DY220" s="333">
        <f t="shared" si="161"/>
        <v>0</v>
      </c>
      <c r="DZ220" s="333">
        <f t="shared" si="161"/>
        <v>0</v>
      </c>
      <c r="EA220" s="333">
        <f t="shared" si="161"/>
        <v>0</v>
      </c>
      <c r="EB220" s="333">
        <f t="shared" si="161"/>
        <v>0</v>
      </c>
      <c r="EC220" s="333">
        <f t="shared" si="161"/>
        <v>0</v>
      </c>
      <c r="ED220" s="333">
        <f t="shared" si="161"/>
        <v>0</v>
      </c>
      <c r="EE220" s="333">
        <f t="shared" ref="EE220:GP220" si="162">EE212+EE204</f>
        <v>0</v>
      </c>
      <c r="EF220" s="333">
        <f t="shared" si="162"/>
        <v>0</v>
      </c>
      <c r="EG220" s="333">
        <f t="shared" si="162"/>
        <v>0</v>
      </c>
      <c r="EH220" s="333">
        <f t="shared" si="162"/>
        <v>0</v>
      </c>
      <c r="EI220" s="333">
        <f t="shared" si="162"/>
        <v>0</v>
      </c>
      <c r="EJ220" s="333">
        <f t="shared" si="162"/>
        <v>0</v>
      </c>
      <c r="EK220" s="333">
        <f t="shared" si="162"/>
        <v>0</v>
      </c>
      <c r="EL220" s="333">
        <f t="shared" si="162"/>
        <v>0</v>
      </c>
      <c r="EM220" s="333">
        <f t="shared" si="162"/>
        <v>0</v>
      </c>
      <c r="EN220" s="333">
        <f t="shared" si="162"/>
        <v>0</v>
      </c>
      <c r="EO220" s="333">
        <f t="shared" si="162"/>
        <v>0</v>
      </c>
      <c r="EP220" s="333">
        <f t="shared" si="162"/>
        <v>0</v>
      </c>
      <c r="EQ220" s="333">
        <f t="shared" si="162"/>
        <v>0</v>
      </c>
      <c r="ER220" s="333">
        <f t="shared" si="162"/>
        <v>0</v>
      </c>
      <c r="ES220" s="333">
        <f t="shared" si="162"/>
        <v>0</v>
      </c>
      <c r="ET220" s="333">
        <f t="shared" si="162"/>
        <v>0</v>
      </c>
      <c r="EU220" s="333">
        <f t="shared" si="162"/>
        <v>0</v>
      </c>
      <c r="EV220" s="333">
        <f t="shared" si="162"/>
        <v>0</v>
      </c>
      <c r="EW220" s="333">
        <f t="shared" si="162"/>
        <v>0</v>
      </c>
      <c r="EX220" s="333">
        <f t="shared" si="162"/>
        <v>0</v>
      </c>
      <c r="EY220" s="333">
        <f t="shared" si="162"/>
        <v>0</v>
      </c>
      <c r="EZ220" s="333">
        <f t="shared" si="162"/>
        <v>0</v>
      </c>
      <c r="FA220" s="333">
        <f t="shared" si="162"/>
        <v>0</v>
      </c>
      <c r="FB220" s="333">
        <f t="shared" si="162"/>
        <v>0</v>
      </c>
      <c r="FC220" s="333">
        <f t="shared" si="162"/>
        <v>0</v>
      </c>
      <c r="FD220" s="333">
        <f t="shared" si="162"/>
        <v>0</v>
      </c>
      <c r="FE220" s="333">
        <f t="shared" si="162"/>
        <v>0</v>
      </c>
      <c r="FF220" s="333">
        <f t="shared" si="162"/>
        <v>0</v>
      </c>
      <c r="FG220" s="333">
        <f t="shared" si="162"/>
        <v>0</v>
      </c>
      <c r="FH220" s="333">
        <f t="shared" si="162"/>
        <v>0</v>
      </c>
      <c r="FI220" s="333">
        <f t="shared" si="162"/>
        <v>0</v>
      </c>
      <c r="FJ220" s="333">
        <f t="shared" si="162"/>
        <v>0</v>
      </c>
      <c r="FK220" s="333">
        <f t="shared" si="162"/>
        <v>0</v>
      </c>
      <c r="FL220" s="333">
        <f t="shared" si="162"/>
        <v>0</v>
      </c>
      <c r="FM220" s="333">
        <f t="shared" si="162"/>
        <v>0</v>
      </c>
      <c r="FN220" s="333">
        <f t="shared" si="162"/>
        <v>0</v>
      </c>
      <c r="FO220" s="333">
        <f t="shared" si="162"/>
        <v>0</v>
      </c>
      <c r="FP220" s="333">
        <f t="shared" si="162"/>
        <v>0</v>
      </c>
      <c r="FQ220" s="333">
        <f t="shared" si="162"/>
        <v>0</v>
      </c>
      <c r="FR220" s="333">
        <f t="shared" si="162"/>
        <v>0</v>
      </c>
      <c r="FS220" s="333">
        <f t="shared" si="162"/>
        <v>0</v>
      </c>
      <c r="FT220" s="333">
        <f t="shared" si="162"/>
        <v>0</v>
      </c>
      <c r="FU220" s="333">
        <f t="shared" si="162"/>
        <v>0</v>
      </c>
      <c r="FV220" s="333">
        <f t="shared" si="162"/>
        <v>0</v>
      </c>
      <c r="FW220" s="333">
        <f t="shared" si="162"/>
        <v>0</v>
      </c>
      <c r="FX220" s="333">
        <f t="shared" si="162"/>
        <v>0</v>
      </c>
      <c r="FY220" s="333">
        <f t="shared" si="162"/>
        <v>0</v>
      </c>
      <c r="FZ220" s="333">
        <f t="shared" si="162"/>
        <v>0</v>
      </c>
      <c r="GA220" s="333">
        <f t="shared" si="162"/>
        <v>0</v>
      </c>
      <c r="GB220" s="333">
        <f t="shared" si="162"/>
        <v>0</v>
      </c>
      <c r="GC220" s="333">
        <f t="shared" si="162"/>
        <v>0</v>
      </c>
      <c r="GD220" s="333">
        <f t="shared" si="162"/>
        <v>0</v>
      </c>
      <c r="GE220" s="333">
        <f t="shared" si="162"/>
        <v>0</v>
      </c>
      <c r="GF220" s="333">
        <f t="shared" si="162"/>
        <v>0</v>
      </c>
      <c r="GG220" s="333">
        <f t="shared" si="162"/>
        <v>0</v>
      </c>
      <c r="GH220" s="333">
        <f t="shared" si="162"/>
        <v>0</v>
      </c>
      <c r="GI220" s="333">
        <f t="shared" si="162"/>
        <v>0</v>
      </c>
      <c r="GJ220" s="333">
        <f t="shared" si="162"/>
        <v>0</v>
      </c>
      <c r="GK220" s="333">
        <f t="shared" si="162"/>
        <v>0</v>
      </c>
      <c r="GL220" s="333">
        <f t="shared" si="162"/>
        <v>0</v>
      </c>
      <c r="GM220" s="333">
        <f t="shared" si="162"/>
        <v>0</v>
      </c>
      <c r="GN220" s="333">
        <f t="shared" si="162"/>
        <v>0</v>
      </c>
      <c r="GO220" s="333">
        <f t="shared" si="162"/>
        <v>0</v>
      </c>
      <c r="GP220" s="333">
        <f t="shared" si="162"/>
        <v>0</v>
      </c>
      <c r="GQ220" s="333">
        <f t="shared" ref="GQ220:IV220" si="163">GQ212+GQ204</f>
        <v>0</v>
      </c>
      <c r="GR220" s="333">
        <f t="shared" si="163"/>
        <v>0</v>
      </c>
      <c r="GS220" s="333">
        <f t="shared" si="163"/>
        <v>0</v>
      </c>
      <c r="GT220" s="333">
        <f t="shared" si="163"/>
        <v>0</v>
      </c>
      <c r="GU220" s="333">
        <f t="shared" si="163"/>
        <v>0</v>
      </c>
      <c r="GV220" s="333">
        <f t="shared" si="163"/>
        <v>0</v>
      </c>
      <c r="GW220" s="333">
        <f t="shared" si="163"/>
        <v>0</v>
      </c>
      <c r="GX220" s="333">
        <f t="shared" si="163"/>
        <v>0</v>
      </c>
      <c r="GY220" s="333">
        <f t="shared" si="163"/>
        <v>0</v>
      </c>
      <c r="GZ220" s="333">
        <f t="shared" si="163"/>
        <v>0</v>
      </c>
      <c r="HA220" s="333">
        <f t="shared" si="163"/>
        <v>0</v>
      </c>
      <c r="HB220" s="333">
        <f t="shared" si="163"/>
        <v>0</v>
      </c>
      <c r="HC220" s="333">
        <f t="shared" si="163"/>
        <v>0</v>
      </c>
      <c r="HD220" s="333">
        <f t="shared" si="163"/>
        <v>0</v>
      </c>
      <c r="HE220" s="333">
        <f t="shared" si="163"/>
        <v>0</v>
      </c>
      <c r="HF220" s="333">
        <f t="shared" si="163"/>
        <v>0</v>
      </c>
      <c r="HG220" s="333">
        <f t="shared" si="163"/>
        <v>0</v>
      </c>
      <c r="HH220" s="333">
        <f t="shared" si="163"/>
        <v>0</v>
      </c>
      <c r="HI220" s="333">
        <f t="shared" si="163"/>
        <v>0</v>
      </c>
      <c r="HJ220" s="333">
        <f t="shared" si="163"/>
        <v>0</v>
      </c>
      <c r="HK220" s="333">
        <f t="shared" si="163"/>
        <v>0</v>
      </c>
      <c r="HL220" s="333">
        <f t="shared" si="163"/>
        <v>0</v>
      </c>
      <c r="HM220" s="333">
        <f t="shared" si="163"/>
        <v>0</v>
      </c>
      <c r="HN220" s="333">
        <f t="shared" si="163"/>
        <v>0</v>
      </c>
      <c r="HO220" s="333">
        <f t="shared" si="163"/>
        <v>0</v>
      </c>
      <c r="HP220" s="333">
        <f t="shared" si="163"/>
        <v>0</v>
      </c>
      <c r="HQ220" s="333">
        <f t="shared" si="163"/>
        <v>0</v>
      </c>
      <c r="HR220" s="333">
        <f t="shared" si="163"/>
        <v>0</v>
      </c>
      <c r="HS220" s="333">
        <f t="shared" si="163"/>
        <v>0</v>
      </c>
      <c r="HT220" s="333">
        <f t="shared" si="163"/>
        <v>0</v>
      </c>
      <c r="HU220" s="333">
        <f t="shared" si="163"/>
        <v>0</v>
      </c>
      <c r="HV220" s="333">
        <f t="shared" si="163"/>
        <v>0</v>
      </c>
      <c r="HW220" s="333">
        <f t="shared" si="163"/>
        <v>0</v>
      </c>
      <c r="HX220" s="333">
        <f t="shared" si="163"/>
        <v>0</v>
      </c>
      <c r="HY220" s="333">
        <f t="shared" si="163"/>
        <v>0</v>
      </c>
      <c r="HZ220" s="333">
        <f t="shared" si="163"/>
        <v>0</v>
      </c>
      <c r="IA220" s="333">
        <f t="shared" si="163"/>
        <v>0</v>
      </c>
      <c r="IB220" s="333">
        <f t="shared" si="163"/>
        <v>0</v>
      </c>
      <c r="IC220" s="333">
        <f t="shared" si="163"/>
        <v>0</v>
      </c>
      <c r="ID220" s="333">
        <f t="shared" si="163"/>
        <v>0</v>
      </c>
      <c r="IE220" s="333">
        <f t="shared" si="163"/>
        <v>0</v>
      </c>
      <c r="IF220" s="333">
        <f t="shared" si="163"/>
        <v>0</v>
      </c>
      <c r="IG220" s="333">
        <f t="shared" si="163"/>
        <v>0</v>
      </c>
      <c r="IH220" s="333">
        <f t="shared" si="163"/>
        <v>0</v>
      </c>
      <c r="II220" s="333">
        <f t="shared" si="163"/>
        <v>0</v>
      </c>
      <c r="IJ220" s="333">
        <f t="shared" si="163"/>
        <v>0</v>
      </c>
      <c r="IK220" s="333">
        <f t="shared" si="163"/>
        <v>0</v>
      </c>
      <c r="IL220" s="333">
        <f t="shared" si="163"/>
        <v>0</v>
      </c>
      <c r="IM220" s="333">
        <f t="shared" si="163"/>
        <v>0</v>
      </c>
      <c r="IN220" s="333">
        <f t="shared" si="163"/>
        <v>0</v>
      </c>
      <c r="IO220" s="333">
        <f t="shared" si="163"/>
        <v>0</v>
      </c>
      <c r="IP220" s="333">
        <f t="shared" si="163"/>
        <v>0</v>
      </c>
      <c r="IQ220" s="333">
        <f t="shared" si="163"/>
        <v>0</v>
      </c>
      <c r="IR220" s="333">
        <f t="shared" si="163"/>
        <v>0</v>
      </c>
      <c r="IS220" s="333">
        <f t="shared" si="163"/>
        <v>0</v>
      </c>
      <c r="IT220" s="333">
        <f t="shared" si="163"/>
        <v>0</v>
      </c>
      <c r="IU220" s="333">
        <f t="shared" si="163"/>
        <v>0</v>
      </c>
      <c r="IV220" s="333">
        <f t="shared" si="163"/>
        <v>0</v>
      </c>
    </row>
    <row r="221" spans="1:256" s="336" customFormat="1" ht="13.5" customHeight="1" x14ac:dyDescent="0.3">
      <c r="A221" s="305"/>
      <c r="B221" s="330"/>
      <c r="C221" s="334" t="s">
        <v>557</v>
      </c>
      <c r="D221" s="335" t="s">
        <v>550</v>
      </c>
      <c r="E221" s="251">
        <f>E214+E206</f>
        <v>0</v>
      </c>
      <c r="F221" s="252">
        <f>F214+F206</f>
        <v>0</v>
      </c>
      <c r="G221" s="252">
        <f t="shared" ref="G221:BR221" si="164">G214+G206</f>
        <v>0</v>
      </c>
      <c r="H221" s="252">
        <f t="shared" si="164"/>
        <v>0</v>
      </c>
      <c r="I221" s="252">
        <f t="shared" si="164"/>
        <v>0</v>
      </c>
      <c r="J221" s="252">
        <f t="shared" si="164"/>
        <v>0</v>
      </c>
      <c r="K221" s="252">
        <f t="shared" si="164"/>
        <v>0</v>
      </c>
      <c r="L221" s="252">
        <f t="shared" si="164"/>
        <v>0</v>
      </c>
      <c r="M221" s="252">
        <f t="shared" si="164"/>
        <v>0</v>
      </c>
      <c r="N221" s="252">
        <f t="shared" si="164"/>
        <v>0</v>
      </c>
      <c r="O221" s="252">
        <f t="shared" si="164"/>
        <v>0</v>
      </c>
      <c r="P221" s="252">
        <f t="shared" si="164"/>
        <v>0</v>
      </c>
      <c r="Q221" s="252">
        <f t="shared" si="164"/>
        <v>0</v>
      </c>
      <c r="R221" s="252">
        <f t="shared" si="164"/>
        <v>0</v>
      </c>
      <c r="S221" s="252">
        <f t="shared" si="164"/>
        <v>0</v>
      </c>
      <c r="T221" s="252">
        <f t="shared" si="164"/>
        <v>0</v>
      </c>
      <c r="U221" s="252">
        <f t="shared" si="164"/>
        <v>0</v>
      </c>
      <c r="V221" s="252">
        <f t="shared" si="164"/>
        <v>0</v>
      </c>
      <c r="W221" s="252">
        <f t="shared" si="164"/>
        <v>0</v>
      </c>
      <c r="X221" s="252">
        <f t="shared" si="164"/>
        <v>0</v>
      </c>
      <c r="Y221" s="252">
        <f t="shared" si="164"/>
        <v>0</v>
      </c>
      <c r="Z221" s="252">
        <f t="shared" si="164"/>
        <v>0</v>
      </c>
      <c r="AA221" s="252">
        <f t="shared" si="164"/>
        <v>0</v>
      </c>
      <c r="AB221" s="252">
        <f t="shared" si="164"/>
        <v>0</v>
      </c>
      <c r="AC221" s="252">
        <f t="shared" si="164"/>
        <v>0</v>
      </c>
      <c r="AD221" s="252">
        <f t="shared" si="164"/>
        <v>0</v>
      </c>
      <c r="AE221" s="252">
        <f t="shared" si="164"/>
        <v>0</v>
      </c>
      <c r="AF221" s="252">
        <f t="shared" si="164"/>
        <v>0</v>
      </c>
      <c r="AG221" s="252">
        <f t="shared" si="164"/>
        <v>0</v>
      </c>
      <c r="AH221" s="252">
        <f t="shared" si="164"/>
        <v>0</v>
      </c>
      <c r="AI221" s="252">
        <f t="shared" si="164"/>
        <v>0</v>
      </c>
      <c r="AJ221" s="252">
        <f t="shared" si="164"/>
        <v>0</v>
      </c>
      <c r="AK221" s="252">
        <f t="shared" si="164"/>
        <v>0</v>
      </c>
      <c r="AL221" s="252">
        <f t="shared" si="164"/>
        <v>0</v>
      </c>
      <c r="AM221" s="252">
        <f t="shared" si="164"/>
        <v>0</v>
      </c>
      <c r="AN221" s="252">
        <f t="shared" si="164"/>
        <v>0</v>
      </c>
      <c r="AO221" s="252">
        <f t="shared" si="164"/>
        <v>0</v>
      </c>
      <c r="AP221" s="252">
        <f t="shared" si="164"/>
        <v>0</v>
      </c>
      <c r="AQ221" s="252">
        <f t="shared" si="164"/>
        <v>0</v>
      </c>
      <c r="AR221" s="252">
        <f t="shared" si="164"/>
        <v>0</v>
      </c>
      <c r="AS221" s="252">
        <f t="shared" si="164"/>
        <v>0</v>
      </c>
      <c r="AT221" s="252">
        <f t="shared" si="164"/>
        <v>0</v>
      </c>
      <c r="AU221" s="252">
        <f t="shared" si="164"/>
        <v>0</v>
      </c>
      <c r="AV221" s="252">
        <f t="shared" si="164"/>
        <v>0</v>
      </c>
      <c r="AW221" s="252">
        <f t="shared" si="164"/>
        <v>0</v>
      </c>
      <c r="AX221" s="252">
        <f t="shared" si="164"/>
        <v>0</v>
      </c>
      <c r="AY221" s="252">
        <f t="shared" si="164"/>
        <v>0</v>
      </c>
      <c r="AZ221" s="252">
        <f t="shared" si="164"/>
        <v>0</v>
      </c>
      <c r="BA221" s="252">
        <f t="shared" si="164"/>
        <v>0</v>
      </c>
      <c r="BB221" s="252">
        <f t="shared" si="164"/>
        <v>0</v>
      </c>
      <c r="BC221" s="252">
        <f t="shared" si="164"/>
        <v>0</v>
      </c>
      <c r="BD221" s="252">
        <f t="shared" si="164"/>
        <v>0</v>
      </c>
      <c r="BE221" s="252">
        <f t="shared" si="164"/>
        <v>0</v>
      </c>
      <c r="BF221" s="252">
        <f t="shared" si="164"/>
        <v>0</v>
      </c>
      <c r="BG221" s="252">
        <f t="shared" si="164"/>
        <v>0</v>
      </c>
      <c r="BH221" s="252">
        <f t="shared" si="164"/>
        <v>0</v>
      </c>
      <c r="BI221" s="252">
        <f t="shared" si="164"/>
        <v>0</v>
      </c>
      <c r="BJ221" s="252">
        <f t="shared" si="164"/>
        <v>0</v>
      </c>
      <c r="BK221" s="252">
        <f t="shared" si="164"/>
        <v>0</v>
      </c>
      <c r="BL221" s="252">
        <f t="shared" si="164"/>
        <v>0</v>
      </c>
      <c r="BM221" s="252">
        <f t="shared" si="164"/>
        <v>0</v>
      </c>
      <c r="BN221" s="252">
        <f t="shared" si="164"/>
        <v>0</v>
      </c>
      <c r="BO221" s="252">
        <f t="shared" si="164"/>
        <v>0</v>
      </c>
      <c r="BP221" s="252">
        <f t="shared" si="164"/>
        <v>0</v>
      </c>
      <c r="BQ221" s="252">
        <f t="shared" si="164"/>
        <v>0</v>
      </c>
      <c r="BR221" s="252">
        <f t="shared" si="164"/>
        <v>0</v>
      </c>
      <c r="BS221" s="252">
        <f t="shared" ref="BS221:ED221" si="165">BS214+BS206</f>
        <v>0</v>
      </c>
      <c r="BT221" s="252">
        <f t="shared" si="165"/>
        <v>0</v>
      </c>
      <c r="BU221" s="252">
        <f t="shared" si="165"/>
        <v>0</v>
      </c>
      <c r="BV221" s="252">
        <f t="shared" si="165"/>
        <v>0</v>
      </c>
      <c r="BW221" s="252">
        <f t="shared" si="165"/>
        <v>0</v>
      </c>
      <c r="BX221" s="252">
        <f t="shared" si="165"/>
        <v>0</v>
      </c>
      <c r="BY221" s="252">
        <f t="shared" si="165"/>
        <v>0</v>
      </c>
      <c r="BZ221" s="252">
        <f t="shared" si="165"/>
        <v>0</v>
      </c>
      <c r="CA221" s="252">
        <f t="shared" si="165"/>
        <v>0</v>
      </c>
      <c r="CB221" s="252">
        <f t="shared" si="165"/>
        <v>0</v>
      </c>
      <c r="CC221" s="252">
        <f t="shared" si="165"/>
        <v>0</v>
      </c>
      <c r="CD221" s="252">
        <f t="shared" si="165"/>
        <v>0</v>
      </c>
      <c r="CE221" s="252">
        <f t="shared" si="165"/>
        <v>0</v>
      </c>
      <c r="CF221" s="252">
        <f t="shared" si="165"/>
        <v>0</v>
      </c>
      <c r="CG221" s="252">
        <f t="shared" si="165"/>
        <v>0</v>
      </c>
      <c r="CH221" s="252">
        <f t="shared" si="165"/>
        <v>0</v>
      </c>
      <c r="CI221" s="252">
        <f t="shared" si="165"/>
        <v>0</v>
      </c>
      <c r="CJ221" s="252">
        <f t="shared" si="165"/>
        <v>0</v>
      </c>
      <c r="CK221" s="252">
        <f t="shared" si="165"/>
        <v>0</v>
      </c>
      <c r="CL221" s="252">
        <f t="shared" si="165"/>
        <v>0</v>
      </c>
      <c r="CM221" s="252">
        <f t="shared" si="165"/>
        <v>0</v>
      </c>
      <c r="CN221" s="252">
        <f t="shared" si="165"/>
        <v>0</v>
      </c>
      <c r="CO221" s="252">
        <f t="shared" si="165"/>
        <v>0</v>
      </c>
      <c r="CP221" s="252">
        <f t="shared" si="165"/>
        <v>0</v>
      </c>
      <c r="CQ221" s="252">
        <f t="shared" si="165"/>
        <v>0</v>
      </c>
      <c r="CR221" s="252">
        <f t="shared" si="165"/>
        <v>0</v>
      </c>
      <c r="CS221" s="252">
        <f t="shared" si="165"/>
        <v>0</v>
      </c>
      <c r="CT221" s="252">
        <f t="shared" si="165"/>
        <v>0</v>
      </c>
      <c r="CU221" s="252">
        <f t="shared" si="165"/>
        <v>0</v>
      </c>
      <c r="CV221" s="252">
        <f t="shared" si="165"/>
        <v>0</v>
      </c>
      <c r="CW221" s="252">
        <f t="shared" si="165"/>
        <v>0</v>
      </c>
      <c r="CX221" s="252">
        <f t="shared" si="165"/>
        <v>0</v>
      </c>
      <c r="CY221" s="252">
        <f t="shared" si="165"/>
        <v>0</v>
      </c>
      <c r="CZ221" s="252">
        <f t="shared" si="165"/>
        <v>0</v>
      </c>
      <c r="DA221" s="252">
        <f t="shared" si="165"/>
        <v>0</v>
      </c>
      <c r="DB221" s="252">
        <f t="shared" si="165"/>
        <v>0</v>
      </c>
      <c r="DC221" s="252">
        <f t="shared" si="165"/>
        <v>0</v>
      </c>
      <c r="DD221" s="252">
        <f t="shared" si="165"/>
        <v>0</v>
      </c>
      <c r="DE221" s="252">
        <f t="shared" si="165"/>
        <v>0</v>
      </c>
      <c r="DF221" s="252">
        <f t="shared" si="165"/>
        <v>0</v>
      </c>
      <c r="DG221" s="252">
        <f t="shared" si="165"/>
        <v>0</v>
      </c>
      <c r="DH221" s="252">
        <f t="shared" si="165"/>
        <v>0</v>
      </c>
      <c r="DI221" s="252">
        <f t="shared" si="165"/>
        <v>0</v>
      </c>
      <c r="DJ221" s="252">
        <f t="shared" si="165"/>
        <v>0</v>
      </c>
      <c r="DK221" s="252">
        <f t="shared" si="165"/>
        <v>0</v>
      </c>
      <c r="DL221" s="252">
        <f t="shared" si="165"/>
        <v>0</v>
      </c>
      <c r="DM221" s="252">
        <f t="shared" si="165"/>
        <v>0</v>
      </c>
      <c r="DN221" s="252">
        <f t="shared" si="165"/>
        <v>0</v>
      </c>
      <c r="DO221" s="252">
        <f t="shared" si="165"/>
        <v>0</v>
      </c>
      <c r="DP221" s="252">
        <f t="shared" si="165"/>
        <v>0</v>
      </c>
      <c r="DQ221" s="252">
        <f t="shared" si="165"/>
        <v>0</v>
      </c>
      <c r="DR221" s="252">
        <f t="shared" si="165"/>
        <v>0</v>
      </c>
      <c r="DS221" s="252">
        <f t="shared" si="165"/>
        <v>0</v>
      </c>
      <c r="DT221" s="252">
        <f t="shared" si="165"/>
        <v>0</v>
      </c>
      <c r="DU221" s="252">
        <f t="shared" si="165"/>
        <v>0</v>
      </c>
      <c r="DV221" s="252">
        <f t="shared" si="165"/>
        <v>0</v>
      </c>
      <c r="DW221" s="252">
        <f t="shared" si="165"/>
        <v>0</v>
      </c>
      <c r="DX221" s="252">
        <f t="shared" si="165"/>
        <v>0</v>
      </c>
      <c r="DY221" s="252">
        <f t="shared" si="165"/>
        <v>0</v>
      </c>
      <c r="DZ221" s="252">
        <f t="shared" si="165"/>
        <v>0</v>
      </c>
      <c r="EA221" s="252">
        <f t="shared" si="165"/>
        <v>0</v>
      </c>
      <c r="EB221" s="252">
        <f t="shared" si="165"/>
        <v>0</v>
      </c>
      <c r="EC221" s="252">
        <f t="shared" si="165"/>
        <v>0</v>
      </c>
      <c r="ED221" s="252">
        <f t="shared" si="165"/>
        <v>0</v>
      </c>
      <c r="EE221" s="252">
        <f t="shared" ref="EE221:GP221" si="166">EE214+EE206</f>
        <v>0</v>
      </c>
      <c r="EF221" s="252">
        <f t="shared" si="166"/>
        <v>0</v>
      </c>
      <c r="EG221" s="252">
        <f t="shared" si="166"/>
        <v>0</v>
      </c>
      <c r="EH221" s="252">
        <f t="shared" si="166"/>
        <v>0</v>
      </c>
      <c r="EI221" s="252">
        <f t="shared" si="166"/>
        <v>0</v>
      </c>
      <c r="EJ221" s="252">
        <f t="shared" si="166"/>
        <v>0</v>
      </c>
      <c r="EK221" s="252">
        <f t="shared" si="166"/>
        <v>0</v>
      </c>
      <c r="EL221" s="252">
        <f t="shared" si="166"/>
        <v>0</v>
      </c>
      <c r="EM221" s="252">
        <f t="shared" si="166"/>
        <v>0</v>
      </c>
      <c r="EN221" s="252">
        <f t="shared" si="166"/>
        <v>0</v>
      </c>
      <c r="EO221" s="252">
        <f t="shared" si="166"/>
        <v>0</v>
      </c>
      <c r="EP221" s="252">
        <f t="shared" si="166"/>
        <v>0</v>
      </c>
      <c r="EQ221" s="252">
        <f t="shared" si="166"/>
        <v>0</v>
      </c>
      <c r="ER221" s="252">
        <f t="shared" si="166"/>
        <v>0</v>
      </c>
      <c r="ES221" s="252">
        <f t="shared" si="166"/>
        <v>0</v>
      </c>
      <c r="ET221" s="252">
        <f t="shared" si="166"/>
        <v>0</v>
      </c>
      <c r="EU221" s="252">
        <f t="shared" si="166"/>
        <v>0</v>
      </c>
      <c r="EV221" s="252">
        <f t="shared" si="166"/>
        <v>0</v>
      </c>
      <c r="EW221" s="252">
        <f t="shared" si="166"/>
        <v>0</v>
      </c>
      <c r="EX221" s="252">
        <f t="shared" si="166"/>
        <v>0</v>
      </c>
      <c r="EY221" s="252">
        <f t="shared" si="166"/>
        <v>0</v>
      </c>
      <c r="EZ221" s="252">
        <f t="shared" si="166"/>
        <v>0</v>
      </c>
      <c r="FA221" s="252">
        <f t="shared" si="166"/>
        <v>0</v>
      </c>
      <c r="FB221" s="252">
        <f t="shared" si="166"/>
        <v>0</v>
      </c>
      <c r="FC221" s="252">
        <f t="shared" si="166"/>
        <v>0</v>
      </c>
      <c r="FD221" s="252">
        <f t="shared" si="166"/>
        <v>0</v>
      </c>
      <c r="FE221" s="252">
        <f t="shared" si="166"/>
        <v>0</v>
      </c>
      <c r="FF221" s="252">
        <f t="shared" si="166"/>
        <v>0</v>
      </c>
      <c r="FG221" s="252">
        <f t="shared" si="166"/>
        <v>0</v>
      </c>
      <c r="FH221" s="252">
        <f t="shared" si="166"/>
        <v>0</v>
      </c>
      <c r="FI221" s="252">
        <f t="shared" si="166"/>
        <v>0</v>
      </c>
      <c r="FJ221" s="252">
        <f t="shared" si="166"/>
        <v>0</v>
      </c>
      <c r="FK221" s="252">
        <f t="shared" si="166"/>
        <v>0</v>
      </c>
      <c r="FL221" s="252">
        <f t="shared" si="166"/>
        <v>0</v>
      </c>
      <c r="FM221" s="252">
        <f t="shared" si="166"/>
        <v>0</v>
      </c>
      <c r="FN221" s="252">
        <f t="shared" si="166"/>
        <v>0</v>
      </c>
      <c r="FO221" s="252">
        <f t="shared" si="166"/>
        <v>0</v>
      </c>
      <c r="FP221" s="252">
        <f t="shared" si="166"/>
        <v>0</v>
      </c>
      <c r="FQ221" s="252">
        <f t="shared" si="166"/>
        <v>0</v>
      </c>
      <c r="FR221" s="252">
        <f t="shared" si="166"/>
        <v>0</v>
      </c>
      <c r="FS221" s="252">
        <f t="shared" si="166"/>
        <v>0</v>
      </c>
      <c r="FT221" s="252">
        <f t="shared" si="166"/>
        <v>0</v>
      </c>
      <c r="FU221" s="252">
        <f t="shared" si="166"/>
        <v>0</v>
      </c>
      <c r="FV221" s="252">
        <f t="shared" si="166"/>
        <v>0</v>
      </c>
      <c r="FW221" s="252">
        <f t="shared" si="166"/>
        <v>0</v>
      </c>
      <c r="FX221" s="252">
        <f t="shared" si="166"/>
        <v>0</v>
      </c>
      <c r="FY221" s="252">
        <f t="shared" si="166"/>
        <v>0</v>
      </c>
      <c r="FZ221" s="252">
        <f t="shared" si="166"/>
        <v>0</v>
      </c>
      <c r="GA221" s="252">
        <f t="shared" si="166"/>
        <v>0</v>
      </c>
      <c r="GB221" s="252">
        <f t="shared" si="166"/>
        <v>0</v>
      </c>
      <c r="GC221" s="252">
        <f t="shared" si="166"/>
        <v>0</v>
      </c>
      <c r="GD221" s="252">
        <f t="shared" si="166"/>
        <v>0</v>
      </c>
      <c r="GE221" s="252">
        <f t="shared" si="166"/>
        <v>0</v>
      </c>
      <c r="GF221" s="252">
        <f t="shared" si="166"/>
        <v>0</v>
      </c>
      <c r="GG221" s="252">
        <f t="shared" si="166"/>
        <v>0</v>
      </c>
      <c r="GH221" s="252">
        <f t="shared" si="166"/>
        <v>0</v>
      </c>
      <c r="GI221" s="252">
        <f t="shared" si="166"/>
        <v>0</v>
      </c>
      <c r="GJ221" s="252">
        <f t="shared" si="166"/>
        <v>0</v>
      </c>
      <c r="GK221" s="252">
        <f t="shared" si="166"/>
        <v>0</v>
      </c>
      <c r="GL221" s="252">
        <f t="shared" si="166"/>
        <v>0</v>
      </c>
      <c r="GM221" s="252">
        <f t="shared" si="166"/>
        <v>0</v>
      </c>
      <c r="GN221" s="252">
        <f t="shared" si="166"/>
        <v>0</v>
      </c>
      <c r="GO221" s="252">
        <f t="shared" si="166"/>
        <v>0</v>
      </c>
      <c r="GP221" s="252">
        <f t="shared" si="166"/>
        <v>0</v>
      </c>
      <c r="GQ221" s="252">
        <f t="shared" ref="GQ221:IV221" si="167">GQ214+GQ206</f>
        <v>0</v>
      </c>
      <c r="GR221" s="252">
        <f t="shared" si="167"/>
        <v>0</v>
      </c>
      <c r="GS221" s="252">
        <f t="shared" si="167"/>
        <v>0</v>
      </c>
      <c r="GT221" s="252">
        <f t="shared" si="167"/>
        <v>0</v>
      </c>
      <c r="GU221" s="252">
        <f t="shared" si="167"/>
        <v>0</v>
      </c>
      <c r="GV221" s="252">
        <f t="shared" si="167"/>
        <v>0</v>
      </c>
      <c r="GW221" s="252">
        <f t="shared" si="167"/>
        <v>0</v>
      </c>
      <c r="GX221" s="252">
        <f t="shared" si="167"/>
        <v>0</v>
      </c>
      <c r="GY221" s="252">
        <f t="shared" si="167"/>
        <v>0</v>
      </c>
      <c r="GZ221" s="252">
        <f t="shared" si="167"/>
        <v>0</v>
      </c>
      <c r="HA221" s="252">
        <f t="shared" si="167"/>
        <v>0</v>
      </c>
      <c r="HB221" s="252">
        <f t="shared" si="167"/>
        <v>0</v>
      </c>
      <c r="HC221" s="252">
        <f t="shared" si="167"/>
        <v>0</v>
      </c>
      <c r="HD221" s="252">
        <f t="shared" si="167"/>
        <v>0</v>
      </c>
      <c r="HE221" s="252">
        <f t="shared" si="167"/>
        <v>0</v>
      </c>
      <c r="HF221" s="252">
        <f t="shared" si="167"/>
        <v>0</v>
      </c>
      <c r="HG221" s="252">
        <f t="shared" si="167"/>
        <v>0</v>
      </c>
      <c r="HH221" s="252">
        <f t="shared" si="167"/>
        <v>0</v>
      </c>
      <c r="HI221" s="252">
        <f t="shared" si="167"/>
        <v>0</v>
      </c>
      <c r="HJ221" s="252">
        <f t="shared" si="167"/>
        <v>0</v>
      </c>
      <c r="HK221" s="252">
        <f t="shared" si="167"/>
        <v>0</v>
      </c>
      <c r="HL221" s="252">
        <f t="shared" si="167"/>
        <v>0</v>
      </c>
      <c r="HM221" s="252">
        <f t="shared" si="167"/>
        <v>0</v>
      </c>
      <c r="HN221" s="252">
        <f t="shared" si="167"/>
        <v>0</v>
      </c>
      <c r="HO221" s="252">
        <f t="shared" si="167"/>
        <v>0</v>
      </c>
      <c r="HP221" s="252">
        <f t="shared" si="167"/>
        <v>0</v>
      </c>
      <c r="HQ221" s="252">
        <f t="shared" si="167"/>
        <v>0</v>
      </c>
      <c r="HR221" s="252">
        <f t="shared" si="167"/>
        <v>0</v>
      </c>
      <c r="HS221" s="252">
        <f t="shared" si="167"/>
        <v>0</v>
      </c>
      <c r="HT221" s="252">
        <f t="shared" si="167"/>
        <v>0</v>
      </c>
      <c r="HU221" s="252">
        <f t="shared" si="167"/>
        <v>0</v>
      </c>
      <c r="HV221" s="252">
        <f t="shared" si="167"/>
        <v>0</v>
      </c>
      <c r="HW221" s="252">
        <f t="shared" si="167"/>
        <v>0</v>
      </c>
      <c r="HX221" s="252">
        <f t="shared" si="167"/>
        <v>0</v>
      </c>
      <c r="HY221" s="252">
        <f t="shared" si="167"/>
        <v>0</v>
      </c>
      <c r="HZ221" s="252">
        <f t="shared" si="167"/>
        <v>0</v>
      </c>
      <c r="IA221" s="252">
        <f t="shared" si="167"/>
        <v>0</v>
      </c>
      <c r="IB221" s="252">
        <f t="shared" si="167"/>
        <v>0</v>
      </c>
      <c r="IC221" s="252">
        <f t="shared" si="167"/>
        <v>0</v>
      </c>
      <c r="ID221" s="252">
        <f t="shared" si="167"/>
        <v>0</v>
      </c>
      <c r="IE221" s="252">
        <f t="shared" si="167"/>
        <v>0</v>
      </c>
      <c r="IF221" s="252">
        <f t="shared" si="167"/>
        <v>0</v>
      </c>
      <c r="IG221" s="252">
        <f t="shared" si="167"/>
        <v>0</v>
      </c>
      <c r="IH221" s="252">
        <f t="shared" si="167"/>
        <v>0</v>
      </c>
      <c r="II221" s="252">
        <f t="shared" si="167"/>
        <v>0</v>
      </c>
      <c r="IJ221" s="252">
        <f t="shared" si="167"/>
        <v>0</v>
      </c>
      <c r="IK221" s="252">
        <f t="shared" si="167"/>
        <v>0</v>
      </c>
      <c r="IL221" s="252">
        <f t="shared" si="167"/>
        <v>0</v>
      </c>
      <c r="IM221" s="252">
        <f t="shared" si="167"/>
        <v>0</v>
      </c>
      <c r="IN221" s="252">
        <f t="shared" si="167"/>
        <v>0</v>
      </c>
      <c r="IO221" s="252">
        <f t="shared" si="167"/>
        <v>0</v>
      </c>
      <c r="IP221" s="252">
        <f t="shared" si="167"/>
        <v>0</v>
      </c>
      <c r="IQ221" s="252">
        <f t="shared" si="167"/>
        <v>0</v>
      </c>
      <c r="IR221" s="252">
        <f t="shared" si="167"/>
        <v>0</v>
      </c>
      <c r="IS221" s="252">
        <f t="shared" si="167"/>
        <v>0</v>
      </c>
      <c r="IT221" s="252">
        <f t="shared" si="167"/>
        <v>0</v>
      </c>
      <c r="IU221" s="252">
        <f t="shared" si="167"/>
        <v>0</v>
      </c>
      <c r="IV221" s="252">
        <f t="shared" si="167"/>
        <v>0</v>
      </c>
    </row>
    <row r="222" spans="1:256" s="336" customFormat="1" ht="13.5" customHeight="1" x14ac:dyDescent="0.3">
      <c r="A222" s="298"/>
      <c r="B222" s="330"/>
      <c r="C222" s="331"/>
      <c r="D222" s="335" t="s">
        <v>552</v>
      </c>
      <c r="E222" s="251">
        <f>E216+E208</f>
        <v>0</v>
      </c>
      <c r="F222" s="252">
        <f>F216+F208</f>
        <v>0</v>
      </c>
      <c r="G222" s="252">
        <f t="shared" ref="G222:BR222" si="168">G216+G208</f>
        <v>0</v>
      </c>
      <c r="H222" s="252">
        <f t="shared" si="168"/>
        <v>0</v>
      </c>
      <c r="I222" s="252">
        <f t="shared" si="168"/>
        <v>0</v>
      </c>
      <c r="J222" s="252">
        <f t="shared" si="168"/>
        <v>0</v>
      </c>
      <c r="K222" s="252">
        <f t="shared" si="168"/>
        <v>0</v>
      </c>
      <c r="L222" s="252">
        <f t="shared" si="168"/>
        <v>0</v>
      </c>
      <c r="M222" s="252">
        <f t="shared" si="168"/>
        <v>0</v>
      </c>
      <c r="N222" s="252">
        <f t="shared" si="168"/>
        <v>0</v>
      </c>
      <c r="O222" s="252">
        <f t="shared" si="168"/>
        <v>0</v>
      </c>
      <c r="P222" s="252">
        <f t="shared" si="168"/>
        <v>0</v>
      </c>
      <c r="Q222" s="252">
        <f t="shared" si="168"/>
        <v>0</v>
      </c>
      <c r="R222" s="252">
        <f t="shared" si="168"/>
        <v>0</v>
      </c>
      <c r="S222" s="252">
        <f t="shared" si="168"/>
        <v>0</v>
      </c>
      <c r="T222" s="252">
        <f t="shared" si="168"/>
        <v>0</v>
      </c>
      <c r="U222" s="252">
        <f t="shared" si="168"/>
        <v>0</v>
      </c>
      <c r="V222" s="252">
        <f t="shared" si="168"/>
        <v>0</v>
      </c>
      <c r="W222" s="252">
        <f t="shared" si="168"/>
        <v>0</v>
      </c>
      <c r="X222" s="252">
        <f t="shared" si="168"/>
        <v>0</v>
      </c>
      <c r="Y222" s="252">
        <f t="shared" si="168"/>
        <v>0</v>
      </c>
      <c r="Z222" s="252">
        <f t="shared" si="168"/>
        <v>0</v>
      </c>
      <c r="AA222" s="252">
        <f t="shared" si="168"/>
        <v>0</v>
      </c>
      <c r="AB222" s="252">
        <f t="shared" si="168"/>
        <v>0</v>
      </c>
      <c r="AC222" s="252">
        <f t="shared" si="168"/>
        <v>0</v>
      </c>
      <c r="AD222" s="252">
        <f t="shared" si="168"/>
        <v>0</v>
      </c>
      <c r="AE222" s="252">
        <f t="shared" si="168"/>
        <v>0</v>
      </c>
      <c r="AF222" s="252">
        <f t="shared" si="168"/>
        <v>0</v>
      </c>
      <c r="AG222" s="252">
        <f t="shared" si="168"/>
        <v>0</v>
      </c>
      <c r="AH222" s="252">
        <f t="shared" si="168"/>
        <v>0</v>
      </c>
      <c r="AI222" s="252">
        <f t="shared" si="168"/>
        <v>0</v>
      </c>
      <c r="AJ222" s="252">
        <f t="shared" si="168"/>
        <v>0</v>
      </c>
      <c r="AK222" s="252">
        <f t="shared" si="168"/>
        <v>0</v>
      </c>
      <c r="AL222" s="252">
        <f t="shared" si="168"/>
        <v>0</v>
      </c>
      <c r="AM222" s="252">
        <f t="shared" si="168"/>
        <v>0</v>
      </c>
      <c r="AN222" s="252">
        <f t="shared" si="168"/>
        <v>0</v>
      </c>
      <c r="AO222" s="252">
        <f t="shared" si="168"/>
        <v>0</v>
      </c>
      <c r="AP222" s="252">
        <f t="shared" si="168"/>
        <v>0</v>
      </c>
      <c r="AQ222" s="252">
        <f t="shared" si="168"/>
        <v>0</v>
      </c>
      <c r="AR222" s="252">
        <f t="shared" si="168"/>
        <v>0</v>
      </c>
      <c r="AS222" s="252">
        <f t="shared" si="168"/>
        <v>0</v>
      </c>
      <c r="AT222" s="252">
        <f t="shared" si="168"/>
        <v>0</v>
      </c>
      <c r="AU222" s="252">
        <f t="shared" si="168"/>
        <v>0</v>
      </c>
      <c r="AV222" s="252">
        <f t="shared" si="168"/>
        <v>0</v>
      </c>
      <c r="AW222" s="252">
        <f t="shared" si="168"/>
        <v>0</v>
      </c>
      <c r="AX222" s="252">
        <f t="shared" si="168"/>
        <v>0</v>
      </c>
      <c r="AY222" s="252">
        <f t="shared" si="168"/>
        <v>0</v>
      </c>
      <c r="AZ222" s="252">
        <f t="shared" si="168"/>
        <v>0</v>
      </c>
      <c r="BA222" s="252">
        <f t="shared" si="168"/>
        <v>0</v>
      </c>
      <c r="BB222" s="252">
        <f t="shared" si="168"/>
        <v>0</v>
      </c>
      <c r="BC222" s="252">
        <f t="shared" si="168"/>
        <v>0</v>
      </c>
      <c r="BD222" s="252">
        <f t="shared" si="168"/>
        <v>0</v>
      </c>
      <c r="BE222" s="252">
        <f t="shared" si="168"/>
        <v>0</v>
      </c>
      <c r="BF222" s="252">
        <f t="shared" si="168"/>
        <v>0</v>
      </c>
      <c r="BG222" s="252">
        <f t="shared" si="168"/>
        <v>0</v>
      </c>
      <c r="BH222" s="252">
        <f t="shared" si="168"/>
        <v>0</v>
      </c>
      <c r="BI222" s="252">
        <f t="shared" si="168"/>
        <v>0</v>
      </c>
      <c r="BJ222" s="252">
        <f t="shared" si="168"/>
        <v>0</v>
      </c>
      <c r="BK222" s="252">
        <f t="shared" si="168"/>
        <v>0</v>
      </c>
      <c r="BL222" s="252">
        <f t="shared" si="168"/>
        <v>0</v>
      </c>
      <c r="BM222" s="252">
        <f t="shared" si="168"/>
        <v>0</v>
      </c>
      <c r="BN222" s="252">
        <f t="shared" si="168"/>
        <v>0</v>
      </c>
      <c r="BO222" s="252">
        <f t="shared" si="168"/>
        <v>0</v>
      </c>
      <c r="BP222" s="252">
        <f t="shared" si="168"/>
        <v>0</v>
      </c>
      <c r="BQ222" s="252">
        <f t="shared" si="168"/>
        <v>0</v>
      </c>
      <c r="BR222" s="252">
        <f t="shared" si="168"/>
        <v>0</v>
      </c>
      <c r="BS222" s="252">
        <f t="shared" ref="BS222:ED222" si="169">BS216+BS208</f>
        <v>0</v>
      </c>
      <c r="BT222" s="252">
        <f t="shared" si="169"/>
        <v>0</v>
      </c>
      <c r="BU222" s="252">
        <f t="shared" si="169"/>
        <v>0</v>
      </c>
      <c r="BV222" s="252">
        <f t="shared" si="169"/>
        <v>0</v>
      </c>
      <c r="BW222" s="252">
        <f t="shared" si="169"/>
        <v>0</v>
      </c>
      <c r="BX222" s="252">
        <f t="shared" si="169"/>
        <v>0</v>
      </c>
      <c r="BY222" s="252">
        <f t="shared" si="169"/>
        <v>0</v>
      </c>
      <c r="BZ222" s="252">
        <f t="shared" si="169"/>
        <v>0</v>
      </c>
      <c r="CA222" s="252">
        <f t="shared" si="169"/>
        <v>0</v>
      </c>
      <c r="CB222" s="252">
        <f t="shared" si="169"/>
        <v>0</v>
      </c>
      <c r="CC222" s="252">
        <f t="shared" si="169"/>
        <v>0</v>
      </c>
      <c r="CD222" s="252">
        <f t="shared" si="169"/>
        <v>0</v>
      </c>
      <c r="CE222" s="252">
        <f t="shared" si="169"/>
        <v>0</v>
      </c>
      <c r="CF222" s="252">
        <f t="shared" si="169"/>
        <v>0</v>
      </c>
      <c r="CG222" s="252">
        <f t="shared" si="169"/>
        <v>0</v>
      </c>
      <c r="CH222" s="252">
        <f t="shared" si="169"/>
        <v>0</v>
      </c>
      <c r="CI222" s="252">
        <f t="shared" si="169"/>
        <v>0</v>
      </c>
      <c r="CJ222" s="252">
        <f t="shared" si="169"/>
        <v>0</v>
      </c>
      <c r="CK222" s="252">
        <f t="shared" si="169"/>
        <v>0</v>
      </c>
      <c r="CL222" s="252">
        <f t="shared" si="169"/>
        <v>0</v>
      </c>
      <c r="CM222" s="252">
        <f t="shared" si="169"/>
        <v>0</v>
      </c>
      <c r="CN222" s="252">
        <f t="shared" si="169"/>
        <v>0</v>
      </c>
      <c r="CO222" s="252">
        <f t="shared" si="169"/>
        <v>0</v>
      </c>
      <c r="CP222" s="252">
        <f t="shared" si="169"/>
        <v>0</v>
      </c>
      <c r="CQ222" s="252">
        <f t="shared" si="169"/>
        <v>0</v>
      </c>
      <c r="CR222" s="252">
        <f t="shared" si="169"/>
        <v>0</v>
      </c>
      <c r="CS222" s="252">
        <f t="shared" si="169"/>
        <v>0</v>
      </c>
      <c r="CT222" s="252">
        <f t="shared" si="169"/>
        <v>0</v>
      </c>
      <c r="CU222" s="252">
        <f t="shared" si="169"/>
        <v>0</v>
      </c>
      <c r="CV222" s="252">
        <f t="shared" si="169"/>
        <v>0</v>
      </c>
      <c r="CW222" s="252">
        <f t="shared" si="169"/>
        <v>0</v>
      </c>
      <c r="CX222" s="252">
        <f t="shared" si="169"/>
        <v>0</v>
      </c>
      <c r="CY222" s="252">
        <f t="shared" si="169"/>
        <v>0</v>
      </c>
      <c r="CZ222" s="252">
        <f t="shared" si="169"/>
        <v>0</v>
      </c>
      <c r="DA222" s="252">
        <f t="shared" si="169"/>
        <v>0</v>
      </c>
      <c r="DB222" s="252">
        <f t="shared" si="169"/>
        <v>0</v>
      </c>
      <c r="DC222" s="252">
        <f t="shared" si="169"/>
        <v>0</v>
      </c>
      <c r="DD222" s="252">
        <f t="shared" si="169"/>
        <v>0</v>
      </c>
      <c r="DE222" s="252">
        <f t="shared" si="169"/>
        <v>0</v>
      </c>
      <c r="DF222" s="252">
        <f t="shared" si="169"/>
        <v>0</v>
      </c>
      <c r="DG222" s="252">
        <f t="shared" si="169"/>
        <v>0</v>
      </c>
      <c r="DH222" s="252">
        <f t="shared" si="169"/>
        <v>0</v>
      </c>
      <c r="DI222" s="252">
        <f t="shared" si="169"/>
        <v>0</v>
      </c>
      <c r="DJ222" s="252">
        <f t="shared" si="169"/>
        <v>0</v>
      </c>
      <c r="DK222" s="252">
        <f t="shared" si="169"/>
        <v>0</v>
      </c>
      <c r="DL222" s="252">
        <f t="shared" si="169"/>
        <v>0</v>
      </c>
      <c r="DM222" s="252">
        <f t="shared" si="169"/>
        <v>0</v>
      </c>
      <c r="DN222" s="252">
        <f t="shared" si="169"/>
        <v>0</v>
      </c>
      <c r="DO222" s="252">
        <f t="shared" si="169"/>
        <v>0</v>
      </c>
      <c r="DP222" s="252">
        <f t="shared" si="169"/>
        <v>0</v>
      </c>
      <c r="DQ222" s="252">
        <f t="shared" si="169"/>
        <v>0</v>
      </c>
      <c r="DR222" s="252">
        <f t="shared" si="169"/>
        <v>0</v>
      </c>
      <c r="DS222" s="252">
        <f t="shared" si="169"/>
        <v>0</v>
      </c>
      <c r="DT222" s="252">
        <f t="shared" si="169"/>
        <v>0</v>
      </c>
      <c r="DU222" s="252">
        <f t="shared" si="169"/>
        <v>0</v>
      </c>
      <c r="DV222" s="252">
        <f t="shared" si="169"/>
        <v>0</v>
      </c>
      <c r="DW222" s="252">
        <f t="shared" si="169"/>
        <v>0</v>
      </c>
      <c r="DX222" s="252">
        <f t="shared" si="169"/>
        <v>0</v>
      </c>
      <c r="DY222" s="252">
        <f t="shared" si="169"/>
        <v>0</v>
      </c>
      <c r="DZ222" s="252">
        <f t="shared" si="169"/>
        <v>0</v>
      </c>
      <c r="EA222" s="252">
        <f t="shared" si="169"/>
        <v>0</v>
      </c>
      <c r="EB222" s="252">
        <f t="shared" si="169"/>
        <v>0</v>
      </c>
      <c r="EC222" s="252">
        <f t="shared" si="169"/>
        <v>0</v>
      </c>
      <c r="ED222" s="252">
        <f t="shared" si="169"/>
        <v>0</v>
      </c>
      <c r="EE222" s="252">
        <f t="shared" ref="EE222:GP222" si="170">EE216+EE208</f>
        <v>0</v>
      </c>
      <c r="EF222" s="252">
        <f t="shared" si="170"/>
        <v>0</v>
      </c>
      <c r="EG222" s="252">
        <f t="shared" si="170"/>
        <v>0</v>
      </c>
      <c r="EH222" s="252">
        <f t="shared" si="170"/>
        <v>0</v>
      </c>
      <c r="EI222" s="252">
        <f t="shared" si="170"/>
        <v>0</v>
      </c>
      <c r="EJ222" s="252">
        <f t="shared" si="170"/>
        <v>0</v>
      </c>
      <c r="EK222" s="252">
        <f t="shared" si="170"/>
        <v>0</v>
      </c>
      <c r="EL222" s="252">
        <f t="shared" si="170"/>
        <v>0</v>
      </c>
      <c r="EM222" s="252">
        <f t="shared" si="170"/>
        <v>0</v>
      </c>
      <c r="EN222" s="252">
        <f t="shared" si="170"/>
        <v>0</v>
      </c>
      <c r="EO222" s="252">
        <f t="shared" si="170"/>
        <v>0</v>
      </c>
      <c r="EP222" s="252">
        <f t="shared" si="170"/>
        <v>0</v>
      </c>
      <c r="EQ222" s="252">
        <f t="shared" si="170"/>
        <v>0</v>
      </c>
      <c r="ER222" s="252">
        <f t="shared" si="170"/>
        <v>0</v>
      </c>
      <c r="ES222" s="252">
        <f t="shared" si="170"/>
        <v>0</v>
      </c>
      <c r="ET222" s="252">
        <f t="shared" si="170"/>
        <v>0</v>
      </c>
      <c r="EU222" s="252">
        <f t="shared" si="170"/>
        <v>0</v>
      </c>
      <c r="EV222" s="252">
        <f t="shared" si="170"/>
        <v>0</v>
      </c>
      <c r="EW222" s="252">
        <f t="shared" si="170"/>
        <v>0</v>
      </c>
      <c r="EX222" s="252">
        <f t="shared" si="170"/>
        <v>0</v>
      </c>
      <c r="EY222" s="252">
        <f t="shared" si="170"/>
        <v>0</v>
      </c>
      <c r="EZ222" s="252">
        <f t="shared" si="170"/>
        <v>0</v>
      </c>
      <c r="FA222" s="252">
        <f t="shared" si="170"/>
        <v>0</v>
      </c>
      <c r="FB222" s="252">
        <f t="shared" si="170"/>
        <v>0</v>
      </c>
      <c r="FC222" s="252">
        <f t="shared" si="170"/>
        <v>0</v>
      </c>
      <c r="FD222" s="252">
        <f t="shared" si="170"/>
        <v>0</v>
      </c>
      <c r="FE222" s="252">
        <f t="shared" si="170"/>
        <v>0</v>
      </c>
      <c r="FF222" s="252">
        <f t="shared" si="170"/>
        <v>0</v>
      </c>
      <c r="FG222" s="252">
        <f t="shared" si="170"/>
        <v>0</v>
      </c>
      <c r="FH222" s="252">
        <f t="shared" si="170"/>
        <v>0</v>
      </c>
      <c r="FI222" s="252">
        <f t="shared" si="170"/>
        <v>0</v>
      </c>
      <c r="FJ222" s="252">
        <f t="shared" si="170"/>
        <v>0</v>
      </c>
      <c r="FK222" s="252">
        <f t="shared" si="170"/>
        <v>0</v>
      </c>
      <c r="FL222" s="252">
        <f t="shared" si="170"/>
        <v>0</v>
      </c>
      <c r="FM222" s="252">
        <f t="shared" si="170"/>
        <v>0</v>
      </c>
      <c r="FN222" s="252">
        <f t="shared" si="170"/>
        <v>0</v>
      </c>
      <c r="FO222" s="252">
        <f t="shared" si="170"/>
        <v>0</v>
      </c>
      <c r="FP222" s="252">
        <f t="shared" si="170"/>
        <v>0</v>
      </c>
      <c r="FQ222" s="252">
        <f t="shared" si="170"/>
        <v>0</v>
      </c>
      <c r="FR222" s="252">
        <f t="shared" si="170"/>
        <v>0</v>
      </c>
      <c r="FS222" s="252">
        <f t="shared" si="170"/>
        <v>0</v>
      </c>
      <c r="FT222" s="252">
        <f t="shared" si="170"/>
        <v>0</v>
      </c>
      <c r="FU222" s="252">
        <f t="shared" si="170"/>
        <v>0</v>
      </c>
      <c r="FV222" s="252">
        <f t="shared" si="170"/>
        <v>0</v>
      </c>
      <c r="FW222" s="252">
        <f t="shared" si="170"/>
        <v>0</v>
      </c>
      <c r="FX222" s="252">
        <f t="shared" si="170"/>
        <v>0</v>
      </c>
      <c r="FY222" s="252">
        <f t="shared" si="170"/>
        <v>0</v>
      </c>
      <c r="FZ222" s="252">
        <f t="shared" si="170"/>
        <v>0</v>
      </c>
      <c r="GA222" s="252">
        <f t="shared" si="170"/>
        <v>0</v>
      </c>
      <c r="GB222" s="252">
        <f t="shared" si="170"/>
        <v>0</v>
      </c>
      <c r="GC222" s="252">
        <f t="shared" si="170"/>
        <v>0</v>
      </c>
      <c r="GD222" s="252">
        <f t="shared" si="170"/>
        <v>0</v>
      </c>
      <c r="GE222" s="252">
        <f t="shared" si="170"/>
        <v>0</v>
      </c>
      <c r="GF222" s="252">
        <f t="shared" si="170"/>
        <v>0</v>
      </c>
      <c r="GG222" s="252">
        <f t="shared" si="170"/>
        <v>0</v>
      </c>
      <c r="GH222" s="252">
        <f t="shared" si="170"/>
        <v>0</v>
      </c>
      <c r="GI222" s="252">
        <f t="shared" si="170"/>
        <v>0</v>
      </c>
      <c r="GJ222" s="252">
        <f t="shared" si="170"/>
        <v>0</v>
      </c>
      <c r="GK222" s="252">
        <f t="shared" si="170"/>
        <v>0</v>
      </c>
      <c r="GL222" s="252">
        <f t="shared" si="170"/>
        <v>0</v>
      </c>
      <c r="GM222" s="252">
        <f t="shared" si="170"/>
        <v>0</v>
      </c>
      <c r="GN222" s="252">
        <f t="shared" si="170"/>
        <v>0</v>
      </c>
      <c r="GO222" s="252">
        <f t="shared" si="170"/>
        <v>0</v>
      </c>
      <c r="GP222" s="252">
        <f t="shared" si="170"/>
        <v>0</v>
      </c>
      <c r="GQ222" s="252">
        <f t="shared" ref="GQ222:IV222" si="171">GQ216+GQ208</f>
        <v>0</v>
      </c>
      <c r="GR222" s="252">
        <f t="shared" si="171"/>
        <v>0</v>
      </c>
      <c r="GS222" s="252">
        <f t="shared" si="171"/>
        <v>0</v>
      </c>
      <c r="GT222" s="252">
        <f t="shared" si="171"/>
        <v>0</v>
      </c>
      <c r="GU222" s="252">
        <f t="shared" si="171"/>
        <v>0</v>
      </c>
      <c r="GV222" s="252">
        <f t="shared" si="171"/>
        <v>0</v>
      </c>
      <c r="GW222" s="252">
        <f t="shared" si="171"/>
        <v>0</v>
      </c>
      <c r="GX222" s="252">
        <f t="shared" si="171"/>
        <v>0</v>
      </c>
      <c r="GY222" s="252">
        <f t="shared" si="171"/>
        <v>0</v>
      </c>
      <c r="GZ222" s="252">
        <f t="shared" si="171"/>
        <v>0</v>
      </c>
      <c r="HA222" s="252">
        <f t="shared" si="171"/>
        <v>0</v>
      </c>
      <c r="HB222" s="252">
        <f t="shared" si="171"/>
        <v>0</v>
      </c>
      <c r="HC222" s="252">
        <f t="shared" si="171"/>
        <v>0</v>
      </c>
      <c r="HD222" s="252">
        <f t="shared" si="171"/>
        <v>0</v>
      </c>
      <c r="HE222" s="252">
        <f t="shared" si="171"/>
        <v>0</v>
      </c>
      <c r="HF222" s="252">
        <f t="shared" si="171"/>
        <v>0</v>
      </c>
      <c r="HG222" s="252">
        <f t="shared" si="171"/>
        <v>0</v>
      </c>
      <c r="HH222" s="252">
        <f t="shared" si="171"/>
        <v>0</v>
      </c>
      <c r="HI222" s="252">
        <f t="shared" si="171"/>
        <v>0</v>
      </c>
      <c r="HJ222" s="252">
        <f t="shared" si="171"/>
        <v>0</v>
      </c>
      <c r="HK222" s="252">
        <f t="shared" si="171"/>
        <v>0</v>
      </c>
      <c r="HL222" s="252">
        <f t="shared" si="171"/>
        <v>0</v>
      </c>
      <c r="HM222" s="252">
        <f t="shared" si="171"/>
        <v>0</v>
      </c>
      <c r="HN222" s="252">
        <f t="shared" si="171"/>
        <v>0</v>
      </c>
      <c r="HO222" s="252">
        <f t="shared" si="171"/>
        <v>0</v>
      </c>
      <c r="HP222" s="252">
        <f t="shared" si="171"/>
        <v>0</v>
      </c>
      <c r="HQ222" s="252">
        <f t="shared" si="171"/>
        <v>0</v>
      </c>
      <c r="HR222" s="252">
        <f t="shared" si="171"/>
        <v>0</v>
      </c>
      <c r="HS222" s="252">
        <f t="shared" si="171"/>
        <v>0</v>
      </c>
      <c r="HT222" s="252">
        <f t="shared" si="171"/>
        <v>0</v>
      </c>
      <c r="HU222" s="252">
        <f t="shared" si="171"/>
        <v>0</v>
      </c>
      <c r="HV222" s="252">
        <f t="shared" si="171"/>
        <v>0</v>
      </c>
      <c r="HW222" s="252">
        <f t="shared" si="171"/>
        <v>0</v>
      </c>
      <c r="HX222" s="252">
        <f t="shared" si="171"/>
        <v>0</v>
      </c>
      <c r="HY222" s="252">
        <f t="shared" si="171"/>
        <v>0</v>
      </c>
      <c r="HZ222" s="252">
        <f t="shared" si="171"/>
        <v>0</v>
      </c>
      <c r="IA222" s="252">
        <f t="shared" si="171"/>
        <v>0</v>
      </c>
      <c r="IB222" s="252">
        <f t="shared" si="171"/>
        <v>0</v>
      </c>
      <c r="IC222" s="252">
        <f t="shared" si="171"/>
        <v>0</v>
      </c>
      <c r="ID222" s="252">
        <f t="shared" si="171"/>
        <v>0</v>
      </c>
      <c r="IE222" s="252">
        <f t="shared" si="171"/>
        <v>0</v>
      </c>
      <c r="IF222" s="252">
        <f t="shared" si="171"/>
        <v>0</v>
      </c>
      <c r="IG222" s="252">
        <f t="shared" si="171"/>
        <v>0</v>
      </c>
      <c r="IH222" s="252">
        <f t="shared" si="171"/>
        <v>0</v>
      </c>
      <c r="II222" s="252">
        <f t="shared" si="171"/>
        <v>0</v>
      </c>
      <c r="IJ222" s="252">
        <f t="shared" si="171"/>
        <v>0</v>
      </c>
      <c r="IK222" s="252">
        <f t="shared" si="171"/>
        <v>0</v>
      </c>
      <c r="IL222" s="252">
        <f t="shared" si="171"/>
        <v>0</v>
      </c>
      <c r="IM222" s="252">
        <f t="shared" si="171"/>
        <v>0</v>
      </c>
      <c r="IN222" s="252">
        <f t="shared" si="171"/>
        <v>0</v>
      </c>
      <c r="IO222" s="252">
        <f t="shared" si="171"/>
        <v>0</v>
      </c>
      <c r="IP222" s="252">
        <f t="shared" si="171"/>
        <v>0</v>
      </c>
      <c r="IQ222" s="252">
        <f t="shared" si="171"/>
        <v>0</v>
      </c>
      <c r="IR222" s="252">
        <f t="shared" si="171"/>
        <v>0</v>
      </c>
      <c r="IS222" s="252">
        <f t="shared" si="171"/>
        <v>0</v>
      </c>
      <c r="IT222" s="252">
        <f t="shared" si="171"/>
        <v>0</v>
      </c>
      <c r="IU222" s="252">
        <f t="shared" si="171"/>
        <v>0</v>
      </c>
      <c r="IV222" s="252">
        <f t="shared" si="171"/>
        <v>0</v>
      </c>
    </row>
    <row r="223" spans="1:256" s="342" customFormat="1" ht="13.5" customHeight="1" thickBot="1" x14ac:dyDescent="0.35">
      <c r="A223" s="305"/>
      <c r="B223" s="337"/>
      <c r="C223" s="338"/>
      <c r="D223" s="339" t="s">
        <v>554</v>
      </c>
      <c r="E223" s="340">
        <f>E218+E210</f>
        <v>0</v>
      </c>
      <c r="F223" s="341">
        <f>F218+F210</f>
        <v>0</v>
      </c>
      <c r="G223" s="341">
        <f t="shared" ref="G223:BR223" si="172">G218+G210</f>
        <v>0</v>
      </c>
      <c r="H223" s="341">
        <f t="shared" si="172"/>
        <v>0</v>
      </c>
      <c r="I223" s="341">
        <f t="shared" si="172"/>
        <v>0</v>
      </c>
      <c r="J223" s="341">
        <f t="shared" si="172"/>
        <v>0</v>
      </c>
      <c r="K223" s="341">
        <f t="shared" si="172"/>
        <v>0</v>
      </c>
      <c r="L223" s="341">
        <f t="shared" si="172"/>
        <v>0</v>
      </c>
      <c r="M223" s="341">
        <f t="shared" si="172"/>
        <v>0</v>
      </c>
      <c r="N223" s="341">
        <f t="shared" si="172"/>
        <v>0</v>
      </c>
      <c r="O223" s="341">
        <f t="shared" si="172"/>
        <v>0</v>
      </c>
      <c r="P223" s="341">
        <f t="shared" si="172"/>
        <v>0</v>
      </c>
      <c r="Q223" s="341">
        <f t="shared" si="172"/>
        <v>0</v>
      </c>
      <c r="R223" s="341">
        <f t="shared" si="172"/>
        <v>0</v>
      </c>
      <c r="S223" s="341">
        <f t="shared" si="172"/>
        <v>0</v>
      </c>
      <c r="T223" s="341">
        <f t="shared" si="172"/>
        <v>0</v>
      </c>
      <c r="U223" s="341">
        <f t="shared" si="172"/>
        <v>0</v>
      </c>
      <c r="V223" s="341">
        <f t="shared" si="172"/>
        <v>0</v>
      </c>
      <c r="W223" s="341">
        <f t="shared" si="172"/>
        <v>0</v>
      </c>
      <c r="X223" s="341">
        <f t="shared" si="172"/>
        <v>0</v>
      </c>
      <c r="Y223" s="341">
        <f t="shared" si="172"/>
        <v>0</v>
      </c>
      <c r="Z223" s="341">
        <f t="shared" si="172"/>
        <v>0</v>
      </c>
      <c r="AA223" s="341">
        <f t="shared" si="172"/>
        <v>0</v>
      </c>
      <c r="AB223" s="341">
        <f t="shared" si="172"/>
        <v>0</v>
      </c>
      <c r="AC223" s="341">
        <f t="shared" si="172"/>
        <v>0</v>
      </c>
      <c r="AD223" s="341">
        <f t="shared" si="172"/>
        <v>0</v>
      </c>
      <c r="AE223" s="341">
        <f t="shared" si="172"/>
        <v>0</v>
      </c>
      <c r="AF223" s="341">
        <f t="shared" si="172"/>
        <v>0</v>
      </c>
      <c r="AG223" s="341">
        <f t="shared" si="172"/>
        <v>0</v>
      </c>
      <c r="AH223" s="341">
        <f t="shared" si="172"/>
        <v>0</v>
      </c>
      <c r="AI223" s="341">
        <f t="shared" si="172"/>
        <v>0</v>
      </c>
      <c r="AJ223" s="341">
        <f t="shared" si="172"/>
        <v>0</v>
      </c>
      <c r="AK223" s="341">
        <f t="shared" si="172"/>
        <v>0</v>
      </c>
      <c r="AL223" s="341">
        <f t="shared" si="172"/>
        <v>0</v>
      </c>
      <c r="AM223" s="341">
        <f t="shared" si="172"/>
        <v>0</v>
      </c>
      <c r="AN223" s="341">
        <f t="shared" si="172"/>
        <v>0</v>
      </c>
      <c r="AO223" s="341">
        <f t="shared" si="172"/>
        <v>0</v>
      </c>
      <c r="AP223" s="341">
        <f t="shared" si="172"/>
        <v>0</v>
      </c>
      <c r="AQ223" s="341">
        <f t="shared" si="172"/>
        <v>0</v>
      </c>
      <c r="AR223" s="341">
        <f t="shared" si="172"/>
        <v>0</v>
      </c>
      <c r="AS223" s="341">
        <f t="shared" si="172"/>
        <v>0</v>
      </c>
      <c r="AT223" s="341">
        <f t="shared" si="172"/>
        <v>0</v>
      </c>
      <c r="AU223" s="341">
        <f t="shared" si="172"/>
        <v>0</v>
      </c>
      <c r="AV223" s="341">
        <f t="shared" si="172"/>
        <v>0</v>
      </c>
      <c r="AW223" s="341">
        <f t="shared" si="172"/>
        <v>0</v>
      </c>
      <c r="AX223" s="341">
        <f t="shared" si="172"/>
        <v>0</v>
      </c>
      <c r="AY223" s="341">
        <f t="shared" si="172"/>
        <v>0</v>
      </c>
      <c r="AZ223" s="341">
        <f t="shared" si="172"/>
        <v>0</v>
      </c>
      <c r="BA223" s="341">
        <f t="shared" si="172"/>
        <v>0</v>
      </c>
      <c r="BB223" s="341">
        <f t="shared" si="172"/>
        <v>0</v>
      </c>
      <c r="BC223" s="341">
        <f t="shared" si="172"/>
        <v>0</v>
      </c>
      <c r="BD223" s="341">
        <f t="shared" si="172"/>
        <v>0</v>
      </c>
      <c r="BE223" s="341">
        <f t="shared" si="172"/>
        <v>0</v>
      </c>
      <c r="BF223" s="341">
        <f t="shared" si="172"/>
        <v>0</v>
      </c>
      <c r="BG223" s="341">
        <f t="shared" si="172"/>
        <v>0</v>
      </c>
      <c r="BH223" s="341">
        <f t="shared" si="172"/>
        <v>0</v>
      </c>
      <c r="BI223" s="341">
        <f t="shared" si="172"/>
        <v>0</v>
      </c>
      <c r="BJ223" s="341">
        <f t="shared" si="172"/>
        <v>0</v>
      </c>
      <c r="BK223" s="341">
        <f t="shared" si="172"/>
        <v>0</v>
      </c>
      <c r="BL223" s="341">
        <f t="shared" si="172"/>
        <v>0</v>
      </c>
      <c r="BM223" s="341">
        <f t="shared" si="172"/>
        <v>0</v>
      </c>
      <c r="BN223" s="341">
        <f t="shared" si="172"/>
        <v>0</v>
      </c>
      <c r="BO223" s="341">
        <f t="shared" si="172"/>
        <v>0</v>
      </c>
      <c r="BP223" s="341">
        <f t="shared" si="172"/>
        <v>0</v>
      </c>
      <c r="BQ223" s="341">
        <f t="shared" si="172"/>
        <v>0</v>
      </c>
      <c r="BR223" s="341">
        <f t="shared" si="172"/>
        <v>0</v>
      </c>
      <c r="BS223" s="341">
        <f t="shared" ref="BS223:ED223" si="173">BS218+BS210</f>
        <v>0</v>
      </c>
      <c r="BT223" s="341">
        <f t="shared" si="173"/>
        <v>0</v>
      </c>
      <c r="BU223" s="341">
        <f t="shared" si="173"/>
        <v>0</v>
      </c>
      <c r="BV223" s="341">
        <f t="shared" si="173"/>
        <v>0</v>
      </c>
      <c r="BW223" s="341">
        <f t="shared" si="173"/>
        <v>0</v>
      </c>
      <c r="BX223" s="341">
        <f t="shared" si="173"/>
        <v>0</v>
      </c>
      <c r="BY223" s="341">
        <f t="shared" si="173"/>
        <v>0</v>
      </c>
      <c r="BZ223" s="341">
        <f t="shared" si="173"/>
        <v>0</v>
      </c>
      <c r="CA223" s="341">
        <f t="shared" si="173"/>
        <v>0</v>
      </c>
      <c r="CB223" s="341">
        <f t="shared" si="173"/>
        <v>0</v>
      </c>
      <c r="CC223" s="341">
        <f t="shared" si="173"/>
        <v>0</v>
      </c>
      <c r="CD223" s="341">
        <f t="shared" si="173"/>
        <v>0</v>
      </c>
      <c r="CE223" s="341">
        <f t="shared" si="173"/>
        <v>0</v>
      </c>
      <c r="CF223" s="341">
        <f t="shared" si="173"/>
        <v>0</v>
      </c>
      <c r="CG223" s="341">
        <f t="shared" si="173"/>
        <v>0</v>
      </c>
      <c r="CH223" s="341">
        <f t="shared" si="173"/>
        <v>0</v>
      </c>
      <c r="CI223" s="341">
        <f t="shared" si="173"/>
        <v>0</v>
      </c>
      <c r="CJ223" s="341">
        <f t="shared" si="173"/>
        <v>0</v>
      </c>
      <c r="CK223" s="341">
        <f t="shared" si="173"/>
        <v>0</v>
      </c>
      <c r="CL223" s="341">
        <f t="shared" si="173"/>
        <v>0</v>
      </c>
      <c r="CM223" s="341">
        <f t="shared" si="173"/>
        <v>0</v>
      </c>
      <c r="CN223" s="341">
        <f t="shared" si="173"/>
        <v>0</v>
      </c>
      <c r="CO223" s="341">
        <f t="shared" si="173"/>
        <v>0</v>
      </c>
      <c r="CP223" s="341">
        <f t="shared" si="173"/>
        <v>0</v>
      </c>
      <c r="CQ223" s="341">
        <f t="shared" si="173"/>
        <v>0</v>
      </c>
      <c r="CR223" s="341">
        <f t="shared" si="173"/>
        <v>0</v>
      </c>
      <c r="CS223" s="341">
        <f t="shared" si="173"/>
        <v>0</v>
      </c>
      <c r="CT223" s="341">
        <f t="shared" si="173"/>
        <v>0</v>
      </c>
      <c r="CU223" s="341">
        <f t="shared" si="173"/>
        <v>0</v>
      </c>
      <c r="CV223" s="341">
        <f t="shared" si="173"/>
        <v>0</v>
      </c>
      <c r="CW223" s="341">
        <f t="shared" si="173"/>
        <v>0</v>
      </c>
      <c r="CX223" s="341">
        <f t="shared" si="173"/>
        <v>0</v>
      </c>
      <c r="CY223" s="341">
        <f t="shared" si="173"/>
        <v>0</v>
      </c>
      <c r="CZ223" s="341">
        <f t="shared" si="173"/>
        <v>0</v>
      </c>
      <c r="DA223" s="341">
        <f t="shared" si="173"/>
        <v>0</v>
      </c>
      <c r="DB223" s="341">
        <f t="shared" si="173"/>
        <v>0</v>
      </c>
      <c r="DC223" s="341">
        <f t="shared" si="173"/>
        <v>0</v>
      </c>
      <c r="DD223" s="341">
        <f t="shared" si="173"/>
        <v>0</v>
      </c>
      <c r="DE223" s="341">
        <f t="shared" si="173"/>
        <v>0</v>
      </c>
      <c r="DF223" s="341">
        <f t="shared" si="173"/>
        <v>0</v>
      </c>
      <c r="DG223" s="341">
        <f t="shared" si="173"/>
        <v>0</v>
      </c>
      <c r="DH223" s="341">
        <f t="shared" si="173"/>
        <v>0</v>
      </c>
      <c r="DI223" s="341">
        <f t="shared" si="173"/>
        <v>0</v>
      </c>
      <c r="DJ223" s="341">
        <f t="shared" si="173"/>
        <v>0</v>
      </c>
      <c r="DK223" s="341">
        <f t="shared" si="173"/>
        <v>0</v>
      </c>
      <c r="DL223" s="341">
        <f t="shared" si="173"/>
        <v>0</v>
      </c>
      <c r="DM223" s="341">
        <f t="shared" si="173"/>
        <v>0</v>
      </c>
      <c r="DN223" s="341">
        <f t="shared" si="173"/>
        <v>0</v>
      </c>
      <c r="DO223" s="341">
        <f t="shared" si="173"/>
        <v>0</v>
      </c>
      <c r="DP223" s="341">
        <f t="shared" si="173"/>
        <v>0</v>
      </c>
      <c r="DQ223" s="341">
        <f t="shared" si="173"/>
        <v>0</v>
      </c>
      <c r="DR223" s="341">
        <f t="shared" si="173"/>
        <v>0</v>
      </c>
      <c r="DS223" s="341">
        <f t="shared" si="173"/>
        <v>0</v>
      </c>
      <c r="DT223" s="341">
        <f t="shared" si="173"/>
        <v>0</v>
      </c>
      <c r="DU223" s="341">
        <f t="shared" si="173"/>
        <v>0</v>
      </c>
      <c r="DV223" s="341">
        <f t="shared" si="173"/>
        <v>0</v>
      </c>
      <c r="DW223" s="341">
        <f t="shared" si="173"/>
        <v>0</v>
      </c>
      <c r="DX223" s="341">
        <f t="shared" si="173"/>
        <v>0</v>
      </c>
      <c r="DY223" s="341">
        <f t="shared" si="173"/>
        <v>0</v>
      </c>
      <c r="DZ223" s="341">
        <f t="shared" si="173"/>
        <v>0</v>
      </c>
      <c r="EA223" s="341">
        <f t="shared" si="173"/>
        <v>0</v>
      </c>
      <c r="EB223" s="341">
        <f t="shared" si="173"/>
        <v>0</v>
      </c>
      <c r="EC223" s="341">
        <f t="shared" si="173"/>
        <v>0</v>
      </c>
      <c r="ED223" s="341">
        <f t="shared" si="173"/>
        <v>0</v>
      </c>
      <c r="EE223" s="341">
        <f t="shared" ref="EE223:GP223" si="174">EE218+EE210</f>
        <v>0</v>
      </c>
      <c r="EF223" s="341">
        <f t="shared" si="174"/>
        <v>0</v>
      </c>
      <c r="EG223" s="341">
        <f t="shared" si="174"/>
        <v>0</v>
      </c>
      <c r="EH223" s="341">
        <f t="shared" si="174"/>
        <v>0</v>
      </c>
      <c r="EI223" s="341">
        <f t="shared" si="174"/>
        <v>0</v>
      </c>
      <c r="EJ223" s="341">
        <f t="shared" si="174"/>
        <v>0</v>
      </c>
      <c r="EK223" s="341">
        <f t="shared" si="174"/>
        <v>0</v>
      </c>
      <c r="EL223" s="341">
        <f t="shared" si="174"/>
        <v>0</v>
      </c>
      <c r="EM223" s="341">
        <f t="shared" si="174"/>
        <v>0</v>
      </c>
      <c r="EN223" s="341">
        <f t="shared" si="174"/>
        <v>0</v>
      </c>
      <c r="EO223" s="341">
        <f t="shared" si="174"/>
        <v>0</v>
      </c>
      <c r="EP223" s="341">
        <f t="shared" si="174"/>
        <v>0</v>
      </c>
      <c r="EQ223" s="341">
        <f t="shared" si="174"/>
        <v>0</v>
      </c>
      <c r="ER223" s="341">
        <f t="shared" si="174"/>
        <v>0</v>
      </c>
      <c r="ES223" s="341">
        <f t="shared" si="174"/>
        <v>0</v>
      </c>
      <c r="ET223" s="341">
        <f t="shared" si="174"/>
        <v>0</v>
      </c>
      <c r="EU223" s="341">
        <f t="shared" si="174"/>
        <v>0</v>
      </c>
      <c r="EV223" s="341">
        <f t="shared" si="174"/>
        <v>0</v>
      </c>
      <c r="EW223" s="341">
        <f t="shared" si="174"/>
        <v>0</v>
      </c>
      <c r="EX223" s="341">
        <f t="shared" si="174"/>
        <v>0</v>
      </c>
      <c r="EY223" s="341">
        <f t="shared" si="174"/>
        <v>0</v>
      </c>
      <c r="EZ223" s="341">
        <f t="shared" si="174"/>
        <v>0</v>
      </c>
      <c r="FA223" s="341">
        <f t="shared" si="174"/>
        <v>0</v>
      </c>
      <c r="FB223" s="341">
        <f t="shared" si="174"/>
        <v>0</v>
      </c>
      <c r="FC223" s="341">
        <f t="shared" si="174"/>
        <v>0</v>
      </c>
      <c r="FD223" s="341">
        <f t="shared" si="174"/>
        <v>0</v>
      </c>
      <c r="FE223" s="341">
        <f t="shared" si="174"/>
        <v>0</v>
      </c>
      <c r="FF223" s="341">
        <f t="shared" si="174"/>
        <v>0</v>
      </c>
      <c r="FG223" s="341">
        <f t="shared" si="174"/>
        <v>0</v>
      </c>
      <c r="FH223" s="341">
        <f t="shared" si="174"/>
        <v>0</v>
      </c>
      <c r="FI223" s="341">
        <f t="shared" si="174"/>
        <v>0</v>
      </c>
      <c r="FJ223" s="341">
        <f t="shared" si="174"/>
        <v>0</v>
      </c>
      <c r="FK223" s="341">
        <f t="shared" si="174"/>
        <v>0</v>
      </c>
      <c r="FL223" s="341">
        <f t="shared" si="174"/>
        <v>0</v>
      </c>
      <c r="FM223" s="341">
        <f t="shared" si="174"/>
        <v>0</v>
      </c>
      <c r="FN223" s="341">
        <f t="shared" si="174"/>
        <v>0</v>
      </c>
      <c r="FO223" s="341">
        <f t="shared" si="174"/>
        <v>0</v>
      </c>
      <c r="FP223" s="341">
        <f t="shared" si="174"/>
        <v>0</v>
      </c>
      <c r="FQ223" s="341">
        <f t="shared" si="174"/>
        <v>0</v>
      </c>
      <c r="FR223" s="341">
        <f t="shared" si="174"/>
        <v>0</v>
      </c>
      <c r="FS223" s="341">
        <f t="shared" si="174"/>
        <v>0</v>
      </c>
      <c r="FT223" s="341">
        <f t="shared" si="174"/>
        <v>0</v>
      </c>
      <c r="FU223" s="341">
        <f t="shared" si="174"/>
        <v>0</v>
      </c>
      <c r="FV223" s="341">
        <f t="shared" si="174"/>
        <v>0</v>
      </c>
      <c r="FW223" s="341">
        <f t="shared" si="174"/>
        <v>0</v>
      </c>
      <c r="FX223" s="341">
        <f t="shared" si="174"/>
        <v>0</v>
      </c>
      <c r="FY223" s="341">
        <f t="shared" si="174"/>
        <v>0</v>
      </c>
      <c r="FZ223" s="341">
        <f t="shared" si="174"/>
        <v>0</v>
      </c>
      <c r="GA223" s="341">
        <f t="shared" si="174"/>
        <v>0</v>
      </c>
      <c r="GB223" s="341">
        <f t="shared" si="174"/>
        <v>0</v>
      </c>
      <c r="GC223" s="341">
        <f t="shared" si="174"/>
        <v>0</v>
      </c>
      <c r="GD223" s="341">
        <f t="shared" si="174"/>
        <v>0</v>
      </c>
      <c r="GE223" s="341">
        <f t="shared" si="174"/>
        <v>0</v>
      </c>
      <c r="GF223" s="341">
        <f t="shared" si="174"/>
        <v>0</v>
      </c>
      <c r="GG223" s="341">
        <f t="shared" si="174"/>
        <v>0</v>
      </c>
      <c r="GH223" s="341">
        <f t="shared" si="174"/>
        <v>0</v>
      </c>
      <c r="GI223" s="341">
        <f t="shared" si="174"/>
        <v>0</v>
      </c>
      <c r="GJ223" s="341">
        <f t="shared" si="174"/>
        <v>0</v>
      </c>
      <c r="GK223" s="341">
        <f t="shared" si="174"/>
        <v>0</v>
      </c>
      <c r="GL223" s="341">
        <f t="shared" si="174"/>
        <v>0</v>
      </c>
      <c r="GM223" s="341">
        <f t="shared" si="174"/>
        <v>0</v>
      </c>
      <c r="GN223" s="341">
        <f t="shared" si="174"/>
        <v>0</v>
      </c>
      <c r="GO223" s="341">
        <f t="shared" si="174"/>
        <v>0</v>
      </c>
      <c r="GP223" s="341">
        <f t="shared" si="174"/>
        <v>0</v>
      </c>
      <c r="GQ223" s="341">
        <f t="shared" ref="GQ223:IV223" si="175">GQ218+GQ210</f>
        <v>0</v>
      </c>
      <c r="GR223" s="341">
        <f t="shared" si="175"/>
        <v>0</v>
      </c>
      <c r="GS223" s="341">
        <f t="shared" si="175"/>
        <v>0</v>
      </c>
      <c r="GT223" s="341">
        <f t="shared" si="175"/>
        <v>0</v>
      </c>
      <c r="GU223" s="341">
        <f t="shared" si="175"/>
        <v>0</v>
      </c>
      <c r="GV223" s="341">
        <f t="shared" si="175"/>
        <v>0</v>
      </c>
      <c r="GW223" s="341">
        <f t="shared" si="175"/>
        <v>0</v>
      </c>
      <c r="GX223" s="341">
        <f t="shared" si="175"/>
        <v>0</v>
      </c>
      <c r="GY223" s="341">
        <f t="shared" si="175"/>
        <v>0</v>
      </c>
      <c r="GZ223" s="341">
        <f t="shared" si="175"/>
        <v>0</v>
      </c>
      <c r="HA223" s="341">
        <f t="shared" si="175"/>
        <v>0</v>
      </c>
      <c r="HB223" s="341">
        <f t="shared" si="175"/>
        <v>0</v>
      </c>
      <c r="HC223" s="341">
        <f t="shared" si="175"/>
        <v>0</v>
      </c>
      <c r="HD223" s="341">
        <f t="shared" si="175"/>
        <v>0</v>
      </c>
      <c r="HE223" s="341">
        <f t="shared" si="175"/>
        <v>0</v>
      </c>
      <c r="HF223" s="341">
        <f t="shared" si="175"/>
        <v>0</v>
      </c>
      <c r="HG223" s="341">
        <f t="shared" si="175"/>
        <v>0</v>
      </c>
      <c r="HH223" s="341">
        <f t="shared" si="175"/>
        <v>0</v>
      </c>
      <c r="HI223" s="341">
        <f t="shared" si="175"/>
        <v>0</v>
      </c>
      <c r="HJ223" s="341">
        <f t="shared" si="175"/>
        <v>0</v>
      </c>
      <c r="HK223" s="341">
        <f t="shared" si="175"/>
        <v>0</v>
      </c>
      <c r="HL223" s="341">
        <f t="shared" si="175"/>
        <v>0</v>
      </c>
      <c r="HM223" s="341">
        <f t="shared" si="175"/>
        <v>0</v>
      </c>
      <c r="HN223" s="341">
        <f t="shared" si="175"/>
        <v>0</v>
      </c>
      <c r="HO223" s="341">
        <f t="shared" si="175"/>
        <v>0</v>
      </c>
      <c r="HP223" s="341">
        <f t="shared" si="175"/>
        <v>0</v>
      </c>
      <c r="HQ223" s="341">
        <f t="shared" si="175"/>
        <v>0</v>
      </c>
      <c r="HR223" s="341">
        <f t="shared" si="175"/>
        <v>0</v>
      </c>
      <c r="HS223" s="341">
        <f t="shared" si="175"/>
        <v>0</v>
      </c>
      <c r="HT223" s="341">
        <f t="shared" si="175"/>
        <v>0</v>
      </c>
      <c r="HU223" s="341">
        <f t="shared" si="175"/>
        <v>0</v>
      </c>
      <c r="HV223" s="341">
        <f t="shared" si="175"/>
        <v>0</v>
      </c>
      <c r="HW223" s="341">
        <f t="shared" si="175"/>
        <v>0</v>
      </c>
      <c r="HX223" s="341">
        <f t="shared" si="175"/>
        <v>0</v>
      </c>
      <c r="HY223" s="341">
        <f t="shared" si="175"/>
        <v>0</v>
      </c>
      <c r="HZ223" s="341">
        <f t="shared" si="175"/>
        <v>0</v>
      </c>
      <c r="IA223" s="341">
        <f t="shared" si="175"/>
        <v>0</v>
      </c>
      <c r="IB223" s="341">
        <f t="shared" si="175"/>
        <v>0</v>
      </c>
      <c r="IC223" s="341">
        <f t="shared" si="175"/>
        <v>0</v>
      </c>
      <c r="ID223" s="341">
        <f t="shared" si="175"/>
        <v>0</v>
      </c>
      <c r="IE223" s="341">
        <f t="shared" si="175"/>
        <v>0</v>
      </c>
      <c r="IF223" s="341">
        <f t="shared" si="175"/>
        <v>0</v>
      </c>
      <c r="IG223" s="341">
        <f t="shared" si="175"/>
        <v>0</v>
      </c>
      <c r="IH223" s="341">
        <f t="shared" si="175"/>
        <v>0</v>
      </c>
      <c r="II223" s="341">
        <f t="shared" si="175"/>
        <v>0</v>
      </c>
      <c r="IJ223" s="341">
        <f t="shared" si="175"/>
        <v>0</v>
      </c>
      <c r="IK223" s="341">
        <f t="shared" si="175"/>
        <v>0</v>
      </c>
      <c r="IL223" s="341">
        <f t="shared" si="175"/>
        <v>0</v>
      </c>
      <c r="IM223" s="341">
        <f t="shared" si="175"/>
        <v>0</v>
      </c>
      <c r="IN223" s="341">
        <f t="shared" si="175"/>
        <v>0</v>
      </c>
      <c r="IO223" s="341">
        <f t="shared" si="175"/>
        <v>0</v>
      </c>
      <c r="IP223" s="341">
        <f t="shared" si="175"/>
        <v>0</v>
      </c>
      <c r="IQ223" s="341">
        <f t="shared" si="175"/>
        <v>0</v>
      </c>
      <c r="IR223" s="341">
        <f t="shared" si="175"/>
        <v>0</v>
      </c>
      <c r="IS223" s="341">
        <f t="shared" si="175"/>
        <v>0</v>
      </c>
      <c r="IT223" s="341">
        <f t="shared" si="175"/>
        <v>0</v>
      </c>
      <c r="IU223" s="341">
        <f t="shared" si="175"/>
        <v>0</v>
      </c>
      <c r="IV223" s="341">
        <f t="shared" si="175"/>
        <v>0</v>
      </c>
    </row>
    <row r="224" spans="1:256" ht="13.8" thickTop="1" x14ac:dyDescent="0.25"/>
  </sheetData>
  <pageMargins left="0.75" right="0.75" top="1" bottom="1" header="0.5" footer="0.5"/>
  <pageSetup orientation="portrait" horizontalDpi="4294967292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GoToGlobPos">
                <anchor moveWithCells="1" sizeWithCells="1">
                  <from>
                    <xdr:col>1</xdr:col>
                    <xdr:colOff>7620</xdr:colOff>
                    <xdr:row>1</xdr:row>
                    <xdr:rowOff>7620</xdr:rowOff>
                  </from>
                  <to>
                    <xdr:col>3</xdr:col>
                    <xdr:colOff>1607820</xdr:colOff>
                    <xdr:row>2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C5002"/>
  <sheetViews>
    <sheetView workbookViewId="0"/>
  </sheetViews>
  <sheetFormatPr defaultRowHeight="13.2" x14ac:dyDescent="0.25"/>
  <cols>
    <col min="1" max="1" width="9.109375" style="4" customWidth="1"/>
    <col min="2" max="2" width="10.6640625" style="49" customWidth="1"/>
    <col min="3" max="3" width="12.33203125" style="4" bestFit="1" customWidth="1"/>
    <col min="4" max="4" width="18.33203125" style="4" bestFit="1" customWidth="1"/>
    <col min="5" max="5" width="15.6640625" style="4" customWidth="1"/>
    <col min="6" max="6" width="17.5546875" style="4" bestFit="1" customWidth="1"/>
    <col min="7" max="7" width="10.33203125" style="4" bestFit="1" customWidth="1"/>
    <col min="8" max="8" width="16.44140625" style="4" customWidth="1"/>
    <col min="9" max="9" width="13.33203125" style="4" customWidth="1"/>
    <col min="10" max="10" width="22.44140625" style="4" bestFit="1" customWidth="1"/>
    <col min="11" max="11" width="10" style="4" bestFit="1" customWidth="1"/>
    <col min="12" max="12" width="13.6640625" style="4" customWidth="1"/>
    <col min="13" max="13" width="14.5546875" style="4" bestFit="1" customWidth="1"/>
    <col min="14" max="14" width="10.5546875" style="49" customWidth="1"/>
    <col min="15" max="16" width="13.33203125" style="49" customWidth="1"/>
    <col min="17" max="17" width="13.88671875" style="49" customWidth="1"/>
    <col min="18" max="18" width="13" style="142" customWidth="1"/>
    <col min="19" max="19" width="13.44140625" style="142" customWidth="1"/>
    <col min="20" max="20" width="13.33203125" style="49" customWidth="1"/>
    <col min="21" max="21" width="16.5546875" style="105" bestFit="1" customWidth="1"/>
    <col min="22" max="22" width="10.88671875" style="50" customWidth="1"/>
    <col min="23" max="23" width="14.44140625" style="107" customWidth="1"/>
    <col min="24" max="24" width="13.109375" style="17" customWidth="1"/>
    <col min="25" max="25" width="14.5546875" style="17" customWidth="1"/>
    <col min="26" max="26" width="15" style="17" customWidth="1"/>
    <col min="27" max="27" width="12.88671875" style="17" customWidth="1"/>
    <col min="28" max="28" width="15" style="17" customWidth="1"/>
    <col min="29" max="29" width="15.5546875" style="17" customWidth="1"/>
    <col min="30" max="30" width="16.6640625" style="50" customWidth="1"/>
    <col min="31" max="31" width="13.44140625" style="17" customWidth="1"/>
    <col min="32" max="32" width="16.5546875" style="17" customWidth="1"/>
    <col min="33" max="33" width="17.109375" style="17" customWidth="1"/>
    <col min="34" max="34" width="11.109375" style="50" customWidth="1"/>
    <col min="35" max="35" width="14" style="145" customWidth="1"/>
    <col min="36" max="36" width="12.44140625" style="17" customWidth="1"/>
    <col min="37" max="37" width="19.88671875" style="17" customWidth="1"/>
    <col min="38" max="38" width="20.6640625" style="17" customWidth="1"/>
    <col min="39" max="39" width="20.33203125" style="17" customWidth="1"/>
    <col min="40" max="40" width="11.88671875" style="50" customWidth="1"/>
    <col min="41" max="41" width="11.33203125" style="50" bestFit="1" customWidth="1"/>
    <col min="42" max="42" width="12" style="50" bestFit="1" customWidth="1"/>
    <col min="43" max="43" width="11.6640625" style="17" customWidth="1"/>
    <col min="44" max="44" width="16.6640625" style="17" customWidth="1"/>
    <col min="45" max="45" width="12" style="17" customWidth="1"/>
    <col min="46" max="46" width="10.6640625" customWidth="1"/>
    <col min="47" max="47" width="13.109375" customWidth="1"/>
    <col min="48" max="48" width="10.88671875" customWidth="1"/>
    <col min="49" max="49" width="13" bestFit="1" customWidth="1"/>
    <col min="50" max="50" width="11.5546875" bestFit="1" customWidth="1"/>
    <col min="51" max="51" width="12.33203125" bestFit="1" customWidth="1"/>
    <col min="52" max="52" width="10.88671875" bestFit="1" customWidth="1"/>
    <col min="53" max="53" width="13.109375" bestFit="1" customWidth="1"/>
    <col min="54" max="54" width="11" bestFit="1" customWidth="1"/>
    <col min="55" max="55" width="15.6640625" bestFit="1" customWidth="1"/>
  </cols>
  <sheetData>
    <row r="1" spans="1:55" s="73" customFormat="1" x14ac:dyDescent="0.25">
      <c r="A1" s="4"/>
      <c r="B1" s="49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9"/>
      <c r="O1" s="49"/>
      <c r="P1" s="4"/>
      <c r="Q1" s="4"/>
      <c r="R1" s="4"/>
      <c r="S1" s="4"/>
      <c r="T1" s="49"/>
      <c r="U1" s="49"/>
      <c r="V1" s="410"/>
      <c r="W1" s="17"/>
      <c r="X1" s="17"/>
      <c r="Y1" s="17"/>
      <c r="Z1" s="17"/>
      <c r="AA1" s="17"/>
      <c r="AB1" s="17"/>
      <c r="AC1" s="17"/>
      <c r="AD1" s="410"/>
      <c r="AE1" s="17"/>
      <c r="AF1" s="17"/>
      <c r="AG1" s="17"/>
      <c r="AH1" s="410"/>
      <c r="AI1" s="145"/>
      <c r="AJ1" s="17"/>
      <c r="AK1" s="17"/>
      <c r="AL1" s="17"/>
      <c r="AM1" s="17"/>
      <c r="AN1" s="410"/>
      <c r="AO1" s="410"/>
      <c r="AP1" s="410"/>
      <c r="AQ1" s="17"/>
      <c r="AR1" s="17"/>
      <c r="AS1" s="17"/>
      <c r="AT1" s="4"/>
      <c r="AU1" s="4"/>
      <c r="AV1" s="4"/>
      <c r="AW1" s="4"/>
      <c r="AX1" s="4"/>
      <c r="AY1" s="4"/>
      <c r="AZ1" s="4"/>
      <c r="BA1" s="4"/>
      <c r="BB1" s="4"/>
      <c r="BC1" s="4"/>
    </row>
    <row r="2" spans="1:55" ht="27" customHeight="1" x14ac:dyDescent="0.25">
      <c r="A2" s="4" t="s">
        <v>191</v>
      </c>
      <c r="B2" s="49" t="s">
        <v>361</v>
      </c>
      <c r="C2" s="4" t="s">
        <v>96</v>
      </c>
      <c r="D2" s="4" t="s">
        <v>97</v>
      </c>
      <c r="E2" s="419" t="s">
        <v>100</v>
      </c>
      <c r="F2" s="419" t="s">
        <v>98</v>
      </c>
      <c r="G2" s="4" t="s">
        <v>188</v>
      </c>
      <c r="H2" s="419" t="s">
        <v>189</v>
      </c>
      <c r="I2" s="419" t="s">
        <v>190</v>
      </c>
      <c r="J2" s="419" t="s">
        <v>59</v>
      </c>
      <c r="K2" s="419" t="s">
        <v>65</v>
      </c>
      <c r="L2" s="419" t="s">
        <v>488</v>
      </c>
      <c r="M2" s="419" t="s">
        <v>398</v>
      </c>
      <c r="N2" s="419" t="s">
        <v>60</v>
      </c>
      <c r="O2" s="419" t="s">
        <v>61</v>
      </c>
      <c r="P2" s="419" t="s">
        <v>466</v>
      </c>
      <c r="Q2" s="419" t="s">
        <v>467</v>
      </c>
      <c r="R2" s="421" t="s">
        <v>464</v>
      </c>
      <c r="S2" s="421" t="s">
        <v>465</v>
      </c>
      <c r="T2" s="419" t="s">
        <v>596</v>
      </c>
      <c r="U2" s="419" t="s">
        <v>367</v>
      </c>
      <c r="V2" s="419" t="s">
        <v>99</v>
      </c>
      <c r="W2" s="419" t="s">
        <v>597</v>
      </c>
      <c r="X2" s="419" t="s">
        <v>67</v>
      </c>
      <c r="Y2" s="419" t="s">
        <v>68</v>
      </c>
      <c r="Z2" s="419" t="s">
        <v>69</v>
      </c>
      <c r="AA2" s="419" t="s">
        <v>70</v>
      </c>
      <c r="AB2" s="419" t="s">
        <v>71</v>
      </c>
      <c r="AC2" s="420" t="s">
        <v>605</v>
      </c>
      <c r="AD2" s="420" t="s">
        <v>606</v>
      </c>
      <c r="AE2" s="419" t="s">
        <v>461</v>
      </c>
      <c r="AF2" s="420" t="s">
        <v>604</v>
      </c>
      <c r="AG2" s="419" t="s">
        <v>463</v>
      </c>
      <c r="AH2" s="419" t="s">
        <v>77</v>
      </c>
      <c r="AI2" s="419" t="s">
        <v>66</v>
      </c>
      <c r="AJ2" s="419" t="s">
        <v>101</v>
      </c>
      <c r="AK2" s="419" t="s">
        <v>102</v>
      </c>
      <c r="AL2" s="419" t="s">
        <v>103</v>
      </c>
      <c r="AM2" s="419" t="s">
        <v>104</v>
      </c>
      <c r="AN2" s="420" t="s">
        <v>607</v>
      </c>
      <c r="AO2" s="419" t="s">
        <v>89</v>
      </c>
      <c r="AP2" s="419" t="s">
        <v>90</v>
      </c>
      <c r="AQ2" s="420" t="s">
        <v>608</v>
      </c>
      <c r="AR2" s="419" t="s">
        <v>92</v>
      </c>
      <c r="AS2" s="419" t="s">
        <v>93</v>
      </c>
      <c r="AT2" s="419" t="s">
        <v>376</v>
      </c>
      <c r="AU2" s="419" t="s">
        <v>368</v>
      </c>
      <c r="AV2" s="419" t="s">
        <v>369</v>
      </c>
      <c r="AW2" s="419" t="s">
        <v>370</v>
      </c>
      <c r="AX2" s="419" t="s">
        <v>371</v>
      </c>
      <c r="AY2" s="419" t="s">
        <v>372</v>
      </c>
      <c r="AZ2" s="419" t="s">
        <v>373</v>
      </c>
      <c r="BA2" s="419" t="s">
        <v>374</v>
      </c>
      <c r="BB2" s="419" t="s">
        <v>375</v>
      </c>
    </row>
    <row r="3" spans="1:55" x14ac:dyDescent="0.25">
      <c r="A3" s="4">
        <v>1</v>
      </c>
      <c r="B3" s="49">
        <v>36559</v>
      </c>
      <c r="C3" s="4" t="s">
        <v>590</v>
      </c>
      <c r="D3" s="4" t="s">
        <v>16</v>
      </c>
      <c r="E3" s="4" t="s">
        <v>599</v>
      </c>
      <c r="F3" s="4" t="s">
        <v>45</v>
      </c>
      <c r="G3" s="4" t="s">
        <v>601</v>
      </c>
      <c r="H3" s="4" t="s">
        <v>380</v>
      </c>
      <c r="I3" s="4" t="s">
        <v>316</v>
      </c>
      <c r="J3" s="4" t="s">
        <v>493</v>
      </c>
      <c r="K3" s="4" t="s">
        <v>63</v>
      </c>
      <c r="L3" s="4" t="s">
        <v>492</v>
      </c>
      <c r="M3" s="4" t="s">
        <v>157</v>
      </c>
      <c r="N3" s="49">
        <v>36647</v>
      </c>
      <c r="O3" s="49">
        <v>36860</v>
      </c>
      <c r="P3" s="49">
        <v>36677</v>
      </c>
      <c r="Q3" s="49">
        <v>36830</v>
      </c>
      <c r="R3" s="142">
        <f ca="1">IF(AND(O3&lt;=P3,N3&lt;Today),NETWORKDAYS(Today,O3),IF(AND(O3&lt;=P3,N3&gt;=Today),NETWORKDAYS(N3,O3),IF(AND(N3&lt;Today,O3&lt;=DateFlowBase),NETWORKDAYS('Data Base'!P3,O3),IF(N3&lt;Today,NETWORKDAYS(Today,CashFlow!$C$5)-1,NETWORKDAYS(N3,P3)))))</f>
        <v>23</v>
      </c>
      <c r="S3" s="142">
        <f t="shared" ref="S3:S34" si="0">NETWORKDAYS(Q3,O3)</f>
        <v>23</v>
      </c>
      <c r="T3" s="49">
        <v>36647</v>
      </c>
      <c r="U3" s="105">
        <v>36860</v>
      </c>
      <c r="V3" s="50">
        <v>1</v>
      </c>
      <c r="W3" s="107">
        <v>-180000</v>
      </c>
      <c r="X3" s="17">
        <v>40</v>
      </c>
      <c r="Y3" s="17">
        <v>40</v>
      </c>
      <c r="Z3" s="17">
        <v>18.5</v>
      </c>
      <c r="AA3" s="17">
        <v>1.7</v>
      </c>
      <c r="AB3" s="17">
        <v>1.7</v>
      </c>
      <c r="AC3" s="17">
        <v>0.3</v>
      </c>
      <c r="AD3" s="50">
        <v>1</v>
      </c>
      <c r="AE3" s="17">
        <v>42.89822747784045</v>
      </c>
      <c r="AF3" s="17">
        <v>42.89822747784045</v>
      </c>
      <c r="AG3" s="17">
        <v>19.046461538461539</v>
      </c>
      <c r="AH3" s="50">
        <v>2.5000000000000001E-2</v>
      </c>
      <c r="AI3" s="145">
        <v>0</v>
      </c>
      <c r="AJ3" s="17">
        <v>0.70399999999999996</v>
      </c>
      <c r="AK3" s="17">
        <v>0.28000000000000003</v>
      </c>
      <c r="AL3" s="17">
        <v>0</v>
      </c>
      <c r="AM3" s="17">
        <v>0</v>
      </c>
      <c r="AN3" s="50">
        <v>3.6499999999999998E-2</v>
      </c>
      <c r="AO3" s="50">
        <v>0</v>
      </c>
      <c r="AP3" s="50">
        <v>3.8E-3</v>
      </c>
      <c r="AQ3" s="17">
        <v>3.8</v>
      </c>
      <c r="AR3" s="17">
        <v>0.26</v>
      </c>
      <c r="AS3" s="17">
        <v>0</v>
      </c>
      <c r="AT3" t="b">
        <v>1</v>
      </c>
      <c r="AU3" t="b">
        <v>1</v>
      </c>
      <c r="AV3" t="b">
        <v>1</v>
      </c>
      <c r="AW3" t="b">
        <v>1</v>
      </c>
      <c r="AX3" t="b">
        <v>0</v>
      </c>
      <c r="AY3" t="b">
        <v>1</v>
      </c>
      <c r="AZ3" t="b">
        <v>1</v>
      </c>
      <c r="BA3" t="b">
        <v>1</v>
      </c>
      <c r="BB3" t="b">
        <v>0</v>
      </c>
      <c r="BC3" s="138"/>
    </row>
    <row r="4" spans="1:55" x14ac:dyDescent="0.25">
      <c r="A4" s="4">
        <v>2</v>
      </c>
      <c r="B4" s="49">
        <v>36559</v>
      </c>
      <c r="C4" s="4" t="s">
        <v>590</v>
      </c>
      <c r="D4" s="4" t="s">
        <v>16</v>
      </c>
      <c r="E4" s="4" t="s">
        <v>599</v>
      </c>
      <c r="F4" s="4" t="s">
        <v>45</v>
      </c>
      <c r="G4" s="4" t="s">
        <v>601</v>
      </c>
      <c r="H4" s="4" t="s">
        <v>380</v>
      </c>
      <c r="I4" s="4" t="s">
        <v>316</v>
      </c>
      <c r="J4" s="4" t="s">
        <v>493</v>
      </c>
      <c r="K4" s="4" t="s">
        <v>63</v>
      </c>
      <c r="L4" s="4" t="s">
        <v>492</v>
      </c>
      <c r="M4" s="4" t="s">
        <v>157</v>
      </c>
      <c r="N4" s="49">
        <v>37012</v>
      </c>
      <c r="O4" s="49">
        <v>37225</v>
      </c>
      <c r="P4" s="49">
        <v>37042</v>
      </c>
      <c r="Q4" s="49">
        <v>37195</v>
      </c>
      <c r="R4" s="142">
        <f ca="1">IF(AND(O4&lt;=P4,N4&lt;Today),NETWORKDAYS(Today,O4),IF(AND(O4&lt;=P4,N4&gt;=Today),NETWORKDAYS(N4,O4),IF(AND(N4&lt;Today,O4&lt;=DateFlowBase),NETWORKDAYS('Data Base'!P4,O4),IF(N4&lt;Today,NETWORKDAYS(Today,CashFlow!$C$5),NETWORKDAYS(N4,P4)))))</f>
        <v>23</v>
      </c>
      <c r="S4" s="142">
        <f t="shared" si="0"/>
        <v>23</v>
      </c>
      <c r="T4" s="49">
        <v>36647</v>
      </c>
      <c r="U4" s="105">
        <v>37012</v>
      </c>
      <c r="V4" s="50">
        <v>1</v>
      </c>
      <c r="W4" s="107">
        <v>0</v>
      </c>
      <c r="X4" s="17">
        <v>40</v>
      </c>
      <c r="Y4" s="17">
        <v>40</v>
      </c>
      <c r="Z4" s="17">
        <v>18.5</v>
      </c>
      <c r="AA4" s="17">
        <v>1.7</v>
      </c>
      <c r="AB4" s="17">
        <v>1.7</v>
      </c>
      <c r="AC4" s="17">
        <v>0.3</v>
      </c>
      <c r="AD4" s="50">
        <v>1</v>
      </c>
      <c r="AE4" s="17">
        <v>42.89822747784045</v>
      </c>
      <c r="AF4" s="17">
        <v>42.89822747784045</v>
      </c>
      <c r="AG4" s="17">
        <v>19.046461538461539</v>
      </c>
      <c r="AH4" s="50">
        <v>2.5000000000000001E-2</v>
      </c>
      <c r="AI4" s="145">
        <v>0</v>
      </c>
      <c r="AJ4" s="17">
        <v>0.70399999999999996</v>
      </c>
      <c r="AK4" s="17">
        <v>0.28000000000000003</v>
      </c>
      <c r="AL4" s="17">
        <v>0</v>
      </c>
      <c r="AM4" s="17">
        <v>0</v>
      </c>
      <c r="AN4" s="50">
        <v>3.6499999999999998E-2</v>
      </c>
      <c r="AO4" s="50">
        <v>0</v>
      </c>
      <c r="AP4" s="50">
        <v>3.8E-3</v>
      </c>
      <c r="AQ4" s="17">
        <v>3.8</v>
      </c>
      <c r="AR4" s="17">
        <v>0.26</v>
      </c>
      <c r="AS4" s="17">
        <v>0</v>
      </c>
      <c r="AT4" t="b">
        <v>1</v>
      </c>
      <c r="AU4" t="b">
        <v>1</v>
      </c>
      <c r="AV4" t="b">
        <v>1</v>
      </c>
      <c r="AW4" t="b">
        <v>1</v>
      </c>
      <c r="AX4" t="b">
        <v>0</v>
      </c>
      <c r="AY4" t="b">
        <v>1</v>
      </c>
      <c r="AZ4" t="b">
        <v>1</v>
      </c>
      <c r="BA4" t="b">
        <v>1</v>
      </c>
      <c r="BB4" t="b">
        <v>0</v>
      </c>
    </row>
    <row r="5" spans="1:55" x14ac:dyDescent="0.25">
      <c r="A5" s="4">
        <v>3</v>
      </c>
      <c r="B5" s="49">
        <v>36559</v>
      </c>
      <c r="C5" s="4" t="s">
        <v>590</v>
      </c>
      <c r="D5" s="4" t="s">
        <v>16</v>
      </c>
      <c r="E5" s="4" t="s">
        <v>599</v>
      </c>
      <c r="F5" s="4" t="s">
        <v>45</v>
      </c>
      <c r="G5" s="4" t="s">
        <v>601</v>
      </c>
      <c r="H5" s="4" t="s">
        <v>380</v>
      </c>
      <c r="I5" s="4" t="s">
        <v>316</v>
      </c>
      <c r="J5" s="4" t="s">
        <v>493</v>
      </c>
      <c r="K5" s="4" t="s">
        <v>63</v>
      </c>
      <c r="L5" s="4" t="s">
        <v>492</v>
      </c>
      <c r="M5" s="4" t="s">
        <v>157</v>
      </c>
      <c r="N5" s="49">
        <v>37377</v>
      </c>
      <c r="O5" s="49">
        <v>37590</v>
      </c>
      <c r="P5" s="49">
        <v>37407</v>
      </c>
      <c r="Q5" s="49">
        <v>37560</v>
      </c>
      <c r="R5" s="142">
        <f ca="1">IF(AND(O5&lt;=P5,N5&lt;Today),NETWORKDAYS(Today,O5),IF(AND(O5&lt;=P5,N5&gt;=Today),NETWORKDAYS(N5,O5),IF(AND(N5&lt;Today,O5&lt;=DateFlowBase),NETWORKDAYS('Data Base'!P5,O5),IF(N5&lt;Today,NETWORKDAYS(Today,CashFlow!$C$5),NETWORKDAYS(N5,P5)))))</f>
        <v>23</v>
      </c>
      <c r="S5" s="142">
        <f t="shared" si="0"/>
        <v>22</v>
      </c>
      <c r="T5" s="257">
        <v>36647</v>
      </c>
      <c r="U5" s="105">
        <v>37377</v>
      </c>
      <c r="V5" s="50">
        <v>1</v>
      </c>
      <c r="W5" s="17">
        <v>0</v>
      </c>
      <c r="X5" s="17">
        <v>40</v>
      </c>
      <c r="Y5" s="17">
        <v>40</v>
      </c>
      <c r="Z5" s="17">
        <v>18.5</v>
      </c>
      <c r="AA5" s="17">
        <v>1.7</v>
      </c>
      <c r="AB5" s="17">
        <v>1.7</v>
      </c>
      <c r="AC5" s="17">
        <v>0.3</v>
      </c>
      <c r="AD5" s="50">
        <v>1</v>
      </c>
      <c r="AE5" s="51">
        <v>42.89822747784045</v>
      </c>
      <c r="AF5" s="51">
        <v>42.89822747784045</v>
      </c>
      <c r="AG5" s="51">
        <v>19.046461538461539</v>
      </c>
      <c r="AH5" s="52">
        <v>2.5000000000000001E-2</v>
      </c>
      <c r="AI5" s="145">
        <v>0</v>
      </c>
      <c r="AJ5" s="17">
        <v>0.70399999999999996</v>
      </c>
      <c r="AK5" s="17">
        <v>0.28000000000000003</v>
      </c>
      <c r="AL5" s="17">
        <v>0</v>
      </c>
      <c r="AM5" s="17">
        <v>0</v>
      </c>
      <c r="AN5" s="50">
        <v>3.6499999999999998E-2</v>
      </c>
      <c r="AO5" s="50">
        <v>0</v>
      </c>
      <c r="AP5" s="50">
        <v>3.8E-3</v>
      </c>
      <c r="AQ5" s="17">
        <v>3.8</v>
      </c>
      <c r="AR5" s="17">
        <v>0.26</v>
      </c>
      <c r="AS5" s="17">
        <v>0</v>
      </c>
      <c r="AT5" t="b">
        <v>1</v>
      </c>
      <c r="AU5" t="b">
        <v>1</v>
      </c>
      <c r="AV5" t="b">
        <v>1</v>
      </c>
      <c r="AW5" t="b">
        <v>1</v>
      </c>
      <c r="AX5" t="b">
        <v>0</v>
      </c>
      <c r="AY5" t="b">
        <v>1</v>
      </c>
      <c r="AZ5" t="b">
        <v>1</v>
      </c>
      <c r="BA5" t="b">
        <v>1</v>
      </c>
      <c r="BB5" t="b">
        <v>0</v>
      </c>
    </row>
    <row r="6" spans="1:55" s="4" customFormat="1" x14ac:dyDescent="0.25">
      <c r="A6" s="4">
        <v>4</v>
      </c>
      <c r="B6" s="49">
        <v>36559</v>
      </c>
      <c r="C6" s="4" t="s">
        <v>590</v>
      </c>
      <c r="D6" s="4" t="s">
        <v>16</v>
      </c>
      <c r="E6" s="4" t="s">
        <v>599</v>
      </c>
      <c r="F6" s="4" t="s">
        <v>45</v>
      </c>
      <c r="G6" s="4" t="s">
        <v>601</v>
      </c>
      <c r="H6" s="4" t="s">
        <v>380</v>
      </c>
      <c r="I6" s="4" t="s">
        <v>316</v>
      </c>
      <c r="J6" s="4" t="s">
        <v>493</v>
      </c>
      <c r="K6" s="4" t="s">
        <v>63</v>
      </c>
      <c r="L6" s="4" t="s">
        <v>492</v>
      </c>
      <c r="M6" s="4" t="s">
        <v>157</v>
      </c>
      <c r="N6" s="49">
        <v>37742</v>
      </c>
      <c r="O6" s="49">
        <v>37955</v>
      </c>
      <c r="P6" s="49">
        <v>37772</v>
      </c>
      <c r="Q6" s="49">
        <v>37925</v>
      </c>
      <c r="R6" s="142">
        <f ca="1">IF(AND(O6&lt;=P6,N6&lt;Today),NETWORKDAYS(Today,O6),IF(AND(O6&lt;=P6,N6&gt;=Today),NETWORKDAYS(N6,O6),IF(AND(N6&lt;Today,O6&lt;=DateFlowBase),NETWORKDAYS('Data Base'!P6,O6),IF(N6&lt;Today,NETWORKDAYS(Today,CashFlow!$C$5),NETWORKDAYS(N6,P6)))))</f>
        <v>22</v>
      </c>
      <c r="S6" s="142">
        <f t="shared" si="0"/>
        <v>21</v>
      </c>
      <c r="T6" s="49">
        <v>36647</v>
      </c>
      <c r="U6" s="49">
        <v>37742</v>
      </c>
      <c r="V6" s="410">
        <v>1</v>
      </c>
      <c r="W6" s="17">
        <v>0</v>
      </c>
      <c r="X6" s="17">
        <v>40</v>
      </c>
      <c r="Y6" s="17">
        <v>40</v>
      </c>
      <c r="Z6" s="17">
        <v>18.5</v>
      </c>
      <c r="AA6" s="17">
        <v>1.7</v>
      </c>
      <c r="AB6" s="17">
        <v>1.7</v>
      </c>
      <c r="AC6" s="17">
        <v>0.3</v>
      </c>
      <c r="AD6" s="410">
        <v>1</v>
      </c>
      <c r="AE6" s="17">
        <v>42.89822747784045</v>
      </c>
      <c r="AF6" s="17">
        <v>42.89822747784045</v>
      </c>
      <c r="AG6" s="17">
        <v>19.046461538461539</v>
      </c>
      <c r="AH6" s="411">
        <v>2.5000000000000001E-2</v>
      </c>
      <c r="AI6" s="145">
        <v>0</v>
      </c>
      <c r="AJ6" s="17">
        <v>0.70399999999999996</v>
      </c>
      <c r="AK6" s="17">
        <v>0.28000000000000003</v>
      </c>
      <c r="AL6" s="17">
        <v>0</v>
      </c>
      <c r="AM6" s="17">
        <v>0</v>
      </c>
      <c r="AN6" s="410">
        <v>3.6499999999999998E-2</v>
      </c>
      <c r="AO6" s="410">
        <v>0</v>
      </c>
      <c r="AP6" s="410">
        <v>3.8E-3</v>
      </c>
      <c r="AQ6" s="17">
        <v>3.8</v>
      </c>
      <c r="AR6" s="17">
        <v>0.26</v>
      </c>
      <c r="AS6" s="17">
        <v>0</v>
      </c>
      <c r="AT6" s="4" t="b">
        <v>1</v>
      </c>
      <c r="AU6" s="4" t="b">
        <v>1</v>
      </c>
      <c r="AV6" s="4" t="b">
        <v>1</v>
      </c>
      <c r="AW6" s="4" t="b">
        <v>1</v>
      </c>
      <c r="AX6" s="4" t="b">
        <v>0</v>
      </c>
      <c r="AY6" s="4" t="b">
        <v>1</v>
      </c>
      <c r="AZ6" s="4" t="b">
        <v>1</v>
      </c>
      <c r="BA6" s="4" t="b">
        <v>1</v>
      </c>
      <c r="BB6" s="4" t="b">
        <v>0</v>
      </c>
    </row>
    <row r="7" spans="1:55" x14ac:dyDescent="0.25">
      <c r="A7" s="4">
        <v>5</v>
      </c>
      <c r="B7" s="49">
        <v>36559</v>
      </c>
      <c r="C7" s="4" t="s">
        <v>590</v>
      </c>
      <c r="D7" s="4" t="s">
        <v>16</v>
      </c>
      <c r="E7" s="4" t="s">
        <v>599</v>
      </c>
      <c r="F7" s="4" t="s">
        <v>45</v>
      </c>
      <c r="G7" s="4" t="s">
        <v>601</v>
      </c>
      <c r="H7" s="4" t="s">
        <v>380</v>
      </c>
      <c r="I7" s="4" t="s">
        <v>316</v>
      </c>
      <c r="J7" s="4" t="s">
        <v>493</v>
      </c>
      <c r="K7" s="4" t="s">
        <v>63</v>
      </c>
      <c r="L7" s="4" t="s">
        <v>492</v>
      </c>
      <c r="M7" s="4" t="s">
        <v>157</v>
      </c>
      <c r="N7" s="49">
        <v>38108</v>
      </c>
      <c r="O7" s="49">
        <v>38321</v>
      </c>
      <c r="P7" s="49">
        <v>38138</v>
      </c>
      <c r="Q7" s="49">
        <v>38291</v>
      </c>
      <c r="R7" s="142">
        <f ca="1">IF(AND(O7&lt;=P7,N7&lt;Today),NETWORKDAYS(Today,O7),IF(AND(O7&lt;=P7,N7&gt;=Today),NETWORKDAYS(N7,O7),IF(AND(N7&lt;Today,O7&lt;=DateFlowBase),NETWORKDAYS('Data Base'!P7,O7),IF(N7&lt;Today,NETWORKDAYS(Today,CashFlow!$C$5),NETWORKDAYS(N7,P7)))))</f>
        <v>21</v>
      </c>
      <c r="S7" s="142">
        <f t="shared" si="0"/>
        <v>22</v>
      </c>
      <c r="T7" s="49">
        <v>36647</v>
      </c>
      <c r="U7" s="105">
        <v>38108</v>
      </c>
      <c r="V7" s="50">
        <v>1</v>
      </c>
      <c r="W7" s="107">
        <v>0</v>
      </c>
      <c r="X7" s="17">
        <v>40</v>
      </c>
      <c r="Y7" s="17">
        <v>40</v>
      </c>
      <c r="Z7" s="17">
        <v>18.5</v>
      </c>
      <c r="AA7" s="17">
        <v>1.7</v>
      </c>
      <c r="AB7" s="17">
        <v>1.7</v>
      </c>
      <c r="AC7" s="17">
        <v>0.3</v>
      </c>
      <c r="AD7" s="50">
        <v>1</v>
      </c>
      <c r="AE7" s="17">
        <v>42.89822747784045</v>
      </c>
      <c r="AF7" s="17">
        <v>42.89822747784045</v>
      </c>
      <c r="AG7" s="17">
        <v>19.046461538461539</v>
      </c>
      <c r="AH7" s="50">
        <v>2.5000000000000001E-2</v>
      </c>
      <c r="AI7" s="145">
        <v>0</v>
      </c>
      <c r="AJ7" s="17">
        <v>0.70399999999999996</v>
      </c>
      <c r="AK7" s="17">
        <v>0.28000000000000003</v>
      </c>
      <c r="AL7" s="17">
        <v>0</v>
      </c>
      <c r="AM7" s="17">
        <v>0</v>
      </c>
      <c r="AN7" s="50">
        <v>3.6499999999999998E-2</v>
      </c>
      <c r="AO7" s="50">
        <v>0</v>
      </c>
      <c r="AP7" s="50">
        <v>3.8E-3</v>
      </c>
      <c r="AQ7" s="17">
        <v>3.8</v>
      </c>
      <c r="AR7" s="17">
        <v>0.26</v>
      </c>
      <c r="AS7" s="17">
        <v>0</v>
      </c>
      <c r="AT7" t="b">
        <v>1</v>
      </c>
      <c r="AU7" t="b">
        <v>1</v>
      </c>
      <c r="AV7" t="b">
        <v>1</v>
      </c>
      <c r="AW7" t="b">
        <v>1</v>
      </c>
      <c r="AX7" t="b">
        <v>0</v>
      </c>
      <c r="AY7" t="b">
        <v>1</v>
      </c>
      <c r="AZ7" t="b">
        <v>1</v>
      </c>
      <c r="BA7" t="b">
        <v>1</v>
      </c>
      <c r="BB7" t="b">
        <v>0</v>
      </c>
    </row>
    <row r="8" spans="1:55" x14ac:dyDescent="0.25">
      <c r="A8" s="4">
        <v>6</v>
      </c>
      <c r="B8" s="49">
        <v>36559</v>
      </c>
      <c r="C8" s="4" t="s">
        <v>590</v>
      </c>
      <c r="D8" s="4" t="s">
        <v>16</v>
      </c>
      <c r="E8" s="4" t="s">
        <v>599</v>
      </c>
      <c r="F8" s="4" t="s">
        <v>45</v>
      </c>
      <c r="G8" s="4" t="s">
        <v>601</v>
      </c>
      <c r="H8" s="4" t="s">
        <v>380</v>
      </c>
      <c r="I8" s="4" t="s">
        <v>316</v>
      </c>
      <c r="J8" s="4" t="s">
        <v>493</v>
      </c>
      <c r="K8" s="4" t="s">
        <v>63</v>
      </c>
      <c r="L8" s="4" t="s">
        <v>492</v>
      </c>
      <c r="M8" s="18" t="s">
        <v>157</v>
      </c>
      <c r="N8" s="49">
        <v>38473</v>
      </c>
      <c r="O8" s="49">
        <v>38686</v>
      </c>
      <c r="P8" s="49">
        <v>38503</v>
      </c>
      <c r="Q8" s="49">
        <v>38656</v>
      </c>
      <c r="R8" s="142">
        <f ca="1">IF(AND(O8&lt;=P8,N8&lt;Today),NETWORKDAYS(Today,O8),IF(AND(O8&lt;=P8,N8&gt;=Today),NETWORKDAYS(N8,O8),IF(AND(N8&lt;Today,O8&lt;=DateFlowBase),NETWORKDAYS('Data Base'!P8,O8),IF(N8&lt;Today,NETWORKDAYS(Today,CashFlow!$C$5),NETWORKDAYS(N8,P8)))))</f>
        <v>22</v>
      </c>
      <c r="S8" s="142">
        <f t="shared" si="0"/>
        <v>23</v>
      </c>
      <c r="T8" s="49">
        <v>36647</v>
      </c>
      <c r="U8" s="105">
        <v>38473</v>
      </c>
      <c r="V8" s="50">
        <v>1</v>
      </c>
      <c r="W8" s="107">
        <v>0</v>
      </c>
      <c r="X8" s="17">
        <v>40</v>
      </c>
      <c r="Y8" s="17">
        <v>40</v>
      </c>
      <c r="Z8" s="17">
        <v>18.5</v>
      </c>
      <c r="AA8" s="17">
        <v>1.7</v>
      </c>
      <c r="AB8" s="17">
        <v>1.7</v>
      </c>
      <c r="AC8" s="17">
        <v>0.3</v>
      </c>
      <c r="AD8" s="50">
        <v>1</v>
      </c>
      <c r="AE8" s="17">
        <v>42.89822747784045</v>
      </c>
      <c r="AF8" s="17">
        <v>42.89822747784045</v>
      </c>
      <c r="AG8" s="17">
        <v>19.046461538461539</v>
      </c>
      <c r="AH8" s="50">
        <v>2.5000000000000001E-2</v>
      </c>
      <c r="AI8" s="145">
        <v>0</v>
      </c>
      <c r="AJ8" s="17">
        <v>0.70399999999999996</v>
      </c>
      <c r="AK8" s="17">
        <v>0.28000000000000003</v>
      </c>
      <c r="AL8" s="17">
        <v>0</v>
      </c>
      <c r="AM8" s="17">
        <v>0</v>
      </c>
      <c r="AN8" s="50">
        <v>3.6499999999999998E-2</v>
      </c>
      <c r="AO8" s="50">
        <v>0</v>
      </c>
      <c r="AP8" s="50">
        <v>3.8E-3</v>
      </c>
      <c r="AQ8" s="17">
        <v>3.8</v>
      </c>
      <c r="AR8" s="17">
        <v>0.26</v>
      </c>
      <c r="AS8" s="17">
        <v>0</v>
      </c>
      <c r="AT8" t="b">
        <v>1</v>
      </c>
      <c r="AU8" t="b">
        <v>1</v>
      </c>
      <c r="AV8" t="b">
        <v>1</v>
      </c>
      <c r="AW8" t="b">
        <v>1</v>
      </c>
      <c r="AX8" t="b">
        <v>0</v>
      </c>
      <c r="AY8" t="b">
        <v>1</v>
      </c>
      <c r="AZ8" t="b">
        <v>1</v>
      </c>
      <c r="BA8" t="b">
        <v>1</v>
      </c>
      <c r="BB8" t="b">
        <v>0</v>
      </c>
    </row>
    <row r="9" spans="1:55" x14ac:dyDescent="0.25">
      <c r="A9" s="4">
        <v>7</v>
      </c>
      <c r="B9" s="49">
        <v>36559</v>
      </c>
      <c r="C9" s="4" t="s">
        <v>590</v>
      </c>
      <c r="D9" s="4" t="s">
        <v>16</v>
      </c>
      <c r="E9" s="4" t="s">
        <v>599</v>
      </c>
      <c r="F9" s="4" t="s">
        <v>45</v>
      </c>
      <c r="G9" s="4" t="s">
        <v>601</v>
      </c>
      <c r="H9" s="4" t="s">
        <v>380</v>
      </c>
      <c r="I9" s="4" t="s">
        <v>316</v>
      </c>
      <c r="J9" s="4" t="s">
        <v>493</v>
      </c>
      <c r="K9" s="4" t="s">
        <v>63</v>
      </c>
      <c r="L9" s="4" t="s">
        <v>492</v>
      </c>
      <c r="M9" s="4" t="s">
        <v>157</v>
      </c>
      <c r="N9" s="49">
        <v>38838</v>
      </c>
      <c r="O9" s="49">
        <v>39051</v>
      </c>
      <c r="P9" s="49">
        <v>38868</v>
      </c>
      <c r="Q9" s="49">
        <v>39021</v>
      </c>
      <c r="R9" s="142">
        <f ca="1">IF(AND(O9&lt;=P9,N9&lt;Today),NETWORKDAYS(Today,O9),IF(AND(O9&lt;=P9,N9&gt;=Today),NETWORKDAYS(N9,O9),IF(AND(N9&lt;Today,O9&lt;=DateFlowBase),NETWORKDAYS('Data Base'!P9,O9),IF(N9&lt;Today,NETWORKDAYS(Today,CashFlow!$C$5),NETWORKDAYS(N9,P9)))))</f>
        <v>23</v>
      </c>
      <c r="S9" s="142">
        <f t="shared" si="0"/>
        <v>23</v>
      </c>
      <c r="T9" s="49">
        <v>36647</v>
      </c>
      <c r="U9" s="105">
        <v>38838</v>
      </c>
      <c r="V9" s="50">
        <v>1</v>
      </c>
      <c r="W9" s="107">
        <v>0</v>
      </c>
      <c r="X9" s="17">
        <v>40</v>
      </c>
      <c r="Y9" s="17">
        <v>40</v>
      </c>
      <c r="Z9" s="17">
        <v>18.5</v>
      </c>
      <c r="AA9" s="17">
        <v>1.7</v>
      </c>
      <c r="AB9" s="17">
        <v>1.7</v>
      </c>
      <c r="AC9" s="17">
        <v>0.3</v>
      </c>
      <c r="AD9" s="50">
        <v>1</v>
      </c>
      <c r="AE9" s="17">
        <v>42.89822747784045</v>
      </c>
      <c r="AF9" s="17">
        <v>42.89822747784045</v>
      </c>
      <c r="AG9" s="17">
        <v>19.046461538461539</v>
      </c>
      <c r="AH9" s="50">
        <v>2.5000000000000001E-2</v>
      </c>
      <c r="AI9" s="145">
        <v>0</v>
      </c>
      <c r="AJ9" s="17">
        <v>0.70399999999999996</v>
      </c>
      <c r="AK9" s="17">
        <v>0.28000000000000003</v>
      </c>
      <c r="AL9" s="17">
        <v>0</v>
      </c>
      <c r="AM9" s="17">
        <v>0</v>
      </c>
      <c r="AN9" s="50">
        <v>3.6499999999999998E-2</v>
      </c>
      <c r="AO9" s="50">
        <v>0</v>
      </c>
      <c r="AP9" s="50">
        <v>3.8E-3</v>
      </c>
      <c r="AQ9" s="17">
        <v>3.8</v>
      </c>
      <c r="AR9" s="17">
        <v>0.26</v>
      </c>
      <c r="AS9" s="17">
        <v>0</v>
      </c>
      <c r="AT9" t="b">
        <v>1</v>
      </c>
      <c r="AU9" t="b">
        <v>1</v>
      </c>
      <c r="AV9" t="b">
        <v>1</v>
      </c>
      <c r="AW9" t="b">
        <v>1</v>
      </c>
      <c r="AX9" t="b">
        <v>0</v>
      </c>
      <c r="AY9" t="b">
        <v>1</v>
      </c>
      <c r="AZ9" t="b">
        <v>1</v>
      </c>
      <c r="BA9" t="b">
        <v>1</v>
      </c>
      <c r="BB9" t="b">
        <v>0</v>
      </c>
    </row>
    <row r="10" spans="1:55" x14ac:dyDescent="0.25">
      <c r="A10" s="4">
        <v>8</v>
      </c>
      <c r="B10" s="49">
        <v>36559</v>
      </c>
      <c r="C10" s="4" t="s">
        <v>590</v>
      </c>
      <c r="D10" s="4" t="s">
        <v>16</v>
      </c>
      <c r="E10" s="4" t="s">
        <v>599</v>
      </c>
      <c r="F10" s="4" t="s">
        <v>45</v>
      </c>
      <c r="G10" s="4" t="s">
        <v>601</v>
      </c>
      <c r="H10" s="4" t="s">
        <v>380</v>
      </c>
      <c r="I10" s="4" t="s">
        <v>316</v>
      </c>
      <c r="J10" s="4" t="s">
        <v>493</v>
      </c>
      <c r="K10" s="4" t="s">
        <v>63</v>
      </c>
      <c r="L10" s="4" t="s">
        <v>492</v>
      </c>
      <c r="M10" s="4" t="s">
        <v>157</v>
      </c>
      <c r="N10" s="49">
        <v>39203</v>
      </c>
      <c r="O10" s="49">
        <v>39416</v>
      </c>
      <c r="P10" s="49">
        <v>39233</v>
      </c>
      <c r="Q10" s="49">
        <v>39386</v>
      </c>
      <c r="R10" s="142">
        <f ca="1">IF(AND(O10&lt;=P10,N10&lt;Today),NETWORKDAYS(Today,O10),IF(AND(O10&lt;=P10,N10&gt;=Today),NETWORKDAYS(N10,O10),IF(AND(N10&lt;Today,O10&lt;=DateFlowBase),NETWORKDAYS('Data Base'!P10,O10),IF(N10&lt;Today,NETWORKDAYS(Today,CashFlow!$C$5),NETWORKDAYS(N10,P10)))))</f>
        <v>23</v>
      </c>
      <c r="S10" s="142">
        <f t="shared" si="0"/>
        <v>23</v>
      </c>
      <c r="T10" s="49">
        <v>36647</v>
      </c>
      <c r="U10" s="105">
        <v>39203</v>
      </c>
      <c r="V10" s="50">
        <v>1</v>
      </c>
      <c r="W10" s="107">
        <v>0</v>
      </c>
      <c r="X10" s="17">
        <v>40</v>
      </c>
      <c r="Y10" s="17">
        <v>40</v>
      </c>
      <c r="Z10" s="17">
        <v>18.5</v>
      </c>
      <c r="AA10" s="17">
        <v>1.7</v>
      </c>
      <c r="AB10" s="17">
        <v>1.7</v>
      </c>
      <c r="AC10" s="17">
        <v>0.3</v>
      </c>
      <c r="AD10" s="50">
        <v>1</v>
      </c>
      <c r="AE10" s="17">
        <v>42.89822747784045</v>
      </c>
      <c r="AF10" s="17">
        <v>42.89822747784045</v>
      </c>
      <c r="AG10" s="17">
        <v>19.046461538461539</v>
      </c>
      <c r="AH10" s="50">
        <v>2.5000000000000001E-2</v>
      </c>
      <c r="AI10" s="145">
        <v>0</v>
      </c>
      <c r="AJ10" s="17">
        <v>0.70399999999999996</v>
      </c>
      <c r="AK10" s="17">
        <v>0.28000000000000003</v>
      </c>
      <c r="AL10" s="17">
        <v>0</v>
      </c>
      <c r="AM10" s="17">
        <v>0</v>
      </c>
      <c r="AN10" s="50">
        <v>3.6499999999999998E-2</v>
      </c>
      <c r="AO10" s="50">
        <v>0</v>
      </c>
      <c r="AP10" s="50">
        <v>3.8E-3</v>
      </c>
      <c r="AQ10" s="17">
        <v>3.8</v>
      </c>
      <c r="AR10" s="17">
        <v>0.26</v>
      </c>
      <c r="AS10" s="17">
        <v>0</v>
      </c>
      <c r="AT10" t="b">
        <v>1</v>
      </c>
      <c r="AU10" t="b">
        <v>1</v>
      </c>
      <c r="AV10" t="b">
        <v>1</v>
      </c>
      <c r="AW10" t="b">
        <v>1</v>
      </c>
      <c r="AX10" t="b">
        <v>0</v>
      </c>
      <c r="AY10" t="b">
        <v>1</v>
      </c>
      <c r="AZ10" t="b">
        <v>1</v>
      </c>
      <c r="BA10" t="b">
        <v>1</v>
      </c>
      <c r="BB10" t="b">
        <v>0</v>
      </c>
    </row>
    <row r="11" spans="1:55" x14ac:dyDescent="0.25">
      <c r="A11" s="4">
        <v>9</v>
      </c>
      <c r="B11" s="49">
        <v>36559</v>
      </c>
      <c r="C11" s="4" t="s">
        <v>590</v>
      </c>
      <c r="D11" s="4" t="s">
        <v>16</v>
      </c>
      <c r="E11" s="4" t="s">
        <v>599</v>
      </c>
      <c r="F11" s="4" t="s">
        <v>45</v>
      </c>
      <c r="G11" s="4" t="s">
        <v>601</v>
      </c>
      <c r="H11" s="4" t="s">
        <v>380</v>
      </c>
      <c r="I11" s="4" t="s">
        <v>316</v>
      </c>
      <c r="J11" s="4" t="s">
        <v>493</v>
      </c>
      <c r="K11" s="4" t="s">
        <v>63</v>
      </c>
      <c r="L11" s="4" t="s">
        <v>492</v>
      </c>
      <c r="M11" s="4" t="s">
        <v>157</v>
      </c>
      <c r="N11" s="49">
        <v>39569</v>
      </c>
      <c r="O11" s="49">
        <v>39782</v>
      </c>
      <c r="P11" s="49">
        <v>39599</v>
      </c>
      <c r="Q11" s="49">
        <v>39752</v>
      </c>
      <c r="R11" s="142">
        <f ca="1">IF(AND(O11&lt;=P11,N11&lt;Today),NETWORKDAYS(Today,O11),IF(AND(O11&lt;=P11,N11&gt;=Today),NETWORKDAYS(N11,O11),IF(AND(N11&lt;Today,O11&lt;=DateFlowBase),NETWORKDAYS('Data Base'!P11,O11),IF(N11&lt;Today,NETWORKDAYS(Today,CashFlow!$C$5),NETWORKDAYS(N11,P11)))))</f>
        <v>22</v>
      </c>
      <c r="S11" s="142">
        <f t="shared" si="0"/>
        <v>21</v>
      </c>
      <c r="T11" s="49">
        <v>36647</v>
      </c>
      <c r="U11" s="105">
        <v>39569</v>
      </c>
      <c r="V11" s="50">
        <v>1</v>
      </c>
      <c r="W11" s="107">
        <v>0</v>
      </c>
      <c r="X11" s="17">
        <v>40</v>
      </c>
      <c r="Y11" s="17">
        <v>40</v>
      </c>
      <c r="Z11" s="17">
        <v>18.5</v>
      </c>
      <c r="AA11" s="17">
        <v>1.7</v>
      </c>
      <c r="AB11" s="17">
        <v>1.7</v>
      </c>
      <c r="AC11" s="17">
        <v>0.3</v>
      </c>
      <c r="AD11" s="50">
        <v>1</v>
      </c>
      <c r="AE11" s="17">
        <v>42.89822747784045</v>
      </c>
      <c r="AF11" s="17">
        <v>42.89822747784045</v>
      </c>
      <c r="AG11" s="17">
        <v>19.046461538461539</v>
      </c>
      <c r="AH11" s="50">
        <v>2.5000000000000001E-2</v>
      </c>
      <c r="AI11" s="145">
        <v>0</v>
      </c>
      <c r="AJ11" s="17">
        <v>0.70399999999999996</v>
      </c>
      <c r="AK11" s="17">
        <v>0.28000000000000003</v>
      </c>
      <c r="AL11" s="17">
        <v>0</v>
      </c>
      <c r="AM11" s="17">
        <v>0</v>
      </c>
      <c r="AN11" s="50">
        <v>3.6499999999999998E-2</v>
      </c>
      <c r="AO11" s="50">
        <v>0</v>
      </c>
      <c r="AP11" s="50">
        <v>3.8E-3</v>
      </c>
      <c r="AQ11" s="17">
        <v>3.8</v>
      </c>
      <c r="AR11" s="17">
        <v>0.26</v>
      </c>
      <c r="AS11" s="17">
        <v>0</v>
      </c>
      <c r="AT11" t="b">
        <v>1</v>
      </c>
      <c r="AU11" t="b">
        <v>1</v>
      </c>
      <c r="AV11" t="b">
        <v>1</v>
      </c>
      <c r="AW11" t="b">
        <v>1</v>
      </c>
      <c r="AX11" t="b">
        <v>0</v>
      </c>
      <c r="AY11" t="b">
        <v>1</v>
      </c>
      <c r="AZ11" t="b">
        <v>1</v>
      </c>
      <c r="BA11" t="b">
        <v>1</v>
      </c>
      <c r="BB11" t="b">
        <v>0</v>
      </c>
    </row>
    <row r="12" spans="1:55" x14ac:dyDescent="0.25">
      <c r="A12" s="4">
        <v>10</v>
      </c>
      <c r="B12" s="49">
        <v>36559</v>
      </c>
      <c r="C12" s="4" t="s">
        <v>590</v>
      </c>
      <c r="D12" s="4" t="s">
        <v>16</v>
      </c>
      <c r="E12" s="4" t="s">
        <v>599</v>
      </c>
      <c r="F12" s="4" t="s">
        <v>45</v>
      </c>
      <c r="G12" s="4" t="s">
        <v>601</v>
      </c>
      <c r="H12" s="4" t="s">
        <v>380</v>
      </c>
      <c r="I12" s="4" t="s">
        <v>316</v>
      </c>
      <c r="J12" s="4" t="s">
        <v>493</v>
      </c>
      <c r="K12" s="4" t="s">
        <v>63</v>
      </c>
      <c r="L12" s="4" t="s">
        <v>492</v>
      </c>
      <c r="M12" s="18" t="s">
        <v>157</v>
      </c>
      <c r="N12" s="49">
        <v>39934</v>
      </c>
      <c r="O12" s="49">
        <v>40147</v>
      </c>
      <c r="P12" s="49">
        <v>39964</v>
      </c>
      <c r="Q12" s="49">
        <v>40117</v>
      </c>
      <c r="R12" s="142">
        <f ca="1">IF(AND(O12&lt;=P12,N12&lt;Today),NETWORKDAYS(Today,O12),IF(AND(O12&lt;=P12,N12&gt;=Today),NETWORKDAYS(N12,O12),IF(AND(N12&lt;Today,O12&lt;=DateFlowBase),NETWORKDAYS('Data Base'!P12,O12),IF(N12&lt;Today,NETWORKDAYS(Today,CashFlow!$C$5),NETWORKDAYS(N12,P12)))))</f>
        <v>21</v>
      </c>
      <c r="S12" s="142">
        <f t="shared" si="0"/>
        <v>21</v>
      </c>
      <c r="T12" s="49">
        <v>36647</v>
      </c>
      <c r="U12" s="105">
        <v>39934</v>
      </c>
      <c r="V12" s="50">
        <v>1</v>
      </c>
      <c r="W12" s="107">
        <v>0</v>
      </c>
      <c r="X12" s="17">
        <v>40</v>
      </c>
      <c r="Y12" s="17">
        <v>40</v>
      </c>
      <c r="Z12" s="17">
        <v>18.5</v>
      </c>
      <c r="AA12" s="17">
        <v>1.7</v>
      </c>
      <c r="AB12" s="17">
        <v>1.7</v>
      </c>
      <c r="AC12" s="17">
        <v>0.3</v>
      </c>
      <c r="AD12" s="50">
        <v>1</v>
      </c>
      <c r="AE12" s="17">
        <v>42.89822747784045</v>
      </c>
      <c r="AF12" s="17">
        <v>42.89822747784045</v>
      </c>
      <c r="AG12" s="17">
        <v>19.046461538461539</v>
      </c>
      <c r="AH12" s="50">
        <v>2.5000000000000001E-2</v>
      </c>
      <c r="AI12" s="145">
        <v>0</v>
      </c>
      <c r="AJ12" s="17">
        <v>0.70399999999999996</v>
      </c>
      <c r="AK12" s="17">
        <v>0.28000000000000003</v>
      </c>
      <c r="AL12" s="17">
        <v>0</v>
      </c>
      <c r="AM12" s="17">
        <v>0</v>
      </c>
      <c r="AN12" s="50">
        <v>3.6499999999999998E-2</v>
      </c>
      <c r="AO12" s="50">
        <v>0</v>
      </c>
      <c r="AP12" s="50">
        <v>3.8E-3</v>
      </c>
      <c r="AQ12" s="17">
        <v>3.8</v>
      </c>
      <c r="AR12" s="17">
        <v>0.26</v>
      </c>
      <c r="AS12" s="17">
        <v>0</v>
      </c>
      <c r="AT12" t="b">
        <v>1</v>
      </c>
      <c r="AU12" t="b">
        <v>1</v>
      </c>
      <c r="AV12" t="b">
        <v>1</v>
      </c>
      <c r="AW12" t="b">
        <v>1</v>
      </c>
      <c r="AX12" t="b">
        <v>0</v>
      </c>
      <c r="AY12" t="b">
        <v>1</v>
      </c>
      <c r="AZ12" t="b">
        <v>1</v>
      </c>
      <c r="BA12" t="b">
        <v>1</v>
      </c>
      <c r="BB12" t="b">
        <v>0</v>
      </c>
    </row>
    <row r="13" spans="1:55" x14ac:dyDescent="0.25">
      <c r="A13" s="4">
        <v>11</v>
      </c>
      <c r="B13" s="49">
        <v>36560</v>
      </c>
      <c r="C13" s="4" t="s">
        <v>603</v>
      </c>
      <c r="D13" s="4" t="s">
        <v>16</v>
      </c>
      <c r="E13" s="4" t="s">
        <v>45</v>
      </c>
      <c r="F13" s="4" t="s">
        <v>45</v>
      </c>
      <c r="G13" s="4" t="s">
        <v>602</v>
      </c>
      <c r="H13" s="4" t="s">
        <v>380</v>
      </c>
      <c r="I13" s="4" t="s">
        <v>316</v>
      </c>
      <c r="J13" s="4" t="s">
        <v>493</v>
      </c>
      <c r="K13" s="4" t="s">
        <v>63</v>
      </c>
      <c r="L13" s="4" t="s">
        <v>492</v>
      </c>
      <c r="M13" s="4" t="s">
        <v>157</v>
      </c>
      <c r="N13" s="49">
        <v>36647</v>
      </c>
      <c r="O13" s="49">
        <v>36860</v>
      </c>
      <c r="P13" s="49">
        <v>36677</v>
      </c>
      <c r="Q13" s="49">
        <v>36830</v>
      </c>
      <c r="R13" s="142">
        <f ca="1">IF(AND(O13&lt;=P13,N13&lt;Today),NETWORKDAYS(Today,O13),IF(AND(O13&lt;=P13,N13&gt;=Today),NETWORKDAYS(N13,O13),IF(AND(N13&lt;Today,O13&lt;=DateFlowBase),NETWORKDAYS('Data Base'!P13,O13),IF(N13&lt;Today,NETWORKDAYS(Today,CashFlow!$C$5),NETWORKDAYS(N13,P13)))))</f>
        <v>23</v>
      </c>
      <c r="S13" s="142">
        <f t="shared" si="0"/>
        <v>23</v>
      </c>
      <c r="T13" s="49">
        <v>36647</v>
      </c>
      <c r="U13" s="105">
        <v>36860</v>
      </c>
      <c r="V13" s="50">
        <v>1</v>
      </c>
      <c r="W13" s="107">
        <v>0</v>
      </c>
      <c r="X13" s="17">
        <v>0</v>
      </c>
      <c r="Y13" s="17">
        <v>0</v>
      </c>
      <c r="Z13" s="17">
        <v>0</v>
      </c>
      <c r="AA13" s="17">
        <v>1.6575</v>
      </c>
      <c r="AB13" s="17">
        <v>1.6575</v>
      </c>
      <c r="AC13" s="17">
        <v>0.29249999999999998</v>
      </c>
      <c r="AD13" s="50">
        <v>1</v>
      </c>
      <c r="AE13" s="17">
        <v>0</v>
      </c>
      <c r="AF13" s="17">
        <v>0</v>
      </c>
      <c r="AG13" s="17">
        <v>0</v>
      </c>
      <c r="AH13" s="50">
        <v>2.5000000000000001E-2</v>
      </c>
      <c r="AI13" s="145">
        <v>0</v>
      </c>
      <c r="AJ13" s="17">
        <v>0</v>
      </c>
      <c r="AK13" s="17">
        <v>0</v>
      </c>
      <c r="AL13" s="17">
        <v>0</v>
      </c>
      <c r="AM13" s="17">
        <v>0</v>
      </c>
      <c r="AN13" s="50">
        <v>3.6499999999999998E-2</v>
      </c>
      <c r="AO13" s="50">
        <v>0</v>
      </c>
      <c r="AP13" s="50">
        <v>3.8E-3</v>
      </c>
      <c r="AQ13" s="17">
        <v>3.8</v>
      </c>
      <c r="AR13" s="17">
        <v>0.26</v>
      </c>
      <c r="AS13" s="17">
        <v>0</v>
      </c>
      <c r="AT13" t="b">
        <v>1</v>
      </c>
      <c r="AU13" t="b">
        <v>1</v>
      </c>
      <c r="AV13" t="b">
        <v>1</v>
      </c>
      <c r="AW13" t="b">
        <v>1</v>
      </c>
      <c r="AX13" t="b">
        <v>0</v>
      </c>
      <c r="AY13" t="b">
        <v>1</v>
      </c>
      <c r="AZ13" t="b">
        <v>1</v>
      </c>
      <c r="BA13" t="b">
        <v>1</v>
      </c>
      <c r="BB13" t="b">
        <v>0</v>
      </c>
    </row>
    <row r="14" spans="1:55" x14ac:dyDescent="0.25">
      <c r="A14" s="4">
        <v>12</v>
      </c>
      <c r="B14" s="49">
        <v>36560</v>
      </c>
      <c r="C14" s="4" t="s">
        <v>603</v>
      </c>
      <c r="D14" s="4" t="s">
        <v>16</v>
      </c>
      <c r="E14" s="4" t="s">
        <v>45</v>
      </c>
      <c r="F14" s="4" t="s">
        <v>45</v>
      </c>
      <c r="G14" s="4" t="s">
        <v>602</v>
      </c>
      <c r="H14" s="4" t="s">
        <v>380</v>
      </c>
      <c r="I14" s="4" t="s">
        <v>316</v>
      </c>
      <c r="J14" s="4" t="s">
        <v>493</v>
      </c>
      <c r="K14" s="4" t="s">
        <v>63</v>
      </c>
      <c r="L14" s="4" t="s">
        <v>492</v>
      </c>
      <c r="M14" s="4" t="s">
        <v>157</v>
      </c>
      <c r="N14" s="49">
        <v>37012</v>
      </c>
      <c r="O14" s="49">
        <v>37225</v>
      </c>
      <c r="P14" s="49">
        <v>37042</v>
      </c>
      <c r="Q14" s="49">
        <v>37195</v>
      </c>
      <c r="R14" s="142">
        <f ca="1">IF(AND(O14&lt;=P14,N14&lt;Today),NETWORKDAYS(Today,O14),IF(AND(O14&lt;=P14,N14&gt;=Today),NETWORKDAYS(N14,O14),IF(AND(N14&lt;Today,O14&lt;=DateFlowBase),NETWORKDAYS('Data Base'!P14,O14),IF(N14&lt;Today,NETWORKDAYS(Today,CashFlow!$C$5),NETWORKDAYS(N14,P14)))))</f>
        <v>23</v>
      </c>
      <c r="S14" s="142">
        <f t="shared" si="0"/>
        <v>23</v>
      </c>
      <c r="T14" s="49">
        <v>36647</v>
      </c>
      <c r="U14" s="105">
        <v>37012</v>
      </c>
      <c r="V14" s="50">
        <v>1</v>
      </c>
      <c r="W14" s="107">
        <v>0</v>
      </c>
      <c r="X14" s="17">
        <v>0</v>
      </c>
      <c r="Y14" s="17">
        <v>0</v>
      </c>
      <c r="Z14" s="17">
        <v>0</v>
      </c>
      <c r="AA14" s="17">
        <v>1.6575</v>
      </c>
      <c r="AB14" s="17">
        <v>1.6575</v>
      </c>
      <c r="AC14" s="17">
        <v>0.29249999999999998</v>
      </c>
      <c r="AD14" s="50">
        <v>1</v>
      </c>
      <c r="AE14" s="17">
        <v>0</v>
      </c>
      <c r="AF14" s="17">
        <v>0</v>
      </c>
      <c r="AG14" s="17">
        <v>0</v>
      </c>
      <c r="AH14" s="50">
        <v>2.5000000000000001E-2</v>
      </c>
      <c r="AI14" s="145">
        <v>0</v>
      </c>
      <c r="AJ14" s="17">
        <v>0</v>
      </c>
      <c r="AK14" s="17">
        <v>0</v>
      </c>
      <c r="AL14" s="17">
        <v>0</v>
      </c>
      <c r="AM14" s="17">
        <v>0</v>
      </c>
      <c r="AN14" s="50">
        <v>3.6499999999999998E-2</v>
      </c>
      <c r="AO14" s="50">
        <v>0</v>
      </c>
      <c r="AP14" s="50">
        <v>3.8E-3</v>
      </c>
      <c r="AQ14" s="17">
        <v>3.8</v>
      </c>
      <c r="AR14" s="17">
        <v>0.26</v>
      </c>
      <c r="AS14" s="17">
        <v>0</v>
      </c>
      <c r="AT14" t="b">
        <v>1</v>
      </c>
      <c r="AU14" t="b">
        <v>1</v>
      </c>
      <c r="AV14" t="b">
        <v>1</v>
      </c>
      <c r="AW14" t="b">
        <v>1</v>
      </c>
      <c r="AX14" t="b">
        <v>0</v>
      </c>
      <c r="AY14" t="b">
        <v>1</v>
      </c>
      <c r="AZ14" t="b">
        <v>1</v>
      </c>
      <c r="BA14" t="b">
        <v>1</v>
      </c>
      <c r="BB14" t="b">
        <v>0</v>
      </c>
    </row>
    <row r="15" spans="1:55" x14ac:dyDescent="0.25">
      <c r="A15" s="4">
        <v>13</v>
      </c>
      <c r="B15" s="49">
        <v>36560</v>
      </c>
      <c r="C15" s="4" t="s">
        <v>603</v>
      </c>
      <c r="D15" s="4" t="s">
        <v>16</v>
      </c>
      <c r="E15" s="4" t="s">
        <v>45</v>
      </c>
      <c r="F15" s="4" t="s">
        <v>45</v>
      </c>
      <c r="G15" s="4" t="s">
        <v>602</v>
      </c>
      <c r="H15" s="4" t="s">
        <v>380</v>
      </c>
      <c r="I15" s="4" t="s">
        <v>316</v>
      </c>
      <c r="J15" s="4" t="s">
        <v>493</v>
      </c>
      <c r="K15" s="4" t="s">
        <v>63</v>
      </c>
      <c r="L15" s="4" t="s">
        <v>492</v>
      </c>
      <c r="M15" s="4" t="s">
        <v>157</v>
      </c>
      <c r="N15" s="49">
        <v>37377</v>
      </c>
      <c r="O15" s="49">
        <v>37590</v>
      </c>
      <c r="P15" s="49">
        <v>37407</v>
      </c>
      <c r="Q15" s="49">
        <v>37560</v>
      </c>
      <c r="R15" s="142">
        <f ca="1">IF(AND(O15&lt;=P15,N15&lt;Today),NETWORKDAYS(Today,O15),IF(AND(O15&lt;=P15,N15&gt;=Today),NETWORKDAYS(N15,O15),IF(AND(N15&lt;Today,O15&lt;=DateFlowBase),NETWORKDAYS('Data Base'!P15,O15),IF(N15&lt;Today,NETWORKDAYS(Today,CashFlow!$C$5),NETWORKDAYS(N15,P15)))))</f>
        <v>23</v>
      </c>
      <c r="S15" s="142">
        <f t="shared" si="0"/>
        <v>22</v>
      </c>
      <c r="T15" s="49">
        <v>36647</v>
      </c>
      <c r="U15" s="105">
        <v>37377</v>
      </c>
      <c r="V15" s="50">
        <v>1</v>
      </c>
      <c r="W15" s="107">
        <v>0</v>
      </c>
      <c r="X15" s="17">
        <v>0</v>
      </c>
      <c r="Y15" s="17">
        <v>0</v>
      </c>
      <c r="Z15" s="17">
        <v>0</v>
      </c>
      <c r="AA15" s="17">
        <v>1.6575</v>
      </c>
      <c r="AB15" s="17">
        <v>1.6575</v>
      </c>
      <c r="AC15" s="17">
        <v>0.29249999999999998</v>
      </c>
      <c r="AD15" s="50">
        <v>1</v>
      </c>
      <c r="AE15" s="17">
        <v>0</v>
      </c>
      <c r="AF15" s="17">
        <v>0</v>
      </c>
      <c r="AG15" s="17">
        <v>0</v>
      </c>
      <c r="AH15" s="50">
        <v>2.5000000000000001E-2</v>
      </c>
      <c r="AI15" s="145">
        <v>0</v>
      </c>
      <c r="AJ15" s="17">
        <v>0</v>
      </c>
      <c r="AK15" s="17">
        <v>0</v>
      </c>
      <c r="AL15" s="17">
        <v>0</v>
      </c>
      <c r="AM15" s="17">
        <v>0</v>
      </c>
      <c r="AN15" s="50">
        <v>3.6499999999999998E-2</v>
      </c>
      <c r="AO15" s="50">
        <v>0</v>
      </c>
      <c r="AP15" s="50">
        <v>3.8E-3</v>
      </c>
      <c r="AQ15" s="17">
        <v>3.8</v>
      </c>
      <c r="AR15" s="17">
        <v>0.26</v>
      </c>
      <c r="AS15" s="17">
        <v>0</v>
      </c>
      <c r="AT15" t="b">
        <v>1</v>
      </c>
      <c r="AU15" t="b">
        <v>1</v>
      </c>
      <c r="AV15" t="b">
        <v>1</v>
      </c>
      <c r="AW15" t="b">
        <v>1</v>
      </c>
      <c r="AX15" t="b">
        <v>0</v>
      </c>
      <c r="AY15" t="b">
        <v>1</v>
      </c>
      <c r="AZ15" t="b">
        <v>1</v>
      </c>
      <c r="BA15" t="b">
        <v>1</v>
      </c>
      <c r="BB15" t="b">
        <v>0</v>
      </c>
    </row>
    <row r="16" spans="1:55" x14ac:dyDescent="0.25">
      <c r="A16" s="4">
        <v>14</v>
      </c>
      <c r="B16" s="49">
        <v>36560</v>
      </c>
      <c r="C16" s="4" t="s">
        <v>603</v>
      </c>
      <c r="D16" s="4" t="s">
        <v>16</v>
      </c>
      <c r="E16" s="4" t="s">
        <v>45</v>
      </c>
      <c r="F16" s="4" t="s">
        <v>45</v>
      </c>
      <c r="G16" s="4" t="s">
        <v>602</v>
      </c>
      <c r="H16" s="4" t="s">
        <v>380</v>
      </c>
      <c r="I16" s="4" t="s">
        <v>316</v>
      </c>
      <c r="J16" s="4" t="s">
        <v>493</v>
      </c>
      <c r="K16" s="4" t="s">
        <v>63</v>
      </c>
      <c r="L16" s="4" t="s">
        <v>492</v>
      </c>
      <c r="M16" s="18" t="s">
        <v>157</v>
      </c>
      <c r="N16" s="49">
        <v>37742</v>
      </c>
      <c r="O16" s="49">
        <v>37955</v>
      </c>
      <c r="P16" s="49">
        <v>37772</v>
      </c>
      <c r="Q16" s="49">
        <v>37925</v>
      </c>
      <c r="R16" s="142">
        <f ca="1">IF(AND(O16&lt;=P16,N16&lt;Today),NETWORKDAYS(Today,O16),IF(AND(O16&lt;=P16,N16&gt;=Today),NETWORKDAYS(N16,O16),IF(AND(N16&lt;Today,O16&lt;=DateFlowBase),NETWORKDAYS('Data Base'!P16,O16),IF(N16&lt;Today,NETWORKDAYS(Today,CashFlow!$C$5),NETWORKDAYS(N16,P16)))))</f>
        <v>22</v>
      </c>
      <c r="S16" s="142">
        <f t="shared" si="0"/>
        <v>21</v>
      </c>
      <c r="T16" s="49">
        <v>36647</v>
      </c>
      <c r="U16" s="105">
        <v>37742</v>
      </c>
      <c r="V16" s="50">
        <v>1</v>
      </c>
      <c r="W16" s="107">
        <v>0</v>
      </c>
      <c r="X16" s="17">
        <v>0</v>
      </c>
      <c r="Y16" s="17">
        <v>0</v>
      </c>
      <c r="Z16" s="17">
        <v>0</v>
      </c>
      <c r="AA16" s="17">
        <v>1.6575</v>
      </c>
      <c r="AB16" s="17">
        <v>1.6575</v>
      </c>
      <c r="AC16" s="17">
        <v>0.29249999999999998</v>
      </c>
      <c r="AD16" s="50">
        <v>1</v>
      </c>
      <c r="AE16" s="17">
        <v>0</v>
      </c>
      <c r="AF16" s="17">
        <v>0</v>
      </c>
      <c r="AG16" s="17">
        <v>0</v>
      </c>
      <c r="AH16" s="50">
        <v>2.5000000000000001E-2</v>
      </c>
      <c r="AI16" s="145">
        <v>0</v>
      </c>
      <c r="AJ16" s="17">
        <v>0</v>
      </c>
      <c r="AK16" s="17">
        <v>0</v>
      </c>
      <c r="AL16" s="17">
        <v>0</v>
      </c>
      <c r="AM16" s="17">
        <v>0</v>
      </c>
      <c r="AN16" s="50">
        <v>3.6499999999999998E-2</v>
      </c>
      <c r="AO16" s="50">
        <v>0</v>
      </c>
      <c r="AP16" s="50">
        <v>3.8E-3</v>
      </c>
      <c r="AQ16" s="17">
        <v>3.8</v>
      </c>
      <c r="AR16" s="17">
        <v>0.26</v>
      </c>
      <c r="AS16" s="17">
        <v>0</v>
      </c>
      <c r="AT16" t="b">
        <v>1</v>
      </c>
      <c r="AU16" t="b">
        <v>1</v>
      </c>
      <c r="AV16" t="b">
        <v>1</v>
      </c>
      <c r="AW16" t="b">
        <v>1</v>
      </c>
      <c r="AX16" t="b">
        <v>0</v>
      </c>
      <c r="AY16" t="b">
        <v>1</v>
      </c>
      <c r="AZ16" t="b">
        <v>1</v>
      </c>
      <c r="BA16" t="b">
        <v>1</v>
      </c>
      <c r="BB16" t="b">
        <v>0</v>
      </c>
    </row>
    <row r="17" spans="1:54" x14ac:dyDescent="0.25">
      <c r="A17" s="4">
        <v>15</v>
      </c>
      <c r="B17" s="49">
        <v>36560</v>
      </c>
      <c r="C17" s="4" t="s">
        <v>603</v>
      </c>
      <c r="D17" s="4" t="s">
        <v>16</v>
      </c>
      <c r="E17" s="4" t="s">
        <v>45</v>
      </c>
      <c r="F17" s="4" t="s">
        <v>45</v>
      </c>
      <c r="G17" s="4" t="s">
        <v>602</v>
      </c>
      <c r="H17" s="4" t="s">
        <v>380</v>
      </c>
      <c r="I17" s="4" t="s">
        <v>316</v>
      </c>
      <c r="J17" s="4" t="s">
        <v>493</v>
      </c>
      <c r="K17" s="4" t="s">
        <v>63</v>
      </c>
      <c r="L17" s="4" t="s">
        <v>492</v>
      </c>
      <c r="M17" s="4" t="s">
        <v>157</v>
      </c>
      <c r="N17" s="49">
        <v>38108</v>
      </c>
      <c r="O17" s="49">
        <v>38321</v>
      </c>
      <c r="P17" s="49">
        <v>38138</v>
      </c>
      <c r="Q17" s="49">
        <v>38291</v>
      </c>
      <c r="R17" s="142">
        <f ca="1">IF(AND(O17&lt;=P17,N17&lt;Today),NETWORKDAYS(Today,O17),IF(AND(O17&lt;=P17,N17&gt;=Today),NETWORKDAYS(N17,O17),IF(AND(N17&lt;Today,O17&lt;=DateFlowBase),NETWORKDAYS('Data Base'!P17,O17),IF(N17&lt;Today,NETWORKDAYS(Today,CashFlow!$C$5),NETWORKDAYS(N17,P17)))))</f>
        <v>21</v>
      </c>
      <c r="S17" s="142">
        <f t="shared" si="0"/>
        <v>22</v>
      </c>
      <c r="T17" s="49">
        <v>36647</v>
      </c>
      <c r="U17" s="105">
        <v>38108</v>
      </c>
      <c r="V17" s="50">
        <v>1</v>
      </c>
      <c r="W17" s="107">
        <v>0</v>
      </c>
      <c r="X17" s="17">
        <v>0</v>
      </c>
      <c r="Y17" s="17">
        <v>0</v>
      </c>
      <c r="Z17" s="17">
        <v>0</v>
      </c>
      <c r="AA17" s="17">
        <v>1.6575</v>
      </c>
      <c r="AB17" s="17">
        <v>1.6575</v>
      </c>
      <c r="AC17" s="17">
        <v>0.29249999999999998</v>
      </c>
      <c r="AD17" s="50">
        <v>1</v>
      </c>
      <c r="AE17" s="17">
        <v>0</v>
      </c>
      <c r="AF17" s="17">
        <v>0</v>
      </c>
      <c r="AG17" s="17">
        <v>0</v>
      </c>
      <c r="AH17" s="50">
        <v>2.5000000000000001E-2</v>
      </c>
      <c r="AI17" s="145">
        <v>0</v>
      </c>
      <c r="AJ17" s="17">
        <v>0</v>
      </c>
      <c r="AK17" s="17">
        <v>0</v>
      </c>
      <c r="AL17" s="17">
        <v>0</v>
      </c>
      <c r="AM17" s="17">
        <v>0</v>
      </c>
      <c r="AN17" s="50">
        <v>3.6499999999999998E-2</v>
      </c>
      <c r="AO17" s="50">
        <v>0</v>
      </c>
      <c r="AP17" s="50">
        <v>3.8E-3</v>
      </c>
      <c r="AQ17" s="17">
        <v>3.8</v>
      </c>
      <c r="AR17" s="17">
        <v>0.26</v>
      </c>
      <c r="AS17" s="17">
        <v>0</v>
      </c>
      <c r="AT17" t="b">
        <v>1</v>
      </c>
      <c r="AU17" t="b">
        <v>1</v>
      </c>
      <c r="AV17" t="b">
        <v>1</v>
      </c>
      <c r="AW17" t="b">
        <v>1</v>
      </c>
      <c r="AX17" t="b">
        <v>0</v>
      </c>
      <c r="AY17" t="b">
        <v>1</v>
      </c>
      <c r="AZ17" t="b">
        <v>1</v>
      </c>
      <c r="BA17" t="b">
        <v>1</v>
      </c>
      <c r="BB17" t="b">
        <v>0</v>
      </c>
    </row>
    <row r="18" spans="1:54" x14ac:dyDescent="0.25">
      <c r="A18" s="4">
        <v>16</v>
      </c>
      <c r="B18" s="49">
        <v>36560</v>
      </c>
      <c r="C18" s="4" t="s">
        <v>603</v>
      </c>
      <c r="D18" s="4" t="s">
        <v>16</v>
      </c>
      <c r="E18" s="4" t="s">
        <v>45</v>
      </c>
      <c r="F18" s="4" t="s">
        <v>45</v>
      </c>
      <c r="G18" s="4" t="s">
        <v>602</v>
      </c>
      <c r="H18" s="4" t="s">
        <v>380</v>
      </c>
      <c r="I18" s="4" t="s">
        <v>316</v>
      </c>
      <c r="J18" s="4" t="s">
        <v>493</v>
      </c>
      <c r="K18" s="4" t="s">
        <v>63</v>
      </c>
      <c r="L18" s="4" t="s">
        <v>492</v>
      </c>
      <c r="M18" s="4" t="s">
        <v>157</v>
      </c>
      <c r="N18" s="49">
        <v>38473</v>
      </c>
      <c r="O18" s="49">
        <v>38686</v>
      </c>
      <c r="P18" s="49">
        <v>38503</v>
      </c>
      <c r="Q18" s="49">
        <v>38656</v>
      </c>
      <c r="R18" s="142">
        <f ca="1">IF(AND(O18&lt;=P18,N18&lt;Today),NETWORKDAYS(Today,O18),IF(AND(O18&lt;=P18,N18&gt;=Today),NETWORKDAYS(N18,O18),IF(AND(N18&lt;Today,O18&lt;=DateFlowBase),NETWORKDAYS('Data Base'!P18,O18),IF(N18&lt;Today,NETWORKDAYS(Today,CashFlow!$C$5),NETWORKDAYS(N18,P18)))))</f>
        <v>22</v>
      </c>
      <c r="S18" s="142">
        <f t="shared" si="0"/>
        <v>23</v>
      </c>
      <c r="T18" s="49">
        <v>36647</v>
      </c>
      <c r="U18" s="105">
        <v>38473</v>
      </c>
      <c r="V18" s="50">
        <v>1</v>
      </c>
      <c r="W18" s="107">
        <v>0</v>
      </c>
      <c r="X18" s="17">
        <v>0</v>
      </c>
      <c r="Y18" s="17">
        <v>0</v>
      </c>
      <c r="Z18" s="17">
        <v>0</v>
      </c>
      <c r="AA18" s="17">
        <v>1.6575</v>
      </c>
      <c r="AB18" s="17">
        <v>1.6575</v>
      </c>
      <c r="AC18" s="17">
        <v>0.29249999999999998</v>
      </c>
      <c r="AD18" s="50">
        <v>1</v>
      </c>
      <c r="AE18" s="17">
        <v>0</v>
      </c>
      <c r="AF18" s="17">
        <v>0</v>
      </c>
      <c r="AG18" s="17">
        <v>0</v>
      </c>
      <c r="AH18" s="50">
        <v>2.5000000000000001E-2</v>
      </c>
      <c r="AI18" s="145">
        <v>0</v>
      </c>
      <c r="AJ18" s="17">
        <v>0</v>
      </c>
      <c r="AK18" s="17">
        <v>0</v>
      </c>
      <c r="AL18" s="17">
        <v>0</v>
      </c>
      <c r="AM18" s="17">
        <v>0</v>
      </c>
      <c r="AN18" s="50">
        <v>3.6499999999999998E-2</v>
      </c>
      <c r="AO18" s="50">
        <v>0</v>
      </c>
      <c r="AP18" s="50">
        <v>3.8E-3</v>
      </c>
      <c r="AQ18" s="17">
        <v>3.8</v>
      </c>
      <c r="AR18" s="17">
        <v>0.26</v>
      </c>
      <c r="AS18" s="17">
        <v>0</v>
      </c>
      <c r="AT18" t="b">
        <v>1</v>
      </c>
      <c r="AU18" t="b">
        <v>1</v>
      </c>
      <c r="AV18" t="b">
        <v>1</v>
      </c>
      <c r="AW18" t="b">
        <v>1</v>
      </c>
      <c r="AX18" t="b">
        <v>0</v>
      </c>
      <c r="AY18" t="b">
        <v>1</v>
      </c>
      <c r="AZ18" t="b">
        <v>1</v>
      </c>
      <c r="BA18" t="b">
        <v>1</v>
      </c>
      <c r="BB18" t="b">
        <v>0</v>
      </c>
    </row>
    <row r="19" spans="1:54" x14ac:dyDescent="0.25">
      <c r="A19" s="4">
        <v>17</v>
      </c>
      <c r="B19" s="49">
        <v>36560</v>
      </c>
      <c r="C19" s="4" t="s">
        <v>603</v>
      </c>
      <c r="D19" s="4" t="s">
        <v>16</v>
      </c>
      <c r="E19" s="4" t="s">
        <v>45</v>
      </c>
      <c r="F19" s="4" t="s">
        <v>45</v>
      </c>
      <c r="G19" s="4" t="s">
        <v>602</v>
      </c>
      <c r="H19" s="4" t="s">
        <v>380</v>
      </c>
      <c r="I19" s="4" t="s">
        <v>316</v>
      </c>
      <c r="J19" s="4" t="s">
        <v>493</v>
      </c>
      <c r="K19" s="4" t="s">
        <v>63</v>
      </c>
      <c r="L19" s="4" t="s">
        <v>492</v>
      </c>
      <c r="M19" s="4" t="s">
        <v>157</v>
      </c>
      <c r="N19" s="49">
        <v>38838</v>
      </c>
      <c r="O19" s="49">
        <v>39051</v>
      </c>
      <c r="P19" s="49">
        <v>38868</v>
      </c>
      <c r="Q19" s="49">
        <v>39021</v>
      </c>
      <c r="R19" s="142">
        <f ca="1">IF(AND(O19&lt;=P19,N19&lt;Today),NETWORKDAYS(Today,O19),IF(AND(O19&lt;=P19,N19&gt;=Today),NETWORKDAYS(N19,O19),IF(AND(N19&lt;Today,O19&lt;=DateFlowBase),NETWORKDAYS('Data Base'!P19,O19),IF(N19&lt;Today,NETWORKDAYS(Today,CashFlow!$C$5),NETWORKDAYS(N19,P19)))))</f>
        <v>23</v>
      </c>
      <c r="S19" s="142">
        <f t="shared" si="0"/>
        <v>23</v>
      </c>
      <c r="T19" s="49">
        <v>36647</v>
      </c>
      <c r="U19" s="105">
        <v>38838</v>
      </c>
      <c r="V19" s="50">
        <v>1</v>
      </c>
      <c r="W19" s="107">
        <v>0</v>
      </c>
      <c r="X19" s="17">
        <v>0</v>
      </c>
      <c r="Y19" s="17">
        <v>0</v>
      </c>
      <c r="Z19" s="17">
        <v>0</v>
      </c>
      <c r="AA19" s="17">
        <v>1.6575</v>
      </c>
      <c r="AB19" s="17">
        <v>1.6575</v>
      </c>
      <c r="AC19" s="17">
        <v>0.29249999999999998</v>
      </c>
      <c r="AD19" s="50">
        <v>1</v>
      </c>
      <c r="AE19" s="17">
        <v>0</v>
      </c>
      <c r="AF19" s="17">
        <v>0</v>
      </c>
      <c r="AG19" s="17">
        <v>0</v>
      </c>
      <c r="AH19" s="50">
        <v>2.5000000000000001E-2</v>
      </c>
      <c r="AI19" s="145">
        <v>0</v>
      </c>
      <c r="AJ19" s="17">
        <v>0</v>
      </c>
      <c r="AK19" s="17">
        <v>0</v>
      </c>
      <c r="AL19" s="17">
        <v>0</v>
      </c>
      <c r="AM19" s="17">
        <v>0</v>
      </c>
      <c r="AN19" s="50">
        <v>3.6499999999999998E-2</v>
      </c>
      <c r="AO19" s="50">
        <v>0</v>
      </c>
      <c r="AP19" s="50">
        <v>3.8E-3</v>
      </c>
      <c r="AQ19" s="17">
        <v>3.8</v>
      </c>
      <c r="AR19" s="17">
        <v>0.26</v>
      </c>
      <c r="AS19" s="17">
        <v>0</v>
      </c>
      <c r="AT19" t="b">
        <v>1</v>
      </c>
      <c r="AU19" t="b">
        <v>1</v>
      </c>
      <c r="AV19" t="b">
        <v>1</v>
      </c>
      <c r="AW19" t="b">
        <v>1</v>
      </c>
      <c r="AX19" t="b">
        <v>0</v>
      </c>
      <c r="AY19" t="b">
        <v>1</v>
      </c>
      <c r="AZ19" t="b">
        <v>1</v>
      </c>
      <c r="BA19" t="b">
        <v>1</v>
      </c>
      <c r="BB19" t="b">
        <v>0</v>
      </c>
    </row>
    <row r="20" spans="1:54" x14ac:dyDescent="0.25">
      <c r="A20" s="4">
        <v>18</v>
      </c>
      <c r="B20" s="49">
        <v>36560</v>
      </c>
      <c r="C20" s="4" t="s">
        <v>603</v>
      </c>
      <c r="D20" s="4" t="s">
        <v>16</v>
      </c>
      <c r="E20" s="4" t="s">
        <v>45</v>
      </c>
      <c r="F20" s="4" t="s">
        <v>45</v>
      </c>
      <c r="G20" s="4" t="s">
        <v>602</v>
      </c>
      <c r="H20" s="4" t="s">
        <v>380</v>
      </c>
      <c r="I20" s="4" t="s">
        <v>316</v>
      </c>
      <c r="J20" s="4" t="s">
        <v>493</v>
      </c>
      <c r="K20" s="4" t="s">
        <v>63</v>
      </c>
      <c r="L20" s="4" t="s">
        <v>492</v>
      </c>
      <c r="M20" s="18" t="s">
        <v>157</v>
      </c>
      <c r="N20" s="49">
        <v>39203</v>
      </c>
      <c r="O20" s="49">
        <v>39416</v>
      </c>
      <c r="P20" s="49">
        <v>39233</v>
      </c>
      <c r="Q20" s="49">
        <v>39386</v>
      </c>
      <c r="R20" s="142">
        <f ca="1">IF(AND(O20&lt;=P20,N20&lt;Today),NETWORKDAYS(Today,O20),IF(AND(O20&lt;=P20,N20&gt;=Today),NETWORKDAYS(N20,O20),IF(AND(N20&lt;Today,O20&lt;=DateFlowBase),NETWORKDAYS('Data Base'!P20,O20),IF(N20&lt;Today,NETWORKDAYS(Today,CashFlow!$C$5),NETWORKDAYS(N20,P20)))))</f>
        <v>23</v>
      </c>
      <c r="S20" s="142">
        <f t="shared" si="0"/>
        <v>23</v>
      </c>
      <c r="T20" s="49">
        <v>36647</v>
      </c>
      <c r="U20" s="105">
        <v>39203</v>
      </c>
      <c r="V20" s="50">
        <v>1</v>
      </c>
      <c r="W20" s="107">
        <v>0</v>
      </c>
      <c r="X20" s="17">
        <v>0</v>
      </c>
      <c r="Y20" s="17">
        <v>0</v>
      </c>
      <c r="Z20" s="17">
        <v>0</v>
      </c>
      <c r="AA20" s="17">
        <v>1.6575</v>
      </c>
      <c r="AB20" s="17">
        <v>1.6575</v>
      </c>
      <c r="AC20" s="17">
        <v>0.29249999999999998</v>
      </c>
      <c r="AD20" s="50">
        <v>1</v>
      </c>
      <c r="AE20" s="17">
        <v>0</v>
      </c>
      <c r="AF20" s="17">
        <v>0</v>
      </c>
      <c r="AG20" s="17">
        <v>0</v>
      </c>
      <c r="AH20" s="50">
        <v>2.5000000000000001E-2</v>
      </c>
      <c r="AI20" s="145">
        <v>0</v>
      </c>
      <c r="AJ20" s="17">
        <v>0</v>
      </c>
      <c r="AK20" s="17">
        <v>0</v>
      </c>
      <c r="AL20" s="17">
        <v>0</v>
      </c>
      <c r="AM20" s="17">
        <v>0</v>
      </c>
      <c r="AN20" s="50">
        <v>3.6499999999999998E-2</v>
      </c>
      <c r="AO20" s="50">
        <v>0</v>
      </c>
      <c r="AP20" s="50">
        <v>3.8E-3</v>
      </c>
      <c r="AQ20" s="17">
        <v>3.8</v>
      </c>
      <c r="AR20" s="17">
        <v>0.26</v>
      </c>
      <c r="AS20" s="17">
        <v>0</v>
      </c>
      <c r="AT20" t="b">
        <v>1</v>
      </c>
      <c r="AU20" t="b">
        <v>1</v>
      </c>
      <c r="AV20" t="b">
        <v>1</v>
      </c>
      <c r="AW20" t="b">
        <v>1</v>
      </c>
      <c r="AX20" t="b">
        <v>0</v>
      </c>
      <c r="AY20" t="b">
        <v>1</v>
      </c>
      <c r="AZ20" t="b">
        <v>1</v>
      </c>
      <c r="BA20" t="b">
        <v>1</v>
      </c>
      <c r="BB20" t="b">
        <v>0</v>
      </c>
    </row>
    <row r="21" spans="1:54" x14ac:dyDescent="0.25">
      <c r="A21" s="4">
        <v>19</v>
      </c>
      <c r="B21" s="49">
        <v>36560</v>
      </c>
      <c r="C21" s="4" t="s">
        <v>603</v>
      </c>
      <c r="D21" s="4" t="s">
        <v>16</v>
      </c>
      <c r="E21" s="4" t="s">
        <v>45</v>
      </c>
      <c r="F21" s="4" t="s">
        <v>45</v>
      </c>
      <c r="G21" s="4" t="s">
        <v>602</v>
      </c>
      <c r="H21" s="4" t="s">
        <v>380</v>
      </c>
      <c r="I21" s="4" t="s">
        <v>316</v>
      </c>
      <c r="J21" s="4" t="s">
        <v>493</v>
      </c>
      <c r="K21" s="4" t="s">
        <v>63</v>
      </c>
      <c r="L21" s="4" t="s">
        <v>492</v>
      </c>
      <c r="M21" s="4" t="s">
        <v>157</v>
      </c>
      <c r="N21" s="49">
        <v>39569</v>
      </c>
      <c r="O21" s="49">
        <v>39782</v>
      </c>
      <c r="P21" s="49">
        <v>39599</v>
      </c>
      <c r="Q21" s="49">
        <v>39752</v>
      </c>
      <c r="R21" s="142">
        <f ca="1">IF(AND(O21&lt;=P21,N21&lt;Today),NETWORKDAYS(Today,O21),IF(AND(O21&lt;=P21,N21&gt;=Today),NETWORKDAYS(N21,O21),IF(AND(N21&lt;Today,O21&lt;=DateFlowBase),NETWORKDAYS('Data Base'!P21,O21),IF(N21&lt;Today,NETWORKDAYS(Today,CashFlow!$C$5),NETWORKDAYS(N21,P21)))))</f>
        <v>22</v>
      </c>
      <c r="S21" s="142">
        <f t="shared" si="0"/>
        <v>21</v>
      </c>
      <c r="T21" s="49">
        <v>36647</v>
      </c>
      <c r="U21" s="105">
        <v>39569</v>
      </c>
      <c r="V21" s="50">
        <v>1</v>
      </c>
      <c r="W21" s="107">
        <v>0</v>
      </c>
      <c r="X21" s="17">
        <v>0</v>
      </c>
      <c r="Y21" s="17">
        <v>0</v>
      </c>
      <c r="Z21" s="17">
        <v>0</v>
      </c>
      <c r="AA21" s="17">
        <v>1.6575</v>
      </c>
      <c r="AB21" s="17">
        <v>1.6575</v>
      </c>
      <c r="AC21" s="17">
        <v>0.29249999999999998</v>
      </c>
      <c r="AD21" s="50">
        <v>1</v>
      </c>
      <c r="AE21" s="17">
        <v>0</v>
      </c>
      <c r="AF21" s="17">
        <v>0</v>
      </c>
      <c r="AG21" s="17">
        <v>0</v>
      </c>
      <c r="AH21" s="50">
        <v>2.5000000000000001E-2</v>
      </c>
      <c r="AI21" s="145">
        <v>0</v>
      </c>
      <c r="AJ21" s="17">
        <v>0</v>
      </c>
      <c r="AK21" s="17">
        <v>0</v>
      </c>
      <c r="AL21" s="17">
        <v>0</v>
      </c>
      <c r="AM21" s="17">
        <v>0</v>
      </c>
      <c r="AN21" s="50">
        <v>3.6499999999999998E-2</v>
      </c>
      <c r="AO21" s="50">
        <v>0</v>
      </c>
      <c r="AP21" s="50">
        <v>3.8E-3</v>
      </c>
      <c r="AQ21" s="17">
        <v>3.8</v>
      </c>
      <c r="AR21" s="17">
        <v>0.26</v>
      </c>
      <c r="AS21" s="17">
        <v>0</v>
      </c>
      <c r="AT21" t="b">
        <v>1</v>
      </c>
      <c r="AU21" t="b">
        <v>1</v>
      </c>
      <c r="AV21" t="b">
        <v>1</v>
      </c>
      <c r="AW21" t="b">
        <v>1</v>
      </c>
      <c r="AX21" t="b">
        <v>0</v>
      </c>
      <c r="AY21" t="b">
        <v>1</v>
      </c>
      <c r="AZ21" t="b">
        <v>1</v>
      </c>
      <c r="BA21" t="b">
        <v>1</v>
      </c>
      <c r="BB21" t="b">
        <v>0</v>
      </c>
    </row>
    <row r="22" spans="1:54" x14ac:dyDescent="0.25">
      <c r="A22" s="4">
        <v>20</v>
      </c>
      <c r="B22" s="49">
        <v>36560</v>
      </c>
      <c r="C22" s="4" t="s">
        <v>603</v>
      </c>
      <c r="D22" s="4" t="s">
        <v>16</v>
      </c>
      <c r="E22" s="4" t="s">
        <v>45</v>
      </c>
      <c r="F22" s="4" t="s">
        <v>45</v>
      </c>
      <c r="G22" s="4" t="s">
        <v>602</v>
      </c>
      <c r="H22" s="4" t="s">
        <v>380</v>
      </c>
      <c r="I22" s="4" t="s">
        <v>316</v>
      </c>
      <c r="J22" s="4" t="s">
        <v>493</v>
      </c>
      <c r="K22" s="4" t="s">
        <v>63</v>
      </c>
      <c r="L22" s="4" t="s">
        <v>492</v>
      </c>
      <c r="M22" s="4" t="s">
        <v>157</v>
      </c>
      <c r="N22" s="49">
        <v>39934</v>
      </c>
      <c r="O22" s="49">
        <v>40147</v>
      </c>
      <c r="P22" s="49">
        <v>39964</v>
      </c>
      <c r="Q22" s="49">
        <v>40117</v>
      </c>
      <c r="R22" s="142">
        <f ca="1">IF(AND(O22&lt;=P22,N22&lt;Today),NETWORKDAYS(Today,O22),IF(AND(O22&lt;=P22,N22&gt;=Today),NETWORKDAYS(N22,O22),IF(AND(N22&lt;Today,O22&lt;=DateFlowBase),NETWORKDAYS('Data Base'!P22,O22),IF(N22&lt;Today,NETWORKDAYS(Today,CashFlow!$C$5),NETWORKDAYS(N22,P22)))))</f>
        <v>21</v>
      </c>
      <c r="S22" s="142">
        <f t="shared" si="0"/>
        <v>21</v>
      </c>
      <c r="T22" s="49">
        <v>36647</v>
      </c>
      <c r="U22" s="105">
        <v>39934</v>
      </c>
      <c r="V22" s="50">
        <v>1</v>
      </c>
      <c r="W22" s="107">
        <v>0</v>
      </c>
      <c r="X22" s="17">
        <v>0</v>
      </c>
      <c r="Y22" s="17">
        <v>0</v>
      </c>
      <c r="Z22" s="17">
        <v>0</v>
      </c>
      <c r="AA22" s="17">
        <v>1.6575</v>
      </c>
      <c r="AB22" s="17">
        <v>1.6575</v>
      </c>
      <c r="AC22" s="17">
        <v>0.29249999999999998</v>
      </c>
      <c r="AD22" s="50">
        <v>1</v>
      </c>
      <c r="AE22" s="17">
        <v>0</v>
      </c>
      <c r="AF22" s="17">
        <v>0</v>
      </c>
      <c r="AG22" s="17">
        <v>0</v>
      </c>
      <c r="AH22" s="50">
        <v>2.5000000000000001E-2</v>
      </c>
      <c r="AI22" s="145">
        <v>0</v>
      </c>
      <c r="AJ22" s="17">
        <v>0</v>
      </c>
      <c r="AK22" s="17">
        <v>0</v>
      </c>
      <c r="AL22" s="17">
        <v>0</v>
      </c>
      <c r="AM22" s="17">
        <v>0</v>
      </c>
      <c r="AN22" s="50">
        <v>3.6499999999999998E-2</v>
      </c>
      <c r="AO22" s="50">
        <v>0</v>
      </c>
      <c r="AP22" s="50">
        <v>3.8E-3</v>
      </c>
      <c r="AQ22" s="17">
        <v>3.8</v>
      </c>
      <c r="AR22" s="17">
        <v>0.26</v>
      </c>
      <c r="AS22" s="17">
        <v>0</v>
      </c>
      <c r="AT22" t="b">
        <v>1</v>
      </c>
      <c r="AU22" t="b">
        <v>1</v>
      </c>
      <c r="AV22" t="b">
        <v>1</v>
      </c>
      <c r="AW22" t="b">
        <v>1</v>
      </c>
      <c r="AX22" t="b">
        <v>0</v>
      </c>
      <c r="AY22" t="b">
        <v>1</v>
      </c>
      <c r="AZ22" t="b">
        <v>1</v>
      </c>
      <c r="BA22" t="b">
        <v>1</v>
      </c>
      <c r="BB22" t="b">
        <v>0</v>
      </c>
    </row>
    <row r="23" spans="1:54" x14ac:dyDescent="0.25">
      <c r="A23" s="4">
        <v>21</v>
      </c>
      <c r="R23" s="142">
        <f ca="1">IF(AND(O23&lt;=P23,N23&lt;Today),NETWORKDAYS(Today,O23),IF(AND(O23&lt;=P23,N23&gt;=Today),NETWORKDAYS(N23,O23),IF(AND(N23&lt;Today,O23&lt;=DateFlowBase),NETWORKDAYS('Data Base'!P23,O23),IF(N23&lt;Today,NETWORKDAYS(Today,CashFlow!$C$5),NETWORKDAYS(N23,P23)))))</f>
        <v>-26133</v>
      </c>
      <c r="S23" s="142">
        <f t="shared" si="0"/>
        <v>0</v>
      </c>
    </row>
    <row r="24" spans="1:54" x14ac:dyDescent="0.25">
      <c r="A24" s="4">
        <v>22</v>
      </c>
      <c r="M24" s="18"/>
      <c r="R24" s="142">
        <f ca="1">IF(AND(O24&lt;=P24,N24&lt;Today),NETWORKDAYS(Today,O24),IF(AND(O24&lt;=P24,N24&gt;=Today),NETWORKDAYS(N24,O24),IF(AND(N24&lt;Today,O24&lt;=DateFlowBase),NETWORKDAYS('Data Base'!P24,O24),IF(N24&lt;Today,NETWORKDAYS(Today,CashFlow!$C$5),NETWORKDAYS(N24,P24)))))</f>
        <v>-26133</v>
      </c>
      <c r="S24" s="142">
        <f t="shared" si="0"/>
        <v>0</v>
      </c>
    </row>
    <row r="25" spans="1:54" x14ac:dyDescent="0.25">
      <c r="A25" s="4">
        <v>23</v>
      </c>
      <c r="R25" s="142">
        <f ca="1">IF(AND(O25&lt;=P25,N25&lt;Today),NETWORKDAYS(Today,O25),IF(AND(O25&lt;=P25,N25&gt;=Today),NETWORKDAYS(N25,O25),IF(AND(N25&lt;Today,O25&lt;=DateFlowBase),NETWORKDAYS('Data Base'!P25,O25),IF(N25&lt;Today,NETWORKDAYS(Today,CashFlow!$C$5),NETWORKDAYS(N25,P25)))))</f>
        <v>-26133</v>
      </c>
      <c r="S25" s="142">
        <f t="shared" si="0"/>
        <v>0</v>
      </c>
    </row>
    <row r="26" spans="1:54" x14ac:dyDescent="0.25">
      <c r="A26" s="4">
        <v>24</v>
      </c>
      <c r="R26" s="142">
        <f ca="1">IF(AND(O26&lt;=P26,N26&lt;Today),NETWORKDAYS(Today,O26),IF(AND(O26&lt;=P26,N26&gt;=Today),NETWORKDAYS(N26,O26),IF(AND(N26&lt;Today,O26&lt;=DateFlowBase),NETWORKDAYS('Data Base'!P26,O26),IF(N26&lt;Today,NETWORKDAYS(Today,CashFlow!$C$5),NETWORKDAYS(N26,P26)))))</f>
        <v>-26133</v>
      </c>
      <c r="S26" s="142">
        <f t="shared" si="0"/>
        <v>0</v>
      </c>
    </row>
    <row r="27" spans="1:54" x14ac:dyDescent="0.25">
      <c r="A27" s="4">
        <v>25</v>
      </c>
      <c r="R27" s="142">
        <f ca="1">IF(AND(O27&lt;=P27,N27&lt;Today),NETWORKDAYS(Today,O27),IF(AND(O27&lt;=P27,N27&gt;=Today),NETWORKDAYS(N27,O27),IF(AND(N27&lt;Today,O27&lt;=DateFlowBase),NETWORKDAYS('Data Base'!P27,O27),IF(N27&lt;Today,NETWORKDAYS(Today,CashFlow!$C$5),NETWORKDAYS(N27,P27)))))</f>
        <v>-26133</v>
      </c>
      <c r="S27" s="142">
        <f t="shared" si="0"/>
        <v>0</v>
      </c>
    </row>
    <row r="28" spans="1:54" x14ac:dyDescent="0.25">
      <c r="A28" s="4">
        <v>26</v>
      </c>
      <c r="M28" s="18"/>
      <c r="R28" s="142">
        <f ca="1">IF(AND(O28&lt;=P28,N28&lt;Today),NETWORKDAYS(Today,O28),IF(AND(O28&lt;=P28,N28&gt;=Today),NETWORKDAYS(N28,O28),IF(AND(N28&lt;Today,O28&lt;=DateFlowBase),NETWORKDAYS('Data Base'!P28,O28),IF(N28&lt;Today,NETWORKDAYS(Today,CashFlow!$C$5),NETWORKDAYS(N28,P28)))))</f>
        <v>-26133</v>
      </c>
      <c r="S28" s="142">
        <f t="shared" si="0"/>
        <v>0</v>
      </c>
    </row>
    <row r="29" spans="1:54" x14ac:dyDescent="0.25">
      <c r="A29" s="4">
        <v>27</v>
      </c>
      <c r="R29" s="142">
        <f ca="1">IF(AND(O29&lt;=P29,N29&lt;Today),NETWORKDAYS(Today,O29),IF(AND(O29&lt;=P29,N29&gt;=Today),NETWORKDAYS(N29,O29),IF(AND(N29&lt;Today,O29&lt;=DateFlowBase),NETWORKDAYS('Data Base'!P29,O29),IF(N29&lt;Today,NETWORKDAYS(Today,CashFlow!$C$5),NETWORKDAYS(N29,P29)))))</f>
        <v>-26133</v>
      </c>
      <c r="S29" s="142">
        <f t="shared" si="0"/>
        <v>0</v>
      </c>
    </row>
    <row r="30" spans="1:54" x14ac:dyDescent="0.25">
      <c r="A30" s="4">
        <v>28</v>
      </c>
      <c r="R30" s="142">
        <f ca="1">IF(AND(O30&lt;=P30,N30&lt;Today),NETWORKDAYS(Today,O30),IF(AND(O30&lt;=P30,N30&gt;=Today),NETWORKDAYS(N30,O30),IF(AND(N30&lt;Today,O30&lt;=DateFlowBase),NETWORKDAYS('Data Base'!P30,O30),IF(N30&lt;Today,NETWORKDAYS(Today,CashFlow!$C$5),NETWORKDAYS(N30,P30)))))</f>
        <v>-26133</v>
      </c>
      <c r="S30" s="142">
        <f t="shared" si="0"/>
        <v>0</v>
      </c>
    </row>
    <row r="31" spans="1:54" x14ac:dyDescent="0.25">
      <c r="A31" s="4">
        <v>29</v>
      </c>
      <c r="R31" s="142">
        <f ca="1">IF(AND(O31&lt;=P31,N31&lt;Today),NETWORKDAYS(Today,O31),IF(AND(O31&lt;=P31,N31&gt;=Today),NETWORKDAYS(N31,O31),IF(AND(N31&lt;Today,O31&lt;=DateFlowBase),NETWORKDAYS('Data Base'!P31,O31),IF(N31&lt;Today,NETWORKDAYS(Today,CashFlow!$C$5),NETWORKDAYS(N31,P31)))))</f>
        <v>-26133</v>
      </c>
      <c r="S31" s="142">
        <f t="shared" si="0"/>
        <v>0</v>
      </c>
    </row>
    <row r="32" spans="1:54" x14ac:dyDescent="0.25">
      <c r="A32" s="4">
        <v>30</v>
      </c>
      <c r="M32" s="18"/>
      <c r="R32" s="142">
        <f ca="1">IF(AND(O32&lt;=P32,N32&lt;Today),NETWORKDAYS(Today,O32),IF(AND(O32&lt;=P32,N32&gt;=Today),NETWORKDAYS(N32,O32),IF(AND(N32&lt;Today,O32&lt;=DateFlowBase),NETWORKDAYS('Data Base'!P32,O32),IF(N32&lt;Today,NETWORKDAYS(Today,CashFlow!$C$5),NETWORKDAYS(N32,P32)))))</f>
        <v>-26133</v>
      </c>
      <c r="S32" s="142">
        <f t="shared" si="0"/>
        <v>0</v>
      </c>
    </row>
    <row r="33" spans="1:19" x14ac:dyDescent="0.25">
      <c r="A33" s="4">
        <v>31</v>
      </c>
      <c r="R33" s="142">
        <f ca="1">IF(AND(O33&lt;=P33,N33&lt;Today),NETWORKDAYS(Today,O33),IF(AND(O33&lt;=P33,N33&gt;=Today),NETWORKDAYS(N33,O33),IF(AND(N33&lt;Today,O33&lt;=DateFlowBase),NETWORKDAYS('Data Base'!P33,O33),IF(N33&lt;Today,NETWORKDAYS(Today,CashFlow!$C$5),NETWORKDAYS(N33,P33)))))</f>
        <v>-26133</v>
      </c>
      <c r="S33" s="142">
        <f t="shared" si="0"/>
        <v>0</v>
      </c>
    </row>
    <row r="34" spans="1:19" x14ac:dyDescent="0.25">
      <c r="A34" s="4">
        <v>32</v>
      </c>
      <c r="R34" s="142">
        <f ca="1">IF(AND(O34&lt;=P34,N34&lt;Today),NETWORKDAYS(Today,O34),IF(AND(O34&lt;=P34,N34&gt;=Today),NETWORKDAYS(N34,O34),IF(AND(N34&lt;Today,O34&lt;=DateFlowBase),NETWORKDAYS('Data Base'!P34,O34),IF(N34&lt;Today,NETWORKDAYS(Today,CashFlow!$C$5),NETWORKDAYS(N34,P34)))))</f>
        <v>-26133</v>
      </c>
      <c r="S34" s="142">
        <f t="shared" si="0"/>
        <v>0</v>
      </c>
    </row>
    <row r="35" spans="1:19" x14ac:dyDescent="0.25">
      <c r="A35" s="4">
        <v>33</v>
      </c>
      <c r="R35" s="142">
        <f ca="1">IF(AND(O35&lt;=P35,N35&lt;Today),NETWORKDAYS(Today,O35),IF(AND(O35&lt;=P35,N35&gt;=Today),NETWORKDAYS(N35,O35),IF(AND(N35&lt;Today,O35&lt;=DateFlowBase),NETWORKDAYS('Data Base'!P35,O35),IF(N35&lt;Today,NETWORKDAYS(Today,CashFlow!$C$5),NETWORKDAYS(N35,P35)))))</f>
        <v>-26133</v>
      </c>
      <c r="S35" s="142">
        <f t="shared" ref="S35:S53" si="1">NETWORKDAYS(Q35,O35)</f>
        <v>0</v>
      </c>
    </row>
    <row r="36" spans="1:19" x14ac:dyDescent="0.25">
      <c r="A36" s="4">
        <v>34</v>
      </c>
      <c r="M36" s="18"/>
      <c r="R36" s="142">
        <f ca="1">IF(AND(O36&lt;=P36,N36&lt;Today),NETWORKDAYS(Today,O36),IF(AND(O36&lt;=P36,N36&gt;=Today),NETWORKDAYS(N36,O36),IF(AND(N36&lt;Today,O36&lt;=DateFlowBase),NETWORKDAYS('Data Base'!P36,O36),IF(N36&lt;Today,NETWORKDAYS(Today,CashFlow!$C$5),NETWORKDAYS(N36,P36)))))</f>
        <v>-26133</v>
      </c>
      <c r="S36" s="142">
        <f t="shared" si="1"/>
        <v>0</v>
      </c>
    </row>
    <row r="37" spans="1:19" x14ac:dyDescent="0.25">
      <c r="A37" s="4">
        <v>35</v>
      </c>
      <c r="R37" s="142">
        <f ca="1">IF(AND(O37&lt;=P37,N37&lt;Today),NETWORKDAYS(Today,O37),IF(AND(O37&lt;=P37,N37&gt;=Today),NETWORKDAYS(N37,O37),IF(AND(N37&lt;Today,O37&lt;=DateFlowBase),NETWORKDAYS('Data Base'!P37,O37),IF(N37&lt;Today,NETWORKDAYS(Today,CashFlow!$C$5),NETWORKDAYS(N37,P37)))))</f>
        <v>-26133</v>
      </c>
      <c r="S37" s="142">
        <f t="shared" si="1"/>
        <v>0</v>
      </c>
    </row>
    <row r="38" spans="1:19" x14ac:dyDescent="0.25">
      <c r="A38" s="4">
        <v>36</v>
      </c>
      <c r="R38" s="142">
        <f ca="1">IF(AND(O38&lt;=P38,N38&lt;Today),NETWORKDAYS(Today,O38),IF(AND(O38&lt;=P38,N38&gt;=Today),NETWORKDAYS(N38,O38),IF(AND(N38&lt;Today,O38&lt;=DateFlowBase),NETWORKDAYS('Data Base'!P38,O38),IF(N38&lt;Today,NETWORKDAYS(Today,CashFlow!$C$5),NETWORKDAYS(N38,P38)))))</f>
        <v>-26133</v>
      </c>
      <c r="S38" s="142">
        <f t="shared" si="1"/>
        <v>0</v>
      </c>
    </row>
    <row r="39" spans="1:19" x14ac:dyDescent="0.25">
      <c r="A39" s="4">
        <v>37</v>
      </c>
      <c r="R39" s="142">
        <f ca="1">IF(AND(O39&lt;=P39,N39&lt;Today),NETWORKDAYS(Today,O39),IF(AND(O39&lt;=P39,N39&gt;=Today),NETWORKDAYS(N39,O39),IF(AND(N39&lt;Today,O39&lt;=DateFlowBase),NETWORKDAYS('Data Base'!P39,O39),IF(N39&lt;Today,NETWORKDAYS(Today,CashFlow!$C$5),NETWORKDAYS(N39,P39)))))</f>
        <v>-26133</v>
      </c>
      <c r="S39" s="142">
        <f t="shared" si="1"/>
        <v>0</v>
      </c>
    </row>
    <row r="40" spans="1:19" x14ac:dyDescent="0.25">
      <c r="A40" s="4">
        <v>38</v>
      </c>
      <c r="M40" s="18"/>
      <c r="R40" s="142">
        <f ca="1">IF(AND(O40&lt;=P40,N40&lt;Today),NETWORKDAYS(Today,O40),IF(AND(O40&lt;=P40,N40&gt;=Today),NETWORKDAYS(N40,O40),IF(AND(N40&lt;Today,O40&lt;=DateFlowBase),NETWORKDAYS('Data Base'!P40,O40),IF(N40&lt;Today,NETWORKDAYS(Today,CashFlow!$C$5),NETWORKDAYS(N40,P40)))))</f>
        <v>-26133</v>
      </c>
      <c r="S40" s="142">
        <f t="shared" si="1"/>
        <v>0</v>
      </c>
    </row>
    <row r="41" spans="1:19" x14ac:dyDescent="0.25">
      <c r="A41" s="4">
        <v>39</v>
      </c>
      <c r="R41" s="142">
        <f ca="1">IF(AND(O41&lt;=P41,N41&lt;Today),NETWORKDAYS(Today,O41),IF(AND(O41&lt;=P41,N41&gt;=Today),NETWORKDAYS(N41,O41),IF(AND(N41&lt;Today,O41&lt;=DateFlowBase),NETWORKDAYS('Data Base'!P41,O41),IF(N41&lt;Today,NETWORKDAYS(Today,CashFlow!$C$5),NETWORKDAYS(N41,P41)))))</f>
        <v>-26133</v>
      </c>
      <c r="S41" s="142">
        <f t="shared" si="1"/>
        <v>0</v>
      </c>
    </row>
    <row r="42" spans="1:19" x14ac:dyDescent="0.25">
      <c r="A42" s="4">
        <v>40</v>
      </c>
      <c r="R42" s="142">
        <f ca="1">IF(AND(O42&lt;=P42,N42&lt;Today),NETWORKDAYS(Today,O42),IF(AND(O42&lt;=P42,N42&gt;=Today),NETWORKDAYS(N42,O42),IF(AND(N42&lt;Today,O42&lt;=DateFlowBase),NETWORKDAYS('Data Base'!P42,O42),IF(N42&lt;Today,NETWORKDAYS(Today,CashFlow!$C$5),NETWORKDAYS(N42,P42)))))</f>
        <v>-26133</v>
      </c>
      <c r="S42" s="142">
        <f t="shared" si="1"/>
        <v>0</v>
      </c>
    </row>
    <row r="43" spans="1:19" x14ac:dyDescent="0.25">
      <c r="A43" s="4">
        <v>41</v>
      </c>
      <c r="R43" s="142">
        <f ca="1">IF(AND(O43&lt;=P43,N43&lt;Today),NETWORKDAYS(Today,O43),IF(AND(O43&lt;=P43,N43&gt;=Today),NETWORKDAYS(N43,O43),IF(AND(N43&lt;Today,O43&lt;=DateFlowBase),NETWORKDAYS('Data Base'!P43,O43),IF(N43&lt;Today,NETWORKDAYS(Today,CashFlow!$C$5),NETWORKDAYS(N43,P43)))))</f>
        <v>-26133</v>
      </c>
      <c r="S43" s="142">
        <f t="shared" si="1"/>
        <v>0</v>
      </c>
    </row>
    <row r="44" spans="1:19" x14ac:dyDescent="0.25">
      <c r="A44" s="4">
        <v>42</v>
      </c>
      <c r="M44" s="18"/>
      <c r="R44" s="142">
        <f ca="1">IF(AND(O44&lt;=P44,N44&lt;Today),NETWORKDAYS(Today,O44),IF(AND(O44&lt;=P44,N44&gt;=Today),NETWORKDAYS(N44,O44),IF(AND(N44&lt;Today,O44&lt;=DateFlowBase),NETWORKDAYS('Data Base'!P44,O44),IF(N44&lt;Today,NETWORKDAYS(Today,CashFlow!$C$5),NETWORKDAYS(N44,P44)))))</f>
        <v>-26133</v>
      </c>
      <c r="S44" s="142">
        <f t="shared" si="1"/>
        <v>0</v>
      </c>
    </row>
    <row r="45" spans="1:19" x14ac:dyDescent="0.25">
      <c r="A45" s="4">
        <v>43</v>
      </c>
      <c r="R45" s="142">
        <f ca="1">IF(AND(O45&lt;=P45,N45&lt;Today),NETWORKDAYS(Today,O45),IF(AND(O45&lt;=P45,N45&gt;=Today),NETWORKDAYS(N45,O45),IF(AND(N45&lt;Today,O45&lt;=DateFlowBase),NETWORKDAYS('Data Base'!P45,O45),IF(N45&lt;Today,NETWORKDAYS(Today,CashFlow!$C$5),NETWORKDAYS(N45,P45)))))</f>
        <v>-26133</v>
      </c>
      <c r="S45" s="142">
        <f t="shared" si="1"/>
        <v>0</v>
      </c>
    </row>
    <row r="46" spans="1:19" x14ac:dyDescent="0.25">
      <c r="A46" s="4">
        <v>44</v>
      </c>
      <c r="R46" s="142">
        <f ca="1">IF(AND(O46&lt;=P46,N46&lt;Today),NETWORKDAYS(Today,O46),IF(AND(O46&lt;=P46,N46&gt;=Today),NETWORKDAYS(N46,O46),IF(AND(N46&lt;Today,O46&lt;=DateFlowBase),NETWORKDAYS('Data Base'!P46,O46),IF(N46&lt;Today,NETWORKDAYS(Today,CashFlow!$C$5),NETWORKDAYS(N46,P46)))))</f>
        <v>-26133</v>
      </c>
      <c r="S46" s="142">
        <f t="shared" si="1"/>
        <v>0</v>
      </c>
    </row>
    <row r="47" spans="1:19" x14ac:dyDescent="0.25">
      <c r="A47" s="4">
        <v>45</v>
      </c>
      <c r="R47" s="142">
        <f ca="1">IF(AND(O47&lt;=P47,N47&lt;Today),NETWORKDAYS(Today,O47),IF(AND(O47&lt;=P47,N47&gt;=Today),NETWORKDAYS(N47,O47),IF(AND(N47&lt;Today,O47&lt;=DateFlowBase),NETWORKDAYS('Data Base'!P47,O47),IF(N47&lt;Today,NETWORKDAYS(Today,CashFlow!$C$5),NETWORKDAYS(N47,P47)))))</f>
        <v>-26133</v>
      </c>
      <c r="S47" s="142">
        <f t="shared" si="1"/>
        <v>0</v>
      </c>
    </row>
    <row r="48" spans="1:19" x14ac:dyDescent="0.25">
      <c r="A48" s="4">
        <v>46</v>
      </c>
      <c r="M48" s="18"/>
      <c r="R48" s="142">
        <f ca="1">IF(AND(O48&lt;=P48,N48&lt;Today),NETWORKDAYS(Today,O48),IF(AND(O48&lt;=P48,N48&gt;=Today),NETWORKDAYS(N48,O48),IF(AND(N48&lt;Today,O48&lt;=DateFlowBase),NETWORKDAYS('Data Base'!P48,O48),IF(N48&lt;Today,NETWORKDAYS(Today,CashFlow!$C$5),NETWORKDAYS(N48,P48)))))</f>
        <v>-26133</v>
      </c>
      <c r="S48" s="142">
        <f t="shared" si="1"/>
        <v>0</v>
      </c>
    </row>
    <row r="49" spans="1:19" x14ac:dyDescent="0.25">
      <c r="A49" s="4">
        <v>47</v>
      </c>
      <c r="R49" s="142">
        <f ca="1">IF(AND(O49&lt;=P49,N49&lt;Today),NETWORKDAYS(Today,O49),IF(AND(O49&lt;=P49,N49&gt;=Today),NETWORKDAYS(N49,O49),IF(AND(N49&lt;Today,O49&lt;=DateFlowBase),NETWORKDAYS('Data Base'!P49,O49),IF(N49&lt;Today,NETWORKDAYS(Today,CashFlow!$C$5),NETWORKDAYS(N49,P49)))))</f>
        <v>-26133</v>
      </c>
      <c r="S49" s="142">
        <f t="shared" si="1"/>
        <v>0</v>
      </c>
    </row>
    <row r="50" spans="1:19" x14ac:dyDescent="0.25">
      <c r="A50" s="4">
        <v>48</v>
      </c>
      <c r="R50" s="142">
        <f ca="1">IF(AND(O50&lt;=P50,N50&lt;Today),NETWORKDAYS(Today,O50),IF(AND(O50&lt;=P50,N50&gt;=Today),NETWORKDAYS(N50,O50),IF(AND(N50&lt;Today,O50&lt;=DateFlowBase),NETWORKDAYS('Data Base'!P50,O50),IF(N50&lt;Today,NETWORKDAYS(Today,CashFlow!$C$5),NETWORKDAYS(N50,P50)))))</f>
        <v>-26133</v>
      </c>
      <c r="S50" s="142">
        <f t="shared" si="1"/>
        <v>0</v>
      </c>
    </row>
    <row r="51" spans="1:19" x14ac:dyDescent="0.25">
      <c r="A51" s="4">
        <v>49</v>
      </c>
      <c r="R51" s="142">
        <f ca="1">IF(AND(O51&lt;=P51,N51&lt;Today),NETWORKDAYS(Today,O51),IF(AND(O51&lt;=P51,N51&gt;=Today),NETWORKDAYS(N51,O51),IF(AND(N51&lt;Today,O51&lt;=DateFlowBase),NETWORKDAYS('Data Base'!P51,O51),IF(N51&lt;Today,NETWORKDAYS(Today,CashFlow!$C$5),NETWORKDAYS(N51,P51)))))</f>
        <v>-26133</v>
      </c>
      <c r="S51" s="142">
        <f t="shared" si="1"/>
        <v>0</v>
      </c>
    </row>
    <row r="52" spans="1:19" x14ac:dyDescent="0.25">
      <c r="A52" s="4">
        <v>50</v>
      </c>
      <c r="M52" s="18"/>
      <c r="R52" s="142">
        <f ca="1">IF(AND(O52&lt;=P52,N52&lt;Today),NETWORKDAYS(Today,O52),IF(AND(O52&lt;=P52,N52&gt;=Today),NETWORKDAYS(N52,O52),IF(AND(N52&lt;Today,O52&lt;=DateFlowBase),NETWORKDAYS('Data Base'!P52,O52),IF(N52&lt;Today,NETWORKDAYS(Today,CashFlow!$C$5),NETWORKDAYS(N52,P52)))))</f>
        <v>-26133</v>
      </c>
      <c r="S52" s="142">
        <f t="shared" si="1"/>
        <v>0</v>
      </c>
    </row>
    <row r="53" spans="1:19" x14ac:dyDescent="0.25">
      <c r="A53" s="4">
        <v>51</v>
      </c>
      <c r="R53" s="142">
        <f ca="1">IF(AND(O53&lt;=P53,N53&lt;Today),NETWORKDAYS(Today,O53),IF(AND(O53&lt;=P53,N53&gt;=Today),NETWORKDAYS(N53,O53),IF(AND(N53&lt;Today,O53&lt;=DateFlowBase),NETWORKDAYS('Data Base'!P53,O53),IF(N53&lt;Today,NETWORKDAYS(Today,CashFlow!$C$5),NETWORKDAYS(N53,P53)))))</f>
        <v>-26133</v>
      </c>
      <c r="S53" s="142">
        <f t="shared" si="1"/>
        <v>0</v>
      </c>
    </row>
    <row r="54" spans="1:19" x14ac:dyDescent="0.25">
      <c r="A54" s="4">
        <v>52</v>
      </c>
    </row>
    <row r="55" spans="1:19" x14ac:dyDescent="0.25">
      <c r="A55" s="4">
        <v>53</v>
      </c>
    </row>
    <row r="56" spans="1:19" x14ac:dyDescent="0.25">
      <c r="A56" s="4">
        <v>54</v>
      </c>
      <c r="M56" s="18"/>
    </row>
    <row r="57" spans="1:19" x14ac:dyDescent="0.25">
      <c r="A57" s="4">
        <v>55</v>
      </c>
    </row>
    <row r="58" spans="1:19" x14ac:dyDescent="0.25">
      <c r="A58" s="4">
        <v>56</v>
      </c>
    </row>
    <row r="59" spans="1:19" x14ac:dyDescent="0.25">
      <c r="A59" s="4">
        <v>57</v>
      </c>
    </row>
    <row r="60" spans="1:19" x14ac:dyDescent="0.25">
      <c r="A60" s="4">
        <v>58</v>
      </c>
      <c r="M60" s="18"/>
    </row>
    <row r="61" spans="1:19" x14ac:dyDescent="0.25">
      <c r="A61" s="4">
        <v>59</v>
      </c>
    </row>
    <row r="62" spans="1:19" x14ac:dyDescent="0.25">
      <c r="A62" s="4">
        <v>60</v>
      </c>
    </row>
    <row r="63" spans="1:19" x14ac:dyDescent="0.25">
      <c r="A63" s="4">
        <v>61</v>
      </c>
    </row>
    <row r="64" spans="1:19" x14ac:dyDescent="0.25">
      <c r="A64" s="4">
        <v>62</v>
      </c>
      <c r="M64" s="18"/>
    </row>
    <row r="65" spans="1:13" x14ac:dyDescent="0.25">
      <c r="A65" s="4">
        <v>63</v>
      </c>
    </row>
    <row r="66" spans="1:13" x14ac:dyDescent="0.25">
      <c r="A66" s="4">
        <v>64</v>
      </c>
    </row>
    <row r="67" spans="1:13" x14ac:dyDescent="0.25">
      <c r="A67" s="4">
        <v>65</v>
      </c>
    </row>
    <row r="68" spans="1:13" x14ac:dyDescent="0.25">
      <c r="A68" s="4">
        <v>66</v>
      </c>
      <c r="M68" s="18"/>
    </row>
    <row r="69" spans="1:13" x14ac:dyDescent="0.25">
      <c r="A69" s="4">
        <v>67</v>
      </c>
    </row>
    <row r="70" spans="1:13" x14ac:dyDescent="0.25">
      <c r="A70" s="4">
        <v>68</v>
      </c>
    </row>
    <row r="71" spans="1:13" x14ac:dyDescent="0.25">
      <c r="A71" s="4">
        <v>69</v>
      </c>
    </row>
    <row r="72" spans="1:13" x14ac:dyDescent="0.25">
      <c r="A72" s="4">
        <v>70</v>
      </c>
      <c r="M72" s="18"/>
    </row>
    <row r="73" spans="1:13" x14ac:dyDescent="0.25">
      <c r="A73" s="4">
        <v>71</v>
      </c>
    </row>
    <row r="74" spans="1:13" x14ac:dyDescent="0.25">
      <c r="A74" s="4">
        <v>72</v>
      </c>
    </row>
    <row r="75" spans="1:13" x14ac:dyDescent="0.25">
      <c r="A75" s="4">
        <v>73</v>
      </c>
    </row>
    <row r="76" spans="1:13" x14ac:dyDescent="0.25">
      <c r="A76" s="4">
        <v>74</v>
      </c>
      <c r="M76" s="18"/>
    </row>
    <row r="77" spans="1:13" x14ac:dyDescent="0.25">
      <c r="A77" s="4">
        <v>75</v>
      </c>
    </row>
    <row r="78" spans="1:13" x14ac:dyDescent="0.25">
      <c r="A78" s="4">
        <v>76</v>
      </c>
    </row>
    <row r="79" spans="1:13" x14ac:dyDescent="0.25">
      <c r="A79" s="4">
        <v>77</v>
      </c>
    </row>
    <row r="80" spans="1:13" x14ac:dyDescent="0.25">
      <c r="A80" s="4">
        <v>78</v>
      </c>
      <c r="M80" s="18"/>
    </row>
    <row r="81" spans="1:13" x14ac:dyDescent="0.25">
      <c r="A81" s="4">
        <v>79</v>
      </c>
    </row>
    <row r="82" spans="1:13" x14ac:dyDescent="0.25">
      <c r="A82" s="4">
        <v>80</v>
      </c>
    </row>
    <row r="83" spans="1:13" x14ac:dyDescent="0.25">
      <c r="A83" s="4">
        <v>81</v>
      </c>
    </row>
    <row r="84" spans="1:13" x14ac:dyDescent="0.25">
      <c r="A84" s="4">
        <v>82</v>
      </c>
      <c r="M84" s="18"/>
    </row>
    <row r="85" spans="1:13" x14ac:dyDescent="0.25">
      <c r="A85" s="4">
        <v>83</v>
      </c>
    </row>
    <row r="86" spans="1:13" x14ac:dyDescent="0.25">
      <c r="A86" s="4">
        <v>84</v>
      </c>
    </row>
    <row r="87" spans="1:13" x14ac:dyDescent="0.25">
      <c r="A87" s="4">
        <v>85</v>
      </c>
    </row>
    <row r="88" spans="1:13" x14ac:dyDescent="0.25">
      <c r="A88" s="4">
        <v>86</v>
      </c>
      <c r="M88" s="18"/>
    </row>
    <row r="89" spans="1:13" x14ac:dyDescent="0.25">
      <c r="A89" s="4">
        <v>87</v>
      </c>
    </row>
    <row r="90" spans="1:13" x14ac:dyDescent="0.25">
      <c r="A90" s="4">
        <v>88</v>
      </c>
    </row>
    <row r="91" spans="1:13" x14ac:dyDescent="0.25">
      <c r="A91" s="4">
        <v>89</v>
      </c>
    </row>
    <row r="92" spans="1:13" x14ac:dyDescent="0.25">
      <c r="A92" s="4">
        <v>90</v>
      </c>
      <c r="M92" s="18"/>
    </row>
    <row r="93" spans="1:13" x14ac:dyDescent="0.25">
      <c r="A93" s="4">
        <v>91</v>
      </c>
    </row>
    <row r="94" spans="1:13" x14ac:dyDescent="0.25">
      <c r="A94" s="4">
        <v>92</v>
      </c>
    </row>
    <row r="95" spans="1:13" x14ac:dyDescent="0.25">
      <c r="A95" s="4">
        <v>93</v>
      </c>
    </row>
    <row r="96" spans="1:13" x14ac:dyDescent="0.25">
      <c r="A96" s="4">
        <v>94</v>
      </c>
      <c r="M96" s="18"/>
    </row>
    <row r="97" spans="1:13" x14ac:dyDescent="0.25">
      <c r="A97" s="4">
        <v>95</v>
      </c>
    </row>
    <row r="98" spans="1:13" x14ac:dyDescent="0.25">
      <c r="A98" s="4">
        <v>96</v>
      </c>
    </row>
    <row r="99" spans="1:13" x14ac:dyDescent="0.25">
      <c r="A99" s="4">
        <v>97</v>
      </c>
    </row>
    <row r="100" spans="1:13" x14ac:dyDescent="0.25">
      <c r="A100" s="4">
        <v>98</v>
      </c>
      <c r="M100" s="18"/>
    </row>
    <row r="101" spans="1:13" x14ac:dyDescent="0.25">
      <c r="A101" s="4">
        <v>99</v>
      </c>
    </row>
    <row r="102" spans="1:13" x14ac:dyDescent="0.25">
      <c r="A102" s="4">
        <v>100</v>
      </c>
    </row>
    <row r="103" spans="1:13" x14ac:dyDescent="0.25">
      <c r="A103" s="4">
        <v>101</v>
      </c>
    </row>
    <row r="104" spans="1:13" x14ac:dyDescent="0.25">
      <c r="A104" s="4">
        <v>102</v>
      </c>
      <c r="M104" s="18"/>
    </row>
    <row r="105" spans="1:13" x14ac:dyDescent="0.25">
      <c r="A105" s="4">
        <v>103</v>
      </c>
    </row>
    <row r="106" spans="1:13" x14ac:dyDescent="0.25">
      <c r="A106" s="4">
        <v>104</v>
      </c>
    </row>
    <row r="107" spans="1:13" x14ac:dyDescent="0.25">
      <c r="A107" s="4">
        <v>105</v>
      </c>
    </row>
    <row r="108" spans="1:13" x14ac:dyDescent="0.25">
      <c r="A108" s="4">
        <v>106</v>
      </c>
      <c r="M108" s="18"/>
    </row>
    <row r="109" spans="1:13" x14ac:dyDescent="0.25">
      <c r="A109" s="4">
        <v>107</v>
      </c>
    </row>
    <row r="110" spans="1:13" x14ac:dyDescent="0.25">
      <c r="A110" s="4">
        <v>108</v>
      </c>
    </row>
    <row r="111" spans="1:13" x14ac:dyDescent="0.25">
      <c r="A111" s="4">
        <v>109</v>
      </c>
    </row>
    <row r="112" spans="1:13" x14ac:dyDescent="0.25">
      <c r="A112" s="4">
        <v>110</v>
      </c>
      <c r="M112" s="18"/>
    </row>
    <row r="113" spans="1:13" x14ac:dyDescent="0.25">
      <c r="A113" s="4">
        <v>111</v>
      </c>
    </row>
    <row r="114" spans="1:13" x14ac:dyDescent="0.25">
      <c r="A114" s="4">
        <v>112</v>
      </c>
    </row>
    <row r="115" spans="1:13" x14ac:dyDescent="0.25">
      <c r="A115" s="4">
        <v>113</v>
      </c>
    </row>
    <row r="116" spans="1:13" x14ac:dyDescent="0.25">
      <c r="A116" s="4">
        <v>114</v>
      </c>
      <c r="M116" s="18"/>
    </row>
    <row r="117" spans="1:13" x14ac:dyDescent="0.25">
      <c r="A117" s="4">
        <v>115</v>
      </c>
    </row>
    <row r="118" spans="1:13" x14ac:dyDescent="0.25">
      <c r="A118" s="4">
        <v>116</v>
      </c>
    </row>
    <row r="119" spans="1:13" x14ac:dyDescent="0.25">
      <c r="A119" s="4">
        <v>117</v>
      </c>
    </row>
    <row r="120" spans="1:13" x14ac:dyDescent="0.25">
      <c r="A120" s="4">
        <v>118</v>
      </c>
      <c r="M120" s="18"/>
    </row>
    <row r="121" spans="1:13" x14ac:dyDescent="0.25">
      <c r="A121" s="4">
        <v>119</v>
      </c>
    </row>
    <row r="122" spans="1:13" x14ac:dyDescent="0.25">
      <c r="A122" s="4">
        <v>120</v>
      </c>
    </row>
    <row r="123" spans="1:13" x14ac:dyDescent="0.25">
      <c r="A123" s="4">
        <v>121</v>
      </c>
    </row>
    <row r="124" spans="1:13" x14ac:dyDescent="0.25">
      <c r="A124" s="4">
        <v>122</v>
      </c>
    </row>
    <row r="125" spans="1:13" x14ac:dyDescent="0.25">
      <c r="A125" s="4">
        <v>123</v>
      </c>
    </row>
    <row r="126" spans="1:13" x14ac:dyDescent="0.25">
      <c r="A126" s="4">
        <v>124</v>
      </c>
    </row>
    <row r="127" spans="1:13" x14ac:dyDescent="0.25">
      <c r="A127" s="4">
        <v>125</v>
      </c>
    </row>
    <row r="128" spans="1:13" x14ac:dyDescent="0.25">
      <c r="A128" s="4">
        <v>126</v>
      </c>
    </row>
    <row r="129" spans="1:1" x14ac:dyDescent="0.25">
      <c r="A129" s="4">
        <v>127</v>
      </c>
    </row>
    <row r="130" spans="1:1" x14ac:dyDescent="0.25">
      <c r="A130" s="4">
        <v>128</v>
      </c>
    </row>
    <row r="131" spans="1:1" x14ac:dyDescent="0.25">
      <c r="A131" s="4">
        <v>129</v>
      </c>
    </row>
    <row r="132" spans="1:1" x14ac:dyDescent="0.25">
      <c r="A132" s="4">
        <v>130</v>
      </c>
    </row>
    <row r="133" spans="1:1" x14ac:dyDescent="0.25">
      <c r="A133" s="4">
        <v>131</v>
      </c>
    </row>
    <row r="134" spans="1:1" x14ac:dyDescent="0.25">
      <c r="A134" s="4">
        <v>132</v>
      </c>
    </row>
    <row r="135" spans="1:1" x14ac:dyDescent="0.25">
      <c r="A135" s="4">
        <v>133</v>
      </c>
    </row>
    <row r="136" spans="1:1" x14ac:dyDescent="0.25">
      <c r="A136" s="4">
        <v>134</v>
      </c>
    </row>
    <row r="137" spans="1:1" x14ac:dyDescent="0.25">
      <c r="A137" s="4">
        <v>135</v>
      </c>
    </row>
    <row r="138" spans="1:1" x14ac:dyDescent="0.25">
      <c r="A138" s="4">
        <v>136</v>
      </c>
    </row>
    <row r="139" spans="1:1" x14ac:dyDescent="0.25">
      <c r="A139" s="4">
        <v>137</v>
      </c>
    </row>
    <row r="140" spans="1:1" x14ac:dyDescent="0.25">
      <c r="A140" s="4">
        <v>138</v>
      </c>
    </row>
    <row r="141" spans="1:1" x14ac:dyDescent="0.25">
      <c r="A141" s="4">
        <v>139</v>
      </c>
    </row>
    <row r="142" spans="1:1" x14ac:dyDescent="0.25">
      <c r="A142" s="4">
        <v>140</v>
      </c>
    </row>
    <row r="143" spans="1:1" x14ac:dyDescent="0.25">
      <c r="A143" s="4">
        <v>141</v>
      </c>
    </row>
    <row r="144" spans="1:1" x14ac:dyDescent="0.25">
      <c r="A144" s="4">
        <v>142</v>
      </c>
    </row>
    <row r="145" spans="1:1" x14ac:dyDescent="0.25">
      <c r="A145" s="4">
        <v>143</v>
      </c>
    </row>
    <row r="146" spans="1:1" x14ac:dyDescent="0.25">
      <c r="A146" s="4">
        <v>144</v>
      </c>
    </row>
    <row r="147" spans="1:1" x14ac:dyDescent="0.25">
      <c r="A147" s="4">
        <v>145</v>
      </c>
    </row>
    <row r="148" spans="1:1" x14ac:dyDescent="0.25">
      <c r="A148" s="4">
        <v>146</v>
      </c>
    </row>
    <row r="149" spans="1:1" x14ac:dyDescent="0.25">
      <c r="A149" s="4">
        <v>147</v>
      </c>
    </row>
    <row r="150" spans="1:1" x14ac:dyDescent="0.25">
      <c r="A150" s="4">
        <v>148</v>
      </c>
    </row>
    <row r="151" spans="1:1" x14ac:dyDescent="0.25">
      <c r="A151" s="4">
        <v>149</v>
      </c>
    </row>
    <row r="152" spans="1:1" x14ac:dyDescent="0.25">
      <c r="A152" s="4">
        <v>150</v>
      </c>
    </row>
    <row r="153" spans="1:1" x14ac:dyDescent="0.25">
      <c r="A153" s="4">
        <v>151</v>
      </c>
    </row>
    <row r="154" spans="1:1" x14ac:dyDescent="0.25">
      <c r="A154" s="4">
        <v>152</v>
      </c>
    </row>
    <row r="155" spans="1:1" x14ac:dyDescent="0.25">
      <c r="A155" s="4">
        <v>153</v>
      </c>
    </row>
    <row r="156" spans="1:1" x14ac:dyDescent="0.25">
      <c r="A156" s="4">
        <v>154</v>
      </c>
    </row>
    <row r="157" spans="1:1" x14ac:dyDescent="0.25">
      <c r="A157" s="4">
        <v>155</v>
      </c>
    </row>
    <row r="158" spans="1:1" x14ac:dyDescent="0.25">
      <c r="A158" s="4">
        <v>156</v>
      </c>
    </row>
    <row r="159" spans="1:1" x14ac:dyDescent="0.25">
      <c r="A159" s="4">
        <v>157</v>
      </c>
    </row>
    <row r="160" spans="1:1" x14ac:dyDescent="0.25">
      <c r="A160" s="4">
        <v>158</v>
      </c>
    </row>
    <row r="161" spans="1:1" x14ac:dyDescent="0.25">
      <c r="A161" s="4">
        <v>159</v>
      </c>
    </row>
    <row r="162" spans="1:1" x14ac:dyDescent="0.25">
      <c r="A162" s="4">
        <v>160</v>
      </c>
    </row>
    <row r="163" spans="1:1" x14ac:dyDescent="0.25">
      <c r="A163" s="4">
        <v>161</v>
      </c>
    </row>
    <row r="164" spans="1:1" x14ac:dyDescent="0.25">
      <c r="A164" s="4">
        <v>162</v>
      </c>
    </row>
    <row r="165" spans="1:1" x14ac:dyDescent="0.25">
      <c r="A165" s="4">
        <v>163</v>
      </c>
    </row>
    <row r="166" spans="1:1" x14ac:dyDescent="0.25">
      <c r="A166" s="4">
        <v>164</v>
      </c>
    </row>
    <row r="167" spans="1:1" x14ac:dyDescent="0.25">
      <c r="A167" s="4">
        <v>165</v>
      </c>
    </row>
    <row r="168" spans="1:1" x14ac:dyDescent="0.25">
      <c r="A168" s="4">
        <v>166</v>
      </c>
    </row>
    <row r="169" spans="1:1" x14ac:dyDescent="0.25">
      <c r="A169" s="4">
        <v>167</v>
      </c>
    </row>
    <row r="170" spans="1:1" x14ac:dyDescent="0.25">
      <c r="A170" s="4">
        <v>168</v>
      </c>
    </row>
    <row r="171" spans="1:1" x14ac:dyDescent="0.25">
      <c r="A171" s="4">
        <v>169</v>
      </c>
    </row>
    <row r="172" spans="1:1" x14ac:dyDescent="0.25">
      <c r="A172" s="4">
        <v>170</v>
      </c>
    </row>
    <row r="173" spans="1:1" x14ac:dyDescent="0.25">
      <c r="A173" s="4">
        <v>171</v>
      </c>
    </row>
    <row r="174" spans="1:1" x14ac:dyDescent="0.25">
      <c r="A174" s="4">
        <v>172</v>
      </c>
    </row>
    <row r="175" spans="1:1" x14ac:dyDescent="0.25">
      <c r="A175" s="4">
        <v>173</v>
      </c>
    </row>
    <row r="176" spans="1:1" x14ac:dyDescent="0.25">
      <c r="A176" s="4">
        <v>174</v>
      </c>
    </row>
    <row r="177" spans="1:1" x14ac:dyDescent="0.25">
      <c r="A177" s="4">
        <v>175</v>
      </c>
    </row>
    <row r="178" spans="1:1" x14ac:dyDescent="0.25">
      <c r="A178" s="4">
        <v>176</v>
      </c>
    </row>
    <row r="179" spans="1:1" x14ac:dyDescent="0.25">
      <c r="A179" s="4">
        <v>177</v>
      </c>
    </row>
    <row r="180" spans="1:1" x14ac:dyDescent="0.25">
      <c r="A180" s="4">
        <v>178</v>
      </c>
    </row>
    <row r="181" spans="1:1" x14ac:dyDescent="0.25">
      <c r="A181" s="4">
        <v>179</v>
      </c>
    </row>
    <row r="182" spans="1:1" x14ac:dyDescent="0.25">
      <c r="A182" s="4">
        <v>180</v>
      </c>
    </row>
    <row r="183" spans="1:1" x14ac:dyDescent="0.25">
      <c r="A183" s="4">
        <v>181</v>
      </c>
    </row>
    <row r="184" spans="1:1" x14ac:dyDescent="0.25">
      <c r="A184" s="4">
        <v>182</v>
      </c>
    </row>
    <row r="185" spans="1:1" x14ac:dyDescent="0.25">
      <c r="A185" s="4">
        <v>183</v>
      </c>
    </row>
    <row r="186" spans="1:1" x14ac:dyDescent="0.25">
      <c r="A186" s="4">
        <v>184</v>
      </c>
    </row>
    <row r="187" spans="1:1" x14ac:dyDescent="0.25">
      <c r="A187" s="4">
        <v>185</v>
      </c>
    </row>
    <row r="188" spans="1:1" x14ac:dyDescent="0.25">
      <c r="A188" s="4">
        <v>186</v>
      </c>
    </row>
    <row r="189" spans="1:1" x14ac:dyDescent="0.25">
      <c r="A189" s="4">
        <v>187</v>
      </c>
    </row>
    <row r="190" spans="1:1" x14ac:dyDescent="0.25">
      <c r="A190" s="4">
        <v>188</v>
      </c>
    </row>
    <row r="191" spans="1:1" x14ac:dyDescent="0.25">
      <c r="A191" s="4">
        <v>189</v>
      </c>
    </row>
    <row r="192" spans="1:1" x14ac:dyDescent="0.25">
      <c r="A192" s="4">
        <v>190</v>
      </c>
    </row>
    <row r="193" spans="1:1" x14ac:dyDescent="0.25">
      <c r="A193" s="4">
        <v>191</v>
      </c>
    </row>
    <row r="194" spans="1:1" x14ac:dyDescent="0.25">
      <c r="A194" s="4">
        <v>192</v>
      </c>
    </row>
    <row r="195" spans="1:1" x14ac:dyDescent="0.25">
      <c r="A195" s="4">
        <v>193</v>
      </c>
    </row>
    <row r="196" spans="1:1" x14ac:dyDescent="0.25">
      <c r="A196" s="4">
        <v>194</v>
      </c>
    </row>
    <row r="197" spans="1:1" x14ac:dyDescent="0.25">
      <c r="A197" s="4">
        <v>195</v>
      </c>
    </row>
    <row r="198" spans="1:1" x14ac:dyDescent="0.25">
      <c r="A198" s="4">
        <v>196</v>
      </c>
    </row>
    <row r="199" spans="1:1" x14ac:dyDescent="0.25">
      <c r="A199" s="4">
        <v>197</v>
      </c>
    </row>
    <row r="200" spans="1:1" x14ac:dyDescent="0.25">
      <c r="A200" s="4">
        <v>198</v>
      </c>
    </row>
    <row r="201" spans="1:1" x14ac:dyDescent="0.25">
      <c r="A201" s="4">
        <v>199</v>
      </c>
    </row>
    <row r="202" spans="1:1" x14ac:dyDescent="0.25">
      <c r="A202" s="4">
        <v>200</v>
      </c>
    </row>
    <row r="203" spans="1:1" x14ac:dyDescent="0.25">
      <c r="A203" s="4">
        <v>201</v>
      </c>
    </row>
    <row r="204" spans="1:1" x14ac:dyDescent="0.25">
      <c r="A204" s="4">
        <v>202</v>
      </c>
    </row>
    <row r="205" spans="1:1" x14ac:dyDescent="0.25">
      <c r="A205" s="4">
        <v>203</v>
      </c>
    </row>
    <row r="206" spans="1:1" x14ac:dyDescent="0.25">
      <c r="A206" s="4">
        <v>204</v>
      </c>
    </row>
    <row r="207" spans="1:1" x14ac:dyDescent="0.25">
      <c r="A207" s="4">
        <v>205</v>
      </c>
    </row>
    <row r="208" spans="1:1" x14ac:dyDescent="0.25">
      <c r="A208" s="4">
        <v>206</v>
      </c>
    </row>
    <row r="209" spans="1:1" x14ac:dyDescent="0.25">
      <c r="A209" s="4">
        <v>207</v>
      </c>
    </row>
    <row r="210" spans="1:1" x14ac:dyDescent="0.25">
      <c r="A210" s="4">
        <v>208</v>
      </c>
    </row>
    <row r="211" spans="1:1" x14ac:dyDescent="0.25">
      <c r="A211" s="4">
        <v>209</v>
      </c>
    </row>
    <row r="212" spans="1:1" x14ac:dyDescent="0.25">
      <c r="A212" s="4">
        <v>210</v>
      </c>
    </row>
    <row r="213" spans="1:1" x14ac:dyDescent="0.25">
      <c r="A213" s="4">
        <v>211</v>
      </c>
    </row>
    <row r="214" spans="1:1" x14ac:dyDescent="0.25">
      <c r="A214" s="4">
        <v>212</v>
      </c>
    </row>
    <row r="215" spans="1:1" x14ac:dyDescent="0.25">
      <c r="A215" s="4">
        <v>213</v>
      </c>
    </row>
    <row r="216" spans="1:1" x14ac:dyDescent="0.25">
      <c r="A216" s="4">
        <v>214</v>
      </c>
    </row>
    <row r="217" spans="1:1" x14ac:dyDescent="0.25">
      <c r="A217" s="4">
        <v>215</v>
      </c>
    </row>
    <row r="218" spans="1:1" x14ac:dyDescent="0.25">
      <c r="A218" s="4">
        <v>216</v>
      </c>
    </row>
    <row r="219" spans="1:1" x14ac:dyDescent="0.25">
      <c r="A219" s="4">
        <v>217</v>
      </c>
    </row>
    <row r="220" spans="1:1" x14ac:dyDescent="0.25">
      <c r="A220" s="4">
        <v>218</v>
      </c>
    </row>
    <row r="221" spans="1:1" x14ac:dyDescent="0.25">
      <c r="A221" s="4">
        <v>219</v>
      </c>
    </row>
    <row r="222" spans="1:1" x14ac:dyDescent="0.25">
      <c r="A222" s="4">
        <v>220</v>
      </c>
    </row>
    <row r="223" spans="1:1" x14ac:dyDescent="0.25">
      <c r="A223" s="4">
        <v>221</v>
      </c>
    </row>
    <row r="224" spans="1:1" x14ac:dyDescent="0.25">
      <c r="A224" s="4">
        <v>222</v>
      </c>
    </row>
    <row r="225" spans="1:1" x14ac:dyDescent="0.25">
      <c r="A225" s="4">
        <v>223</v>
      </c>
    </row>
    <row r="226" spans="1:1" x14ac:dyDescent="0.25">
      <c r="A226" s="4">
        <v>224</v>
      </c>
    </row>
    <row r="227" spans="1:1" x14ac:dyDescent="0.25">
      <c r="A227" s="4">
        <v>225</v>
      </c>
    </row>
    <row r="228" spans="1:1" x14ac:dyDescent="0.25">
      <c r="A228" s="4">
        <v>226</v>
      </c>
    </row>
    <row r="229" spans="1:1" x14ac:dyDescent="0.25">
      <c r="A229" s="4">
        <v>227</v>
      </c>
    </row>
    <row r="230" spans="1:1" x14ac:dyDescent="0.25">
      <c r="A230" s="4">
        <v>228</v>
      </c>
    </row>
    <row r="231" spans="1:1" x14ac:dyDescent="0.25">
      <c r="A231" s="4">
        <v>229</v>
      </c>
    </row>
    <row r="232" spans="1:1" x14ac:dyDescent="0.25">
      <c r="A232" s="4">
        <v>230</v>
      </c>
    </row>
    <row r="233" spans="1:1" x14ac:dyDescent="0.25">
      <c r="A233" s="4">
        <v>231</v>
      </c>
    </row>
    <row r="234" spans="1:1" x14ac:dyDescent="0.25">
      <c r="A234" s="4">
        <v>232</v>
      </c>
    </row>
    <row r="235" spans="1:1" x14ac:dyDescent="0.25">
      <c r="A235" s="4">
        <v>233</v>
      </c>
    </row>
    <row r="236" spans="1:1" x14ac:dyDescent="0.25">
      <c r="A236" s="4">
        <v>234</v>
      </c>
    </row>
    <row r="237" spans="1:1" x14ac:dyDescent="0.25">
      <c r="A237" s="4">
        <v>235</v>
      </c>
    </row>
    <row r="238" spans="1:1" x14ac:dyDescent="0.25">
      <c r="A238" s="4">
        <v>236</v>
      </c>
    </row>
    <row r="239" spans="1:1" x14ac:dyDescent="0.25">
      <c r="A239" s="4">
        <v>237</v>
      </c>
    </row>
    <row r="240" spans="1:1" x14ac:dyDescent="0.25">
      <c r="A240" s="4">
        <v>238</v>
      </c>
    </row>
    <row r="241" spans="1:1" x14ac:dyDescent="0.25">
      <c r="A241" s="4">
        <v>239</v>
      </c>
    </row>
    <row r="242" spans="1:1" x14ac:dyDescent="0.25">
      <c r="A242" s="4">
        <v>240</v>
      </c>
    </row>
    <row r="243" spans="1:1" x14ac:dyDescent="0.25">
      <c r="A243" s="4">
        <v>241</v>
      </c>
    </row>
    <row r="244" spans="1:1" x14ac:dyDescent="0.25">
      <c r="A244" s="4">
        <v>242</v>
      </c>
    </row>
    <row r="245" spans="1:1" x14ac:dyDescent="0.25">
      <c r="A245" s="4">
        <v>243</v>
      </c>
    </row>
    <row r="246" spans="1:1" x14ac:dyDescent="0.25">
      <c r="A246" s="4">
        <v>244</v>
      </c>
    </row>
    <row r="247" spans="1:1" x14ac:dyDescent="0.25">
      <c r="A247" s="4">
        <v>245</v>
      </c>
    </row>
    <row r="248" spans="1:1" x14ac:dyDescent="0.25">
      <c r="A248" s="4">
        <v>246</v>
      </c>
    </row>
    <row r="249" spans="1:1" x14ac:dyDescent="0.25">
      <c r="A249" s="4">
        <v>247</v>
      </c>
    </row>
    <row r="250" spans="1:1" x14ac:dyDescent="0.25">
      <c r="A250" s="4">
        <v>248</v>
      </c>
    </row>
    <row r="251" spans="1:1" x14ac:dyDescent="0.25">
      <c r="A251" s="4">
        <v>249</v>
      </c>
    </row>
    <row r="252" spans="1:1" x14ac:dyDescent="0.25">
      <c r="A252" s="4">
        <v>250</v>
      </c>
    </row>
    <row r="253" spans="1:1" x14ac:dyDescent="0.25">
      <c r="A253" s="4">
        <v>251</v>
      </c>
    </row>
    <row r="254" spans="1:1" x14ac:dyDescent="0.25">
      <c r="A254" s="4">
        <v>252</v>
      </c>
    </row>
    <row r="255" spans="1:1" x14ac:dyDescent="0.25">
      <c r="A255" s="4">
        <v>253</v>
      </c>
    </row>
    <row r="256" spans="1:1" x14ac:dyDescent="0.25">
      <c r="A256" s="4">
        <v>254</v>
      </c>
    </row>
    <row r="257" spans="1:1" x14ac:dyDescent="0.25">
      <c r="A257" s="4">
        <v>255</v>
      </c>
    </row>
    <row r="258" spans="1:1" x14ac:dyDescent="0.25">
      <c r="A258" s="4">
        <v>256</v>
      </c>
    </row>
    <row r="259" spans="1:1" x14ac:dyDescent="0.25">
      <c r="A259" s="4">
        <v>257</v>
      </c>
    </row>
    <row r="260" spans="1:1" x14ac:dyDescent="0.25">
      <c r="A260" s="4">
        <v>258</v>
      </c>
    </row>
    <row r="261" spans="1:1" x14ac:dyDescent="0.25">
      <c r="A261" s="4">
        <v>259</v>
      </c>
    </row>
    <row r="262" spans="1:1" x14ac:dyDescent="0.25">
      <c r="A262" s="4">
        <v>260</v>
      </c>
    </row>
    <row r="263" spans="1:1" x14ac:dyDescent="0.25">
      <c r="A263" s="4">
        <v>261</v>
      </c>
    </row>
    <row r="264" spans="1:1" x14ac:dyDescent="0.25">
      <c r="A264" s="4">
        <v>262</v>
      </c>
    </row>
    <row r="265" spans="1:1" x14ac:dyDescent="0.25">
      <c r="A265" s="4">
        <v>263</v>
      </c>
    </row>
    <row r="266" spans="1:1" x14ac:dyDescent="0.25">
      <c r="A266" s="4">
        <v>264</v>
      </c>
    </row>
    <row r="267" spans="1:1" x14ac:dyDescent="0.25">
      <c r="A267" s="4">
        <v>265</v>
      </c>
    </row>
    <row r="268" spans="1:1" x14ac:dyDescent="0.25">
      <c r="A268" s="4">
        <v>266</v>
      </c>
    </row>
    <row r="269" spans="1:1" x14ac:dyDescent="0.25">
      <c r="A269" s="4">
        <v>267</v>
      </c>
    </row>
    <row r="270" spans="1:1" x14ac:dyDescent="0.25">
      <c r="A270" s="4">
        <v>268</v>
      </c>
    </row>
    <row r="271" spans="1:1" x14ac:dyDescent="0.25">
      <c r="A271" s="4">
        <v>269</v>
      </c>
    </row>
    <row r="272" spans="1:1" x14ac:dyDescent="0.25">
      <c r="A272" s="4">
        <v>270</v>
      </c>
    </row>
    <row r="273" spans="1:1" x14ac:dyDescent="0.25">
      <c r="A273" s="4">
        <v>271</v>
      </c>
    </row>
    <row r="274" spans="1:1" x14ac:dyDescent="0.25">
      <c r="A274" s="4">
        <v>272</v>
      </c>
    </row>
    <row r="275" spans="1:1" x14ac:dyDescent="0.25">
      <c r="A275" s="4">
        <v>273</v>
      </c>
    </row>
    <row r="276" spans="1:1" x14ac:dyDescent="0.25">
      <c r="A276" s="4">
        <v>274</v>
      </c>
    </row>
    <row r="277" spans="1:1" x14ac:dyDescent="0.25">
      <c r="A277" s="4">
        <v>275</v>
      </c>
    </row>
    <row r="278" spans="1:1" x14ac:dyDescent="0.25">
      <c r="A278" s="4">
        <v>276</v>
      </c>
    </row>
    <row r="279" spans="1:1" x14ac:dyDescent="0.25">
      <c r="A279" s="4">
        <v>277</v>
      </c>
    </row>
    <row r="280" spans="1:1" x14ac:dyDescent="0.25">
      <c r="A280" s="4">
        <v>278</v>
      </c>
    </row>
    <row r="281" spans="1:1" x14ac:dyDescent="0.25">
      <c r="A281" s="4">
        <v>279</v>
      </c>
    </row>
    <row r="282" spans="1:1" x14ac:dyDescent="0.25">
      <c r="A282" s="4">
        <v>280</v>
      </c>
    </row>
    <row r="283" spans="1:1" x14ac:dyDescent="0.25">
      <c r="A283" s="4">
        <v>281</v>
      </c>
    </row>
    <row r="284" spans="1:1" x14ac:dyDescent="0.25">
      <c r="A284" s="4">
        <v>282</v>
      </c>
    </row>
    <row r="285" spans="1:1" x14ac:dyDescent="0.25">
      <c r="A285" s="4">
        <v>283</v>
      </c>
    </row>
    <row r="286" spans="1:1" x14ac:dyDescent="0.25">
      <c r="A286" s="4">
        <v>284</v>
      </c>
    </row>
    <row r="287" spans="1:1" x14ac:dyDescent="0.25">
      <c r="A287" s="4">
        <v>285</v>
      </c>
    </row>
    <row r="288" spans="1:1" x14ac:dyDescent="0.25">
      <c r="A288" s="4">
        <v>286</v>
      </c>
    </row>
    <row r="289" spans="1:1" x14ac:dyDescent="0.25">
      <c r="A289" s="4">
        <v>287</v>
      </c>
    </row>
    <row r="290" spans="1:1" x14ac:dyDescent="0.25">
      <c r="A290" s="4">
        <v>288</v>
      </c>
    </row>
    <row r="291" spans="1:1" x14ac:dyDescent="0.25">
      <c r="A291" s="4">
        <v>289</v>
      </c>
    </row>
    <row r="292" spans="1:1" x14ac:dyDescent="0.25">
      <c r="A292" s="4">
        <v>290</v>
      </c>
    </row>
    <row r="293" spans="1:1" x14ac:dyDescent="0.25">
      <c r="A293" s="4">
        <v>291</v>
      </c>
    </row>
    <row r="294" spans="1:1" x14ac:dyDescent="0.25">
      <c r="A294" s="4">
        <v>292</v>
      </c>
    </row>
    <row r="295" spans="1:1" x14ac:dyDescent="0.25">
      <c r="A295" s="4">
        <v>293</v>
      </c>
    </row>
    <row r="296" spans="1:1" x14ac:dyDescent="0.25">
      <c r="A296" s="4">
        <v>294</v>
      </c>
    </row>
    <row r="297" spans="1:1" x14ac:dyDescent="0.25">
      <c r="A297" s="4">
        <v>295</v>
      </c>
    </row>
    <row r="298" spans="1:1" x14ac:dyDescent="0.25">
      <c r="A298" s="4">
        <v>296</v>
      </c>
    </row>
    <row r="299" spans="1:1" x14ac:dyDescent="0.25">
      <c r="A299" s="4">
        <v>297</v>
      </c>
    </row>
    <row r="300" spans="1:1" x14ac:dyDescent="0.25">
      <c r="A300" s="4">
        <v>298</v>
      </c>
    </row>
    <row r="301" spans="1:1" x14ac:dyDescent="0.25">
      <c r="A301" s="4">
        <v>299</v>
      </c>
    </row>
    <row r="302" spans="1:1" x14ac:dyDescent="0.25">
      <c r="A302" s="4">
        <v>300</v>
      </c>
    </row>
    <row r="303" spans="1:1" x14ac:dyDescent="0.25">
      <c r="A303" s="4">
        <v>301</v>
      </c>
    </row>
    <row r="304" spans="1:1" x14ac:dyDescent="0.25">
      <c r="A304" s="4">
        <v>302</v>
      </c>
    </row>
    <row r="305" spans="1:1" x14ac:dyDescent="0.25">
      <c r="A305" s="4">
        <v>303</v>
      </c>
    </row>
    <row r="306" spans="1:1" x14ac:dyDescent="0.25">
      <c r="A306" s="4">
        <v>304</v>
      </c>
    </row>
    <row r="307" spans="1:1" x14ac:dyDescent="0.25">
      <c r="A307" s="4">
        <v>305</v>
      </c>
    </row>
    <row r="308" spans="1:1" x14ac:dyDescent="0.25">
      <c r="A308" s="4">
        <v>306</v>
      </c>
    </row>
    <row r="309" spans="1:1" x14ac:dyDescent="0.25">
      <c r="A309" s="4">
        <v>307</v>
      </c>
    </row>
    <row r="310" spans="1:1" x14ac:dyDescent="0.25">
      <c r="A310" s="4">
        <v>308</v>
      </c>
    </row>
    <row r="311" spans="1:1" x14ac:dyDescent="0.25">
      <c r="A311" s="4">
        <v>309</v>
      </c>
    </row>
    <row r="312" spans="1:1" x14ac:dyDescent="0.25">
      <c r="A312" s="4">
        <v>310</v>
      </c>
    </row>
    <row r="313" spans="1:1" x14ac:dyDescent="0.25">
      <c r="A313" s="4">
        <v>311</v>
      </c>
    </row>
    <row r="314" spans="1:1" x14ac:dyDescent="0.25">
      <c r="A314" s="4">
        <v>312</v>
      </c>
    </row>
    <row r="315" spans="1:1" x14ac:dyDescent="0.25">
      <c r="A315" s="4">
        <v>313</v>
      </c>
    </row>
    <row r="316" spans="1:1" x14ac:dyDescent="0.25">
      <c r="A316" s="4">
        <v>314</v>
      </c>
    </row>
    <row r="317" spans="1:1" x14ac:dyDescent="0.25">
      <c r="A317" s="4">
        <v>315</v>
      </c>
    </row>
    <row r="318" spans="1:1" x14ac:dyDescent="0.25">
      <c r="A318" s="4">
        <v>316</v>
      </c>
    </row>
    <row r="319" spans="1:1" x14ac:dyDescent="0.25">
      <c r="A319" s="4">
        <v>317</v>
      </c>
    </row>
    <row r="320" spans="1:1" x14ac:dyDescent="0.25">
      <c r="A320" s="4">
        <v>318</v>
      </c>
    </row>
    <row r="321" spans="1:1" x14ac:dyDescent="0.25">
      <c r="A321" s="4">
        <v>319</v>
      </c>
    </row>
    <row r="322" spans="1:1" x14ac:dyDescent="0.25">
      <c r="A322" s="4">
        <v>320</v>
      </c>
    </row>
    <row r="323" spans="1:1" x14ac:dyDescent="0.25">
      <c r="A323" s="4">
        <v>321</v>
      </c>
    </row>
    <row r="324" spans="1:1" x14ac:dyDescent="0.25">
      <c r="A324" s="4">
        <v>322</v>
      </c>
    </row>
    <row r="325" spans="1:1" x14ac:dyDescent="0.25">
      <c r="A325" s="4">
        <v>323</v>
      </c>
    </row>
    <row r="326" spans="1:1" x14ac:dyDescent="0.25">
      <c r="A326" s="4">
        <v>324</v>
      </c>
    </row>
    <row r="327" spans="1:1" x14ac:dyDescent="0.25">
      <c r="A327" s="4">
        <v>325</v>
      </c>
    </row>
    <row r="328" spans="1:1" x14ac:dyDescent="0.25">
      <c r="A328" s="4">
        <v>326</v>
      </c>
    </row>
    <row r="329" spans="1:1" x14ac:dyDescent="0.25">
      <c r="A329" s="4">
        <v>327</v>
      </c>
    </row>
    <row r="330" spans="1:1" x14ac:dyDescent="0.25">
      <c r="A330" s="4">
        <v>328</v>
      </c>
    </row>
    <row r="331" spans="1:1" x14ac:dyDescent="0.25">
      <c r="A331" s="4">
        <v>329</v>
      </c>
    </row>
    <row r="332" spans="1:1" x14ac:dyDescent="0.25">
      <c r="A332" s="4">
        <v>330</v>
      </c>
    </row>
    <row r="333" spans="1:1" x14ac:dyDescent="0.25">
      <c r="A333" s="4">
        <v>331</v>
      </c>
    </row>
    <row r="334" spans="1:1" x14ac:dyDescent="0.25">
      <c r="A334" s="4">
        <v>332</v>
      </c>
    </row>
    <row r="335" spans="1:1" x14ac:dyDescent="0.25">
      <c r="A335" s="4">
        <v>333</v>
      </c>
    </row>
    <row r="336" spans="1:1" x14ac:dyDescent="0.25">
      <c r="A336" s="4">
        <v>334</v>
      </c>
    </row>
    <row r="337" spans="1:1" x14ac:dyDescent="0.25">
      <c r="A337" s="4">
        <v>335</v>
      </c>
    </row>
    <row r="338" spans="1:1" x14ac:dyDescent="0.25">
      <c r="A338" s="4">
        <v>336</v>
      </c>
    </row>
    <row r="339" spans="1:1" x14ac:dyDescent="0.25">
      <c r="A339" s="4">
        <v>337</v>
      </c>
    </row>
    <row r="340" spans="1:1" x14ac:dyDescent="0.25">
      <c r="A340" s="4">
        <v>338</v>
      </c>
    </row>
    <row r="341" spans="1:1" x14ac:dyDescent="0.25">
      <c r="A341" s="4">
        <v>339</v>
      </c>
    </row>
    <row r="342" spans="1:1" x14ac:dyDescent="0.25">
      <c r="A342" s="4">
        <v>340</v>
      </c>
    </row>
    <row r="343" spans="1:1" x14ac:dyDescent="0.25">
      <c r="A343" s="4">
        <v>341</v>
      </c>
    </row>
    <row r="344" spans="1:1" x14ac:dyDescent="0.25">
      <c r="A344" s="4">
        <v>342</v>
      </c>
    </row>
    <row r="345" spans="1:1" x14ac:dyDescent="0.25">
      <c r="A345" s="4">
        <v>343</v>
      </c>
    </row>
    <row r="346" spans="1:1" x14ac:dyDescent="0.25">
      <c r="A346" s="4">
        <v>344</v>
      </c>
    </row>
    <row r="347" spans="1:1" x14ac:dyDescent="0.25">
      <c r="A347" s="4">
        <v>345</v>
      </c>
    </row>
    <row r="348" spans="1:1" x14ac:dyDescent="0.25">
      <c r="A348" s="4">
        <v>346</v>
      </c>
    </row>
    <row r="349" spans="1:1" x14ac:dyDescent="0.25">
      <c r="A349" s="4">
        <v>347</v>
      </c>
    </row>
    <row r="350" spans="1:1" x14ac:dyDescent="0.25">
      <c r="A350" s="4">
        <v>348</v>
      </c>
    </row>
    <row r="351" spans="1:1" x14ac:dyDescent="0.25">
      <c r="A351" s="4">
        <v>349</v>
      </c>
    </row>
    <row r="352" spans="1:1" x14ac:dyDescent="0.25">
      <c r="A352" s="4">
        <v>350</v>
      </c>
    </row>
    <row r="353" spans="1:1" x14ac:dyDescent="0.25">
      <c r="A353" s="4">
        <v>351</v>
      </c>
    </row>
    <row r="354" spans="1:1" x14ac:dyDescent="0.25">
      <c r="A354" s="4">
        <v>352</v>
      </c>
    </row>
    <row r="355" spans="1:1" x14ac:dyDescent="0.25">
      <c r="A355" s="4">
        <v>353</v>
      </c>
    </row>
    <row r="356" spans="1:1" x14ac:dyDescent="0.25">
      <c r="A356" s="4">
        <v>354</v>
      </c>
    </row>
    <row r="357" spans="1:1" x14ac:dyDescent="0.25">
      <c r="A357" s="4">
        <v>355</v>
      </c>
    </row>
    <row r="358" spans="1:1" x14ac:dyDescent="0.25">
      <c r="A358" s="4">
        <v>356</v>
      </c>
    </row>
    <row r="359" spans="1:1" x14ac:dyDescent="0.25">
      <c r="A359" s="4">
        <v>357</v>
      </c>
    </row>
    <row r="360" spans="1:1" x14ac:dyDescent="0.25">
      <c r="A360" s="4">
        <v>358</v>
      </c>
    </row>
    <row r="361" spans="1:1" x14ac:dyDescent="0.25">
      <c r="A361" s="4">
        <v>359</v>
      </c>
    </row>
    <row r="362" spans="1:1" x14ac:dyDescent="0.25">
      <c r="A362" s="4">
        <v>360</v>
      </c>
    </row>
    <row r="363" spans="1:1" x14ac:dyDescent="0.25">
      <c r="A363" s="4">
        <v>361</v>
      </c>
    </row>
    <row r="364" spans="1:1" x14ac:dyDescent="0.25">
      <c r="A364" s="4">
        <v>362</v>
      </c>
    </row>
    <row r="365" spans="1:1" x14ac:dyDescent="0.25">
      <c r="A365" s="4">
        <v>363</v>
      </c>
    </row>
    <row r="366" spans="1:1" x14ac:dyDescent="0.25">
      <c r="A366" s="4">
        <v>364</v>
      </c>
    </row>
    <row r="367" spans="1:1" x14ac:dyDescent="0.25">
      <c r="A367" s="4">
        <v>365</v>
      </c>
    </row>
    <row r="368" spans="1:1" x14ac:dyDescent="0.25">
      <c r="A368" s="4">
        <v>366</v>
      </c>
    </row>
    <row r="369" spans="1:1" x14ac:dyDescent="0.25">
      <c r="A369" s="4">
        <v>367</v>
      </c>
    </row>
    <row r="370" spans="1:1" x14ac:dyDescent="0.25">
      <c r="A370" s="4">
        <v>368</v>
      </c>
    </row>
    <row r="371" spans="1:1" x14ac:dyDescent="0.25">
      <c r="A371" s="4">
        <v>369</v>
      </c>
    </row>
    <row r="372" spans="1:1" x14ac:dyDescent="0.25">
      <c r="A372" s="4">
        <v>370</v>
      </c>
    </row>
    <row r="373" spans="1:1" x14ac:dyDescent="0.25">
      <c r="A373" s="4">
        <v>371</v>
      </c>
    </row>
    <row r="374" spans="1:1" x14ac:dyDescent="0.25">
      <c r="A374" s="4">
        <v>372</v>
      </c>
    </row>
    <row r="375" spans="1:1" x14ac:dyDescent="0.25">
      <c r="A375" s="4">
        <v>373</v>
      </c>
    </row>
    <row r="376" spans="1:1" x14ac:dyDescent="0.25">
      <c r="A376" s="4">
        <v>374</v>
      </c>
    </row>
    <row r="377" spans="1:1" x14ac:dyDescent="0.25">
      <c r="A377" s="4">
        <v>375</v>
      </c>
    </row>
    <row r="378" spans="1:1" x14ac:dyDescent="0.25">
      <c r="A378" s="4">
        <v>376</v>
      </c>
    </row>
    <row r="379" spans="1:1" x14ac:dyDescent="0.25">
      <c r="A379" s="4">
        <v>377</v>
      </c>
    </row>
    <row r="380" spans="1:1" x14ac:dyDescent="0.25">
      <c r="A380" s="4">
        <v>378</v>
      </c>
    </row>
    <row r="381" spans="1:1" x14ac:dyDescent="0.25">
      <c r="A381" s="4">
        <v>379</v>
      </c>
    </row>
    <row r="382" spans="1:1" x14ac:dyDescent="0.25">
      <c r="A382" s="4">
        <v>380</v>
      </c>
    </row>
    <row r="383" spans="1:1" x14ac:dyDescent="0.25">
      <c r="A383" s="4">
        <v>381</v>
      </c>
    </row>
    <row r="384" spans="1:1" x14ac:dyDescent="0.25">
      <c r="A384" s="4">
        <v>382</v>
      </c>
    </row>
    <row r="385" spans="1:1" x14ac:dyDescent="0.25">
      <c r="A385" s="4">
        <v>383</v>
      </c>
    </row>
    <row r="386" spans="1:1" x14ac:dyDescent="0.25">
      <c r="A386" s="4">
        <v>384</v>
      </c>
    </row>
    <row r="387" spans="1:1" x14ac:dyDescent="0.25">
      <c r="A387" s="4">
        <v>385</v>
      </c>
    </row>
    <row r="388" spans="1:1" x14ac:dyDescent="0.25">
      <c r="A388" s="4">
        <v>386</v>
      </c>
    </row>
    <row r="389" spans="1:1" x14ac:dyDescent="0.25">
      <c r="A389" s="4">
        <v>387</v>
      </c>
    </row>
    <row r="390" spans="1:1" x14ac:dyDescent="0.25">
      <c r="A390" s="4">
        <v>388</v>
      </c>
    </row>
    <row r="391" spans="1:1" x14ac:dyDescent="0.25">
      <c r="A391" s="4">
        <v>389</v>
      </c>
    </row>
    <row r="392" spans="1:1" x14ac:dyDescent="0.25">
      <c r="A392" s="4">
        <v>390</v>
      </c>
    </row>
    <row r="393" spans="1:1" x14ac:dyDescent="0.25">
      <c r="A393" s="4">
        <v>391</v>
      </c>
    </row>
    <row r="394" spans="1:1" x14ac:dyDescent="0.25">
      <c r="A394" s="4">
        <v>392</v>
      </c>
    </row>
    <row r="395" spans="1:1" x14ac:dyDescent="0.25">
      <c r="A395" s="4">
        <v>393</v>
      </c>
    </row>
    <row r="396" spans="1:1" x14ac:dyDescent="0.25">
      <c r="A396" s="4">
        <v>394</v>
      </c>
    </row>
    <row r="397" spans="1:1" x14ac:dyDescent="0.25">
      <c r="A397" s="4">
        <v>395</v>
      </c>
    </row>
    <row r="398" spans="1:1" x14ac:dyDescent="0.25">
      <c r="A398" s="4">
        <v>396</v>
      </c>
    </row>
    <row r="399" spans="1:1" x14ac:dyDescent="0.25">
      <c r="A399" s="4">
        <v>397</v>
      </c>
    </row>
    <row r="400" spans="1:1" x14ac:dyDescent="0.25">
      <c r="A400" s="4">
        <v>398</v>
      </c>
    </row>
    <row r="401" spans="1:1" x14ac:dyDescent="0.25">
      <c r="A401" s="4">
        <v>399</v>
      </c>
    </row>
    <row r="402" spans="1:1" x14ac:dyDescent="0.25">
      <c r="A402" s="4">
        <v>400</v>
      </c>
    </row>
    <row r="403" spans="1:1" x14ac:dyDescent="0.25">
      <c r="A403" s="4">
        <v>401</v>
      </c>
    </row>
    <row r="404" spans="1:1" x14ac:dyDescent="0.25">
      <c r="A404" s="4">
        <v>402</v>
      </c>
    </row>
    <row r="405" spans="1:1" x14ac:dyDescent="0.25">
      <c r="A405" s="4">
        <v>403</v>
      </c>
    </row>
    <row r="406" spans="1:1" x14ac:dyDescent="0.25">
      <c r="A406" s="4">
        <v>404</v>
      </c>
    </row>
    <row r="407" spans="1:1" x14ac:dyDescent="0.25">
      <c r="A407" s="4">
        <v>405</v>
      </c>
    </row>
    <row r="408" spans="1:1" x14ac:dyDescent="0.25">
      <c r="A408" s="4">
        <v>406</v>
      </c>
    </row>
    <row r="409" spans="1:1" x14ac:dyDescent="0.25">
      <c r="A409" s="4">
        <v>407</v>
      </c>
    </row>
    <row r="410" spans="1:1" x14ac:dyDescent="0.25">
      <c r="A410" s="4">
        <v>408</v>
      </c>
    </row>
    <row r="411" spans="1:1" x14ac:dyDescent="0.25">
      <c r="A411" s="4">
        <v>409</v>
      </c>
    </row>
    <row r="412" spans="1:1" x14ac:dyDescent="0.25">
      <c r="A412" s="4">
        <v>410</v>
      </c>
    </row>
    <row r="413" spans="1:1" x14ac:dyDescent="0.25">
      <c r="A413" s="4">
        <v>411</v>
      </c>
    </row>
    <row r="414" spans="1:1" x14ac:dyDescent="0.25">
      <c r="A414" s="4">
        <v>412</v>
      </c>
    </row>
    <row r="415" spans="1:1" x14ac:dyDescent="0.25">
      <c r="A415" s="4">
        <v>413</v>
      </c>
    </row>
    <row r="416" spans="1:1" x14ac:dyDescent="0.25">
      <c r="A416" s="4">
        <v>414</v>
      </c>
    </row>
    <row r="417" spans="1:1" x14ac:dyDescent="0.25">
      <c r="A417" s="4">
        <v>415</v>
      </c>
    </row>
    <row r="418" spans="1:1" x14ac:dyDescent="0.25">
      <c r="A418" s="4">
        <v>416</v>
      </c>
    </row>
    <row r="419" spans="1:1" x14ac:dyDescent="0.25">
      <c r="A419" s="4">
        <v>417</v>
      </c>
    </row>
    <row r="420" spans="1:1" x14ac:dyDescent="0.25">
      <c r="A420" s="4">
        <v>418</v>
      </c>
    </row>
    <row r="421" spans="1:1" x14ac:dyDescent="0.25">
      <c r="A421" s="4">
        <v>419</v>
      </c>
    </row>
    <row r="422" spans="1:1" x14ac:dyDescent="0.25">
      <c r="A422" s="4">
        <v>420</v>
      </c>
    </row>
    <row r="423" spans="1:1" x14ac:dyDescent="0.25">
      <c r="A423" s="4">
        <v>421</v>
      </c>
    </row>
    <row r="424" spans="1:1" x14ac:dyDescent="0.25">
      <c r="A424" s="4">
        <v>422</v>
      </c>
    </row>
    <row r="425" spans="1:1" x14ac:dyDescent="0.25">
      <c r="A425" s="4">
        <v>423</v>
      </c>
    </row>
    <row r="426" spans="1:1" x14ac:dyDescent="0.25">
      <c r="A426" s="4">
        <v>424</v>
      </c>
    </row>
    <row r="427" spans="1:1" x14ac:dyDescent="0.25">
      <c r="A427" s="4">
        <v>425</v>
      </c>
    </row>
    <row r="428" spans="1:1" x14ac:dyDescent="0.25">
      <c r="A428" s="4">
        <v>426</v>
      </c>
    </row>
    <row r="429" spans="1:1" x14ac:dyDescent="0.25">
      <c r="A429" s="4">
        <v>427</v>
      </c>
    </row>
    <row r="430" spans="1:1" x14ac:dyDescent="0.25">
      <c r="A430" s="4">
        <v>428</v>
      </c>
    </row>
    <row r="431" spans="1:1" x14ac:dyDescent="0.25">
      <c r="A431" s="4">
        <v>429</v>
      </c>
    </row>
    <row r="432" spans="1:1" x14ac:dyDescent="0.25">
      <c r="A432" s="4">
        <v>430</v>
      </c>
    </row>
    <row r="433" spans="1:1" x14ac:dyDescent="0.25">
      <c r="A433" s="4">
        <v>431</v>
      </c>
    </row>
    <row r="434" spans="1:1" x14ac:dyDescent="0.25">
      <c r="A434" s="4">
        <v>432</v>
      </c>
    </row>
    <row r="435" spans="1:1" x14ac:dyDescent="0.25">
      <c r="A435" s="4">
        <v>433</v>
      </c>
    </row>
    <row r="436" spans="1:1" x14ac:dyDescent="0.25">
      <c r="A436" s="4">
        <v>434</v>
      </c>
    </row>
    <row r="437" spans="1:1" x14ac:dyDescent="0.25">
      <c r="A437" s="4">
        <v>435</v>
      </c>
    </row>
    <row r="438" spans="1:1" x14ac:dyDescent="0.25">
      <c r="A438" s="4">
        <v>436</v>
      </c>
    </row>
    <row r="439" spans="1:1" x14ac:dyDescent="0.25">
      <c r="A439" s="4">
        <v>437</v>
      </c>
    </row>
    <row r="440" spans="1:1" x14ac:dyDescent="0.25">
      <c r="A440" s="4">
        <v>438</v>
      </c>
    </row>
    <row r="441" spans="1:1" x14ac:dyDescent="0.25">
      <c r="A441" s="4">
        <v>439</v>
      </c>
    </row>
    <row r="442" spans="1:1" x14ac:dyDescent="0.25">
      <c r="A442" s="4">
        <v>440</v>
      </c>
    </row>
    <row r="443" spans="1:1" x14ac:dyDescent="0.25">
      <c r="A443" s="4">
        <v>441</v>
      </c>
    </row>
    <row r="444" spans="1:1" x14ac:dyDescent="0.25">
      <c r="A444" s="4">
        <v>442</v>
      </c>
    </row>
    <row r="445" spans="1:1" x14ac:dyDescent="0.25">
      <c r="A445" s="4">
        <v>443</v>
      </c>
    </row>
    <row r="446" spans="1:1" x14ac:dyDescent="0.25">
      <c r="A446" s="4">
        <v>444</v>
      </c>
    </row>
    <row r="447" spans="1:1" x14ac:dyDescent="0.25">
      <c r="A447" s="4">
        <v>445</v>
      </c>
    </row>
    <row r="448" spans="1:1" x14ac:dyDescent="0.25">
      <c r="A448" s="4">
        <v>446</v>
      </c>
    </row>
    <row r="449" spans="1:1" x14ac:dyDescent="0.25">
      <c r="A449" s="4">
        <v>447</v>
      </c>
    </row>
    <row r="450" spans="1:1" x14ac:dyDescent="0.25">
      <c r="A450" s="4">
        <v>448</v>
      </c>
    </row>
    <row r="451" spans="1:1" x14ac:dyDescent="0.25">
      <c r="A451" s="4">
        <v>449</v>
      </c>
    </row>
    <row r="452" spans="1:1" x14ac:dyDescent="0.25">
      <c r="A452" s="4">
        <v>450</v>
      </c>
    </row>
    <row r="453" spans="1:1" x14ac:dyDescent="0.25">
      <c r="A453" s="4">
        <v>451</v>
      </c>
    </row>
    <row r="454" spans="1:1" x14ac:dyDescent="0.25">
      <c r="A454" s="4">
        <v>452</v>
      </c>
    </row>
    <row r="455" spans="1:1" x14ac:dyDescent="0.25">
      <c r="A455" s="4">
        <v>453</v>
      </c>
    </row>
    <row r="456" spans="1:1" x14ac:dyDescent="0.25">
      <c r="A456" s="4">
        <v>454</v>
      </c>
    </row>
    <row r="457" spans="1:1" x14ac:dyDescent="0.25">
      <c r="A457" s="4">
        <v>455</v>
      </c>
    </row>
    <row r="458" spans="1:1" x14ac:dyDescent="0.25">
      <c r="A458" s="4">
        <v>456</v>
      </c>
    </row>
    <row r="459" spans="1:1" x14ac:dyDescent="0.25">
      <c r="A459" s="4">
        <v>457</v>
      </c>
    </row>
    <row r="460" spans="1:1" x14ac:dyDescent="0.25">
      <c r="A460" s="4">
        <v>458</v>
      </c>
    </row>
    <row r="461" spans="1:1" x14ac:dyDescent="0.25">
      <c r="A461" s="4">
        <v>459</v>
      </c>
    </row>
    <row r="462" spans="1:1" x14ac:dyDescent="0.25">
      <c r="A462" s="4">
        <v>460</v>
      </c>
    </row>
    <row r="463" spans="1:1" x14ac:dyDescent="0.25">
      <c r="A463" s="4">
        <v>461</v>
      </c>
    </row>
    <row r="464" spans="1:1" x14ac:dyDescent="0.25">
      <c r="A464" s="4">
        <v>462</v>
      </c>
    </row>
    <row r="465" spans="1:1" x14ac:dyDescent="0.25">
      <c r="A465" s="4">
        <v>463</v>
      </c>
    </row>
    <row r="466" spans="1:1" x14ac:dyDescent="0.25">
      <c r="A466" s="4">
        <v>464</v>
      </c>
    </row>
    <row r="467" spans="1:1" x14ac:dyDescent="0.25">
      <c r="A467" s="4">
        <v>465</v>
      </c>
    </row>
    <row r="468" spans="1:1" x14ac:dyDescent="0.25">
      <c r="A468" s="4">
        <v>466</v>
      </c>
    </row>
    <row r="469" spans="1:1" x14ac:dyDescent="0.25">
      <c r="A469" s="4">
        <v>467</v>
      </c>
    </row>
    <row r="470" spans="1:1" x14ac:dyDescent="0.25">
      <c r="A470" s="4">
        <v>468</v>
      </c>
    </row>
    <row r="471" spans="1:1" x14ac:dyDescent="0.25">
      <c r="A471" s="4">
        <v>469</v>
      </c>
    </row>
    <row r="472" spans="1:1" x14ac:dyDescent="0.25">
      <c r="A472" s="4">
        <v>470</v>
      </c>
    </row>
    <row r="473" spans="1:1" x14ac:dyDescent="0.25">
      <c r="A473" s="4">
        <v>471</v>
      </c>
    </row>
    <row r="474" spans="1:1" x14ac:dyDescent="0.25">
      <c r="A474" s="4">
        <v>472</v>
      </c>
    </row>
    <row r="475" spans="1:1" x14ac:dyDescent="0.25">
      <c r="A475" s="4">
        <v>473</v>
      </c>
    </row>
    <row r="476" spans="1:1" x14ac:dyDescent="0.25">
      <c r="A476" s="4">
        <v>474</v>
      </c>
    </row>
    <row r="477" spans="1:1" x14ac:dyDescent="0.25">
      <c r="A477" s="4">
        <v>475</v>
      </c>
    </row>
    <row r="478" spans="1:1" x14ac:dyDescent="0.25">
      <c r="A478" s="4">
        <v>476</v>
      </c>
    </row>
    <row r="479" spans="1:1" x14ac:dyDescent="0.25">
      <c r="A479" s="4">
        <v>477</v>
      </c>
    </row>
    <row r="480" spans="1:1" x14ac:dyDescent="0.25">
      <c r="A480" s="4">
        <v>478</v>
      </c>
    </row>
    <row r="481" spans="1:1" x14ac:dyDescent="0.25">
      <c r="A481" s="4">
        <v>479</v>
      </c>
    </row>
    <row r="482" spans="1:1" x14ac:dyDescent="0.25">
      <c r="A482" s="4">
        <v>480</v>
      </c>
    </row>
    <row r="483" spans="1:1" x14ac:dyDescent="0.25">
      <c r="A483" s="4">
        <v>481</v>
      </c>
    </row>
    <row r="484" spans="1:1" x14ac:dyDescent="0.25">
      <c r="A484" s="4">
        <v>482</v>
      </c>
    </row>
    <row r="485" spans="1:1" x14ac:dyDescent="0.25">
      <c r="A485" s="4">
        <v>483</v>
      </c>
    </row>
    <row r="486" spans="1:1" x14ac:dyDescent="0.25">
      <c r="A486" s="4">
        <v>484</v>
      </c>
    </row>
    <row r="487" spans="1:1" x14ac:dyDescent="0.25">
      <c r="A487" s="4">
        <v>485</v>
      </c>
    </row>
    <row r="488" spans="1:1" x14ac:dyDescent="0.25">
      <c r="A488" s="4">
        <v>486</v>
      </c>
    </row>
    <row r="489" spans="1:1" x14ac:dyDescent="0.25">
      <c r="A489" s="4">
        <v>487</v>
      </c>
    </row>
    <row r="490" spans="1:1" x14ac:dyDescent="0.25">
      <c r="A490" s="4">
        <v>488</v>
      </c>
    </row>
    <row r="491" spans="1:1" x14ac:dyDescent="0.25">
      <c r="A491" s="4">
        <v>489</v>
      </c>
    </row>
    <row r="492" spans="1:1" x14ac:dyDescent="0.25">
      <c r="A492" s="4">
        <v>490</v>
      </c>
    </row>
    <row r="493" spans="1:1" x14ac:dyDescent="0.25">
      <c r="A493" s="4">
        <v>491</v>
      </c>
    </row>
    <row r="494" spans="1:1" x14ac:dyDescent="0.25">
      <c r="A494" s="4">
        <v>492</v>
      </c>
    </row>
    <row r="495" spans="1:1" x14ac:dyDescent="0.25">
      <c r="A495" s="4">
        <v>493</v>
      </c>
    </row>
    <row r="496" spans="1:1" x14ac:dyDescent="0.25">
      <c r="A496" s="4">
        <v>494</v>
      </c>
    </row>
    <row r="497" spans="1:1" x14ac:dyDescent="0.25">
      <c r="A497" s="4">
        <v>495</v>
      </c>
    </row>
    <row r="498" spans="1:1" x14ac:dyDescent="0.25">
      <c r="A498" s="4">
        <v>496</v>
      </c>
    </row>
    <row r="499" spans="1:1" x14ac:dyDescent="0.25">
      <c r="A499" s="4">
        <v>497</v>
      </c>
    </row>
    <row r="500" spans="1:1" x14ac:dyDescent="0.25">
      <c r="A500" s="4">
        <v>498</v>
      </c>
    </row>
    <row r="501" spans="1:1" x14ac:dyDescent="0.25">
      <c r="A501" s="4">
        <v>499</v>
      </c>
    </row>
    <row r="502" spans="1:1" x14ac:dyDescent="0.25">
      <c r="A502" s="4">
        <v>500</v>
      </c>
    </row>
    <row r="503" spans="1:1" x14ac:dyDescent="0.25">
      <c r="A503" s="4">
        <v>501</v>
      </c>
    </row>
    <row r="504" spans="1:1" x14ac:dyDescent="0.25">
      <c r="A504" s="4">
        <v>502</v>
      </c>
    </row>
    <row r="505" spans="1:1" x14ac:dyDescent="0.25">
      <c r="A505" s="4">
        <v>503</v>
      </c>
    </row>
    <row r="506" spans="1:1" x14ac:dyDescent="0.25">
      <c r="A506" s="4">
        <v>504</v>
      </c>
    </row>
    <row r="507" spans="1:1" x14ac:dyDescent="0.25">
      <c r="A507" s="4">
        <v>505</v>
      </c>
    </row>
    <row r="508" spans="1:1" x14ac:dyDescent="0.25">
      <c r="A508" s="4">
        <v>506</v>
      </c>
    </row>
    <row r="509" spans="1:1" x14ac:dyDescent="0.25">
      <c r="A509" s="4">
        <v>507</v>
      </c>
    </row>
    <row r="510" spans="1:1" x14ac:dyDescent="0.25">
      <c r="A510" s="4">
        <v>508</v>
      </c>
    </row>
    <row r="511" spans="1:1" x14ac:dyDescent="0.25">
      <c r="A511" s="4">
        <v>509</v>
      </c>
    </row>
    <row r="512" spans="1:1" x14ac:dyDescent="0.25">
      <c r="A512" s="4">
        <v>510</v>
      </c>
    </row>
    <row r="513" spans="1:1" x14ac:dyDescent="0.25">
      <c r="A513" s="4">
        <v>511</v>
      </c>
    </row>
    <row r="514" spans="1:1" x14ac:dyDescent="0.25">
      <c r="A514" s="4">
        <v>512</v>
      </c>
    </row>
    <row r="515" spans="1:1" x14ac:dyDescent="0.25">
      <c r="A515" s="4">
        <v>513</v>
      </c>
    </row>
    <row r="516" spans="1:1" x14ac:dyDescent="0.25">
      <c r="A516" s="4">
        <v>514</v>
      </c>
    </row>
    <row r="517" spans="1:1" x14ac:dyDescent="0.25">
      <c r="A517" s="4">
        <v>515</v>
      </c>
    </row>
    <row r="518" spans="1:1" x14ac:dyDescent="0.25">
      <c r="A518" s="4">
        <v>516</v>
      </c>
    </row>
    <row r="519" spans="1:1" x14ac:dyDescent="0.25">
      <c r="A519" s="4">
        <v>517</v>
      </c>
    </row>
    <row r="520" spans="1:1" x14ac:dyDescent="0.25">
      <c r="A520" s="4">
        <v>518</v>
      </c>
    </row>
    <row r="521" spans="1:1" x14ac:dyDescent="0.25">
      <c r="A521" s="4">
        <v>519</v>
      </c>
    </row>
    <row r="522" spans="1:1" x14ac:dyDescent="0.25">
      <c r="A522" s="4">
        <v>520</v>
      </c>
    </row>
    <row r="523" spans="1:1" x14ac:dyDescent="0.25">
      <c r="A523" s="4">
        <v>521</v>
      </c>
    </row>
    <row r="524" spans="1:1" x14ac:dyDescent="0.25">
      <c r="A524" s="4">
        <v>522</v>
      </c>
    </row>
    <row r="525" spans="1:1" x14ac:dyDescent="0.25">
      <c r="A525" s="4">
        <v>523</v>
      </c>
    </row>
    <row r="526" spans="1:1" x14ac:dyDescent="0.25">
      <c r="A526" s="4">
        <v>524</v>
      </c>
    </row>
    <row r="527" spans="1:1" x14ac:dyDescent="0.25">
      <c r="A527" s="4">
        <v>525</v>
      </c>
    </row>
    <row r="528" spans="1:1" x14ac:dyDescent="0.25">
      <c r="A528" s="4">
        <v>526</v>
      </c>
    </row>
    <row r="529" spans="1:1" x14ac:dyDescent="0.25">
      <c r="A529" s="4">
        <v>527</v>
      </c>
    </row>
    <row r="530" spans="1:1" x14ac:dyDescent="0.25">
      <c r="A530" s="4">
        <v>528</v>
      </c>
    </row>
    <row r="531" spans="1:1" x14ac:dyDescent="0.25">
      <c r="A531" s="4">
        <v>529</v>
      </c>
    </row>
    <row r="532" spans="1:1" x14ac:dyDescent="0.25">
      <c r="A532" s="4">
        <v>530</v>
      </c>
    </row>
    <row r="533" spans="1:1" x14ac:dyDescent="0.25">
      <c r="A533" s="4">
        <v>531</v>
      </c>
    </row>
    <row r="534" spans="1:1" x14ac:dyDescent="0.25">
      <c r="A534" s="4">
        <v>532</v>
      </c>
    </row>
    <row r="535" spans="1:1" x14ac:dyDescent="0.25">
      <c r="A535" s="4">
        <v>533</v>
      </c>
    </row>
    <row r="536" spans="1:1" x14ac:dyDescent="0.25">
      <c r="A536" s="4">
        <v>534</v>
      </c>
    </row>
    <row r="537" spans="1:1" x14ac:dyDescent="0.25">
      <c r="A537" s="4">
        <v>535</v>
      </c>
    </row>
    <row r="538" spans="1:1" x14ac:dyDescent="0.25">
      <c r="A538" s="4">
        <v>536</v>
      </c>
    </row>
    <row r="539" spans="1:1" x14ac:dyDescent="0.25">
      <c r="A539" s="4">
        <v>537</v>
      </c>
    </row>
    <row r="540" spans="1:1" x14ac:dyDescent="0.25">
      <c r="A540" s="4">
        <v>538</v>
      </c>
    </row>
    <row r="541" spans="1:1" x14ac:dyDescent="0.25">
      <c r="A541" s="4">
        <v>539</v>
      </c>
    </row>
    <row r="542" spans="1:1" x14ac:dyDescent="0.25">
      <c r="A542" s="4">
        <v>540</v>
      </c>
    </row>
    <row r="543" spans="1:1" x14ac:dyDescent="0.25">
      <c r="A543" s="4">
        <v>541</v>
      </c>
    </row>
    <row r="544" spans="1:1" x14ac:dyDescent="0.25">
      <c r="A544" s="4">
        <v>542</v>
      </c>
    </row>
    <row r="545" spans="1:1" x14ac:dyDescent="0.25">
      <c r="A545" s="4">
        <v>543</v>
      </c>
    </row>
    <row r="546" spans="1:1" x14ac:dyDescent="0.25">
      <c r="A546" s="4">
        <v>544</v>
      </c>
    </row>
    <row r="547" spans="1:1" x14ac:dyDescent="0.25">
      <c r="A547" s="4">
        <v>545</v>
      </c>
    </row>
    <row r="548" spans="1:1" x14ac:dyDescent="0.25">
      <c r="A548" s="4">
        <v>546</v>
      </c>
    </row>
    <row r="549" spans="1:1" x14ac:dyDescent="0.25">
      <c r="A549" s="4">
        <v>547</v>
      </c>
    </row>
    <row r="550" spans="1:1" x14ac:dyDescent="0.25">
      <c r="A550" s="4">
        <v>548</v>
      </c>
    </row>
    <row r="551" spans="1:1" x14ac:dyDescent="0.25">
      <c r="A551" s="4">
        <v>549</v>
      </c>
    </row>
    <row r="552" spans="1:1" x14ac:dyDescent="0.25">
      <c r="A552" s="4">
        <v>550</v>
      </c>
    </row>
    <row r="553" spans="1:1" x14ac:dyDescent="0.25">
      <c r="A553" s="4">
        <v>551</v>
      </c>
    </row>
    <row r="554" spans="1:1" x14ac:dyDescent="0.25">
      <c r="A554" s="4">
        <v>552</v>
      </c>
    </row>
    <row r="555" spans="1:1" x14ac:dyDescent="0.25">
      <c r="A555" s="4">
        <v>553</v>
      </c>
    </row>
    <row r="556" spans="1:1" x14ac:dyDescent="0.25">
      <c r="A556" s="4">
        <v>554</v>
      </c>
    </row>
    <row r="557" spans="1:1" x14ac:dyDescent="0.25">
      <c r="A557" s="4">
        <v>555</v>
      </c>
    </row>
    <row r="558" spans="1:1" x14ac:dyDescent="0.25">
      <c r="A558" s="4">
        <v>556</v>
      </c>
    </row>
    <row r="559" spans="1:1" x14ac:dyDescent="0.25">
      <c r="A559" s="4">
        <v>557</v>
      </c>
    </row>
    <row r="560" spans="1:1" x14ac:dyDescent="0.25">
      <c r="A560" s="4">
        <v>558</v>
      </c>
    </row>
    <row r="561" spans="1:1" x14ac:dyDescent="0.25">
      <c r="A561" s="4">
        <v>559</v>
      </c>
    </row>
    <row r="562" spans="1:1" x14ac:dyDescent="0.25">
      <c r="A562" s="4">
        <v>560</v>
      </c>
    </row>
    <row r="563" spans="1:1" x14ac:dyDescent="0.25">
      <c r="A563" s="4">
        <v>561</v>
      </c>
    </row>
    <row r="564" spans="1:1" x14ac:dyDescent="0.25">
      <c r="A564" s="4">
        <v>562</v>
      </c>
    </row>
    <row r="565" spans="1:1" x14ac:dyDescent="0.25">
      <c r="A565" s="4">
        <v>563</v>
      </c>
    </row>
    <row r="566" spans="1:1" x14ac:dyDescent="0.25">
      <c r="A566" s="4">
        <v>564</v>
      </c>
    </row>
    <row r="567" spans="1:1" x14ac:dyDescent="0.25">
      <c r="A567" s="4">
        <v>565</v>
      </c>
    </row>
    <row r="568" spans="1:1" x14ac:dyDescent="0.25">
      <c r="A568" s="4">
        <v>566</v>
      </c>
    </row>
    <row r="569" spans="1:1" x14ac:dyDescent="0.25">
      <c r="A569" s="4">
        <v>567</v>
      </c>
    </row>
    <row r="570" spans="1:1" x14ac:dyDescent="0.25">
      <c r="A570" s="4">
        <v>568</v>
      </c>
    </row>
    <row r="571" spans="1:1" x14ac:dyDescent="0.25">
      <c r="A571" s="4">
        <v>569</v>
      </c>
    </row>
    <row r="572" spans="1:1" x14ac:dyDescent="0.25">
      <c r="A572" s="4">
        <v>570</v>
      </c>
    </row>
    <row r="573" spans="1:1" x14ac:dyDescent="0.25">
      <c r="A573" s="4">
        <v>571</v>
      </c>
    </row>
    <row r="574" spans="1:1" x14ac:dyDescent="0.25">
      <c r="A574" s="4">
        <v>572</v>
      </c>
    </row>
    <row r="575" spans="1:1" x14ac:dyDescent="0.25">
      <c r="A575" s="4">
        <v>573</v>
      </c>
    </row>
    <row r="576" spans="1:1" x14ac:dyDescent="0.25">
      <c r="A576" s="4">
        <v>574</v>
      </c>
    </row>
    <row r="577" spans="1:1" x14ac:dyDescent="0.25">
      <c r="A577" s="4">
        <v>575</v>
      </c>
    </row>
    <row r="578" spans="1:1" x14ac:dyDescent="0.25">
      <c r="A578" s="4">
        <v>576</v>
      </c>
    </row>
    <row r="579" spans="1:1" x14ac:dyDescent="0.25">
      <c r="A579" s="4">
        <v>577</v>
      </c>
    </row>
    <row r="580" spans="1:1" x14ac:dyDescent="0.25">
      <c r="A580" s="4">
        <v>578</v>
      </c>
    </row>
    <row r="581" spans="1:1" x14ac:dyDescent="0.25">
      <c r="A581" s="4">
        <v>579</v>
      </c>
    </row>
    <row r="582" spans="1:1" x14ac:dyDescent="0.25">
      <c r="A582" s="4">
        <v>580</v>
      </c>
    </row>
    <row r="583" spans="1:1" x14ac:dyDescent="0.25">
      <c r="A583" s="4">
        <v>581</v>
      </c>
    </row>
    <row r="584" spans="1:1" x14ac:dyDescent="0.25">
      <c r="A584" s="4">
        <v>582</v>
      </c>
    </row>
    <row r="585" spans="1:1" x14ac:dyDescent="0.25">
      <c r="A585" s="4">
        <v>583</v>
      </c>
    </row>
    <row r="586" spans="1:1" x14ac:dyDescent="0.25">
      <c r="A586" s="4">
        <v>584</v>
      </c>
    </row>
    <row r="587" spans="1:1" x14ac:dyDescent="0.25">
      <c r="A587" s="4">
        <v>585</v>
      </c>
    </row>
    <row r="588" spans="1:1" x14ac:dyDescent="0.25">
      <c r="A588" s="4">
        <v>586</v>
      </c>
    </row>
    <row r="589" spans="1:1" x14ac:dyDescent="0.25">
      <c r="A589" s="4">
        <v>587</v>
      </c>
    </row>
    <row r="590" spans="1:1" x14ac:dyDescent="0.25">
      <c r="A590" s="4">
        <v>588</v>
      </c>
    </row>
    <row r="591" spans="1:1" x14ac:dyDescent="0.25">
      <c r="A591" s="4">
        <v>589</v>
      </c>
    </row>
    <row r="592" spans="1:1" x14ac:dyDescent="0.25">
      <c r="A592" s="4">
        <v>590</v>
      </c>
    </row>
    <row r="593" spans="1:1" x14ac:dyDescent="0.25">
      <c r="A593" s="4">
        <v>591</v>
      </c>
    </row>
    <row r="594" spans="1:1" x14ac:dyDescent="0.25">
      <c r="A594" s="4">
        <v>592</v>
      </c>
    </row>
    <row r="595" spans="1:1" x14ac:dyDescent="0.25">
      <c r="A595" s="4">
        <v>593</v>
      </c>
    </row>
    <row r="596" spans="1:1" x14ac:dyDescent="0.25">
      <c r="A596" s="4">
        <v>594</v>
      </c>
    </row>
    <row r="597" spans="1:1" x14ac:dyDescent="0.25">
      <c r="A597" s="4">
        <v>595</v>
      </c>
    </row>
    <row r="598" spans="1:1" x14ac:dyDescent="0.25">
      <c r="A598" s="4">
        <v>596</v>
      </c>
    </row>
    <row r="599" spans="1:1" x14ac:dyDescent="0.25">
      <c r="A599" s="4">
        <v>597</v>
      </c>
    </row>
    <row r="600" spans="1:1" x14ac:dyDescent="0.25">
      <c r="A600" s="4">
        <v>598</v>
      </c>
    </row>
    <row r="601" spans="1:1" x14ac:dyDescent="0.25">
      <c r="A601" s="4">
        <v>599</v>
      </c>
    </row>
    <row r="602" spans="1:1" x14ac:dyDescent="0.25">
      <c r="A602" s="4">
        <v>600</v>
      </c>
    </row>
    <row r="603" spans="1:1" x14ac:dyDescent="0.25">
      <c r="A603" s="4">
        <v>601</v>
      </c>
    </row>
    <row r="604" spans="1:1" x14ac:dyDescent="0.25">
      <c r="A604" s="4">
        <v>602</v>
      </c>
    </row>
    <row r="605" spans="1:1" x14ac:dyDescent="0.25">
      <c r="A605" s="4">
        <v>603</v>
      </c>
    </row>
    <row r="606" spans="1:1" x14ac:dyDescent="0.25">
      <c r="A606" s="4">
        <v>604</v>
      </c>
    </row>
    <row r="607" spans="1:1" x14ac:dyDescent="0.25">
      <c r="A607" s="4">
        <v>605</v>
      </c>
    </row>
    <row r="608" spans="1:1" x14ac:dyDescent="0.25">
      <c r="A608" s="4">
        <v>606</v>
      </c>
    </row>
    <row r="609" spans="1:1" x14ac:dyDescent="0.25">
      <c r="A609" s="4">
        <v>607</v>
      </c>
    </row>
    <row r="610" spans="1:1" x14ac:dyDescent="0.25">
      <c r="A610" s="4">
        <v>608</v>
      </c>
    </row>
    <row r="611" spans="1:1" x14ac:dyDescent="0.25">
      <c r="A611" s="4">
        <v>609</v>
      </c>
    </row>
    <row r="612" spans="1:1" x14ac:dyDescent="0.25">
      <c r="A612" s="4">
        <v>610</v>
      </c>
    </row>
    <row r="613" spans="1:1" x14ac:dyDescent="0.25">
      <c r="A613" s="4">
        <v>611</v>
      </c>
    </row>
    <row r="614" spans="1:1" x14ac:dyDescent="0.25">
      <c r="A614" s="4">
        <v>612</v>
      </c>
    </row>
    <row r="615" spans="1:1" x14ac:dyDescent="0.25">
      <c r="A615" s="4">
        <v>613</v>
      </c>
    </row>
    <row r="616" spans="1:1" x14ac:dyDescent="0.25">
      <c r="A616" s="4">
        <v>614</v>
      </c>
    </row>
    <row r="617" spans="1:1" x14ac:dyDescent="0.25">
      <c r="A617" s="4">
        <v>615</v>
      </c>
    </row>
    <row r="618" spans="1:1" x14ac:dyDescent="0.25">
      <c r="A618" s="4">
        <v>616</v>
      </c>
    </row>
    <row r="619" spans="1:1" x14ac:dyDescent="0.25">
      <c r="A619" s="4">
        <v>617</v>
      </c>
    </row>
    <row r="620" spans="1:1" x14ac:dyDescent="0.25">
      <c r="A620" s="4">
        <v>618</v>
      </c>
    </row>
    <row r="621" spans="1:1" x14ac:dyDescent="0.25">
      <c r="A621" s="4">
        <v>619</v>
      </c>
    </row>
    <row r="622" spans="1:1" x14ac:dyDescent="0.25">
      <c r="A622" s="4">
        <v>620</v>
      </c>
    </row>
    <row r="623" spans="1:1" x14ac:dyDescent="0.25">
      <c r="A623" s="4">
        <v>621</v>
      </c>
    </row>
    <row r="624" spans="1:1" x14ac:dyDescent="0.25">
      <c r="A624" s="4">
        <v>622</v>
      </c>
    </row>
    <row r="625" spans="1:1" x14ac:dyDescent="0.25">
      <c r="A625" s="4">
        <v>623</v>
      </c>
    </row>
    <row r="626" spans="1:1" x14ac:dyDescent="0.25">
      <c r="A626" s="4">
        <v>624</v>
      </c>
    </row>
    <row r="627" spans="1:1" x14ac:dyDescent="0.25">
      <c r="A627" s="4">
        <v>625</v>
      </c>
    </row>
    <row r="628" spans="1:1" x14ac:dyDescent="0.25">
      <c r="A628" s="4">
        <v>626</v>
      </c>
    </row>
    <row r="629" spans="1:1" x14ac:dyDescent="0.25">
      <c r="A629" s="4">
        <v>627</v>
      </c>
    </row>
    <row r="630" spans="1:1" x14ac:dyDescent="0.25">
      <c r="A630" s="4">
        <v>628</v>
      </c>
    </row>
    <row r="631" spans="1:1" x14ac:dyDescent="0.25">
      <c r="A631" s="4">
        <v>629</v>
      </c>
    </row>
    <row r="632" spans="1:1" x14ac:dyDescent="0.25">
      <c r="A632" s="4">
        <v>630</v>
      </c>
    </row>
    <row r="633" spans="1:1" x14ac:dyDescent="0.25">
      <c r="A633" s="4">
        <v>631</v>
      </c>
    </row>
    <row r="634" spans="1:1" x14ac:dyDescent="0.25">
      <c r="A634" s="4">
        <v>632</v>
      </c>
    </row>
    <row r="635" spans="1:1" x14ac:dyDescent="0.25">
      <c r="A635" s="4">
        <v>633</v>
      </c>
    </row>
    <row r="636" spans="1:1" x14ac:dyDescent="0.25">
      <c r="A636" s="4">
        <v>634</v>
      </c>
    </row>
    <row r="637" spans="1:1" x14ac:dyDescent="0.25">
      <c r="A637" s="4">
        <v>635</v>
      </c>
    </row>
    <row r="638" spans="1:1" x14ac:dyDescent="0.25">
      <c r="A638" s="4">
        <v>636</v>
      </c>
    </row>
    <row r="639" spans="1:1" x14ac:dyDescent="0.25">
      <c r="A639" s="4">
        <v>637</v>
      </c>
    </row>
    <row r="640" spans="1:1" x14ac:dyDescent="0.25">
      <c r="A640" s="4">
        <v>638</v>
      </c>
    </row>
    <row r="641" spans="1:1" x14ac:dyDescent="0.25">
      <c r="A641" s="4">
        <v>639</v>
      </c>
    </row>
    <row r="642" spans="1:1" x14ac:dyDescent="0.25">
      <c r="A642" s="4">
        <v>640</v>
      </c>
    </row>
    <row r="643" spans="1:1" x14ac:dyDescent="0.25">
      <c r="A643" s="4">
        <v>641</v>
      </c>
    </row>
    <row r="644" spans="1:1" x14ac:dyDescent="0.25">
      <c r="A644" s="4">
        <v>642</v>
      </c>
    </row>
    <row r="645" spans="1:1" x14ac:dyDescent="0.25">
      <c r="A645" s="4">
        <v>643</v>
      </c>
    </row>
    <row r="646" spans="1:1" x14ac:dyDescent="0.25">
      <c r="A646" s="4">
        <v>644</v>
      </c>
    </row>
    <row r="647" spans="1:1" x14ac:dyDescent="0.25">
      <c r="A647" s="4">
        <v>645</v>
      </c>
    </row>
    <row r="648" spans="1:1" x14ac:dyDescent="0.25">
      <c r="A648" s="4">
        <v>646</v>
      </c>
    </row>
    <row r="649" spans="1:1" x14ac:dyDescent="0.25">
      <c r="A649" s="4">
        <v>647</v>
      </c>
    </row>
    <row r="650" spans="1:1" x14ac:dyDescent="0.25">
      <c r="A650" s="4">
        <v>648</v>
      </c>
    </row>
    <row r="651" spans="1:1" x14ac:dyDescent="0.25">
      <c r="A651" s="4">
        <v>649</v>
      </c>
    </row>
    <row r="652" spans="1:1" x14ac:dyDescent="0.25">
      <c r="A652" s="4">
        <v>650</v>
      </c>
    </row>
    <row r="653" spans="1:1" x14ac:dyDescent="0.25">
      <c r="A653" s="4">
        <v>651</v>
      </c>
    </row>
    <row r="654" spans="1:1" x14ac:dyDescent="0.25">
      <c r="A654" s="4">
        <v>652</v>
      </c>
    </row>
    <row r="655" spans="1:1" x14ac:dyDescent="0.25">
      <c r="A655" s="4">
        <v>653</v>
      </c>
    </row>
    <row r="656" spans="1:1" x14ac:dyDescent="0.25">
      <c r="A656" s="4">
        <v>654</v>
      </c>
    </row>
    <row r="657" spans="1:1" x14ac:dyDescent="0.25">
      <c r="A657" s="4">
        <v>655</v>
      </c>
    </row>
    <row r="658" spans="1:1" x14ac:dyDescent="0.25">
      <c r="A658" s="4">
        <v>656</v>
      </c>
    </row>
    <row r="659" spans="1:1" x14ac:dyDescent="0.25">
      <c r="A659" s="4">
        <v>657</v>
      </c>
    </row>
    <row r="660" spans="1:1" x14ac:dyDescent="0.25">
      <c r="A660" s="4">
        <v>658</v>
      </c>
    </row>
    <row r="661" spans="1:1" x14ac:dyDescent="0.25">
      <c r="A661" s="4">
        <v>659</v>
      </c>
    </row>
    <row r="662" spans="1:1" x14ac:dyDescent="0.25">
      <c r="A662" s="4">
        <v>660</v>
      </c>
    </row>
    <row r="663" spans="1:1" x14ac:dyDescent="0.25">
      <c r="A663" s="4">
        <v>661</v>
      </c>
    </row>
    <row r="664" spans="1:1" x14ac:dyDescent="0.25">
      <c r="A664" s="4">
        <v>662</v>
      </c>
    </row>
    <row r="665" spans="1:1" x14ac:dyDescent="0.25">
      <c r="A665" s="4">
        <v>663</v>
      </c>
    </row>
    <row r="666" spans="1:1" x14ac:dyDescent="0.25">
      <c r="A666" s="4">
        <v>664</v>
      </c>
    </row>
    <row r="667" spans="1:1" x14ac:dyDescent="0.25">
      <c r="A667" s="4">
        <v>665</v>
      </c>
    </row>
    <row r="668" spans="1:1" x14ac:dyDescent="0.25">
      <c r="A668" s="4">
        <v>666</v>
      </c>
    </row>
    <row r="669" spans="1:1" x14ac:dyDescent="0.25">
      <c r="A669" s="4">
        <v>667</v>
      </c>
    </row>
    <row r="670" spans="1:1" x14ac:dyDescent="0.25">
      <c r="A670" s="4">
        <v>668</v>
      </c>
    </row>
    <row r="671" spans="1:1" x14ac:dyDescent="0.25">
      <c r="A671" s="4">
        <v>669</v>
      </c>
    </row>
    <row r="672" spans="1:1" x14ac:dyDescent="0.25">
      <c r="A672" s="4">
        <v>670</v>
      </c>
    </row>
    <row r="673" spans="1:1" x14ac:dyDescent="0.25">
      <c r="A673" s="4">
        <v>671</v>
      </c>
    </row>
    <row r="674" spans="1:1" x14ac:dyDescent="0.25">
      <c r="A674" s="4">
        <v>672</v>
      </c>
    </row>
    <row r="675" spans="1:1" x14ac:dyDescent="0.25">
      <c r="A675" s="4">
        <v>673</v>
      </c>
    </row>
    <row r="676" spans="1:1" x14ac:dyDescent="0.25">
      <c r="A676" s="4">
        <v>674</v>
      </c>
    </row>
    <row r="677" spans="1:1" x14ac:dyDescent="0.25">
      <c r="A677" s="4">
        <v>675</v>
      </c>
    </row>
    <row r="678" spans="1:1" x14ac:dyDescent="0.25">
      <c r="A678" s="4">
        <v>676</v>
      </c>
    </row>
    <row r="679" spans="1:1" x14ac:dyDescent="0.25">
      <c r="A679" s="4">
        <v>677</v>
      </c>
    </row>
    <row r="680" spans="1:1" x14ac:dyDescent="0.25">
      <c r="A680" s="4">
        <v>678</v>
      </c>
    </row>
    <row r="681" spans="1:1" x14ac:dyDescent="0.25">
      <c r="A681" s="4">
        <v>679</v>
      </c>
    </row>
    <row r="682" spans="1:1" x14ac:dyDescent="0.25">
      <c r="A682" s="4">
        <v>680</v>
      </c>
    </row>
    <row r="683" spans="1:1" x14ac:dyDescent="0.25">
      <c r="A683" s="4">
        <v>681</v>
      </c>
    </row>
    <row r="684" spans="1:1" x14ac:dyDescent="0.25">
      <c r="A684" s="4">
        <v>682</v>
      </c>
    </row>
    <row r="685" spans="1:1" x14ac:dyDescent="0.25">
      <c r="A685" s="4">
        <v>683</v>
      </c>
    </row>
    <row r="686" spans="1:1" x14ac:dyDescent="0.25">
      <c r="A686" s="4">
        <v>684</v>
      </c>
    </row>
    <row r="687" spans="1:1" x14ac:dyDescent="0.25">
      <c r="A687" s="4">
        <v>685</v>
      </c>
    </row>
    <row r="688" spans="1:1" x14ac:dyDescent="0.25">
      <c r="A688" s="4">
        <v>686</v>
      </c>
    </row>
    <row r="689" spans="1:1" x14ac:dyDescent="0.25">
      <c r="A689" s="4">
        <v>687</v>
      </c>
    </row>
    <row r="690" spans="1:1" x14ac:dyDescent="0.25">
      <c r="A690" s="4">
        <v>688</v>
      </c>
    </row>
    <row r="691" spans="1:1" x14ac:dyDescent="0.25">
      <c r="A691" s="4">
        <v>689</v>
      </c>
    </row>
    <row r="692" spans="1:1" x14ac:dyDescent="0.25">
      <c r="A692" s="4">
        <v>690</v>
      </c>
    </row>
    <row r="693" spans="1:1" x14ac:dyDescent="0.25">
      <c r="A693" s="4">
        <v>691</v>
      </c>
    </row>
    <row r="694" spans="1:1" x14ac:dyDescent="0.25">
      <c r="A694" s="4">
        <v>692</v>
      </c>
    </row>
    <row r="695" spans="1:1" x14ac:dyDescent="0.25">
      <c r="A695" s="4">
        <v>693</v>
      </c>
    </row>
    <row r="696" spans="1:1" x14ac:dyDescent="0.25">
      <c r="A696" s="4">
        <v>694</v>
      </c>
    </row>
    <row r="697" spans="1:1" x14ac:dyDescent="0.25">
      <c r="A697" s="4">
        <v>695</v>
      </c>
    </row>
    <row r="698" spans="1:1" x14ac:dyDescent="0.25">
      <c r="A698" s="4">
        <v>696</v>
      </c>
    </row>
    <row r="699" spans="1:1" x14ac:dyDescent="0.25">
      <c r="A699" s="4">
        <v>697</v>
      </c>
    </row>
    <row r="700" spans="1:1" x14ac:dyDescent="0.25">
      <c r="A700" s="4">
        <v>698</v>
      </c>
    </row>
    <row r="701" spans="1:1" x14ac:dyDescent="0.25">
      <c r="A701" s="4">
        <v>699</v>
      </c>
    </row>
    <row r="702" spans="1:1" x14ac:dyDescent="0.25">
      <c r="A702" s="4">
        <v>700</v>
      </c>
    </row>
    <row r="703" spans="1:1" x14ac:dyDescent="0.25">
      <c r="A703" s="4">
        <v>701</v>
      </c>
    </row>
    <row r="704" spans="1:1" x14ac:dyDescent="0.25">
      <c r="A704" s="4">
        <v>702</v>
      </c>
    </row>
    <row r="705" spans="1:1" x14ac:dyDescent="0.25">
      <c r="A705" s="4">
        <v>703</v>
      </c>
    </row>
    <row r="706" spans="1:1" x14ac:dyDescent="0.25">
      <c r="A706" s="4">
        <v>704</v>
      </c>
    </row>
    <row r="707" spans="1:1" x14ac:dyDescent="0.25">
      <c r="A707" s="4">
        <v>705</v>
      </c>
    </row>
    <row r="708" spans="1:1" x14ac:dyDescent="0.25">
      <c r="A708" s="4">
        <v>706</v>
      </c>
    </row>
    <row r="709" spans="1:1" x14ac:dyDescent="0.25">
      <c r="A709" s="4">
        <v>707</v>
      </c>
    </row>
    <row r="710" spans="1:1" x14ac:dyDescent="0.25">
      <c r="A710" s="4">
        <v>708</v>
      </c>
    </row>
    <row r="711" spans="1:1" x14ac:dyDescent="0.25">
      <c r="A711" s="4">
        <v>709</v>
      </c>
    </row>
    <row r="712" spans="1:1" x14ac:dyDescent="0.25">
      <c r="A712" s="4">
        <v>710</v>
      </c>
    </row>
    <row r="713" spans="1:1" x14ac:dyDescent="0.25">
      <c r="A713" s="4">
        <v>711</v>
      </c>
    </row>
    <row r="714" spans="1:1" x14ac:dyDescent="0.25">
      <c r="A714" s="4">
        <v>712</v>
      </c>
    </row>
    <row r="715" spans="1:1" x14ac:dyDescent="0.25">
      <c r="A715" s="4">
        <v>713</v>
      </c>
    </row>
    <row r="716" spans="1:1" x14ac:dyDescent="0.25">
      <c r="A716" s="4">
        <v>714</v>
      </c>
    </row>
    <row r="717" spans="1:1" x14ac:dyDescent="0.25">
      <c r="A717" s="4">
        <v>715</v>
      </c>
    </row>
    <row r="718" spans="1:1" x14ac:dyDescent="0.25">
      <c r="A718" s="4">
        <v>716</v>
      </c>
    </row>
    <row r="719" spans="1:1" x14ac:dyDescent="0.25">
      <c r="A719" s="4">
        <v>717</v>
      </c>
    </row>
    <row r="720" spans="1:1" x14ac:dyDescent="0.25">
      <c r="A720" s="4">
        <v>718</v>
      </c>
    </row>
    <row r="721" spans="1:1" x14ac:dyDescent="0.25">
      <c r="A721" s="4">
        <v>719</v>
      </c>
    </row>
    <row r="722" spans="1:1" x14ac:dyDescent="0.25">
      <c r="A722" s="4">
        <v>720</v>
      </c>
    </row>
    <row r="723" spans="1:1" x14ac:dyDescent="0.25">
      <c r="A723" s="4">
        <v>721</v>
      </c>
    </row>
    <row r="724" spans="1:1" x14ac:dyDescent="0.25">
      <c r="A724" s="4">
        <v>722</v>
      </c>
    </row>
    <row r="725" spans="1:1" x14ac:dyDescent="0.25">
      <c r="A725" s="4">
        <v>723</v>
      </c>
    </row>
    <row r="726" spans="1:1" x14ac:dyDescent="0.25">
      <c r="A726" s="4">
        <v>724</v>
      </c>
    </row>
    <row r="727" spans="1:1" x14ac:dyDescent="0.25">
      <c r="A727" s="4">
        <v>725</v>
      </c>
    </row>
    <row r="728" spans="1:1" x14ac:dyDescent="0.25">
      <c r="A728" s="4">
        <v>726</v>
      </c>
    </row>
    <row r="729" spans="1:1" x14ac:dyDescent="0.25">
      <c r="A729" s="4">
        <v>727</v>
      </c>
    </row>
    <row r="730" spans="1:1" x14ac:dyDescent="0.25">
      <c r="A730" s="4">
        <v>728</v>
      </c>
    </row>
    <row r="731" spans="1:1" x14ac:dyDescent="0.25">
      <c r="A731" s="4">
        <v>729</v>
      </c>
    </row>
    <row r="732" spans="1:1" x14ac:dyDescent="0.25">
      <c r="A732" s="4">
        <v>730</v>
      </c>
    </row>
    <row r="733" spans="1:1" x14ac:dyDescent="0.25">
      <c r="A733" s="4">
        <v>731</v>
      </c>
    </row>
    <row r="734" spans="1:1" x14ac:dyDescent="0.25">
      <c r="A734" s="4">
        <v>732</v>
      </c>
    </row>
    <row r="735" spans="1:1" x14ac:dyDescent="0.25">
      <c r="A735" s="4">
        <v>733</v>
      </c>
    </row>
    <row r="736" spans="1:1" x14ac:dyDescent="0.25">
      <c r="A736" s="4">
        <v>734</v>
      </c>
    </row>
    <row r="737" spans="1:1" x14ac:dyDescent="0.25">
      <c r="A737" s="4">
        <v>735</v>
      </c>
    </row>
    <row r="738" spans="1:1" x14ac:dyDescent="0.25">
      <c r="A738" s="4">
        <v>736</v>
      </c>
    </row>
    <row r="739" spans="1:1" x14ac:dyDescent="0.25">
      <c r="A739" s="4">
        <v>737</v>
      </c>
    </row>
    <row r="740" spans="1:1" x14ac:dyDescent="0.25">
      <c r="A740" s="4">
        <v>738</v>
      </c>
    </row>
    <row r="741" spans="1:1" x14ac:dyDescent="0.25">
      <c r="A741" s="4">
        <v>739</v>
      </c>
    </row>
    <row r="742" spans="1:1" x14ac:dyDescent="0.25">
      <c r="A742" s="4">
        <v>740</v>
      </c>
    </row>
    <row r="743" spans="1:1" x14ac:dyDescent="0.25">
      <c r="A743" s="4">
        <v>741</v>
      </c>
    </row>
    <row r="744" spans="1:1" x14ac:dyDescent="0.25">
      <c r="A744" s="4">
        <v>742</v>
      </c>
    </row>
    <row r="745" spans="1:1" x14ac:dyDescent="0.25">
      <c r="A745" s="4">
        <v>743</v>
      </c>
    </row>
    <row r="746" spans="1:1" x14ac:dyDescent="0.25">
      <c r="A746" s="4">
        <v>744</v>
      </c>
    </row>
    <row r="747" spans="1:1" x14ac:dyDescent="0.25">
      <c r="A747" s="4">
        <v>745</v>
      </c>
    </row>
    <row r="748" spans="1:1" x14ac:dyDescent="0.25">
      <c r="A748" s="4">
        <v>746</v>
      </c>
    </row>
    <row r="749" spans="1:1" x14ac:dyDescent="0.25">
      <c r="A749" s="4">
        <v>747</v>
      </c>
    </row>
    <row r="750" spans="1:1" x14ac:dyDescent="0.25">
      <c r="A750" s="4">
        <v>748</v>
      </c>
    </row>
    <row r="751" spans="1:1" x14ac:dyDescent="0.25">
      <c r="A751" s="4">
        <v>749</v>
      </c>
    </row>
    <row r="752" spans="1:1" x14ac:dyDescent="0.25">
      <c r="A752" s="4">
        <v>750</v>
      </c>
    </row>
    <row r="753" spans="1:1" x14ac:dyDescent="0.25">
      <c r="A753" s="4">
        <v>751</v>
      </c>
    </row>
    <row r="754" spans="1:1" x14ac:dyDescent="0.25">
      <c r="A754" s="4">
        <v>752</v>
      </c>
    </row>
    <row r="755" spans="1:1" x14ac:dyDescent="0.25">
      <c r="A755" s="4">
        <v>753</v>
      </c>
    </row>
    <row r="756" spans="1:1" x14ac:dyDescent="0.25">
      <c r="A756" s="4">
        <v>754</v>
      </c>
    </row>
    <row r="757" spans="1:1" x14ac:dyDescent="0.25">
      <c r="A757" s="4">
        <v>755</v>
      </c>
    </row>
    <row r="758" spans="1:1" x14ac:dyDescent="0.25">
      <c r="A758" s="4">
        <v>756</v>
      </c>
    </row>
    <row r="759" spans="1:1" x14ac:dyDescent="0.25">
      <c r="A759" s="4">
        <v>757</v>
      </c>
    </row>
    <row r="760" spans="1:1" x14ac:dyDescent="0.25">
      <c r="A760" s="4">
        <v>758</v>
      </c>
    </row>
    <row r="761" spans="1:1" x14ac:dyDescent="0.25">
      <c r="A761" s="4">
        <v>759</v>
      </c>
    </row>
    <row r="762" spans="1:1" x14ac:dyDescent="0.25">
      <c r="A762" s="4">
        <v>760</v>
      </c>
    </row>
    <row r="763" spans="1:1" x14ac:dyDescent="0.25">
      <c r="A763" s="4">
        <v>761</v>
      </c>
    </row>
    <row r="764" spans="1:1" x14ac:dyDescent="0.25">
      <c r="A764" s="4">
        <v>762</v>
      </c>
    </row>
    <row r="765" spans="1:1" x14ac:dyDescent="0.25">
      <c r="A765" s="4">
        <v>763</v>
      </c>
    </row>
    <row r="766" spans="1:1" x14ac:dyDescent="0.25">
      <c r="A766" s="4">
        <v>764</v>
      </c>
    </row>
    <row r="767" spans="1:1" x14ac:dyDescent="0.25">
      <c r="A767" s="4">
        <v>765</v>
      </c>
    </row>
    <row r="768" spans="1:1" x14ac:dyDescent="0.25">
      <c r="A768" s="4">
        <v>766</v>
      </c>
    </row>
    <row r="769" spans="1:1" x14ac:dyDescent="0.25">
      <c r="A769" s="4">
        <v>767</v>
      </c>
    </row>
    <row r="770" spans="1:1" x14ac:dyDescent="0.25">
      <c r="A770" s="4">
        <v>768</v>
      </c>
    </row>
    <row r="771" spans="1:1" x14ac:dyDescent="0.25">
      <c r="A771" s="4">
        <v>769</v>
      </c>
    </row>
    <row r="772" spans="1:1" x14ac:dyDescent="0.25">
      <c r="A772" s="4">
        <v>770</v>
      </c>
    </row>
    <row r="773" spans="1:1" x14ac:dyDescent="0.25">
      <c r="A773" s="4">
        <v>771</v>
      </c>
    </row>
    <row r="774" spans="1:1" x14ac:dyDescent="0.25">
      <c r="A774" s="4">
        <v>772</v>
      </c>
    </row>
    <row r="775" spans="1:1" x14ac:dyDescent="0.25">
      <c r="A775" s="4">
        <v>773</v>
      </c>
    </row>
    <row r="776" spans="1:1" x14ac:dyDescent="0.25">
      <c r="A776" s="4">
        <v>774</v>
      </c>
    </row>
    <row r="777" spans="1:1" x14ac:dyDescent="0.25">
      <c r="A777" s="4">
        <v>775</v>
      </c>
    </row>
    <row r="778" spans="1:1" x14ac:dyDescent="0.25">
      <c r="A778" s="4">
        <v>776</v>
      </c>
    </row>
    <row r="779" spans="1:1" x14ac:dyDescent="0.25">
      <c r="A779" s="4">
        <v>777</v>
      </c>
    </row>
    <row r="780" spans="1:1" x14ac:dyDescent="0.25">
      <c r="A780" s="4">
        <v>778</v>
      </c>
    </row>
    <row r="781" spans="1:1" x14ac:dyDescent="0.25">
      <c r="A781" s="4">
        <v>779</v>
      </c>
    </row>
    <row r="782" spans="1:1" x14ac:dyDescent="0.25">
      <c r="A782" s="4">
        <v>780</v>
      </c>
    </row>
    <row r="783" spans="1:1" x14ac:dyDescent="0.25">
      <c r="A783" s="4">
        <v>781</v>
      </c>
    </row>
    <row r="784" spans="1:1" x14ac:dyDescent="0.25">
      <c r="A784" s="4">
        <v>782</v>
      </c>
    </row>
    <row r="785" spans="1:1" x14ac:dyDescent="0.25">
      <c r="A785" s="4">
        <v>783</v>
      </c>
    </row>
    <row r="786" spans="1:1" x14ac:dyDescent="0.25">
      <c r="A786" s="4">
        <v>784</v>
      </c>
    </row>
    <row r="787" spans="1:1" x14ac:dyDescent="0.25">
      <c r="A787" s="4">
        <v>785</v>
      </c>
    </row>
    <row r="788" spans="1:1" x14ac:dyDescent="0.25">
      <c r="A788" s="4">
        <v>786</v>
      </c>
    </row>
    <row r="789" spans="1:1" x14ac:dyDescent="0.25">
      <c r="A789" s="4">
        <v>787</v>
      </c>
    </row>
    <row r="790" spans="1:1" x14ac:dyDescent="0.25">
      <c r="A790" s="4">
        <v>788</v>
      </c>
    </row>
    <row r="791" spans="1:1" x14ac:dyDescent="0.25">
      <c r="A791" s="4">
        <v>789</v>
      </c>
    </row>
    <row r="792" spans="1:1" x14ac:dyDescent="0.25">
      <c r="A792" s="4">
        <v>790</v>
      </c>
    </row>
    <row r="793" spans="1:1" x14ac:dyDescent="0.25">
      <c r="A793" s="4">
        <v>791</v>
      </c>
    </row>
    <row r="794" spans="1:1" x14ac:dyDescent="0.25">
      <c r="A794" s="4">
        <v>792</v>
      </c>
    </row>
    <row r="795" spans="1:1" x14ac:dyDescent="0.25">
      <c r="A795" s="4">
        <v>793</v>
      </c>
    </row>
    <row r="796" spans="1:1" x14ac:dyDescent="0.25">
      <c r="A796" s="4">
        <v>794</v>
      </c>
    </row>
    <row r="797" spans="1:1" x14ac:dyDescent="0.25">
      <c r="A797" s="4">
        <v>795</v>
      </c>
    </row>
    <row r="798" spans="1:1" x14ac:dyDescent="0.25">
      <c r="A798" s="4">
        <v>796</v>
      </c>
    </row>
    <row r="799" spans="1:1" x14ac:dyDescent="0.25">
      <c r="A799" s="4">
        <v>797</v>
      </c>
    </row>
    <row r="800" spans="1:1" x14ac:dyDescent="0.25">
      <c r="A800" s="4">
        <v>798</v>
      </c>
    </row>
    <row r="801" spans="1:1" x14ac:dyDescent="0.25">
      <c r="A801" s="4">
        <v>799</v>
      </c>
    </row>
    <row r="802" spans="1:1" x14ac:dyDescent="0.25">
      <c r="A802" s="4">
        <v>800</v>
      </c>
    </row>
    <row r="803" spans="1:1" x14ac:dyDescent="0.25">
      <c r="A803" s="4">
        <v>801</v>
      </c>
    </row>
    <row r="804" spans="1:1" x14ac:dyDescent="0.25">
      <c r="A804" s="4">
        <v>802</v>
      </c>
    </row>
    <row r="805" spans="1:1" x14ac:dyDescent="0.25">
      <c r="A805" s="4">
        <v>803</v>
      </c>
    </row>
    <row r="806" spans="1:1" x14ac:dyDescent="0.25">
      <c r="A806" s="4">
        <v>804</v>
      </c>
    </row>
    <row r="807" spans="1:1" x14ac:dyDescent="0.25">
      <c r="A807" s="4">
        <v>805</v>
      </c>
    </row>
    <row r="808" spans="1:1" x14ac:dyDescent="0.25">
      <c r="A808" s="4">
        <v>806</v>
      </c>
    </row>
    <row r="809" spans="1:1" x14ac:dyDescent="0.25">
      <c r="A809" s="4">
        <v>807</v>
      </c>
    </row>
    <row r="810" spans="1:1" x14ac:dyDescent="0.25">
      <c r="A810" s="4">
        <v>808</v>
      </c>
    </row>
    <row r="811" spans="1:1" x14ac:dyDescent="0.25">
      <c r="A811" s="4">
        <v>809</v>
      </c>
    </row>
    <row r="812" spans="1:1" x14ac:dyDescent="0.25">
      <c r="A812" s="4">
        <v>810</v>
      </c>
    </row>
    <row r="813" spans="1:1" x14ac:dyDescent="0.25">
      <c r="A813" s="4">
        <v>811</v>
      </c>
    </row>
    <row r="814" spans="1:1" x14ac:dyDescent="0.25">
      <c r="A814" s="4">
        <v>812</v>
      </c>
    </row>
    <row r="815" spans="1:1" x14ac:dyDescent="0.25">
      <c r="A815" s="4">
        <v>813</v>
      </c>
    </row>
    <row r="816" spans="1:1" x14ac:dyDescent="0.25">
      <c r="A816" s="4">
        <v>814</v>
      </c>
    </row>
    <row r="817" spans="1:1" x14ac:dyDescent="0.25">
      <c r="A817" s="4">
        <v>815</v>
      </c>
    </row>
    <row r="818" spans="1:1" x14ac:dyDescent="0.25">
      <c r="A818" s="4">
        <v>816</v>
      </c>
    </row>
    <row r="819" spans="1:1" x14ac:dyDescent="0.25">
      <c r="A819" s="4">
        <v>817</v>
      </c>
    </row>
    <row r="820" spans="1:1" x14ac:dyDescent="0.25">
      <c r="A820" s="4">
        <v>818</v>
      </c>
    </row>
    <row r="821" spans="1:1" x14ac:dyDescent="0.25">
      <c r="A821" s="4">
        <v>819</v>
      </c>
    </row>
    <row r="822" spans="1:1" x14ac:dyDescent="0.25">
      <c r="A822" s="4">
        <v>820</v>
      </c>
    </row>
    <row r="823" spans="1:1" x14ac:dyDescent="0.25">
      <c r="A823" s="4">
        <v>821</v>
      </c>
    </row>
    <row r="824" spans="1:1" x14ac:dyDescent="0.25">
      <c r="A824" s="4">
        <v>822</v>
      </c>
    </row>
    <row r="825" spans="1:1" x14ac:dyDescent="0.25">
      <c r="A825" s="4">
        <v>823</v>
      </c>
    </row>
    <row r="826" spans="1:1" x14ac:dyDescent="0.25">
      <c r="A826" s="4">
        <v>824</v>
      </c>
    </row>
    <row r="827" spans="1:1" x14ac:dyDescent="0.25">
      <c r="A827" s="4">
        <v>825</v>
      </c>
    </row>
    <row r="828" spans="1:1" x14ac:dyDescent="0.25">
      <c r="A828" s="4">
        <v>826</v>
      </c>
    </row>
    <row r="829" spans="1:1" x14ac:dyDescent="0.25">
      <c r="A829" s="4">
        <v>827</v>
      </c>
    </row>
    <row r="830" spans="1:1" x14ac:dyDescent="0.25">
      <c r="A830" s="4">
        <v>828</v>
      </c>
    </row>
    <row r="831" spans="1:1" x14ac:dyDescent="0.25">
      <c r="A831" s="4">
        <v>829</v>
      </c>
    </row>
    <row r="832" spans="1:1" x14ac:dyDescent="0.25">
      <c r="A832" s="4">
        <v>830</v>
      </c>
    </row>
    <row r="833" spans="1:1" x14ac:dyDescent="0.25">
      <c r="A833" s="4">
        <v>831</v>
      </c>
    </row>
    <row r="834" spans="1:1" x14ac:dyDescent="0.25">
      <c r="A834" s="4">
        <v>832</v>
      </c>
    </row>
    <row r="835" spans="1:1" x14ac:dyDescent="0.25">
      <c r="A835" s="4">
        <v>833</v>
      </c>
    </row>
    <row r="836" spans="1:1" x14ac:dyDescent="0.25">
      <c r="A836" s="4">
        <v>834</v>
      </c>
    </row>
    <row r="837" spans="1:1" x14ac:dyDescent="0.25">
      <c r="A837" s="4">
        <v>835</v>
      </c>
    </row>
    <row r="838" spans="1:1" x14ac:dyDescent="0.25">
      <c r="A838" s="4">
        <v>836</v>
      </c>
    </row>
    <row r="839" spans="1:1" x14ac:dyDescent="0.25">
      <c r="A839" s="4">
        <v>837</v>
      </c>
    </row>
    <row r="840" spans="1:1" x14ac:dyDescent="0.25">
      <c r="A840" s="4">
        <v>838</v>
      </c>
    </row>
    <row r="841" spans="1:1" x14ac:dyDescent="0.25">
      <c r="A841" s="4">
        <v>839</v>
      </c>
    </row>
    <row r="842" spans="1:1" x14ac:dyDescent="0.25">
      <c r="A842" s="4">
        <v>840</v>
      </c>
    </row>
    <row r="843" spans="1:1" x14ac:dyDescent="0.25">
      <c r="A843" s="4">
        <v>841</v>
      </c>
    </row>
    <row r="844" spans="1:1" x14ac:dyDescent="0.25">
      <c r="A844" s="4">
        <v>842</v>
      </c>
    </row>
    <row r="845" spans="1:1" x14ac:dyDescent="0.25">
      <c r="A845" s="4">
        <v>843</v>
      </c>
    </row>
    <row r="846" spans="1:1" x14ac:dyDescent="0.25">
      <c r="A846" s="4">
        <v>844</v>
      </c>
    </row>
    <row r="847" spans="1:1" x14ac:dyDescent="0.25">
      <c r="A847" s="4">
        <v>845</v>
      </c>
    </row>
    <row r="848" spans="1:1" x14ac:dyDescent="0.25">
      <c r="A848" s="4">
        <v>846</v>
      </c>
    </row>
    <row r="849" spans="1:1" x14ac:dyDescent="0.25">
      <c r="A849" s="4">
        <v>847</v>
      </c>
    </row>
    <row r="850" spans="1:1" x14ac:dyDescent="0.25">
      <c r="A850" s="4">
        <v>848</v>
      </c>
    </row>
    <row r="851" spans="1:1" x14ac:dyDescent="0.25">
      <c r="A851" s="4">
        <v>849</v>
      </c>
    </row>
    <row r="852" spans="1:1" x14ac:dyDescent="0.25">
      <c r="A852" s="4">
        <v>850</v>
      </c>
    </row>
    <row r="853" spans="1:1" x14ac:dyDescent="0.25">
      <c r="A853" s="4">
        <v>851</v>
      </c>
    </row>
    <row r="854" spans="1:1" x14ac:dyDescent="0.25">
      <c r="A854" s="4">
        <v>852</v>
      </c>
    </row>
    <row r="855" spans="1:1" x14ac:dyDescent="0.25">
      <c r="A855" s="4">
        <v>853</v>
      </c>
    </row>
    <row r="856" spans="1:1" x14ac:dyDescent="0.25">
      <c r="A856" s="4">
        <v>854</v>
      </c>
    </row>
    <row r="857" spans="1:1" x14ac:dyDescent="0.25">
      <c r="A857" s="4">
        <v>855</v>
      </c>
    </row>
    <row r="858" spans="1:1" x14ac:dyDescent="0.25">
      <c r="A858" s="4">
        <v>856</v>
      </c>
    </row>
    <row r="859" spans="1:1" x14ac:dyDescent="0.25">
      <c r="A859" s="4">
        <v>857</v>
      </c>
    </row>
    <row r="860" spans="1:1" x14ac:dyDescent="0.25">
      <c r="A860" s="4">
        <v>858</v>
      </c>
    </row>
    <row r="861" spans="1:1" x14ac:dyDescent="0.25">
      <c r="A861" s="4">
        <v>859</v>
      </c>
    </row>
    <row r="862" spans="1:1" x14ac:dyDescent="0.25">
      <c r="A862" s="4">
        <v>860</v>
      </c>
    </row>
    <row r="863" spans="1:1" x14ac:dyDescent="0.25">
      <c r="A863" s="4">
        <v>861</v>
      </c>
    </row>
    <row r="864" spans="1:1" x14ac:dyDescent="0.25">
      <c r="A864" s="4">
        <v>862</v>
      </c>
    </row>
    <row r="865" spans="1:1" x14ac:dyDescent="0.25">
      <c r="A865" s="4">
        <v>863</v>
      </c>
    </row>
    <row r="866" spans="1:1" x14ac:dyDescent="0.25">
      <c r="A866" s="4">
        <v>864</v>
      </c>
    </row>
    <row r="867" spans="1:1" x14ac:dyDescent="0.25">
      <c r="A867" s="4">
        <v>865</v>
      </c>
    </row>
    <row r="868" spans="1:1" x14ac:dyDescent="0.25">
      <c r="A868" s="4">
        <v>866</v>
      </c>
    </row>
    <row r="869" spans="1:1" x14ac:dyDescent="0.25">
      <c r="A869" s="4">
        <v>867</v>
      </c>
    </row>
    <row r="870" spans="1:1" x14ac:dyDescent="0.25">
      <c r="A870" s="4">
        <v>868</v>
      </c>
    </row>
    <row r="871" spans="1:1" x14ac:dyDescent="0.25">
      <c r="A871" s="4">
        <v>869</v>
      </c>
    </row>
    <row r="872" spans="1:1" x14ac:dyDescent="0.25">
      <c r="A872" s="4">
        <v>870</v>
      </c>
    </row>
    <row r="873" spans="1:1" x14ac:dyDescent="0.25">
      <c r="A873" s="4">
        <v>871</v>
      </c>
    </row>
    <row r="874" spans="1:1" x14ac:dyDescent="0.25">
      <c r="A874" s="4">
        <v>872</v>
      </c>
    </row>
    <row r="875" spans="1:1" x14ac:dyDescent="0.25">
      <c r="A875" s="4">
        <v>873</v>
      </c>
    </row>
    <row r="876" spans="1:1" x14ac:dyDescent="0.25">
      <c r="A876" s="4">
        <v>874</v>
      </c>
    </row>
    <row r="877" spans="1:1" x14ac:dyDescent="0.25">
      <c r="A877" s="4">
        <v>875</v>
      </c>
    </row>
    <row r="878" spans="1:1" x14ac:dyDescent="0.25">
      <c r="A878" s="4">
        <v>876</v>
      </c>
    </row>
    <row r="879" spans="1:1" x14ac:dyDescent="0.25">
      <c r="A879" s="4">
        <v>877</v>
      </c>
    </row>
    <row r="880" spans="1:1" x14ac:dyDescent="0.25">
      <c r="A880" s="4">
        <v>878</v>
      </c>
    </row>
    <row r="881" spans="1:1" x14ac:dyDescent="0.25">
      <c r="A881" s="4">
        <v>879</v>
      </c>
    </row>
    <row r="882" spans="1:1" x14ac:dyDescent="0.25">
      <c r="A882" s="4">
        <v>880</v>
      </c>
    </row>
    <row r="883" spans="1:1" x14ac:dyDescent="0.25">
      <c r="A883" s="4">
        <v>881</v>
      </c>
    </row>
    <row r="884" spans="1:1" x14ac:dyDescent="0.25">
      <c r="A884" s="4">
        <v>882</v>
      </c>
    </row>
    <row r="885" spans="1:1" x14ac:dyDescent="0.25">
      <c r="A885" s="4">
        <v>883</v>
      </c>
    </row>
    <row r="886" spans="1:1" x14ac:dyDescent="0.25">
      <c r="A886" s="4">
        <v>884</v>
      </c>
    </row>
    <row r="887" spans="1:1" x14ac:dyDescent="0.25">
      <c r="A887" s="4">
        <v>885</v>
      </c>
    </row>
    <row r="888" spans="1:1" x14ac:dyDescent="0.25">
      <c r="A888" s="4">
        <v>886</v>
      </c>
    </row>
    <row r="889" spans="1:1" x14ac:dyDescent="0.25">
      <c r="A889" s="4">
        <v>887</v>
      </c>
    </row>
    <row r="890" spans="1:1" x14ac:dyDescent="0.25">
      <c r="A890" s="4">
        <v>888</v>
      </c>
    </row>
    <row r="891" spans="1:1" x14ac:dyDescent="0.25">
      <c r="A891" s="4">
        <v>889</v>
      </c>
    </row>
    <row r="892" spans="1:1" x14ac:dyDescent="0.25">
      <c r="A892" s="4">
        <v>890</v>
      </c>
    </row>
    <row r="893" spans="1:1" x14ac:dyDescent="0.25">
      <c r="A893" s="4">
        <v>891</v>
      </c>
    </row>
    <row r="894" spans="1:1" x14ac:dyDescent="0.25">
      <c r="A894" s="4">
        <v>892</v>
      </c>
    </row>
    <row r="895" spans="1:1" x14ac:dyDescent="0.25">
      <c r="A895" s="4">
        <v>893</v>
      </c>
    </row>
    <row r="896" spans="1:1" x14ac:dyDescent="0.25">
      <c r="A896" s="4">
        <v>894</v>
      </c>
    </row>
    <row r="897" spans="1:1" x14ac:dyDescent="0.25">
      <c r="A897" s="4">
        <v>895</v>
      </c>
    </row>
    <row r="898" spans="1:1" x14ac:dyDescent="0.25">
      <c r="A898" s="4">
        <v>896</v>
      </c>
    </row>
    <row r="899" spans="1:1" x14ac:dyDescent="0.25">
      <c r="A899" s="4">
        <v>897</v>
      </c>
    </row>
    <row r="900" spans="1:1" x14ac:dyDescent="0.25">
      <c r="A900" s="4">
        <v>898</v>
      </c>
    </row>
    <row r="901" spans="1:1" x14ac:dyDescent="0.25">
      <c r="A901" s="4">
        <v>899</v>
      </c>
    </row>
    <row r="902" spans="1:1" x14ac:dyDescent="0.25">
      <c r="A902" s="4">
        <v>900</v>
      </c>
    </row>
    <row r="903" spans="1:1" x14ac:dyDescent="0.25">
      <c r="A903" s="4">
        <v>901</v>
      </c>
    </row>
    <row r="904" spans="1:1" x14ac:dyDescent="0.25">
      <c r="A904" s="4">
        <v>902</v>
      </c>
    </row>
    <row r="905" spans="1:1" x14ac:dyDescent="0.25">
      <c r="A905" s="4">
        <v>903</v>
      </c>
    </row>
    <row r="906" spans="1:1" x14ac:dyDescent="0.25">
      <c r="A906" s="4">
        <v>904</v>
      </c>
    </row>
    <row r="907" spans="1:1" x14ac:dyDescent="0.25">
      <c r="A907" s="4">
        <v>905</v>
      </c>
    </row>
    <row r="908" spans="1:1" x14ac:dyDescent="0.25">
      <c r="A908" s="4">
        <v>906</v>
      </c>
    </row>
    <row r="909" spans="1:1" x14ac:dyDescent="0.25">
      <c r="A909" s="4">
        <v>907</v>
      </c>
    </row>
    <row r="910" spans="1:1" x14ac:dyDescent="0.25">
      <c r="A910" s="4">
        <v>908</v>
      </c>
    </row>
    <row r="911" spans="1:1" x14ac:dyDescent="0.25">
      <c r="A911" s="4">
        <v>909</v>
      </c>
    </row>
    <row r="912" spans="1:1" x14ac:dyDescent="0.25">
      <c r="A912" s="4">
        <v>910</v>
      </c>
    </row>
    <row r="913" spans="1:1" x14ac:dyDescent="0.25">
      <c r="A913" s="4">
        <v>911</v>
      </c>
    </row>
    <row r="914" spans="1:1" x14ac:dyDescent="0.25">
      <c r="A914" s="4">
        <v>912</v>
      </c>
    </row>
    <row r="915" spans="1:1" x14ac:dyDescent="0.25">
      <c r="A915" s="4">
        <v>913</v>
      </c>
    </row>
    <row r="916" spans="1:1" x14ac:dyDescent="0.25">
      <c r="A916" s="4">
        <v>914</v>
      </c>
    </row>
    <row r="917" spans="1:1" x14ac:dyDescent="0.25">
      <c r="A917" s="4">
        <v>915</v>
      </c>
    </row>
    <row r="918" spans="1:1" x14ac:dyDescent="0.25">
      <c r="A918" s="4">
        <v>916</v>
      </c>
    </row>
    <row r="919" spans="1:1" x14ac:dyDescent="0.25">
      <c r="A919" s="4">
        <v>917</v>
      </c>
    </row>
    <row r="920" spans="1:1" x14ac:dyDescent="0.25">
      <c r="A920" s="4">
        <v>918</v>
      </c>
    </row>
    <row r="921" spans="1:1" x14ac:dyDescent="0.25">
      <c r="A921" s="4">
        <v>919</v>
      </c>
    </row>
    <row r="922" spans="1:1" x14ac:dyDescent="0.25">
      <c r="A922" s="4">
        <v>920</v>
      </c>
    </row>
    <row r="923" spans="1:1" x14ac:dyDescent="0.25">
      <c r="A923" s="4">
        <v>921</v>
      </c>
    </row>
    <row r="924" spans="1:1" x14ac:dyDescent="0.25">
      <c r="A924" s="4">
        <v>922</v>
      </c>
    </row>
    <row r="925" spans="1:1" x14ac:dyDescent="0.25">
      <c r="A925" s="4">
        <v>923</v>
      </c>
    </row>
    <row r="926" spans="1:1" x14ac:dyDescent="0.25">
      <c r="A926" s="4">
        <v>924</v>
      </c>
    </row>
    <row r="927" spans="1:1" x14ac:dyDescent="0.25">
      <c r="A927" s="4">
        <v>925</v>
      </c>
    </row>
    <row r="928" spans="1:1" x14ac:dyDescent="0.25">
      <c r="A928" s="4">
        <v>926</v>
      </c>
    </row>
    <row r="929" spans="1:1" x14ac:dyDescent="0.25">
      <c r="A929" s="4">
        <v>927</v>
      </c>
    </row>
    <row r="930" spans="1:1" x14ac:dyDescent="0.25">
      <c r="A930" s="4">
        <v>928</v>
      </c>
    </row>
    <row r="931" spans="1:1" x14ac:dyDescent="0.25">
      <c r="A931" s="4">
        <v>929</v>
      </c>
    </row>
    <row r="932" spans="1:1" x14ac:dyDescent="0.25">
      <c r="A932" s="4">
        <v>930</v>
      </c>
    </row>
    <row r="933" spans="1:1" x14ac:dyDescent="0.25">
      <c r="A933" s="4">
        <v>931</v>
      </c>
    </row>
    <row r="934" spans="1:1" x14ac:dyDescent="0.25">
      <c r="A934" s="4">
        <v>932</v>
      </c>
    </row>
    <row r="935" spans="1:1" x14ac:dyDescent="0.25">
      <c r="A935" s="4">
        <v>933</v>
      </c>
    </row>
    <row r="936" spans="1:1" x14ac:dyDescent="0.25">
      <c r="A936" s="4">
        <v>934</v>
      </c>
    </row>
    <row r="937" spans="1:1" x14ac:dyDescent="0.25">
      <c r="A937" s="4">
        <v>935</v>
      </c>
    </row>
    <row r="938" spans="1:1" x14ac:dyDescent="0.25">
      <c r="A938" s="4">
        <v>936</v>
      </c>
    </row>
    <row r="939" spans="1:1" x14ac:dyDescent="0.25">
      <c r="A939" s="4">
        <v>937</v>
      </c>
    </row>
    <row r="940" spans="1:1" x14ac:dyDescent="0.25">
      <c r="A940" s="4">
        <v>938</v>
      </c>
    </row>
    <row r="941" spans="1:1" x14ac:dyDescent="0.25">
      <c r="A941" s="4">
        <v>939</v>
      </c>
    </row>
    <row r="942" spans="1:1" x14ac:dyDescent="0.25">
      <c r="A942" s="4">
        <v>940</v>
      </c>
    </row>
    <row r="943" spans="1:1" x14ac:dyDescent="0.25">
      <c r="A943" s="4">
        <v>941</v>
      </c>
    </row>
    <row r="944" spans="1:1" x14ac:dyDescent="0.25">
      <c r="A944" s="4">
        <v>942</v>
      </c>
    </row>
    <row r="945" spans="1:1" x14ac:dyDescent="0.25">
      <c r="A945" s="4">
        <v>943</v>
      </c>
    </row>
    <row r="946" spans="1:1" x14ac:dyDescent="0.25">
      <c r="A946" s="4">
        <v>944</v>
      </c>
    </row>
    <row r="947" spans="1:1" x14ac:dyDescent="0.25">
      <c r="A947" s="4">
        <v>945</v>
      </c>
    </row>
    <row r="948" spans="1:1" x14ac:dyDescent="0.25">
      <c r="A948" s="4">
        <v>946</v>
      </c>
    </row>
    <row r="949" spans="1:1" x14ac:dyDescent="0.25">
      <c r="A949" s="4">
        <v>947</v>
      </c>
    </row>
    <row r="950" spans="1:1" x14ac:dyDescent="0.25">
      <c r="A950" s="4">
        <v>948</v>
      </c>
    </row>
    <row r="951" spans="1:1" x14ac:dyDescent="0.25">
      <c r="A951" s="4">
        <v>949</v>
      </c>
    </row>
    <row r="952" spans="1:1" x14ac:dyDescent="0.25">
      <c r="A952" s="4">
        <v>950</v>
      </c>
    </row>
    <row r="953" spans="1:1" x14ac:dyDescent="0.25">
      <c r="A953" s="4">
        <v>951</v>
      </c>
    </row>
    <row r="954" spans="1:1" x14ac:dyDescent="0.25">
      <c r="A954" s="4">
        <v>952</v>
      </c>
    </row>
    <row r="955" spans="1:1" x14ac:dyDescent="0.25">
      <c r="A955" s="4">
        <v>953</v>
      </c>
    </row>
    <row r="956" spans="1:1" x14ac:dyDescent="0.25">
      <c r="A956" s="4">
        <v>954</v>
      </c>
    </row>
    <row r="957" spans="1:1" x14ac:dyDescent="0.25">
      <c r="A957" s="4">
        <v>955</v>
      </c>
    </row>
    <row r="958" spans="1:1" x14ac:dyDescent="0.25">
      <c r="A958" s="4">
        <v>956</v>
      </c>
    </row>
    <row r="959" spans="1:1" x14ac:dyDescent="0.25">
      <c r="A959" s="4">
        <v>957</v>
      </c>
    </row>
    <row r="960" spans="1:1" x14ac:dyDescent="0.25">
      <c r="A960" s="4">
        <v>958</v>
      </c>
    </row>
    <row r="961" spans="1:1" x14ac:dyDescent="0.25">
      <c r="A961" s="4">
        <v>959</v>
      </c>
    </row>
    <row r="962" spans="1:1" x14ac:dyDescent="0.25">
      <c r="A962" s="4">
        <v>960</v>
      </c>
    </row>
    <row r="963" spans="1:1" x14ac:dyDescent="0.25">
      <c r="A963" s="4">
        <v>961</v>
      </c>
    </row>
    <row r="964" spans="1:1" x14ac:dyDescent="0.25">
      <c r="A964" s="4">
        <v>962</v>
      </c>
    </row>
    <row r="965" spans="1:1" x14ac:dyDescent="0.25">
      <c r="A965" s="4">
        <v>963</v>
      </c>
    </row>
    <row r="966" spans="1:1" x14ac:dyDescent="0.25">
      <c r="A966" s="4">
        <v>964</v>
      </c>
    </row>
    <row r="967" spans="1:1" x14ac:dyDescent="0.25">
      <c r="A967" s="4">
        <v>965</v>
      </c>
    </row>
    <row r="968" spans="1:1" x14ac:dyDescent="0.25">
      <c r="A968" s="4">
        <v>966</v>
      </c>
    </row>
    <row r="969" spans="1:1" x14ac:dyDescent="0.25">
      <c r="A969" s="4">
        <v>967</v>
      </c>
    </row>
    <row r="970" spans="1:1" x14ac:dyDescent="0.25">
      <c r="A970" s="4">
        <v>968</v>
      </c>
    </row>
    <row r="971" spans="1:1" x14ac:dyDescent="0.25">
      <c r="A971" s="4">
        <v>969</v>
      </c>
    </row>
    <row r="972" spans="1:1" x14ac:dyDescent="0.25">
      <c r="A972" s="4">
        <v>970</v>
      </c>
    </row>
    <row r="973" spans="1:1" x14ac:dyDescent="0.25">
      <c r="A973" s="4">
        <v>971</v>
      </c>
    </row>
    <row r="974" spans="1:1" x14ac:dyDescent="0.25">
      <c r="A974" s="4">
        <v>972</v>
      </c>
    </row>
    <row r="975" spans="1:1" x14ac:dyDescent="0.25">
      <c r="A975" s="4">
        <v>973</v>
      </c>
    </row>
    <row r="976" spans="1:1" x14ac:dyDescent="0.25">
      <c r="A976" s="4">
        <v>974</v>
      </c>
    </row>
    <row r="977" spans="1:1" x14ac:dyDescent="0.25">
      <c r="A977" s="4">
        <v>975</v>
      </c>
    </row>
    <row r="978" spans="1:1" x14ac:dyDescent="0.25">
      <c r="A978" s="4">
        <v>976</v>
      </c>
    </row>
    <row r="979" spans="1:1" x14ac:dyDescent="0.25">
      <c r="A979" s="4">
        <v>977</v>
      </c>
    </row>
    <row r="980" spans="1:1" x14ac:dyDescent="0.25">
      <c r="A980" s="4">
        <v>978</v>
      </c>
    </row>
    <row r="981" spans="1:1" x14ac:dyDescent="0.25">
      <c r="A981" s="4">
        <v>979</v>
      </c>
    </row>
    <row r="982" spans="1:1" x14ac:dyDescent="0.25">
      <c r="A982" s="4">
        <v>980</v>
      </c>
    </row>
    <row r="983" spans="1:1" x14ac:dyDescent="0.25">
      <c r="A983" s="4">
        <v>981</v>
      </c>
    </row>
    <row r="984" spans="1:1" x14ac:dyDescent="0.25">
      <c r="A984" s="4">
        <v>982</v>
      </c>
    </row>
    <row r="985" spans="1:1" x14ac:dyDescent="0.25">
      <c r="A985" s="4">
        <v>983</v>
      </c>
    </row>
    <row r="986" spans="1:1" x14ac:dyDescent="0.25">
      <c r="A986" s="4">
        <v>984</v>
      </c>
    </row>
    <row r="987" spans="1:1" x14ac:dyDescent="0.25">
      <c r="A987" s="4">
        <v>985</v>
      </c>
    </row>
    <row r="988" spans="1:1" x14ac:dyDescent="0.25">
      <c r="A988" s="4">
        <v>986</v>
      </c>
    </row>
    <row r="989" spans="1:1" x14ac:dyDescent="0.25">
      <c r="A989" s="4">
        <v>987</v>
      </c>
    </row>
    <row r="990" spans="1:1" x14ac:dyDescent="0.25">
      <c r="A990" s="4">
        <v>988</v>
      </c>
    </row>
    <row r="991" spans="1:1" x14ac:dyDescent="0.25">
      <c r="A991" s="4">
        <v>989</v>
      </c>
    </row>
    <row r="992" spans="1:1" x14ac:dyDescent="0.25">
      <c r="A992" s="4">
        <v>990</v>
      </c>
    </row>
    <row r="993" spans="1:1" x14ac:dyDescent="0.25">
      <c r="A993" s="4">
        <v>991</v>
      </c>
    </row>
    <row r="994" spans="1:1" x14ac:dyDescent="0.25">
      <c r="A994" s="4">
        <v>992</v>
      </c>
    </row>
    <row r="995" spans="1:1" x14ac:dyDescent="0.25">
      <c r="A995" s="4">
        <v>993</v>
      </c>
    </row>
    <row r="996" spans="1:1" x14ac:dyDescent="0.25">
      <c r="A996" s="4">
        <v>994</v>
      </c>
    </row>
    <row r="997" spans="1:1" x14ac:dyDescent="0.25">
      <c r="A997" s="4">
        <v>995</v>
      </c>
    </row>
    <row r="998" spans="1:1" x14ac:dyDescent="0.25">
      <c r="A998" s="4">
        <v>996</v>
      </c>
    </row>
    <row r="999" spans="1:1" x14ac:dyDescent="0.25">
      <c r="A999" s="4">
        <v>997</v>
      </c>
    </row>
    <row r="1000" spans="1:1" x14ac:dyDescent="0.25">
      <c r="A1000" s="4">
        <v>998</v>
      </c>
    </row>
    <row r="1001" spans="1:1" x14ac:dyDescent="0.25">
      <c r="A1001" s="4">
        <v>999</v>
      </c>
    </row>
    <row r="1002" spans="1:1" x14ac:dyDescent="0.25">
      <c r="A1002" s="4">
        <v>1000</v>
      </c>
    </row>
    <row r="1003" spans="1:1" x14ac:dyDescent="0.25">
      <c r="A1003" s="4">
        <v>1001</v>
      </c>
    </row>
    <row r="1004" spans="1:1" x14ac:dyDescent="0.25">
      <c r="A1004" s="4">
        <v>1002</v>
      </c>
    </row>
    <row r="1005" spans="1:1" x14ac:dyDescent="0.25">
      <c r="A1005" s="4">
        <v>1003</v>
      </c>
    </row>
    <row r="1006" spans="1:1" x14ac:dyDescent="0.25">
      <c r="A1006" s="4">
        <v>1004</v>
      </c>
    </row>
    <row r="1007" spans="1:1" x14ac:dyDescent="0.25">
      <c r="A1007" s="4">
        <v>1005</v>
      </c>
    </row>
    <row r="1008" spans="1:1" x14ac:dyDescent="0.25">
      <c r="A1008" s="4">
        <v>1006</v>
      </c>
    </row>
    <row r="1009" spans="1:1" x14ac:dyDescent="0.25">
      <c r="A1009" s="4">
        <v>1007</v>
      </c>
    </row>
    <row r="1010" spans="1:1" x14ac:dyDescent="0.25">
      <c r="A1010" s="4">
        <v>1008</v>
      </c>
    </row>
    <row r="1011" spans="1:1" x14ac:dyDescent="0.25">
      <c r="A1011" s="4">
        <v>1009</v>
      </c>
    </row>
    <row r="1012" spans="1:1" x14ac:dyDescent="0.25">
      <c r="A1012" s="4">
        <v>1010</v>
      </c>
    </row>
    <row r="1013" spans="1:1" x14ac:dyDescent="0.25">
      <c r="A1013" s="4">
        <v>1011</v>
      </c>
    </row>
    <row r="1014" spans="1:1" x14ac:dyDescent="0.25">
      <c r="A1014" s="4">
        <v>1012</v>
      </c>
    </row>
    <row r="1015" spans="1:1" x14ac:dyDescent="0.25">
      <c r="A1015" s="4">
        <v>1013</v>
      </c>
    </row>
    <row r="1016" spans="1:1" x14ac:dyDescent="0.25">
      <c r="A1016" s="4">
        <v>1014</v>
      </c>
    </row>
    <row r="1017" spans="1:1" x14ac:dyDescent="0.25">
      <c r="A1017" s="4">
        <v>1015</v>
      </c>
    </row>
    <row r="1018" spans="1:1" x14ac:dyDescent="0.25">
      <c r="A1018" s="4">
        <v>1016</v>
      </c>
    </row>
    <row r="1019" spans="1:1" x14ac:dyDescent="0.25">
      <c r="A1019" s="4">
        <v>1017</v>
      </c>
    </row>
    <row r="1020" spans="1:1" x14ac:dyDescent="0.25">
      <c r="A1020" s="4">
        <v>1018</v>
      </c>
    </row>
    <row r="1021" spans="1:1" x14ac:dyDescent="0.25">
      <c r="A1021" s="4">
        <v>1019</v>
      </c>
    </row>
    <row r="1022" spans="1:1" x14ac:dyDescent="0.25">
      <c r="A1022" s="4">
        <v>1020</v>
      </c>
    </row>
    <row r="1023" spans="1:1" x14ac:dyDescent="0.25">
      <c r="A1023" s="4">
        <v>1021</v>
      </c>
    </row>
    <row r="1024" spans="1:1" x14ac:dyDescent="0.25">
      <c r="A1024" s="4">
        <v>1022</v>
      </c>
    </row>
    <row r="1025" spans="1:1" x14ac:dyDescent="0.25">
      <c r="A1025" s="4">
        <v>1023</v>
      </c>
    </row>
    <row r="1026" spans="1:1" x14ac:dyDescent="0.25">
      <c r="A1026" s="4">
        <v>1024</v>
      </c>
    </row>
    <row r="1027" spans="1:1" x14ac:dyDescent="0.25">
      <c r="A1027" s="4">
        <v>1025</v>
      </c>
    </row>
    <row r="1028" spans="1:1" x14ac:dyDescent="0.25">
      <c r="A1028" s="4">
        <v>1026</v>
      </c>
    </row>
    <row r="1029" spans="1:1" x14ac:dyDescent="0.25">
      <c r="A1029" s="4">
        <v>1027</v>
      </c>
    </row>
    <row r="1030" spans="1:1" x14ac:dyDescent="0.25">
      <c r="A1030" s="4">
        <v>1028</v>
      </c>
    </row>
    <row r="1031" spans="1:1" x14ac:dyDescent="0.25">
      <c r="A1031" s="4">
        <v>1029</v>
      </c>
    </row>
    <row r="1032" spans="1:1" x14ac:dyDescent="0.25">
      <c r="A1032" s="4">
        <v>1030</v>
      </c>
    </row>
    <row r="1033" spans="1:1" x14ac:dyDescent="0.25">
      <c r="A1033" s="4">
        <v>1031</v>
      </c>
    </row>
    <row r="1034" spans="1:1" x14ac:dyDescent="0.25">
      <c r="A1034" s="4">
        <v>1032</v>
      </c>
    </row>
    <row r="1035" spans="1:1" x14ac:dyDescent="0.25">
      <c r="A1035" s="4">
        <v>1033</v>
      </c>
    </row>
    <row r="1036" spans="1:1" x14ac:dyDescent="0.25">
      <c r="A1036" s="4">
        <v>1034</v>
      </c>
    </row>
    <row r="1037" spans="1:1" x14ac:dyDescent="0.25">
      <c r="A1037" s="4">
        <v>1035</v>
      </c>
    </row>
    <row r="1038" spans="1:1" x14ac:dyDescent="0.25">
      <c r="A1038" s="4">
        <v>1036</v>
      </c>
    </row>
    <row r="1039" spans="1:1" x14ac:dyDescent="0.25">
      <c r="A1039" s="4">
        <v>1037</v>
      </c>
    </row>
    <row r="1040" spans="1:1" x14ac:dyDescent="0.25">
      <c r="A1040" s="4">
        <v>1038</v>
      </c>
    </row>
    <row r="1041" spans="1:1" x14ac:dyDescent="0.25">
      <c r="A1041" s="4">
        <v>1039</v>
      </c>
    </row>
    <row r="1042" spans="1:1" x14ac:dyDescent="0.25">
      <c r="A1042" s="4">
        <v>1040</v>
      </c>
    </row>
    <row r="1043" spans="1:1" x14ac:dyDescent="0.25">
      <c r="A1043" s="4">
        <v>1041</v>
      </c>
    </row>
    <row r="1044" spans="1:1" x14ac:dyDescent="0.25">
      <c r="A1044" s="4">
        <v>1042</v>
      </c>
    </row>
    <row r="1045" spans="1:1" x14ac:dyDescent="0.25">
      <c r="A1045" s="4">
        <v>1043</v>
      </c>
    </row>
    <row r="1046" spans="1:1" x14ac:dyDescent="0.25">
      <c r="A1046" s="4">
        <v>1044</v>
      </c>
    </row>
    <row r="1047" spans="1:1" x14ac:dyDescent="0.25">
      <c r="A1047" s="4">
        <v>1045</v>
      </c>
    </row>
    <row r="1048" spans="1:1" x14ac:dyDescent="0.25">
      <c r="A1048" s="4">
        <v>1046</v>
      </c>
    </row>
    <row r="1049" spans="1:1" x14ac:dyDescent="0.25">
      <c r="A1049" s="4">
        <v>1047</v>
      </c>
    </row>
    <row r="1050" spans="1:1" x14ac:dyDescent="0.25">
      <c r="A1050" s="4">
        <v>1048</v>
      </c>
    </row>
    <row r="1051" spans="1:1" x14ac:dyDescent="0.25">
      <c r="A1051" s="4">
        <v>1049</v>
      </c>
    </row>
    <row r="1052" spans="1:1" x14ac:dyDescent="0.25">
      <c r="A1052" s="4">
        <v>1050</v>
      </c>
    </row>
    <row r="1053" spans="1:1" x14ac:dyDescent="0.25">
      <c r="A1053" s="4">
        <v>1051</v>
      </c>
    </row>
    <row r="1054" spans="1:1" x14ac:dyDescent="0.25">
      <c r="A1054" s="4">
        <v>1052</v>
      </c>
    </row>
    <row r="1055" spans="1:1" x14ac:dyDescent="0.25">
      <c r="A1055" s="4">
        <v>1053</v>
      </c>
    </row>
    <row r="1056" spans="1:1" x14ac:dyDescent="0.25">
      <c r="A1056" s="4">
        <v>1054</v>
      </c>
    </row>
    <row r="1057" spans="1:1" x14ac:dyDescent="0.25">
      <c r="A1057" s="4">
        <v>1055</v>
      </c>
    </row>
    <row r="1058" spans="1:1" x14ac:dyDescent="0.25">
      <c r="A1058" s="4">
        <v>1056</v>
      </c>
    </row>
    <row r="1059" spans="1:1" x14ac:dyDescent="0.25">
      <c r="A1059" s="4">
        <v>1057</v>
      </c>
    </row>
    <row r="1060" spans="1:1" x14ac:dyDescent="0.25">
      <c r="A1060" s="4">
        <v>1058</v>
      </c>
    </row>
    <row r="1061" spans="1:1" x14ac:dyDescent="0.25">
      <c r="A1061" s="4">
        <v>1059</v>
      </c>
    </row>
    <row r="1062" spans="1:1" x14ac:dyDescent="0.25">
      <c r="A1062" s="4">
        <v>1060</v>
      </c>
    </row>
    <row r="1063" spans="1:1" x14ac:dyDescent="0.25">
      <c r="A1063" s="4">
        <v>1061</v>
      </c>
    </row>
    <row r="1064" spans="1:1" x14ac:dyDescent="0.25">
      <c r="A1064" s="4">
        <v>1062</v>
      </c>
    </row>
    <row r="1065" spans="1:1" x14ac:dyDescent="0.25">
      <c r="A1065" s="4">
        <v>1063</v>
      </c>
    </row>
    <row r="1066" spans="1:1" x14ac:dyDescent="0.25">
      <c r="A1066" s="4">
        <v>1064</v>
      </c>
    </row>
    <row r="1067" spans="1:1" x14ac:dyDescent="0.25">
      <c r="A1067" s="4">
        <v>1065</v>
      </c>
    </row>
    <row r="1068" spans="1:1" x14ac:dyDescent="0.25">
      <c r="A1068" s="4">
        <v>1066</v>
      </c>
    </row>
    <row r="1069" spans="1:1" x14ac:dyDescent="0.25">
      <c r="A1069" s="4">
        <v>1067</v>
      </c>
    </row>
    <row r="1070" spans="1:1" x14ac:dyDescent="0.25">
      <c r="A1070" s="4">
        <v>1068</v>
      </c>
    </row>
    <row r="1071" spans="1:1" x14ac:dyDescent="0.25">
      <c r="A1071" s="4">
        <v>1069</v>
      </c>
    </row>
    <row r="1072" spans="1:1" x14ac:dyDescent="0.25">
      <c r="A1072" s="4">
        <v>1070</v>
      </c>
    </row>
    <row r="1073" spans="1:1" x14ac:dyDescent="0.25">
      <c r="A1073" s="4">
        <v>1071</v>
      </c>
    </row>
    <row r="1074" spans="1:1" x14ac:dyDescent="0.25">
      <c r="A1074" s="4">
        <v>1072</v>
      </c>
    </row>
    <row r="1075" spans="1:1" x14ac:dyDescent="0.25">
      <c r="A1075" s="4">
        <v>1073</v>
      </c>
    </row>
    <row r="1076" spans="1:1" x14ac:dyDescent="0.25">
      <c r="A1076" s="4">
        <v>1074</v>
      </c>
    </row>
    <row r="1077" spans="1:1" x14ac:dyDescent="0.25">
      <c r="A1077" s="4">
        <v>1075</v>
      </c>
    </row>
    <row r="1078" spans="1:1" x14ac:dyDescent="0.25">
      <c r="A1078" s="4">
        <v>1076</v>
      </c>
    </row>
    <row r="1079" spans="1:1" x14ac:dyDescent="0.25">
      <c r="A1079" s="4">
        <v>1077</v>
      </c>
    </row>
    <row r="1080" spans="1:1" x14ac:dyDescent="0.25">
      <c r="A1080" s="4">
        <v>1078</v>
      </c>
    </row>
    <row r="1081" spans="1:1" x14ac:dyDescent="0.25">
      <c r="A1081" s="4">
        <v>1079</v>
      </c>
    </row>
    <row r="1082" spans="1:1" x14ac:dyDescent="0.25">
      <c r="A1082" s="4">
        <v>1080</v>
      </c>
    </row>
    <row r="1083" spans="1:1" x14ac:dyDescent="0.25">
      <c r="A1083" s="4">
        <v>1081</v>
      </c>
    </row>
    <row r="1084" spans="1:1" x14ac:dyDescent="0.25">
      <c r="A1084" s="4">
        <v>1082</v>
      </c>
    </row>
    <row r="1085" spans="1:1" x14ac:dyDescent="0.25">
      <c r="A1085" s="4">
        <v>1083</v>
      </c>
    </row>
    <row r="1086" spans="1:1" x14ac:dyDescent="0.25">
      <c r="A1086" s="4">
        <v>1084</v>
      </c>
    </row>
    <row r="1087" spans="1:1" x14ac:dyDescent="0.25">
      <c r="A1087" s="4">
        <v>1085</v>
      </c>
    </row>
    <row r="1088" spans="1:1" x14ac:dyDescent="0.25">
      <c r="A1088" s="4">
        <v>1086</v>
      </c>
    </row>
    <row r="1089" spans="1:1" x14ac:dyDescent="0.25">
      <c r="A1089" s="4">
        <v>1087</v>
      </c>
    </row>
    <row r="1090" spans="1:1" x14ac:dyDescent="0.25">
      <c r="A1090" s="4">
        <v>1088</v>
      </c>
    </row>
    <row r="1091" spans="1:1" x14ac:dyDescent="0.25">
      <c r="A1091" s="4">
        <v>1089</v>
      </c>
    </row>
    <row r="1092" spans="1:1" x14ac:dyDescent="0.25">
      <c r="A1092" s="4">
        <v>1090</v>
      </c>
    </row>
    <row r="1093" spans="1:1" x14ac:dyDescent="0.25">
      <c r="A1093" s="4">
        <v>1091</v>
      </c>
    </row>
    <row r="1094" spans="1:1" x14ac:dyDescent="0.25">
      <c r="A1094" s="4">
        <v>1092</v>
      </c>
    </row>
    <row r="1095" spans="1:1" x14ac:dyDescent="0.25">
      <c r="A1095" s="4">
        <v>1093</v>
      </c>
    </row>
    <row r="1096" spans="1:1" x14ac:dyDescent="0.25">
      <c r="A1096" s="4">
        <v>1094</v>
      </c>
    </row>
    <row r="1097" spans="1:1" x14ac:dyDescent="0.25">
      <c r="A1097" s="4">
        <v>1095</v>
      </c>
    </row>
    <row r="1098" spans="1:1" x14ac:dyDescent="0.25">
      <c r="A1098" s="4">
        <v>1096</v>
      </c>
    </row>
    <row r="1099" spans="1:1" x14ac:dyDescent="0.25">
      <c r="A1099" s="4">
        <v>1097</v>
      </c>
    </row>
    <row r="1100" spans="1:1" x14ac:dyDescent="0.25">
      <c r="A1100" s="4">
        <v>1098</v>
      </c>
    </row>
    <row r="1101" spans="1:1" x14ac:dyDescent="0.25">
      <c r="A1101" s="4">
        <v>1099</v>
      </c>
    </row>
    <row r="1102" spans="1:1" x14ac:dyDescent="0.25">
      <c r="A1102" s="4">
        <v>1100</v>
      </c>
    </row>
    <row r="1103" spans="1:1" x14ac:dyDescent="0.25">
      <c r="A1103" s="4">
        <v>1101</v>
      </c>
    </row>
    <row r="1104" spans="1:1" x14ac:dyDescent="0.25">
      <c r="A1104" s="4">
        <v>1102</v>
      </c>
    </row>
    <row r="1105" spans="1:1" x14ac:dyDescent="0.25">
      <c r="A1105" s="4">
        <v>1103</v>
      </c>
    </row>
    <row r="1106" spans="1:1" x14ac:dyDescent="0.25">
      <c r="A1106" s="4">
        <v>1104</v>
      </c>
    </row>
    <row r="1107" spans="1:1" x14ac:dyDescent="0.25">
      <c r="A1107" s="4">
        <v>1105</v>
      </c>
    </row>
    <row r="1108" spans="1:1" x14ac:dyDescent="0.25">
      <c r="A1108" s="4">
        <v>1106</v>
      </c>
    </row>
    <row r="1109" spans="1:1" x14ac:dyDescent="0.25">
      <c r="A1109" s="4">
        <v>1107</v>
      </c>
    </row>
    <row r="1110" spans="1:1" x14ac:dyDescent="0.25">
      <c r="A1110" s="4">
        <v>1108</v>
      </c>
    </row>
    <row r="1111" spans="1:1" x14ac:dyDescent="0.25">
      <c r="A1111" s="4">
        <v>1109</v>
      </c>
    </row>
    <row r="1112" spans="1:1" x14ac:dyDescent="0.25">
      <c r="A1112" s="4">
        <v>1110</v>
      </c>
    </row>
    <row r="1113" spans="1:1" x14ac:dyDescent="0.25">
      <c r="A1113" s="4">
        <v>1111</v>
      </c>
    </row>
    <row r="1114" spans="1:1" x14ac:dyDescent="0.25">
      <c r="A1114" s="4">
        <v>1112</v>
      </c>
    </row>
    <row r="1115" spans="1:1" x14ac:dyDescent="0.25">
      <c r="A1115" s="4">
        <v>1113</v>
      </c>
    </row>
    <row r="1116" spans="1:1" x14ac:dyDescent="0.25">
      <c r="A1116" s="4">
        <v>1114</v>
      </c>
    </row>
    <row r="1117" spans="1:1" x14ac:dyDescent="0.25">
      <c r="A1117" s="4">
        <v>1115</v>
      </c>
    </row>
    <row r="1118" spans="1:1" x14ac:dyDescent="0.25">
      <c r="A1118" s="4">
        <v>1116</v>
      </c>
    </row>
    <row r="1119" spans="1:1" x14ac:dyDescent="0.25">
      <c r="A1119" s="4">
        <v>1117</v>
      </c>
    </row>
    <row r="1120" spans="1:1" x14ac:dyDescent="0.25">
      <c r="A1120" s="4">
        <v>1118</v>
      </c>
    </row>
    <row r="1121" spans="1:1" x14ac:dyDescent="0.25">
      <c r="A1121" s="4">
        <v>1119</v>
      </c>
    </row>
    <row r="1122" spans="1:1" x14ac:dyDescent="0.25">
      <c r="A1122" s="4">
        <v>1120</v>
      </c>
    </row>
    <row r="1123" spans="1:1" x14ac:dyDescent="0.25">
      <c r="A1123" s="4">
        <v>1121</v>
      </c>
    </row>
    <row r="1124" spans="1:1" x14ac:dyDescent="0.25">
      <c r="A1124" s="4">
        <v>1122</v>
      </c>
    </row>
    <row r="1125" spans="1:1" x14ac:dyDescent="0.25">
      <c r="A1125" s="4">
        <v>1123</v>
      </c>
    </row>
    <row r="1126" spans="1:1" x14ac:dyDescent="0.25">
      <c r="A1126" s="4">
        <v>1124</v>
      </c>
    </row>
    <row r="1127" spans="1:1" x14ac:dyDescent="0.25">
      <c r="A1127" s="4">
        <v>1125</v>
      </c>
    </row>
    <row r="1128" spans="1:1" x14ac:dyDescent="0.25">
      <c r="A1128" s="4">
        <v>1126</v>
      </c>
    </row>
    <row r="1129" spans="1:1" x14ac:dyDescent="0.25">
      <c r="A1129" s="4">
        <v>1127</v>
      </c>
    </row>
    <row r="1130" spans="1:1" x14ac:dyDescent="0.25">
      <c r="A1130" s="4">
        <v>1128</v>
      </c>
    </row>
    <row r="1131" spans="1:1" x14ac:dyDescent="0.25">
      <c r="A1131" s="4">
        <v>1129</v>
      </c>
    </row>
    <row r="1132" spans="1:1" x14ac:dyDescent="0.25">
      <c r="A1132" s="4">
        <v>1130</v>
      </c>
    </row>
    <row r="1133" spans="1:1" x14ac:dyDescent="0.25">
      <c r="A1133" s="4">
        <v>1131</v>
      </c>
    </row>
    <row r="1134" spans="1:1" x14ac:dyDescent="0.25">
      <c r="A1134" s="4">
        <v>1132</v>
      </c>
    </row>
    <row r="1135" spans="1:1" x14ac:dyDescent="0.25">
      <c r="A1135" s="4">
        <v>1133</v>
      </c>
    </row>
    <row r="1136" spans="1:1" x14ac:dyDescent="0.25">
      <c r="A1136" s="4">
        <v>1134</v>
      </c>
    </row>
    <row r="1137" spans="1:1" x14ac:dyDescent="0.25">
      <c r="A1137" s="4">
        <v>1135</v>
      </c>
    </row>
    <row r="1138" spans="1:1" x14ac:dyDescent="0.25">
      <c r="A1138" s="4">
        <v>1136</v>
      </c>
    </row>
    <row r="1139" spans="1:1" x14ac:dyDescent="0.25">
      <c r="A1139" s="4">
        <v>1137</v>
      </c>
    </row>
    <row r="1140" spans="1:1" x14ac:dyDescent="0.25">
      <c r="A1140" s="4">
        <v>1138</v>
      </c>
    </row>
    <row r="1141" spans="1:1" x14ac:dyDescent="0.25">
      <c r="A1141" s="4">
        <v>1139</v>
      </c>
    </row>
    <row r="1142" spans="1:1" x14ac:dyDescent="0.25">
      <c r="A1142" s="4">
        <v>1140</v>
      </c>
    </row>
    <row r="1143" spans="1:1" x14ac:dyDescent="0.25">
      <c r="A1143" s="4">
        <v>1141</v>
      </c>
    </row>
    <row r="1144" spans="1:1" x14ac:dyDescent="0.25">
      <c r="A1144" s="4">
        <v>1142</v>
      </c>
    </row>
    <row r="1145" spans="1:1" x14ac:dyDescent="0.25">
      <c r="A1145" s="4">
        <v>1143</v>
      </c>
    </row>
    <row r="1146" spans="1:1" x14ac:dyDescent="0.25">
      <c r="A1146" s="4">
        <v>1144</v>
      </c>
    </row>
    <row r="1147" spans="1:1" x14ac:dyDescent="0.25">
      <c r="A1147" s="4">
        <v>1145</v>
      </c>
    </row>
    <row r="1148" spans="1:1" x14ac:dyDescent="0.25">
      <c r="A1148" s="4">
        <v>1146</v>
      </c>
    </row>
    <row r="1149" spans="1:1" x14ac:dyDescent="0.25">
      <c r="A1149" s="4">
        <v>1147</v>
      </c>
    </row>
    <row r="1150" spans="1:1" x14ac:dyDescent="0.25">
      <c r="A1150" s="4">
        <v>1148</v>
      </c>
    </row>
    <row r="1151" spans="1:1" x14ac:dyDescent="0.25">
      <c r="A1151" s="4">
        <v>1149</v>
      </c>
    </row>
    <row r="1152" spans="1:1" x14ac:dyDescent="0.25">
      <c r="A1152" s="4">
        <v>1150</v>
      </c>
    </row>
    <row r="1153" spans="1:1" x14ac:dyDescent="0.25">
      <c r="A1153" s="4">
        <v>1151</v>
      </c>
    </row>
    <row r="1154" spans="1:1" x14ac:dyDescent="0.25">
      <c r="A1154" s="4">
        <v>1152</v>
      </c>
    </row>
    <row r="1155" spans="1:1" x14ac:dyDescent="0.25">
      <c r="A1155" s="4">
        <v>1153</v>
      </c>
    </row>
    <row r="1156" spans="1:1" x14ac:dyDescent="0.25">
      <c r="A1156" s="4">
        <v>1154</v>
      </c>
    </row>
    <row r="1157" spans="1:1" x14ac:dyDescent="0.25">
      <c r="A1157" s="4">
        <v>1155</v>
      </c>
    </row>
    <row r="1158" spans="1:1" x14ac:dyDescent="0.25">
      <c r="A1158" s="4">
        <v>1156</v>
      </c>
    </row>
    <row r="1159" spans="1:1" x14ac:dyDescent="0.25">
      <c r="A1159" s="4">
        <v>1157</v>
      </c>
    </row>
    <row r="1160" spans="1:1" x14ac:dyDescent="0.25">
      <c r="A1160" s="4">
        <v>1158</v>
      </c>
    </row>
    <row r="1161" spans="1:1" x14ac:dyDescent="0.25">
      <c r="A1161" s="4">
        <v>1159</v>
      </c>
    </row>
    <row r="1162" spans="1:1" x14ac:dyDescent="0.25">
      <c r="A1162" s="4">
        <v>1160</v>
      </c>
    </row>
    <row r="1163" spans="1:1" x14ac:dyDescent="0.25">
      <c r="A1163" s="4">
        <v>1161</v>
      </c>
    </row>
    <row r="1164" spans="1:1" x14ac:dyDescent="0.25">
      <c r="A1164" s="4">
        <v>1162</v>
      </c>
    </row>
    <row r="1165" spans="1:1" x14ac:dyDescent="0.25">
      <c r="A1165" s="4">
        <v>1163</v>
      </c>
    </row>
    <row r="1166" spans="1:1" x14ac:dyDescent="0.25">
      <c r="A1166" s="4">
        <v>1164</v>
      </c>
    </row>
    <row r="1167" spans="1:1" x14ac:dyDescent="0.25">
      <c r="A1167" s="4">
        <v>1165</v>
      </c>
    </row>
    <row r="1168" spans="1:1" x14ac:dyDescent="0.25">
      <c r="A1168" s="4">
        <v>1166</v>
      </c>
    </row>
    <row r="1169" spans="1:1" x14ac:dyDescent="0.25">
      <c r="A1169" s="4">
        <v>1167</v>
      </c>
    </row>
    <row r="1170" spans="1:1" x14ac:dyDescent="0.25">
      <c r="A1170" s="4">
        <v>1168</v>
      </c>
    </row>
    <row r="1171" spans="1:1" x14ac:dyDescent="0.25">
      <c r="A1171" s="4">
        <v>1169</v>
      </c>
    </row>
    <row r="1172" spans="1:1" x14ac:dyDescent="0.25">
      <c r="A1172" s="4">
        <v>1170</v>
      </c>
    </row>
    <row r="1173" spans="1:1" x14ac:dyDescent="0.25">
      <c r="A1173" s="4">
        <v>1171</v>
      </c>
    </row>
    <row r="1174" spans="1:1" x14ac:dyDescent="0.25">
      <c r="A1174" s="4">
        <v>1172</v>
      </c>
    </row>
    <row r="1175" spans="1:1" x14ac:dyDescent="0.25">
      <c r="A1175" s="4">
        <v>1173</v>
      </c>
    </row>
    <row r="1176" spans="1:1" x14ac:dyDescent="0.25">
      <c r="A1176" s="4">
        <v>1174</v>
      </c>
    </row>
    <row r="1177" spans="1:1" x14ac:dyDescent="0.25">
      <c r="A1177" s="4">
        <v>1175</v>
      </c>
    </row>
    <row r="1178" spans="1:1" x14ac:dyDescent="0.25">
      <c r="A1178" s="4">
        <v>1176</v>
      </c>
    </row>
    <row r="1179" spans="1:1" x14ac:dyDescent="0.25">
      <c r="A1179" s="4">
        <v>1177</v>
      </c>
    </row>
    <row r="1180" spans="1:1" x14ac:dyDescent="0.25">
      <c r="A1180" s="4">
        <v>1178</v>
      </c>
    </row>
    <row r="1181" spans="1:1" x14ac:dyDescent="0.25">
      <c r="A1181" s="4">
        <v>1179</v>
      </c>
    </row>
    <row r="1182" spans="1:1" x14ac:dyDescent="0.25">
      <c r="A1182" s="4">
        <v>1180</v>
      </c>
    </row>
    <row r="1183" spans="1:1" x14ac:dyDescent="0.25">
      <c r="A1183" s="4">
        <v>1181</v>
      </c>
    </row>
    <row r="1184" spans="1:1" x14ac:dyDescent="0.25">
      <c r="A1184" s="4">
        <v>1182</v>
      </c>
    </row>
    <row r="1185" spans="1:1" x14ac:dyDescent="0.25">
      <c r="A1185" s="4">
        <v>1183</v>
      </c>
    </row>
    <row r="1186" spans="1:1" x14ac:dyDescent="0.25">
      <c r="A1186" s="4">
        <v>1184</v>
      </c>
    </row>
    <row r="1187" spans="1:1" x14ac:dyDescent="0.25">
      <c r="A1187" s="4">
        <v>1185</v>
      </c>
    </row>
    <row r="1188" spans="1:1" x14ac:dyDescent="0.25">
      <c r="A1188" s="4">
        <v>1186</v>
      </c>
    </row>
    <row r="1189" spans="1:1" x14ac:dyDescent="0.25">
      <c r="A1189" s="4">
        <v>1187</v>
      </c>
    </row>
    <row r="1190" spans="1:1" x14ac:dyDescent="0.25">
      <c r="A1190" s="4">
        <v>1188</v>
      </c>
    </row>
    <row r="1191" spans="1:1" x14ac:dyDescent="0.25">
      <c r="A1191" s="4">
        <v>1189</v>
      </c>
    </row>
    <row r="1192" spans="1:1" x14ac:dyDescent="0.25">
      <c r="A1192" s="4">
        <v>1190</v>
      </c>
    </row>
    <row r="1193" spans="1:1" x14ac:dyDescent="0.25">
      <c r="A1193" s="4">
        <v>1191</v>
      </c>
    </row>
    <row r="1194" spans="1:1" x14ac:dyDescent="0.25">
      <c r="A1194" s="4">
        <v>1192</v>
      </c>
    </row>
    <row r="1195" spans="1:1" x14ac:dyDescent="0.25">
      <c r="A1195" s="4">
        <v>1193</v>
      </c>
    </row>
    <row r="1196" spans="1:1" x14ac:dyDescent="0.25">
      <c r="A1196" s="4">
        <v>1194</v>
      </c>
    </row>
    <row r="1197" spans="1:1" x14ac:dyDescent="0.25">
      <c r="A1197" s="4">
        <v>1195</v>
      </c>
    </row>
    <row r="1198" spans="1:1" x14ac:dyDescent="0.25">
      <c r="A1198" s="4">
        <v>1196</v>
      </c>
    </row>
    <row r="1199" spans="1:1" x14ac:dyDescent="0.25">
      <c r="A1199" s="4">
        <v>1197</v>
      </c>
    </row>
    <row r="1200" spans="1:1" x14ac:dyDescent="0.25">
      <c r="A1200" s="4">
        <v>1198</v>
      </c>
    </row>
    <row r="1201" spans="1:1" x14ac:dyDescent="0.25">
      <c r="A1201" s="4">
        <v>1199</v>
      </c>
    </row>
    <row r="1202" spans="1:1" x14ac:dyDescent="0.25">
      <c r="A1202" s="4">
        <v>1200</v>
      </c>
    </row>
    <row r="1203" spans="1:1" x14ac:dyDescent="0.25">
      <c r="A1203" s="4">
        <v>1201</v>
      </c>
    </row>
    <row r="1204" spans="1:1" x14ac:dyDescent="0.25">
      <c r="A1204" s="4">
        <v>1202</v>
      </c>
    </row>
    <row r="1205" spans="1:1" x14ac:dyDescent="0.25">
      <c r="A1205" s="4">
        <v>1203</v>
      </c>
    </row>
    <row r="1206" spans="1:1" x14ac:dyDescent="0.25">
      <c r="A1206" s="4">
        <v>1204</v>
      </c>
    </row>
    <row r="1207" spans="1:1" x14ac:dyDescent="0.25">
      <c r="A1207" s="4">
        <v>1205</v>
      </c>
    </row>
    <row r="1208" spans="1:1" x14ac:dyDescent="0.25">
      <c r="A1208" s="4">
        <v>1206</v>
      </c>
    </row>
    <row r="1209" spans="1:1" x14ac:dyDescent="0.25">
      <c r="A1209" s="4">
        <v>1207</v>
      </c>
    </row>
    <row r="1210" spans="1:1" x14ac:dyDescent="0.25">
      <c r="A1210" s="4">
        <v>1208</v>
      </c>
    </row>
    <row r="1211" spans="1:1" x14ac:dyDescent="0.25">
      <c r="A1211" s="4">
        <v>1209</v>
      </c>
    </row>
    <row r="1212" spans="1:1" x14ac:dyDescent="0.25">
      <c r="A1212" s="4">
        <v>1210</v>
      </c>
    </row>
    <row r="1213" spans="1:1" x14ac:dyDescent="0.25">
      <c r="A1213" s="4">
        <v>1211</v>
      </c>
    </row>
    <row r="1214" spans="1:1" x14ac:dyDescent="0.25">
      <c r="A1214" s="4">
        <v>1212</v>
      </c>
    </row>
    <row r="1215" spans="1:1" x14ac:dyDescent="0.25">
      <c r="A1215" s="4">
        <v>1213</v>
      </c>
    </row>
    <row r="1216" spans="1:1" x14ac:dyDescent="0.25">
      <c r="A1216" s="4">
        <v>1214</v>
      </c>
    </row>
    <row r="1217" spans="1:1" x14ac:dyDescent="0.25">
      <c r="A1217" s="4">
        <v>1215</v>
      </c>
    </row>
    <row r="1218" spans="1:1" x14ac:dyDescent="0.25">
      <c r="A1218" s="4">
        <v>1216</v>
      </c>
    </row>
    <row r="1219" spans="1:1" x14ac:dyDescent="0.25">
      <c r="A1219" s="4">
        <v>1217</v>
      </c>
    </row>
    <row r="1220" spans="1:1" x14ac:dyDescent="0.25">
      <c r="A1220" s="4">
        <v>1218</v>
      </c>
    </row>
    <row r="1221" spans="1:1" x14ac:dyDescent="0.25">
      <c r="A1221" s="4">
        <v>1219</v>
      </c>
    </row>
    <row r="1222" spans="1:1" x14ac:dyDescent="0.25">
      <c r="A1222" s="4">
        <v>1220</v>
      </c>
    </row>
    <row r="1223" spans="1:1" x14ac:dyDescent="0.25">
      <c r="A1223" s="4">
        <v>1221</v>
      </c>
    </row>
    <row r="1224" spans="1:1" x14ac:dyDescent="0.25">
      <c r="A1224" s="4">
        <v>1222</v>
      </c>
    </row>
    <row r="1225" spans="1:1" x14ac:dyDescent="0.25">
      <c r="A1225" s="4">
        <v>1223</v>
      </c>
    </row>
    <row r="1226" spans="1:1" x14ac:dyDescent="0.25">
      <c r="A1226" s="4">
        <v>1224</v>
      </c>
    </row>
    <row r="1227" spans="1:1" x14ac:dyDescent="0.25">
      <c r="A1227" s="4">
        <v>1225</v>
      </c>
    </row>
    <row r="1228" spans="1:1" x14ac:dyDescent="0.25">
      <c r="A1228" s="4">
        <v>1226</v>
      </c>
    </row>
    <row r="1229" spans="1:1" x14ac:dyDescent="0.25">
      <c r="A1229" s="4">
        <v>1227</v>
      </c>
    </row>
    <row r="1230" spans="1:1" x14ac:dyDescent="0.25">
      <c r="A1230" s="4">
        <v>1228</v>
      </c>
    </row>
    <row r="1231" spans="1:1" x14ac:dyDescent="0.25">
      <c r="A1231" s="4">
        <v>1229</v>
      </c>
    </row>
    <row r="1232" spans="1:1" x14ac:dyDescent="0.25">
      <c r="A1232" s="4">
        <v>1230</v>
      </c>
    </row>
    <row r="1233" spans="1:1" x14ac:dyDescent="0.25">
      <c r="A1233" s="4">
        <v>1231</v>
      </c>
    </row>
    <row r="1234" spans="1:1" x14ac:dyDescent="0.25">
      <c r="A1234" s="4">
        <v>1232</v>
      </c>
    </row>
    <row r="1235" spans="1:1" x14ac:dyDescent="0.25">
      <c r="A1235" s="4">
        <v>1233</v>
      </c>
    </row>
    <row r="1236" spans="1:1" x14ac:dyDescent="0.25">
      <c r="A1236" s="4">
        <v>1234</v>
      </c>
    </row>
    <row r="1237" spans="1:1" x14ac:dyDescent="0.25">
      <c r="A1237" s="4">
        <v>1235</v>
      </c>
    </row>
    <row r="1238" spans="1:1" x14ac:dyDescent="0.25">
      <c r="A1238" s="4">
        <v>1236</v>
      </c>
    </row>
    <row r="1239" spans="1:1" x14ac:dyDescent="0.25">
      <c r="A1239" s="4">
        <v>1237</v>
      </c>
    </row>
    <row r="1240" spans="1:1" x14ac:dyDescent="0.25">
      <c r="A1240" s="4">
        <v>1238</v>
      </c>
    </row>
    <row r="1241" spans="1:1" x14ac:dyDescent="0.25">
      <c r="A1241" s="4">
        <v>1239</v>
      </c>
    </row>
    <row r="1242" spans="1:1" x14ac:dyDescent="0.25">
      <c r="A1242" s="4">
        <v>1240</v>
      </c>
    </row>
    <row r="1243" spans="1:1" x14ac:dyDescent="0.25">
      <c r="A1243" s="4">
        <v>1241</v>
      </c>
    </row>
    <row r="1244" spans="1:1" x14ac:dyDescent="0.25">
      <c r="A1244" s="4">
        <v>1242</v>
      </c>
    </row>
    <row r="1245" spans="1:1" x14ac:dyDescent="0.25">
      <c r="A1245" s="4">
        <v>1243</v>
      </c>
    </row>
    <row r="1246" spans="1:1" x14ac:dyDescent="0.25">
      <c r="A1246" s="4">
        <v>1244</v>
      </c>
    </row>
    <row r="1247" spans="1:1" x14ac:dyDescent="0.25">
      <c r="A1247" s="4">
        <v>1245</v>
      </c>
    </row>
    <row r="1248" spans="1:1" x14ac:dyDescent="0.25">
      <c r="A1248" s="4">
        <v>1246</v>
      </c>
    </row>
    <row r="1249" spans="1:1" x14ac:dyDescent="0.25">
      <c r="A1249" s="4">
        <v>1247</v>
      </c>
    </row>
    <row r="1250" spans="1:1" x14ac:dyDescent="0.25">
      <c r="A1250" s="4">
        <v>1248</v>
      </c>
    </row>
    <row r="1251" spans="1:1" x14ac:dyDescent="0.25">
      <c r="A1251" s="4">
        <v>1249</v>
      </c>
    </row>
    <row r="1252" spans="1:1" x14ac:dyDescent="0.25">
      <c r="A1252" s="4">
        <v>1250</v>
      </c>
    </row>
    <row r="1253" spans="1:1" x14ac:dyDescent="0.25">
      <c r="A1253" s="4">
        <v>1251</v>
      </c>
    </row>
    <row r="1254" spans="1:1" x14ac:dyDescent="0.25">
      <c r="A1254" s="4">
        <v>1252</v>
      </c>
    </row>
    <row r="1255" spans="1:1" x14ac:dyDescent="0.25">
      <c r="A1255" s="4">
        <v>1253</v>
      </c>
    </row>
    <row r="1256" spans="1:1" x14ac:dyDescent="0.25">
      <c r="A1256" s="4">
        <v>1254</v>
      </c>
    </row>
    <row r="1257" spans="1:1" x14ac:dyDescent="0.25">
      <c r="A1257" s="4">
        <v>1255</v>
      </c>
    </row>
    <row r="1258" spans="1:1" x14ac:dyDescent="0.25">
      <c r="A1258" s="4">
        <v>1256</v>
      </c>
    </row>
    <row r="1259" spans="1:1" x14ac:dyDescent="0.25">
      <c r="A1259" s="4">
        <v>1257</v>
      </c>
    </row>
    <row r="1260" spans="1:1" x14ac:dyDescent="0.25">
      <c r="A1260" s="4">
        <v>1258</v>
      </c>
    </row>
    <row r="1261" spans="1:1" x14ac:dyDescent="0.25">
      <c r="A1261" s="4">
        <v>1259</v>
      </c>
    </row>
    <row r="1262" spans="1:1" x14ac:dyDescent="0.25">
      <c r="A1262" s="4">
        <v>1260</v>
      </c>
    </row>
    <row r="1263" spans="1:1" x14ac:dyDescent="0.25">
      <c r="A1263" s="4">
        <v>1261</v>
      </c>
    </row>
    <row r="1264" spans="1:1" x14ac:dyDescent="0.25">
      <c r="A1264" s="4">
        <v>1262</v>
      </c>
    </row>
    <row r="1265" spans="1:1" x14ac:dyDescent="0.25">
      <c r="A1265" s="4">
        <v>1263</v>
      </c>
    </row>
    <row r="1266" spans="1:1" x14ac:dyDescent="0.25">
      <c r="A1266" s="4">
        <v>1264</v>
      </c>
    </row>
    <row r="1267" spans="1:1" x14ac:dyDescent="0.25">
      <c r="A1267" s="4">
        <v>1265</v>
      </c>
    </row>
    <row r="1268" spans="1:1" x14ac:dyDescent="0.25">
      <c r="A1268" s="4">
        <v>1266</v>
      </c>
    </row>
    <row r="1269" spans="1:1" x14ac:dyDescent="0.25">
      <c r="A1269" s="4">
        <v>1267</v>
      </c>
    </row>
    <row r="1270" spans="1:1" x14ac:dyDescent="0.25">
      <c r="A1270" s="4">
        <v>1268</v>
      </c>
    </row>
    <row r="1271" spans="1:1" x14ac:dyDescent="0.25">
      <c r="A1271" s="4">
        <v>1269</v>
      </c>
    </row>
    <row r="1272" spans="1:1" x14ac:dyDescent="0.25">
      <c r="A1272" s="4">
        <v>1270</v>
      </c>
    </row>
    <row r="1273" spans="1:1" x14ac:dyDescent="0.25">
      <c r="A1273" s="4">
        <v>1271</v>
      </c>
    </row>
    <row r="1274" spans="1:1" x14ac:dyDescent="0.25">
      <c r="A1274" s="4">
        <v>1272</v>
      </c>
    </row>
    <row r="1275" spans="1:1" x14ac:dyDescent="0.25">
      <c r="A1275" s="4">
        <v>1273</v>
      </c>
    </row>
    <row r="1276" spans="1:1" x14ac:dyDescent="0.25">
      <c r="A1276" s="4">
        <v>1274</v>
      </c>
    </row>
    <row r="1277" spans="1:1" x14ac:dyDescent="0.25">
      <c r="A1277" s="4">
        <v>1275</v>
      </c>
    </row>
    <row r="1278" spans="1:1" x14ac:dyDescent="0.25">
      <c r="A1278" s="4">
        <v>1276</v>
      </c>
    </row>
    <row r="1279" spans="1:1" x14ac:dyDescent="0.25">
      <c r="A1279" s="4">
        <v>1277</v>
      </c>
    </row>
    <row r="1280" spans="1:1" x14ac:dyDescent="0.25">
      <c r="A1280" s="4">
        <v>1278</v>
      </c>
    </row>
    <row r="1281" spans="1:1" x14ac:dyDescent="0.25">
      <c r="A1281" s="4">
        <v>1279</v>
      </c>
    </row>
    <row r="1282" spans="1:1" x14ac:dyDescent="0.25">
      <c r="A1282" s="4">
        <v>1280</v>
      </c>
    </row>
    <row r="1283" spans="1:1" x14ac:dyDescent="0.25">
      <c r="A1283" s="4">
        <v>1281</v>
      </c>
    </row>
    <row r="1284" spans="1:1" x14ac:dyDescent="0.25">
      <c r="A1284" s="4">
        <v>1282</v>
      </c>
    </row>
    <row r="1285" spans="1:1" x14ac:dyDescent="0.25">
      <c r="A1285" s="4">
        <v>1283</v>
      </c>
    </row>
    <row r="1286" spans="1:1" x14ac:dyDescent="0.25">
      <c r="A1286" s="4">
        <v>1284</v>
      </c>
    </row>
    <row r="1287" spans="1:1" x14ac:dyDescent="0.25">
      <c r="A1287" s="4">
        <v>1285</v>
      </c>
    </row>
    <row r="1288" spans="1:1" x14ac:dyDescent="0.25">
      <c r="A1288" s="4">
        <v>1286</v>
      </c>
    </row>
    <row r="1289" spans="1:1" x14ac:dyDescent="0.25">
      <c r="A1289" s="4">
        <v>1287</v>
      </c>
    </row>
    <row r="1290" spans="1:1" x14ac:dyDescent="0.25">
      <c r="A1290" s="4">
        <v>1288</v>
      </c>
    </row>
    <row r="1291" spans="1:1" x14ac:dyDescent="0.25">
      <c r="A1291" s="4">
        <v>1289</v>
      </c>
    </row>
    <row r="1292" spans="1:1" x14ac:dyDescent="0.25">
      <c r="A1292" s="4">
        <v>1290</v>
      </c>
    </row>
    <row r="1293" spans="1:1" x14ac:dyDescent="0.25">
      <c r="A1293" s="4">
        <v>1291</v>
      </c>
    </row>
    <row r="1294" spans="1:1" x14ac:dyDescent="0.25">
      <c r="A1294" s="4">
        <v>1292</v>
      </c>
    </row>
    <row r="1295" spans="1:1" x14ac:dyDescent="0.25">
      <c r="A1295" s="4">
        <v>1293</v>
      </c>
    </row>
    <row r="1296" spans="1:1" x14ac:dyDescent="0.25">
      <c r="A1296" s="4">
        <v>1294</v>
      </c>
    </row>
    <row r="1297" spans="1:1" x14ac:dyDescent="0.25">
      <c r="A1297" s="4">
        <v>1295</v>
      </c>
    </row>
    <row r="1298" spans="1:1" x14ac:dyDescent="0.25">
      <c r="A1298" s="4">
        <v>1296</v>
      </c>
    </row>
    <row r="1299" spans="1:1" x14ac:dyDescent="0.25">
      <c r="A1299" s="4">
        <v>1297</v>
      </c>
    </row>
    <row r="1300" spans="1:1" x14ac:dyDescent="0.25">
      <c r="A1300" s="4">
        <v>1298</v>
      </c>
    </row>
    <row r="1301" spans="1:1" x14ac:dyDescent="0.25">
      <c r="A1301" s="4">
        <v>1299</v>
      </c>
    </row>
    <row r="1302" spans="1:1" x14ac:dyDescent="0.25">
      <c r="A1302" s="4">
        <v>1300</v>
      </c>
    </row>
    <row r="1303" spans="1:1" x14ac:dyDescent="0.25">
      <c r="A1303" s="4">
        <v>1301</v>
      </c>
    </row>
    <row r="1304" spans="1:1" x14ac:dyDescent="0.25">
      <c r="A1304" s="4">
        <v>1302</v>
      </c>
    </row>
    <row r="1305" spans="1:1" x14ac:dyDescent="0.25">
      <c r="A1305" s="4">
        <v>1303</v>
      </c>
    </row>
    <row r="1306" spans="1:1" x14ac:dyDescent="0.25">
      <c r="A1306" s="4">
        <v>1304</v>
      </c>
    </row>
    <row r="1307" spans="1:1" x14ac:dyDescent="0.25">
      <c r="A1307" s="4">
        <v>1305</v>
      </c>
    </row>
    <row r="1308" spans="1:1" x14ac:dyDescent="0.25">
      <c r="A1308" s="4">
        <v>1306</v>
      </c>
    </row>
    <row r="1309" spans="1:1" x14ac:dyDescent="0.25">
      <c r="A1309" s="4">
        <v>1307</v>
      </c>
    </row>
    <row r="1310" spans="1:1" x14ac:dyDescent="0.25">
      <c r="A1310" s="4">
        <v>1308</v>
      </c>
    </row>
    <row r="1311" spans="1:1" x14ac:dyDescent="0.25">
      <c r="A1311" s="4">
        <v>1309</v>
      </c>
    </row>
    <row r="1312" spans="1:1" x14ac:dyDescent="0.25">
      <c r="A1312" s="4">
        <v>1310</v>
      </c>
    </row>
    <row r="1313" spans="1:1" x14ac:dyDescent="0.25">
      <c r="A1313" s="4">
        <v>1311</v>
      </c>
    </row>
    <row r="1314" spans="1:1" x14ac:dyDescent="0.25">
      <c r="A1314" s="4">
        <v>1312</v>
      </c>
    </row>
    <row r="1315" spans="1:1" x14ac:dyDescent="0.25">
      <c r="A1315" s="4">
        <v>1313</v>
      </c>
    </row>
    <row r="1316" spans="1:1" x14ac:dyDescent="0.25">
      <c r="A1316" s="4">
        <v>1314</v>
      </c>
    </row>
    <row r="1317" spans="1:1" x14ac:dyDescent="0.25">
      <c r="A1317" s="4">
        <v>1315</v>
      </c>
    </row>
    <row r="1318" spans="1:1" x14ac:dyDescent="0.25">
      <c r="A1318" s="4">
        <v>1316</v>
      </c>
    </row>
    <row r="1319" spans="1:1" x14ac:dyDescent="0.25">
      <c r="A1319" s="4">
        <v>1317</v>
      </c>
    </row>
    <row r="1320" spans="1:1" x14ac:dyDescent="0.25">
      <c r="A1320" s="4">
        <v>1318</v>
      </c>
    </row>
    <row r="1321" spans="1:1" x14ac:dyDescent="0.25">
      <c r="A1321" s="4">
        <v>1319</v>
      </c>
    </row>
    <row r="1322" spans="1:1" x14ac:dyDescent="0.25">
      <c r="A1322" s="4">
        <v>1320</v>
      </c>
    </row>
    <row r="1323" spans="1:1" x14ac:dyDescent="0.25">
      <c r="A1323" s="4">
        <v>1321</v>
      </c>
    </row>
    <row r="1324" spans="1:1" x14ac:dyDescent="0.25">
      <c r="A1324" s="4">
        <v>1322</v>
      </c>
    </row>
    <row r="1325" spans="1:1" x14ac:dyDescent="0.25">
      <c r="A1325" s="4">
        <v>1323</v>
      </c>
    </row>
    <row r="1326" spans="1:1" x14ac:dyDescent="0.25">
      <c r="A1326" s="4">
        <v>1324</v>
      </c>
    </row>
    <row r="1327" spans="1:1" x14ac:dyDescent="0.25">
      <c r="A1327" s="4">
        <v>1325</v>
      </c>
    </row>
    <row r="1328" spans="1:1" x14ac:dyDescent="0.25">
      <c r="A1328" s="4">
        <v>1326</v>
      </c>
    </row>
    <row r="1329" spans="1:1" x14ac:dyDescent="0.25">
      <c r="A1329" s="4">
        <v>1327</v>
      </c>
    </row>
    <row r="1330" spans="1:1" x14ac:dyDescent="0.25">
      <c r="A1330" s="4">
        <v>1328</v>
      </c>
    </row>
    <row r="1331" spans="1:1" x14ac:dyDescent="0.25">
      <c r="A1331" s="4">
        <v>1329</v>
      </c>
    </row>
    <row r="1332" spans="1:1" x14ac:dyDescent="0.25">
      <c r="A1332" s="4">
        <v>1330</v>
      </c>
    </row>
    <row r="1333" spans="1:1" x14ac:dyDescent="0.25">
      <c r="A1333" s="4">
        <v>1331</v>
      </c>
    </row>
    <row r="1334" spans="1:1" x14ac:dyDescent="0.25">
      <c r="A1334" s="4">
        <v>1332</v>
      </c>
    </row>
    <row r="1335" spans="1:1" x14ac:dyDescent="0.25">
      <c r="A1335" s="4">
        <v>1333</v>
      </c>
    </row>
    <row r="1336" spans="1:1" x14ac:dyDescent="0.25">
      <c r="A1336" s="4">
        <v>1334</v>
      </c>
    </row>
    <row r="1337" spans="1:1" x14ac:dyDescent="0.25">
      <c r="A1337" s="4">
        <v>1335</v>
      </c>
    </row>
    <row r="1338" spans="1:1" x14ac:dyDescent="0.25">
      <c r="A1338" s="4">
        <v>1336</v>
      </c>
    </row>
    <row r="1339" spans="1:1" x14ac:dyDescent="0.25">
      <c r="A1339" s="4">
        <v>1337</v>
      </c>
    </row>
    <row r="1340" spans="1:1" x14ac:dyDescent="0.25">
      <c r="A1340" s="4">
        <v>1338</v>
      </c>
    </row>
    <row r="1341" spans="1:1" x14ac:dyDescent="0.25">
      <c r="A1341" s="4">
        <v>1339</v>
      </c>
    </row>
    <row r="1342" spans="1:1" x14ac:dyDescent="0.25">
      <c r="A1342" s="4">
        <v>1340</v>
      </c>
    </row>
    <row r="1343" spans="1:1" x14ac:dyDescent="0.25">
      <c r="A1343" s="4">
        <v>1341</v>
      </c>
    </row>
    <row r="1344" spans="1:1" x14ac:dyDescent="0.25">
      <c r="A1344" s="4">
        <v>1342</v>
      </c>
    </row>
    <row r="1345" spans="1:1" x14ac:dyDescent="0.25">
      <c r="A1345" s="4">
        <v>1343</v>
      </c>
    </row>
    <row r="1346" spans="1:1" x14ac:dyDescent="0.25">
      <c r="A1346" s="4">
        <v>1344</v>
      </c>
    </row>
    <row r="1347" spans="1:1" x14ac:dyDescent="0.25">
      <c r="A1347" s="4">
        <v>1345</v>
      </c>
    </row>
    <row r="1348" spans="1:1" x14ac:dyDescent="0.25">
      <c r="A1348" s="4">
        <v>1346</v>
      </c>
    </row>
    <row r="1349" spans="1:1" x14ac:dyDescent="0.25">
      <c r="A1349" s="4">
        <v>1347</v>
      </c>
    </row>
    <row r="1350" spans="1:1" x14ac:dyDescent="0.25">
      <c r="A1350" s="4">
        <v>1348</v>
      </c>
    </row>
    <row r="1351" spans="1:1" x14ac:dyDescent="0.25">
      <c r="A1351" s="4">
        <v>1349</v>
      </c>
    </row>
    <row r="1352" spans="1:1" x14ac:dyDescent="0.25">
      <c r="A1352" s="4">
        <v>1350</v>
      </c>
    </row>
    <row r="1353" spans="1:1" x14ac:dyDescent="0.25">
      <c r="A1353" s="4">
        <v>1351</v>
      </c>
    </row>
    <row r="1354" spans="1:1" x14ac:dyDescent="0.25">
      <c r="A1354" s="4">
        <v>1352</v>
      </c>
    </row>
    <row r="1355" spans="1:1" x14ac:dyDescent="0.25">
      <c r="A1355" s="4">
        <v>1353</v>
      </c>
    </row>
    <row r="1356" spans="1:1" x14ac:dyDescent="0.25">
      <c r="A1356" s="4">
        <v>1354</v>
      </c>
    </row>
    <row r="1357" spans="1:1" x14ac:dyDescent="0.25">
      <c r="A1357" s="4">
        <v>1355</v>
      </c>
    </row>
    <row r="1358" spans="1:1" x14ac:dyDescent="0.25">
      <c r="A1358" s="4">
        <v>1356</v>
      </c>
    </row>
    <row r="1359" spans="1:1" x14ac:dyDescent="0.25">
      <c r="A1359" s="4">
        <v>1357</v>
      </c>
    </row>
    <row r="1360" spans="1:1" x14ac:dyDescent="0.25">
      <c r="A1360" s="4">
        <v>1358</v>
      </c>
    </row>
    <row r="1361" spans="1:1" x14ac:dyDescent="0.25">
      <c r="A1361" s="4">
        <v>1359</v>
      </c>
    </row>
    <row r="1362" spans="1:1" x14ac:dyDescent="0.25">
      <c r="A1362" s="4">
        <v>1360</v>
      </c>
    </row>
    <row r="1363" spans="1:1" x14ac:dyDescent="0.25">
      <c r="A1363" s="4">
        <v>1361</v>
      </c>
    </row>
    <row r="1364" spans="1:1" x14ac:dyDescent="0.25">
      <c r="A1364" s="4">
        <v>1362</v>
      </c>
    </row>
    <row r="1365" spans="1:1" x14ac:dyDescent="0.25">
      <c r="A1365" s="4">
        <v>1363</v>
      </c>
    </row>
    <row r="1366" spans="1:1" x14ac:dyDescent="0.25">
      <c r="A1366" s="4">
        <v>1364</v>
      </c>
    </row>
    <row r="1367" spans="1:1" x14ac:dyDescent="0.25">
      <c r="A1367" s="4">
        <v>1365</v>
      </c>
    </row>
    <row r="1368" spans="1:1" x14ac:dyDescent="0.25">
      <c r="A1368" s="4">
        <v>1366</v>
      </c>
    </row>
    <row r="1369" spans="1:1" x14ac:dyDescent="0.25">
      <c r="A1369" s="4">
        <v>1367</v>
      </c>
    </row>
    <row r="1370" spans="1:1" x14ac:dyDescent="0.25">
      <c r="A1370" s="4">
        <v>1368</v>
      </c>
    </row>
    <row r="1371" spans="1:1" x14ac:dyDescent="0.25">
      <c r="A1371" s="4">
        <v>1369</v>
      </c>
    </row>
    <row r="1372" spans="1:1" x14ac:dyDescent="0.25">
      <c r="A1372" s="4">
        <v>1370</v>
      </c>
    </row>
    <row r="1373" spans="1:1" x14ac:dyDescent="0.25">
      <c r="A1373" s="4">
        <v>1371</v>
      </c>
    </row>
    <row r="1374" spans="1:1" x14ac:dyDescent="0.25">
      <c r="A1374" s="4">
        <v>1372</v>
      </c>
    </row>
    <row r="1375" spans="1:1" x14ac:dyDescent="0.25">
      <c r="A1375" s="4">
        <v>1373</v>
      </c>
    </row>
    <row r="1376" spans="1:1" x14ac:dyDescent="0.25">
      <c r="A1376" s="4">
        <v>1374</v>
      </c>
    </row>
    <row r="1377" spans="1:1" x14ac:dyDescent="0.25">
      <c r="A1377" s="4">
        <v>1375</v>
      </c>
    </row>
    <row r="1378" spans="1:1" x14ac:dyDescent="0.25">
      <c r="A1378" s="4">
        <v>1376</v>
      </c>
    </row>
    <row r="1379" spans="1:1" x14ac:dyDescent="0.25">
      <c r="A1379" s="4">
        <v>1377</v>
      </c>
    </row>
    <row r="1380" spans="1:1" x14ac:dyDescent="0.25">
      <c r="A1380" s="4">
        <v>1378</v>
      </c>
    </row>
    <row r="1381" spans="1:1" x14ac:dyDescent="0.25">
      <c r="A1381" s="4">
        <v>1379</v>
      </c>
    </row>
    <row r="1382" spans="1:1" x14ac:dyDescent="0.25">
      <c r="A1382" s="4">
        <v>1380</v>
      </c>
    </row>
    <row r="1383" spans="1:1" x14ac:dyDescent="0.25">
      <c r="A1383" s="4">
        <v>1381</v>
      </c>
    </row>
    <row r="1384" spans="1:1" x14ac:dyDescent="0.25">
      <c r="A1384" s="4">
        <v>1382</v>
      </c>
    </row>
    <row r="1385" spans="1:1" x14ac:dyDescent="0.25">
      <c r="A1385" s="4">
        <v>1383</v>
      </c>
    </row>
    <row r="1386" spans="1:1" x14ac:dyDescent="0.25">
      <c r="A1386" s="4">
        <v>1384</v>
      </c>
    </row>
    <row r="1387" spans="1:1" x14ac:dyDescent="0.25">
      <c r="A1387" s="4">
        <v>1385</v>
      </c>
    </row>
    <row r="1388" spans="1:1" x14ac:dyDescent="0.25">
      <c r="A1388" s="4">
        <v>1386</v>
      </c>
    </row>
    <row r="1389" spans="1:1" x14ac:dyDescent="0.25">
      <c r="A1389" s="4">
        <v>1387</v>
      </c>
    </row>
    <row r="1390" spans="1:1" x14ac:dyDescent="0.25">
      <c r="A1390" s="4">
        <v>1388</v>
      </c>
    </row>
    <row r="1391" spans="1:1" x14ac:dyDescent="0.25">
      <c r="A1391" s="4">
        <v>1389</v>
      </c>
    </row>
    <row r="1392" spans="1:1" x14ac:dyDescent="0.25">
      <c r="A1392" s="4">
        <v>1390</v>
      </c>
    </row>
    <row r="1393" spans="1:1" x14ac:dyDescent="0.25">
      <c r="A1393" s="4">
        <v>1391</v>
      </c>
    </row>
    <row r="1394" spans="1:1" x14ac:dyDescent="0.25">
      <c r="A1394" s="4">
        <v>1392</v>
      </c>
    </row>
    <row r="1395" spans="1:1" x14ac:dyDescent="0.25">
      <c r="A1395" s="4">
        <v>1393</v>
      </c>
    </row>
    <row r="1396" spans="1:1" x14ac:dyDescent="0.25">
      <c r="A1396" s="4">
        <v>1394</v>
      </c>
    </row>
    <row r="1397" spans="1:1" x14ac:dyDescent="0.25">
      <c r="A1397" s="4">
        <v>1395</v>
      </c>
    </row>
    <row r="1398" spans="1:1" x14ac:dyDescent="0.25">
      <c r="A1398" s="4">
        <v>1396</v>
      </c>
    </row>
    <row r="1399" spans="1:1" x14ac:dyDescent="0.25">
      <c r="A1399" s="4">
        <v>1397</v>
      </c>
    </row>
    <row r="1400" spans="1:1" x14ac:dyDescent="0.25">
      <c r="A1400" s="4">
        <v>1398</v>
      </c>
    </row>
    <row r="1401" spans="1:1" x14ac:dyDescent="0.25">
      <c r="A1401" s="4">
        <v>1399</v>
      </c>
    </row>
    <row r="1402" spans="1:1" x14ac:dyDescent="0.25">
      <c r="A1402" s="4">
        <v>1400</v>
      </c>
    </row>
    <row r="1403" spans="1:1" x14ac:dyDescent="0.25">
      <c r="A1403" s="4">
        <v>1401</v>
      </c>
    </row>
    <row r="1404" spans="1:1" x14ac:dyDescent="0.25">
      <c r="A1404" s="4">
        <v>1402</v>
      </c>
    </row>
    <row r="1405" spans="1:1" x14ac:dyDescent="0.25">
      <c r="A1405" s="4">
        <v>1403</v>
      </c>
    </row>
    <row r="1406" spans="1:1" x14ac:dyDescent="0.25">
      <c r="A1406" s="4">
        <v>1404</v>
      </c>
    </row>
    <row r="1407" spans="1:1" x14ac:dyDescent="0.25">
      <c r="A1407" s="4">
        <v>1405</v>
      </c>
    </row>
    <row r="1408" spans="1:1" x14ac:dyDescent="0.25">
      <c r="A1408" s="4">
        <v>1406</v>
      </c>
    </row>
    <row r="1409" spans="1:1" x14ac:dyDescent="0.25">
      <c r="A1409" s="4">
        <v>1407</v>
      </c>
    </row>
    <row r="1410" spans="1:1" x14ac:dyDescent="0.25">
      <c r="A1410" s="4">
        <v>1408</v>
      </c>
    </row>
    <row r="1411" spans="1:1" x14ac:dyDescent="0.25">
      <c r="A1411" s="4">
        <v>1409</v>
      </c>
    </row>
    <row r="1412" spans="1:1" x14ac:dyDescent="0.25">
      <c r="A1412" s="4">
        <v>1410</v>
      </c>
    </row>
    <row r="1413" spans="1:1" x14ac:dyDescent="0.25">
      <c r="A1413" s="4">
        <v>1411</v>
      </c>
    </row>
    <row r="1414" spans="1:1" x14ac:dyDescent="0.25">
      <c r="A1414" s="4">
        <v>1412</v>
      </c>
    </row>
    <row r="1415" spans="1:1" x14ac:dyDescent="0.25">
      <c r="A1415" s="4">
        <v>1413</v>
      </c>
    </row>
    <row r="1416" spans="1:1" x14ac:dyDescent="0.25">
      <c r="A1416" s="4">
        <v>1414</v>
      </c>
    </row>
    <row r="1417" spans="1:1" x14ac:dyDescent="0.25">
      <c r="A1417" s="4">
        <v>1415</v>
      </c>
    </row>
    <row r="1418" spans="1:1" x14ac:dyDescent="0.25">
      <c r="A1418" s="4">
        <v>1416</v>
      </c>
    </row>
    <row r="1419" spans="1:1" x14ac:dyDescent="0.25">
      <c r="A1419" s="4">
        <v>1417</v>
      </c>
    </row>
    <row r="1420" spans="1:1" x14ac:dyDescent="0.25">
      <c r="A1420" s="4">
        <v>1418</v>
      </c>
    </row>
    <row r="1421" spans="1:1" x14ac:dyDescent="0.25">
      <c r="A1421" s="4">
        <v>1419</v>
      </c>
    </row>
    <row r="1422" spans="1:1" x14ac:dyDescent="0.25">
      <c r="A1422" s="4">
        <v>1420</v>
      </c>
    </row>
    <row r="1423" spans="1:1" x14ac:dyDescent="0.25">
      <c r="A1423" s="4">
        <v>1421</v>
      </c>
    </row>
    <row r="1424" spans="1:1" x14ac:dyDescent="0.25">
      <c r="A1424" s="4">
        <v>1422</v>
      </c>
    </row>
    <row r="1425" spans="1:1" x14ac:dyDescent="0.25">
      <c r="A1425" s="4">
        <v>1423</v>
      </c>
    </row>
    <row r="1426" spans="1:1" x14ac:dyDescent="0.25">
      <c r="A1426" s="4">
        <v>1424</v>
      </c>
    </row>
    <row r="1427" spans="1:1" x14ac:dyDescent="0.25">
      <c r="A1427" s="4">
        <v>1425</v>
      </c>
    </row>
    <row r="1428" spans="1:1" x14ac:dyDescent="0.25">
      <c r="A1428" s="4">
        <v>1426</v>
      </c>
    </row>
    <row r="1429" spans="1:1" x14ac:dyDescent="0.25">
      <c r="A1429" s="4">
        <v>1427</v>
      </c>
    </row>
    <row r="1430" spans="1:1" x14ac:dyDescent="0.25">
      <c r="A1430" s="4">
        <v>1428</v>
      </c>
    </row>
    <row r="1431" spans="1:1" x14ac:dyDescent="0.25">
      <c r="A1431" s="4">
        <v>1429</v>
      </c>
    </row>
    <row r="1432" spans="1:1" x14ac:dyDescent="0.25">
      <c r="A1432" s="4">
        <v>1430</v>
      </c>
    </row>
    <row r="1433" spans="1:1" x14ac:dyDescent="0.25">
      <c r="A1433" s="4">
        <v>1431</v>
      </c>
    </row>
    <row r="1434" spans="1:1" x14ac:dyDescent="0.25">
      <c r="A1434" s="4">
        <v>1432</v>
      </c>
    </row>
    <row r="1435" spans="1:1" x14ac:dyDescent="0.25">
      <c r="A1435" s="4">
        <v>1433</v>
      </c>
    </row>
    <row r="1436" spans="1:1" x14ac:dyDescent="0.25">
      <c r="A1436" s="4">
        <v>1434</v>
      </c>
    </row>
    <row r="1437" spans="1:1" x14ac:dyDescent="0.25">
      <c r="A1437" s="4">
        <v>1435</v>
      </c>
    </row>
    <row r="1438" spans="1:1" x14ac:dyDescent="0.25">
      <c r="A1438" s="4">
        <v>1436</v>
      </c>
    </row>
    <row r="1439" spans="1:1" x14ac:dyDescent="0.25">
      <c r="A1439" s="4">
        <v>1437</v>
      </c>
    </row>
    <row r="1440" spans="1:1" x14ac:dyDescent="0.25">
      <c r="A1440" s="4">
        <v>1438</v>
      </c>
    </row>
    <row r="1441" spans="1:1" x14ac:dyDescent="0.25">
      <c r="A1441" s="4">
        <v>1439</v>
      </c>
    </row>
    <row r="1442" spans="1:1" x14ac:dyDescent="0.25">
      <c r="A1442" s="4">
        <v>1440</v>
      </c>
    </row>
    <row r="1443" spans="1:1" x14ac:dyDescent="0.25">
      <c r="A1443" s="4">
        <v>1441</v>
      </c>
    </row>
    <row r="1444" spans="1:1" x14ac:dyDescent="0.25">
      <c r="A1444" s="4">
        <v>1442</v>
      </c>
    </row>
    <row r="1445" spans="1:1" x14ac:dyDescent="0.25">
      <c r="A1445" s="4">
        <v>1443</v>
      </c>
    </row>
    <row r="1446" spans="1:1" x14ac:dyDescent="0.25">
      <c r="A1446" s="4">
        <v>1444</v>
      </c>
    </row>
    <row r="1447" spans="1:1" x14ac:dyDescent="0.25">
      <c r="A1447" s="4">
        <v>1445</v>
      </c>
    </row>
    <row r="1448" spans="1:1" x14ac:dyDescent="0.25">
      <c r="A1448" s="4">
        <v>1446</v>
      </c>
    </row>
    <row r="1449" spans="1:1" x14ac:dyDescent="0.25">
      <c r="A1449" s="4">
        <v>1447</v>
      </c>
    </row>
    <row r="1450" spans="1:1" x14ac:dyDescent="0.25">
      <c r="A1450" s="4">
        <v>1448</v>
      </c>
    </row>
    <row r="1451" spans="1:1" x14ac:dyDescent="0.25">
      <c r="A1451" s="4">
        <v>1449</v>
      </c>
    </row>
    <row r="1452" spans="1:1" x14ac:dyDescent="0.25">
      <c r="A1452" s="4">
        <v>1450</v>
      </c>
    </row>
    <row r="1453" spans="1:1" x14ac:dyDescent="0.25">
      <c r="A1453" s="4">
        <v>1451</v>
      </c>
    </row>
    <row r="1454" spans="1:1" x14ac:dyDescent="0.25">
      <c r="A1454" s="4">
        <v>1452</v>
      </c>
    </row>
    <row r="1455" spans="1:1" x14ac:dyDescent="0.25">
      <c r="A1455" s="4">
        <v>1453</v>
      </c>
    </row>
    <row r="1456" spans="1:1" x14ac:dyDescent="0.25">
      <c r="A1456" s="4">
        <v>1454</v>
      </c>
    </row>
    <row r="1457" spans="1:1" x14ac:dyDescent="0.25">
      <c r="A1457" s="4">
        <v>1455</v>
      </c>
    </row>
    <row r="1458" spans="1:1" x14ac:dyDescent="0.25">
      <c r="A1458" s="4">
        <v>1456</v>
      </c>
    </row>
    <row r="1459" spans="1:1" x14ac:dyDescent="0.25">
      <c r="A1459" s="4">
        <v>1457</v>
      </c>
    </row>
    <row r="1460" spans="1:1" x14ac:dyDescent="0.25">
      <c r="A1460" s="4">
        <v>1458</v>
      </c>
    </row>
    <row r="1461" spans="1:1" x14ac:dyDescent="0.25">
      <c r="A1461" s="4">
        <v>1459</v>
      </c>
    </row>
    <row r="1462" spans="1:1" x14ac:dyDescent="0.25">
      <c r="A1462" s="4">
        <v>1460</v>
      </c>
    </row>
    <row r="1463" spans="1:1" x14ac:dyDescent="0.25">
      <c r="A1463" s="4">
        <v>1461</v>
      </c>
    </row>
    <row r="1464" spans="1:1" x14ac:dyDescent="0.25">
      <c r="A1464" s="4">
        <v>1462</v>
      </c>
    </row>
    <row r="1465" spans="1:1" x14ac:dyDescent="0.25">
      <c r="A1465" s="4">
        <v>1463</v>
      </c>
    </row>
    <row r="1466" spans="1:1" x14ac:dyDescent="0.25">
      <c r="A1466" s="4">
        <v>1464</v>
      </c>
    </row>
    <row r="1467" spans="1:1" x14ac:dyDescent="0.25">
      <c r="A1467" s="4">
        <v>1465</v>
      </c>
    </row>
    <row r="1468" spans="1:1" x14ac:dyDescent="0.25">
      <c r="A1468" s="4">
        <v>1466</v>
      </c>
    </row>
    <row r="1469" spans="1:1" x14ac:dyDescent="0.25">
      <c r="A1469" s="4">
        <v>1467</v>
      </c>
    </row>
    <row r="1470" spans="1:1" x14ac:dyDescent="0.25">
      <c r="A1470" s="4">
        <v>1468</v>
      </c>
    </row>
    <row r="1471" spans="1:1" x14ac:dyDescent="0.25">
      <c r="A1471" s="4">
        <v>1469</v>
      </c>
    </row>
    <row r="1472" spans="1:1" x14ac:dyDescent="0.25">
      <c r="A1472" s="4">
        <v>1470</v>
      </c>
    </row>
    <row r="1473" spans="1:1" x14ac:dyDescent="0.25">
      <c r="A1473" s="4">
        <v>1471</v>
      </c>
    </row>
    <row r="1474" spans="1:1" x14ac:dyDescent="0.25">
      <c r="A1474" s="4">
        <v>1472</v>
      </c>
    </row>
    <row r="1475" spans="1:1" x14ac:dyDescent="0.25">
      <c r="A1475" s="4">
        <v>1473</v>
      </c>
    </row>
    <row r="1476" spans="1:1" x14ac:dyDescent="0.25">
      <c r="A1476" s="4">
        <v>1474</v>
      </c>
    </row>
    <row r="1477" spans="1:1" x14ac:dyDescent="0.25">
      <c r="A1477" s="4">
        <v>1475</v>
      </c>
    </row>
    <row r="1478" spans="1:1" x14ac:dyDescent="0.25">
      <c r="A1478" s="4">
        <v>1476</v>
      </c>
    </row>
    <row r="1479" spans="1:1" x14ac:dyDescent="0.25">
      <c r="A1479" s="4">
        <v>1477</v>
      </c>
    </row>
    <row r="1480" spans="1:1" x14ac:dyDescent="0.25">
      <c r="A1480" s="4">
        <v>1478</v>
      </c>
    </row>
    <row r="1481" spans="1:1" x14ac:dyDescent="0.25">
      <c r="A1481" s="4">
        <v>1479</v>
      </c>
    </row>
    <row r="1482" spans="1:1" x14ac:dyDescent="0.25">
      <c r="A1482" s="4">
        <v>1480</v>
      </c>
    </row>
    <row r="1483" spans="1:1" x14ac:dyDescent="0.25">
      <c r="A1483" s="4">
        <v>1481</v>
      </c>
    </row>
    <row r="1484" spans="1:1" x14ac:dyDescent="0.25">
      <c r="A1484" s="4">
        <v>1482</v>
      </c>
    </row>
    <row r="1485" spans="1:1" x14ac:dyDescent="0.25">
      <c r="A1485" s="4">
        <v>1483</v>
      </c>
    </row>
    <row r="1486" spans="1:1" x14ac:dyDescent="0.25">
      <c r="A1486" s="4">
        <v>1484</v>
      </c>
    </row>
    <row r="1487" spans="1:1" x14ac:dyDescent="0.25">
      <c r="A1487" s="4">
        <v>1485</v>
      </c>
    </row>
    <row r="1488" spans="1:1" x14ac:dyDescent="0.25">
      <c r="A1488" s="4">
        <v>1486</v>
      </c>
    </row>
    <row r="1489" spans="1:1" x14ac:dyDescent="0.25">
      <c r="A1489" s="4">
        <v>1487</v>
      </c>
    </row>
    <row r="1490" spans="1:1" x14ac:dyDescent="0.25">
      <c r="A1490" s="4">
        <v>1488</v>
      </c>
    </row>
    <row r="1491" spans="1:1" x14ac:dyDescent="0.25">
      <c r="A1491" s="4">
        <v>1489</v>
      </c>
    </row>
    <row r="1492" spans="1:1" x14ac:dyDescent="0.25">
      <c r="A1492" s="4">
        <v>1490</v>
      </c>
    </row>
    <row r="1493" spans="1:1" x14ac:dyDescent="0.25">
      <c r="A1493" s="4">
        <v>1491</v>
      </c>
    </row>
    <row r="1494" spans="1:1" x14ac:dyDescent="0.25">
      <c r="A1494" s="4">
        <v>1492</v>
      </c>
    </row>
    <row r="1495" spans="1:1" x14ac:dyDescent="0.25">
      <c r="A1495" s="4">
        <v>1493</v>
      </c>
    </row>
    <row r="1496" spans="1:1" x14ac:dyDescent="0.25">
      <c r="A1496" s="4">
        <v>1494</v>
      </c>
    </row>
    <row r="1497" spans="1:1" x14ac:dyDescent="0.25">
      <c r="A1497" s="4">
        <v>1495</v>
      </c>
    </row>
    <row r="1498" spans="1:1" x14ac:dyDescent="0.25">
      <c r="A1498" s="4">
        <v>1496</v>
      </c>
    </row>
    <row r="1499" spans="1:1" x14ac:dyDescent="0.25">
      <c r="A1499" s="4">
        <v>1497</v>
      </c>
    </row>
    <row r="1500" spans="1:1" x14ac:dyDescent="0.25">
      <c r="A1500" s="4">
        <v>1498</v>
      </c>
    </row>
    <row r="1501" spans="1:1" x14ac:dyDescent="0.25">
      <c r="A1501" s="4">
        <v>1499</v>
      </c>
    </row>
    <row r="1502" spans="1:1" x14ac:dyDescent="0.25">
      <c r="A1502" s="4">
        <v>1500</v>
      </c>
    </row>
    <row r="1503" spans="1:1" x14ac:dyDescent="0.25">
      <c r="A1503" s="4">
        <v>1501</v>
      </c>
    </row>
    <row r="1504" spans="1:1" x14ac:dyDescent="0.25">
      <c r="A1504" s="4">
        <v>1502</v>
      </c>
    </row>
    <row r="1505" spans="1:1" x14ac:dyDescent="0.25">
      <c r="A1505" s="4">
        <v>1503</v>
      </c>
    </row>
    <row r="1506" spans="1:1" x14ac:dyDescent="0.25">
      <c r="A1506" s="4">
        <v>1504</v>
      </c>
    </row>
    <row r="1507" spans="1:1" x14ac:dyDescent="0.25">
      <c r="A1507" s="4">
        <v>1505</v>
      </c>
    </row>
    <row r="1508" spans="1:1" x14ac:dyDescent="0.25">
      <c r="A1508" s="4">
        <v>1506</v>
      </c>
    </row>
    <row r="1509" spans="1:1" x14ac:dyDescent="0.25">
      <c r="A1509" s="4">
        <v>1507</v>
      </c>
    </row>
    <row r="1510" spans="1:1" x14ac:dyDescent="0.25">
      <c r="A1510" s="4">
        <v>1508</v>
      </c>
    </row>
    <row r="1511" spans="1:1" x14ac:dyDescent="0.25">
      <c r="A1511" s="4">
        <v>1509</v>
      </c>
    </row>
    <row r="1512" spans="1:1" x14ac:dyDescent="0.25">
      <c r="A1512" s="4">
        <v>1510</v>
      </c>
    </row>
    <row r="1513" spans="1:1" x14ac:dyDescent="0.25">
      <c r="A1513" s="4">
        <v>1511</v>
      </c>
    </row>
    <row r="1514" spans="1:1" x14ac:dyDescent="0.25">
      <c r="A1514" s="4">
        <v>1512</v>
      </c>
    </row>
    <row r="1515" spans="1:1" x14ac:dyDescent="0.25">
      <c r="A1515" s="4">
        <v>1513</v>
      </c>
    </row>
    <row r="1516" spans="1:1" x14ac:dyDescent="0.25">
      <c r="A1516" s="4">
        <v>1514</v>
      </c>
    </row>
    <row r="1517" spans="1:1" x14ac:dyDescent="0.25">
      <c r="A1517" s="4">
        <v>1515</v>
      </c>
    </row>
    <row r="1518" spans="1:1" x14ac:dyDescent="0.25">
      <c r="A1518" s="4">
        <v>1516</v>
      </c>
    </row>
    <row r="1519" spans="1:1" x14ac:dyDescent="0.25">
      <c r="A1519" s="4">
        <v>1517</v>
      </c>
    </row>
    <row r="1520" spans="1:1" x14ac:dyDescent="0.25">
      <c r="A1520" s="4">
        <v>1518</v>
      </c>
    </row>
    <row r="1521" spans="1:1" x14ac:dyDescent="0.25">
      <c r="A1521" s="4">
        <v>1519</v>
      </c>
    </row>
    <row r="1522" spans="1:1" x14ac:dyDescent="0.25">
      <c r="A1522" s="4">
        <v>1520</v>
      </c>
    </row>
    <row r="1523" spans="1:1" x14ac:dyDescent="0.25">
      <c r="A1523" s="4">
        <v>1521</v>
      </c>
    </row>
    <row r="1524" spans="1:1" x14ac:dyDescent="0.25">
      <c r="A1524" s="4">
        <v>1522</v>
      </c>
    </row>
    <row r="1525" spans="1:1" x14ac:dyDescent="0.25">
      <c r="A1525" s="4">
        <v>1523</v>
      </c>
    </row>
    <row r="1526" spans="1:1" x14ac:dyDescent="0.25">
      <c r="A1526" s="4">
        <v>1524</v>
      </c>
    </row>
    <row r="1527" spans="1:1" x14ac:dyDescent="0.25">
      <c r="A1527" s="4">
        <v>1525</v>
      </c>
    </row>
    <row r="1528" spans="1:1" x14ac:dyDescent="0.25">
      <c r="A1528" s="4">
        <v>1526</v>
      </c>
    </row>
    <row r="1529" spans="1:1" x14ac:dyDescent="0.25">
      <c r="A1529" s="4">
        <v>1527</v>
      </c>
    </row>
    <row r="1530" spans="1:1" x14ac:dyDescent="0.25">
      <c r="A1530" s="4">
        <v>1528</v>
      </c>
    </row>
    <row r="1531" spans="1:1" x14ac:dyDescent="0.25">
      <c r="A1531" s="4">
        <v>1529</v>
      </c>
    </row>
    <row r="1532" spans="1:1" x14ac:dyDescent="0.25">
      <c r="A1532" s="4">
        <v>1530</v>
      </c>
    </row>
    <row r="1533" spans="1:1" x14ac:dyDescent="0.25">
      <c r="A1533" s="4">
        <v>1531</v>
      </c>
    </row>
    <row r="1534" spans="1:1" x14ac:dyDescent="0.25">
      <c r="A1534" s="4">
        <v>1532</v>
      </c>
    </row>
    <row r="1535" spans="1:1" x14ac:dyDescent="0.25">
      <c r="A1535" s="4">
        <v>1533</v>
      </c>
    </row>
    <row r="1536" spans="1:1" x14ac:dyDescent="0.25">
      <c r="A1536" s="4">
        <v>1534</v>
      </c>
    </row>
    <row r="1537" spans="1:1" x14ac:dyDescent="0.25">
      <c r="A1537" s="4">
        <v>1535</v>
      </c>
    </row>
    <row r="1538" spans="1:1" x14ac:dyDescent="0.25">
      <c r="A1538" s="4">
        <v>1536</v>
      </c>
    </row>
    <row r="1539" spans="1:1" x14ac:dyDescent="0.25">
      <c r="A1539" s="4">
        <v>1537</v>
      </c>
    </row>
    <row r="1540" spans="1:1" x14ac:dyDescent="0.25">
      <c r="A1540" s="4">
        <v>1538</v>
      </c>
    </row>
    <row r="1541" spans="1:1" x14ac:dyDescent="0.25">
      <c r="A1541" s="4">
        <v>1539</v>
      </c>
    </row>
    <row r="1542" spans="1:1" x14ac:dyDescent="0.25">
      <c r="A1542" s="4">
        <v>1540</v>
      </c>
    </row>
    <row r="1543" spans="1:1" x14ac:dyDescent="0.25">
      <c r="A1543" s="4">
        <v>1541</v>
      </c>
    </row>
    <row r="1544" spans="1:1" x14ac:dyDescent="0.25">
      <c r="A1544" s="4">
        <v>1542</v>
      </c>
    </row>
    <row r="1545" spans="1:1" x14ac:dyDescent="0.25">
      <c r="A1545" s="4">
        <v>1543</v>
      </c>
    </row>
    <row r="1546" spans="1:1" x14ac:dyDescent="0.25">
      <c r="A1546" s="4">
        <v>1544</v>
      </c>
    </row>
    <row r="1547" spans="1:1" x14ac:dyDescent="0.25">
      <c r="A1547" s="4">
        <v>1545</v>
      </c>
    </row>
    <row r="1548" spans="1:1" x14ac:dyDescent="0.25">
      <c r="A1548" s="4">
        <v>1546</v>
      </c>
    </row>
    <row r="1549" spans="1:1" x14ac:dyDescent="0.25">
      <c r="A1549" s="4">
        <v>1547</v>
      </c>
    </row>
    <row r="1550" spans="1:1" x14ac:dyDescent="0.25">
      <c r="A1550" s="4">
        <v>1548</v>
      </c>
    </row>
    <row r="1551" spans="1:1" x14ac:dyDescent="0.25">
      <c r="A1551" s="4">
        <v>1549</v>
      </c>
    </row>
    <row r="1552" spans="1:1" x14ac:dyDescent="0.25">
      <c r="A1552" s="4">
        <v>1550</v>
      </c>
    </row>
    <row r="1553" spans="1:1" x14ac:dyDescent="0.25">
      <c r="A1553" s="4">
        <v>1551</v>
      </c>
    </row>
    <row r="1554" spans="1:1" x14ac:dyDescent="0.25">
      <c r="A1554" s="4">
        <v>1552</v>
      </c>
    </row>
    <row r="1555" spans="1:1" x14ac:dyDescent="0.25">
      <c r="A1555" s="4">
        <v>1553</v>
      </c>
    </row>
    <row r="1556" spans="1:1" x14ac:dyDescent="0.25">
      <c r="A1556" s="4">
        <v>1554</v>
      </c>
    </row>
    <row r="1557" spans="1:1" x14ac:dyDescent="0.25">
      <c r="A1557" s="4">
        <v>1555</v>
      </c>
    </row>
    <row r="1558" spans="1:1" x14ac:dyDescent="0.25">
      <c r="A1558" s="4">
        <v>1556</v>
      </c>
    </row>
    <row r="1559" spans="1:1" x14ac:dyDescent="0.25">
      <c r="A1559" s="4">
        <v>1557</v>
      </c>
    </row>
    <row r="1560" spans="1:1" x14ac:dyDescent="0.25">
      <c r="A1560" s="4">
        <v>1558</v>
      </c>
    </row>
    <row r="1561" spans="1:1" x14ac:dyDescent="0.25">
      <c r="A1561" s="4">
        <v>1559</v>
      </c>
    </row>
    <row r="1562" spans="1:1" x14ac:dyDescent="0.25">
      <c r="A1562" s="4">
        <v>1560</v>
      </c>
    </row>
    <row r="1563" spans="1:1" x14ac:dyDescent="0.25">
      <c r="A1563" s="4">
        <v>1561</v>
      </c>
    </row>
    <row r="1564" spans="1:1" x14ac:dyDescent="0.25">
      <c r="A1564" s="4">
        <v>1562</v>
      </c>
    </row>
    <row r="1565" spans="1:1" x14ac:dyDescent="0.25">
      <c r="A1565" s="4">
        <v>1563</v>
      </c>
    </row>
    <row r="1566" spans="1:1" x14ac:dyDescent="0.25">
      <c r="A1566" s="4">
        <v>1564</v>
      </c>
    </row>
    <row r="1567" spans="1:1" x14ac:dyDescent="0.25">
      <c r="A1567" s="4">
        <v>1565</v>
      </c>
    </row>
    <row r="1568" spans="1:1" x14ac:dyDescent="0.25">
      <c r="A1568" s="4">
        <v>1566</v>
      </c>
    </row>
    <row r="1569" spans="1:1" x14ac:dyDescent="0.25">
      <c r="A1569" s="4">
        <v>1567</v>
      </c>
    </row>
    <row r="1570" spans="1:1" x14ac:dyDescent="0.25">
      <c r="A1570" s="4">
        <v>1568</v>
      </c>
    </row>
    <row r="1571" spans="1:1" x14ac:dyDescent="0.25">
      <c r="A1571" s="4">
        <v>1569</v>
      </c>
    </row>
    <row r="1572" spans="1:1" x14ac:dyDescent="0.25">
      <c r="A1572" s="4">
        <v>1570</v>
      </c>
    </row>
    <row r="1573" spans="1:1" x14ac:dyDescent="0.25">
      <c r="A1573" s="4">
        <v>1571</v>
      </c>
    </row>
    <row r="1574" spans="1:1" x14ac:dyDescent="0.25">
      <c r="A1574" s="4">
        <v>1572</v>
      </c>
    </row>
    <row r="1575" spans="1:1" x14ac:dyDescent="0.25">
      <c r="A1575" s="4">
        <v>1573</v>
      </c>
    </row>
    <row r="1576" spans="1:1" x14ac:dyDescent="0.25">
      <c r="A1576" s="4">
        <v>1574</v>
      </c>
    </row>
    <row r="1577" spans="1:1" x14ac:dyDescent="0.25">
      <c r="A1577" s="4">
        <v>1575</v>
      </c>
    </row>
    <row r="1578" spans="1:1" x14ac:dyDescent="0.25">
      <c r="A1578" s="4">
        <v>1576</v>
      </c>
    </row>
    <row r="1579" spans="1:1" x14ac:dyDescent="0.25">
      <c r="A1579" s="4">
        <v>1577</v>
      </c>
    </row>
    <row r="1580" spans="1:1" x14ac:dyDescent="0.25">
      <c r="A1580" s="4">
        <v>1578</v>
      </c>
    </row>
    <row r="1581" spans="1:1" x14ac:dyDescent="0.25">
      <c r="A1581" s="4">
        <v>1579</v>
      </c>
    </row>
    <row r="1582" spans="1:1" x14ac:dyDescent="0.25">
      <c r="A1582" s="4">
        <v>1580</v>
      </c>
    </row>
    <row r="1583" spans="1:1" x14ac:dyDescent="0.25">
      <c r="A1583" s="4">
        <v>1581</v>
      </c>
    </row>
    <row r="1584" spans="1:1" x14ac:dyDescent="0.25">
      <c r="A1584" s="4">
        <v>1582</v>
      </c>
    </row>
    <row r="1585" spans="1:1" x14ac:dyDescent="0.25">
      <c r="A1585" s="4">
        <v>1583</v>
      </c>
    </row>
    <row r="1586" spans="1:1" x14ac:dyDescent="0.25">
      <c r="A1586" s="4">
        <v>1584</v>
      </c>
    </row>
    <row r="1587" spans="1:1" x14ac:dyDescent="0.25">
      <c r="A1587" s="4">
        <v>1585</v>
      </c>
    </row>
    <row r="1588" spans="1:1" x14ac:dyDescent="0.25">
      <c r="A1588" s="4">
        <v>1586</v>
      </c>
    </row>
    <row r="1589" spans="1:1" x14ac:dyDescent="0.25">
      <c r="A1589" s="4">
        <v>1587</v>
      </c>
    </row>
    <row r="1590" spans="1:1" x14ac:dyDescent="0.25">
      <c r="A1590" s="4">
        <v>1588</v>
      </c>
    </row>
    <row r="1591" spans="1:1" x14ac:dyDescent="0.25">
      <c r="A1591" s="4">
        <v>1589</v>
      </c>
    </row>
    <row r="1592" spans="1:1" x14ac:dyDescent="0.25">
      <c r="A1592" s="4">
        <v>1590</v>
      </c>
    </row>
    <row r="1593" spans="1:1" x14ac:dyDescent="0.25">
      <c r="A1593" s="4">
        <v>1591</v>
      </c>
    </row>
    <row r="1594" spans="1:1" x14ac:dyDescent="0.25">
      <c r="A1594" s="4">
        <v>1592</v>
      </c>
    </row>
    <row r="1595" spans="1:1" x14ac:dyDescent="0.25">
      <c r="A1595" s="4">
        <v>1593</v>
      </c>
    </row>
    <row r="1596" spans="1:1" x14ac:dyDescent="0.25">
      <c r="A1596" s="4">
        <v>1594</v>
      </c>
    </row>
    <row r="1597" spans="1:1" x14ac:dyDescent="0.25">
      <c r="A1597" s="4">
        <v>1595</v>
      </c>
    </row>
    <row r="1598" spans="1:1" x14ac:dyDescent="0.25">
      <c r="A1598" s="4">
        <v>1596</v>
      </c>
    </row>
    <row r="1599" spans="1:1" x14ac:dyDescent="0.25">
      <c r="A1599" s="4">
        <v>1597</v>
      </c>
    </row>
    <row r="1600" spans="1:1" x14ac:dyDescent="0.25">
      <c r="A1600" s="4">
        <v>1598</v>
      </c>
    </row>
    <row r="1601" spans="1:1" x14ac:dyDescent="0.25">
      <c r="A1601" s="4">
        <v>1599</v>
      </c>
    </row>
    <row r="1602" spans="1:1" x14ac:dyDescent="0.25">
      <c r="A1602" s="4">
        <v>1600</v>
      </c>
    </row>
    <row r="1603" spans="1:1" x14ac:dyDescent="0.25">
      <c r="A1603" s="4">
        <v>1601</v>
      </c>
    </row>
    <row r="1604" spans="1:1" x14ac:dyDescent="0.25">
      <c r="A1604" s="4">
        <v>1602</v>
      </c>
    </row>
    <row r="1605" spans="1:1" x14ac:dyDescent="0.25">
      <c r="A1605" s="4">
        <v>1603</v>
      </c>
    </row>
    <row r="1606" spans="1:1" x14ac:dyDescent="0.25">
      <c r="A1606" s="4">
        <v>1604</v>
      </c>
    </row>
    <row r="1607" spans="1:1" x14ac:dyDescent="0.25">
      <c r="A1607" s="4">
        <v>1605</v>
      </c>
    </row>
    <row r="1608" spans="1:1" x14ac:dyDescent="0.25">
      <c r="A1608" s="4">
        <v>1606</v>
      </c>
    </row>
    <row r="1609" spans="1:1" x14ac:dyDescent="0.25">
      <c r="A1609" s="4">
        <v>1607</v>
      </c>
    </row>
    <row r="1610" spans="1:1" x14ac:dyDescent="0.25">
      <c r="A1610" s="4">
        <v>1608</v>
      </c>
    </row>
    <row r="1611" spans="1:1" x14ac:dyDescent="0.25">
      <c r="A1611" s="4">
        <v>1609</v>
      </c>
    </row>
    <row r="1612" spans="1:1" x14ac:dyDescent="0.25">
      <c r="A1612" s="4">
        <v>1610</v>
      </c>
    </row>
    <row r="1613" spans="1:1" x14ac:dyDescent="0.25">
      <c r="A1613" s="4">
        <v>1611</v>
      </c>
    </row>
    <row r="1614" spans="1:1" x14ac:dyDescent="0.25">
      <c r="A1614" s="4">
        <v>1612</v>
      </c>
    </row>
    <row r="1615" spans="1:1" x14ac:dyDescent="0.25">
      <c r="A1615" s="4">
        <v>1613</v>
      </c>
    </row>
    <row r="1616" spans="1:1" x14ac:dyDescent="0.25">
      <c r="A1616" s="4">
        <v>1614</v>
      </c>
    </row>
    <row r="1617" spans="1:1" x14ac:dyDescent="0.25">
      <c r="A1617" s="4">
        <v>1615</v>
      </c>
    </row>
    <row r="1618" spans="1:1" x14ac:dyDescent="0.25">
      <c r="A1618" s="4">
        <v>1616</v>
      </c>
    </row>
    <row r="1619" spans="1:1" x14ac:dyDescent="0.25">
      <c r="A1619" s="4">
        <v>1617</v>
      </c>
    </row>
    <row r="1620" spans="1:1" x14ac:dyDescent="0.25">
      <c r="A1620" s="4">
        <v>1618</v>
      </c>
    </row>
    <row r="1621" spans="1:1" x14ac:dyDescent="0.25">
      <c r="A1621" s="4">
        <v>1619</v>
      </c>
    </row>
    <row r="1622" spans="1:1" x14ac:dyDescent="0.25">
      <c r="A1622" s="4">
        <v>1620</v>
      </c>
    </row>
    <row r="1623" spans="1:1" x14ac:dyDescent="0.25">
      <c r="A1623" s="4">
        <v>1621</v>
      </c>
    </row>
    <row r="1624" spans="1:1" x14ac:dyDescent="0.25">
      <c r="A1624" s="4">
        <v>1622</v>
      </c>
    </row>
    <row r="1625" spans="1:1" x14ac:dyDescent="0.25">
      <c r="A1625" s="4">
        <v>1623</v>
      </c>
    </row>
    <row r="1626" spans="1:1" x14ac:dyDescent="0.25">
      <c r="A1626" s="4">
        <v>1624</v>
      </c>
    </row>
    <row r="1627" spans="1:1" x14ac:dyDescent="0.25">
      <c r="A1627" s="4">
        <v>1625</v>
      </c>
    </row>
    <row r="1628" spans="1:1" x14ac:dyDescent="0.25">
      <c r="A1628" s="4">
        <v>1626</v>
      </c>
    </row>
    <row r="1629" spans="1:1" x14ac:dyDescent="0.25">
      <c r="A1629" s="4">
        <v>1627</v>
      </c>
    </row>
    <row r="1630" spans="1:1" x14ac:dyDescent="0.25">
      <c r="A1630" s="4">
        <v>1628</v>
      </c>
    </row>
    <row r="1631" spans="1:1" x14ac:dyDescent="0.25">
      <c r="A1631" s="4">
        <v>1629</v>
      </c>
    </row>
    <row r="1632" spans="1:1" x14ac:dyDescent="0.25">
      <c r="A1632" s="4">
        <v>1630</v>
      </c>
    </row>
    <row r="1633" spans="1:1" x14ac:dyDescent="0.25">
      <c r="A1633" s="4">
        <v>1631</v>
      </c>
    </row>
    <row r="1634" spans="1:1" x14ac:dyDescent="0.25">
      <c r="A1634" s="4">
        <v>1632</v>
      </c>
    </row>
    <row r="1635" spans="1:1" x14ac:dyDescent="0.25">
      <c r="A1635" s="4">
        <v>1633</v>
      </c>
    </row>
    <row r="1636" spans="1:1" x14ac:dyDescent="0.25">
      <c r="A1636" s="4">
        <v>1634</v>
      </c>
    </row>
    <row r="1637" spans="1:1" x14ac:dyDescent="0.25">
      <c r="A1637" s="4">
        <v>1635</v>
      </c>
    </row>
    <row r="1638" spans="1:1" x14ac:dyDescent="0.25">
      <c r="A1638" s="4">
        <v>1636</v>
      </c>
    </row>
    <row r="1639" spans="1:1" x14ac:dyDescent="0.25">
      <c r="A1639" s="4">
        <v>1637</v>
      </c>
    </row>
    <row r="1640" spans="1:1" x14ac:dyDescent="0.25">
      <c r="A1640" s="4">
        <v>1638</v>
      </c>
    </row>
    <row r="1641" spans="1:1" x14ac:dyDescent="0.25">
      <c r="A1641" s="4">
        <v>1639</v>
      </c>
    </row>
    <row r="1642" spans="1:1" x14ac:dyDescent="0.25">
      <c r="A1642" s="4">
        <v>1640</v>
      </c>
    </row>
    <row r="1643" spans="1:1" x14ac:dyDescent="0.25">
      <c r="A1643" s="4">
        <v>1641</v>
      </c>
    </row>
    <row r="1644" spans="1:1" x14ac:dyDescent="0.25">
      <c r="A1644" s="4">
        <v>1642</v>
      </c>
    </row>
    <row r="1645" spans="1:1" x14ac:dyDescent="0.25">
      <c r="A1645" s="4">
        <v>1643</v>
      </c>
    </row>
    <row r="1646" spans="1:1" x14ac:dyDescent="0.25">
      <c r="A1646" s="4">
        <v>1644</v>
      </c>
    </row>
    <row r="1647" spans="1:1" x14ac:dyDescent="0.25">
      <c r="A1647" s="4">
        <v>1645</v>
      </c>
    </row>
    <row r="1648" spans="1:1" x14ac:dyDescent="0.25">
      <c r="A1648" s="4">
        <v>1646</v>
      </c>
    </row>
    <row r="1649" spans="1:1" x14ac:dyDescent="0.25">
      <c r="A1649" s="4">
        <v>1647</v>
      </c>
    </row>
    <row r="1650" spans="1:1" x14ac:dyDescent="0.25">
      <c r="A1650" s="4">
        <v>1648</v>
      </c>
    </row>
    <row r="1651" spans="1:1" x14ac:dyDescent="0.25">
      <c r="A1651" s="4">
        <v>1649</v>
      </c>
    </row>
    <row r="1652" spans="1:1" x14ac:dyDescent="0.25">
      <c r="A1652" s="4">
        <v>1650</v>
      </c>
    </row>
    <row r="1653" spans="1:1" x14ac:dyDescent="0.25">
      <c r="A1653" s="4">
        <v>1651</v>
      </c>
    </row>
    <row r="1654" spans="1:1" x14ac:dyDescent="0.25">
      <c r="A1654" s="4">
        <v>1652</v>
      </c>
    </row>
    <row r="1655" spans="1:1" x14ac:dyDescent="0.25">
      <c r="A1655" s="4">
        <v>1653</v>
      </c>
    </row>
    <row r="1656" spans="1:1" x14ac:dyDescent="0.25">
      <c r="A1656" s="4">
        <v>1654</v>
      </c>
    </row>
    <row r="1657" spans="1:1" x14ac:dyDescent="0.25">
      <c r="A1657" s="4">
        <v>1655</v>
      </c>
    </row>
    <row r="1658" spans="1:1" x14ac:dyDescent="0.25">
      <c r="A1658" s="4">
        <v>1656</v>
      </c>
    </row>
    <row r="1659" spans="1:1" x14ac:dyDescent="0.25">
      <c r="A1659" s="4">
        <v>1657</v>
      </c>
    </row>
    <row r="1660" spans="1:1" x14ac:dyDescent="0.25">
      <c r="A1660" s="4">
        <v>1658</v>
      </c>
    </row>
    <row r="1661" spans="1:1" x14ac:dyDescent="0.25">
      <c r="A1661" s="4">
        <v>1659</v>
      </c>
    </row>
    <row r="1662" spans="1:1" x14ac:dyDescent="0.25">
      <c r="A1662" s="4">
        <v>1660</v>
      </c>
    </row>
    <row r="1663" spans="1:1" x14ac:dyDescent="0.25">
      <c r="A1663" s="4">
        <v>1661</v>
      </c>
    </row>
    <row r="1664" spans="1:1" x14ac:dyDescent="0.25">
      <c r="A1664" s="4">
        <v>1662</v>
      </c>
    </row>
    <row r="1665" spans="1:1" x14ac:dyDescent="0.25">
      <c r="A1665" s="4">
        <v>1663</v>
      </c>
    </row>
    <row r="1666" spans="1:1" x14ac:dyDescent="0.25">
      <c r="A1666" s="4">
        <v>1664</v>
      </c>
    </row>
    <row r="1667" spans="1:1" x14ac:dyDescent="0.25">
      <c r="A1667" s="4">
        <v>1665</v>
      </c>
    </row>
    <row r="1668" spans="1:1" x14ac:dyDescent="0.25">
      <c r="A1668" s="4">
        <v>1666</v>
      </c>
    </row>
    <row r="1669" spans="1:1" x14ac:dyDescent="0.25">
      <c r="A1669" s="4">
        <v>1667</v>
      </c>
    </row>
    <row r="1670" spans="1:1" x14ac:dyDescent="0.25">
      <c r="A1670" s="4">
        <v>1668</v>
      </c>
    </row>
    <row r="1671" spans="1:1" x14ac:dyDescent="0.25">
      <c r="A1671" s="4">
        <v>1669</v>
      </c>
    </row>
    <row r="1672" spans="1:1" x14ac:dyDescent="0.25">
      <c r="A1672" s="4">
        <v>1670</v>
      </c>
    </row>
    <row r="1673" spans="1:1" x14ac:dyDescent="0.25">
      <c r="A1673" s="4">
        <v>1671</v>
      </c>
    </row>
    <row r="1674" spans="1:1" x14ac:dyDescent="0.25">
      <c r="A1674" s="4">
        <v>1672</v>
      </c>
    </row>
    <row r="1675" spans="1:1" x14ac:dyDescent="0.25">
      <c r="A1675" s="4">
        <v>1673</v>
      </c>
    </row>
    <row r="1676" spans="1:1" x14ac:dyDescent="0.25">
      <c r="A1676" s="4">
        <v>1674</v>
      </c>
    </row>
    <row r="1677" spans="1:1" x14ac:dyDescent="0.25">
      <c r="A1677" s="4">
        <v>1675</v>
      </c>
    </row>
    <row r="1678" spans="1:1" x14ac:dyDescent="0.25">
      <c r="A1678" s="4">
        <v>1676</v>
      </c>
    </row>
    <row r="1679" spans="1:1" x14ac:dyDescent="0.25">
      <c r="A1679" s="4">
        <v>1677</v>
      </c>
    </row>
    <row r="1680" spans="1:1" x14ac:dyDescent="0.25">
      <c r="A1680" s="4">
        <v>1678</v>
      </c>
    </row>
    <row r="1681" spans="1:1" x14ac:dyDescent="0.25">
      <c r="A1681" s="4">
        <v>1679</v>
      </c>
    </row>
    <row r="1682" spans="1:1" x14ac:dyDescent="0.25">
      <c r="A1682" s="4">
        <v>1680</v>
      </c>
    </row>
    <row r="1683" spans="1:1" x14ac:dyDescent="0.25">
      <c r="A1683" s="4">
        <v>1681</v>
      </c>
    </row>
    <row r="1684" spans="1:1" x14ac:dyDescent="0.25">
      <c r="A1684" s="4">
        <v>1682</v>
      </c>
    </row>
    <row r="1685" spans="1:1" x14ac:dyDescent="0.25">
      <c r="A1685" s="4">
        <v>1683</v>
      </c>
    </row>
    <row r="1686" spans="1:1" x14ac:dyDescent="0.25">
      <c r="A1686" s="4">
        <v>1684</v>
      </c>
    </row>
    <row r="1687" spans="1:1" x14ac:dyDescent="0.25">
      <c r="A1687" s="4">
        <v>1685</v>
      </c>
    </row>
    <row r="1688" spans="1:1" x14ac:dyDescent="0.25">
      <c r="A1688" s="4">
        <v>1686</v>
      </c>
    </row>
    <row r="1689" spans="1:1" x14ac:dyDescent="0.25">
      <c r="A1689" s="4">
        <v>1687</v>
      </c>
    </row>
    <row r="1690" spans="1:1" x14ac:dyDescent="0.25">
      <c r="A1690" s="4">
        <v>1688</v>
      </c>
    </row>
    <row r="1691" spans="1:1" x14ac:dyDescent="0.25">
      <c r="A1691" s="4">
        <v>1689</v>
      </c>
    </row>
    <row r="1692" spans="1:1" x14ac:dyDescent="0.25">
      <c r="A1692" s="4">
        <v>1690</v>
      </c>
    </row>
    <row r="1693" spans="1:1" x14ac:dyDescent="0.25">
      <c r="A1693" s="4">
        <v>1691</v>
      </c>
    </row>
    <row r="1694" spans="1:1" x14ac:dyDescent="0.25">
      <c r="A1694" s="4">
        <v>1692</v>
      </c>
    </row>
    <row r="1695" spans="1:1" x14ac:dyDescent="0.25">
      <c r="A1695" s="4">
        <v>1693</v>
      </c>
    </row>
    <row r="1696" spans="1:1" x14ac:dyDescent="0.25">
      <c r="A1696" s="4">
        <v>1694</v>
      </c>
    </row>
    <row r="1697" spans="1:1" x14ac:dyDescent="0.25">
      <c r="A1697" s="4">
        <v>1695</v>
      </c>
    </row>
    <row r="1698" spans="1:1" x14ac:dyDescent="0.25">
      <c r="A1698" s="4">
        <v>1696</v>
      </c>
    </row>
    <row r="1699" spans="1:1" x14ac:dyDescent="0.25">
      <c r="A1699" s="4">
        <v>1697</v>
      </c>
    </row>
    <row r="1700" spans="1:1" x14ac:dyDescent="0.25">
      <c r="A1700" s="4">
        <v>1698</v>
      </c>
    </row>
    <row r="1701" spans="1:1" x14ac:dyDescent="0.25">
      <c r="A1701" s="4">
        <v>1699</v>
      </c>
    </row>
    <row r="1702" spans="1:1" x14ac:dyDescent="0.25">
      <c r="A1702" s="4">
        <v>1700</v>
      </c>
    </row>
    <row r="1703" spans="1:1" x14ac:dyDescent="0.25">
      <c r="A1703" s="4">
        <v>1701</v>
      </c>
    </row>
    <row r="1704" spans="1:1" x14ac:dyDescent="0.25">
      <c r="A1704" s="4">
        <v>1702</v>
      </c>
    </row>
    <row r="1705" spans="1:1" x14ac:dyDescent="0.25">
      <c r="A1705" s="4">
        <v>1703</v>
      </c>
    </row>
    <row r="1706" spans="1:1" x14ac:dyDescent="0.25">
      <c r="A1706" s="4">
        <v>1704</v>
      </c>
    </row>
    <row r="1707" spans="1:1" x14ac:dyDescent="0.25">
      <c r="A1707" s="4">
        <v>1705</v>
      </c>
    </row>
    <row r="1708" spans="1:1" x14ac:dyDescent="0.25">
      <c r="A1708" s="4">
        <v>1706</v>
      </c>
    </row>
    <row r="1709" spans="1:1" x14ac:dyDescent="0.25">
      <c r="A1709" s="4">
        <v>1707</v>
      </c>
    </row>
    <row r="1710" spans="1:1" x14ac:dyDescent="0.25">
      <c r="A1710" s="4">
        <v>1708</v>
      </c>
    </row>
    <row r="1711" spans="1:1" x14ac:dyDescent="0.25">
      <c r="A1711" s="4">
        <v>1709</v>
      </c>
    </row>
    <row r="1712" spans="1:1" x14ac:dyDescent="0.25">
      <c r="A1712" s="4">
        <v>1710</v>
      </c>
    </row>
    <row r="1713" spans="1:1" x14ac:dyDescent="0.25">
      <c r="A1713" s="4">
        <v>1711</v>
      </c>
    </row>
    <row r="1714" spans="1:1" x14ac:dyDescent="0.25">
      <c r="A1714" s="4">
        <v>1712</v>
      </c>
    </row>
    <row r="1715" spans="1:1" x14ac:dyDescent="0.25">
      <c r="A1715" s="4">
        <v>1713</v>
      </c>
    </row>
    <row r="1716" spans="1:1" x14ac:dyDescent="0.25">
      <c r="A1716" s="4">
        <v>1714</v>
      </c>
    </row>
    <row r="1717" spans="1:1" x14ac:dyDescent="0.25">
      <c r="A1717" s="4">
        <v>1715</v>
      </c>
    </row>
    <row r="1718" spans="1:1" x14ac:dyDescent="0.25">
      <c r="A1718" s="4">
        <v>1716</v>
      </c>
    </row>
    <row r="1719" spans="1:1" x14ac:dyDescent="0.25">
      <c r="A1719" s="4">
        <v>1717</v>
      </c>
    </row>
    <row r="1720" spans="1:1" x14ac:dyDescent="0.25">
      <c r="A1720" s="4">
        <v>1718</v>
      </c>
    </row>
    <row r="1721" spans="1:1" x14ac:dyDescent="0.25">
      <c r="A1721" s="4">
        <v>1719</v>
      </c>
    </row>
    <row r="1722" spans="1:1" x14ac:dyDescent="0.25">
      <c r="A1722" s="4">
        <v>1720</v>
      </c>
    </row>
    <row r="1723" spans="1:1" x14ac:dyDescent="0.25">
      <c r="A1723" s="4">
        <v>1721</v>
      </c>
    </row>
    <row r="1724" spans="1:1" x14ac:dyDescent="0.25">
      <c r="A1724" s="4">
        <v>1722</v>
      </c>
    </row>
    <row r="1725" spans="1:1" x14ac:dyDescent="0.25">
      <c r="A1725" s="4">
        <v>1723</v>
      </c>
    </row>
    <row r="1726" spans="1:1" x14ac:dyDescent="0.25">
      <c r="A1726" s="4">
        <v>1724</v>
      </c>
    </row>
    <row r="1727" spans="1:1" x14ac:dyDescent="0.25">
      <c r="A1727" s="4">
        <v>1725</v>
      </c>
    </row>
    <row r="1728" spans="1:1" x14ac:dyDescent="0.25">
      <c r="A1728" s="4">
        <v>1726</v>
      </c>
    </row>
    <row r="1729" spans="1:1" x14ac:dyDescent="0.25">
      <c r="A1729" s="4">
        <v>1727</v>
      </c>
    </row>
    <row r="1730" spans="1:1" x14ac:dyDescent="0.25">
      <c r="A1730" s="4">
        <v>1728</v>
      </c>
    </row>
    <row r="1731" spans="1:1" x14ac:dyDescent="0.25">
      <c r="A1731" s="4">
        <v>1729</v>
      </c>
    </row>
    <row r="1732" spans="1:1" x14ac:dyDescent="0.25">
      <c r="A1732" s="4">
        <v>1730</v>
      </c>
    </row>
    <row r="1733" spans="1:1" x14ac:dyDescent="0.25">
      <c r="A1733" s="4">
        <v>1731</v>
      </c>
    </row>
    <row r="1734" spans="1:1" x14ac:dyDescent="0.25">
      <c r="A1734" s="4">
        <v>1732</v>
      </c>
    </row>
    <row r="1735" spans="1:1" x14ac:dyDescent="0.25">
      <c r="A1735" s="4">
        <v>1733</v>
      </c>
    </row>
    <row r="1736" spans="1:1" x14ac:dyDescent="0.25">
      <c r="A1736" s="4">
        <v>1734</v>
      </c>
    </row>
    <row r="1737" spans="1:1" x14ac:dyDescent="0.25">
      <c r="A1737" s="4">
        <v>1735</v>
      </c>
    </row>
    <row r="1738" spans="1:1" x14ac:dyDescent="0.25">
      <c r="A1738" s="4">
        <v>1736</v>
      </c>
    </row>
    <row r="1739" spans="1:1" x14ac:dyDescent="0.25">
      <c r="A1739" s="4">
        <v>1737</v>
      </c>
    </row>
    <row r="1740" spans="1:1" x14ac:dyDescent="0.25">
      <c r="A1740" s="4">
        <v>1738</v>
      </c>
    </row>
    <row r="1741" spans="1:1" x14ac:dyDescent="0.25">
      <c r="A1741" s="4">
        <v>1739</v>
      </c>
    </row>
    <row r="1742" spans="1:1" x14ac:dyDescent="0.25">
      <c r="A1742" s="4">
        <v>1740</v>
      </c>
    </row>
    <row r="1743" spans="1:1" x14ac:dyDescent="0.25">
      <c r="A1743" s="4">
        <v>1741</v>
      </c>
    </row>
    <row r="1744" spans="1:1" x14ac:dyDescent="0.25">
      <c r="A1744" s="4">
        <v>1742</v>
      </c>
    </row>
    <row r="1745" spans="1:1" x14ac:dyDescent="0.25">
      <c r="A1745" s="4">
        <v>1743</v>
      </c>
    </row>
    <row r="1746" spans="1:1" x14ac:dyDescent="0.25">
      <c r="A1746" s="4">
        <v>1744</v>
      </c>
    </row>
    <row r="1747" spans="1:1" x14ac:dyDescent="0.25">
      <c r="A1747" s="4">
        <v>1745</v>
      </c>
    </row>
    <row r="1748" spans="1:1" x14ac:dyDescent="0.25">
      <c r="A1748" s="4">
        <v>1746</v>
      </c>
    </row>
    <row r="1749" spans="1:1" x14ac:dyDescent="0.25">
      <c r="A1749" s="4">
        <v>1747</v>
      </c>
    </row>
    <row r="1750" spans="1:1" x14ac:dyDescent="0.25">
      <c r="A1750" s="4">
        <v>1748</v>
      </c>
    </row>
    <row r="1751" spans="1:1" x14ac:dyDescent="0.25">
      <c r="A1751" s="4">
        <v>1749</v>
      </c>
    </row>
    <row r="1752" spans="1:1" x14ac:dyDescent="0.25">
      <c r="A1752" s="4">
        <v>1750</v>
      </c>
    </row>
    <row r="1753" spans="1:1" x14ac:dyDescent="0.25">
      <c r="A1753" s="4">
        <v>1751</v>
      </c>
    </row>
    <row r="1754" spans="1:1" x14ac:dyDescent="0.25">
      <c r="A1754" s="4">
        <v>1752</v>
      </c>
    </row>
    <row r="1755" spans="1:1" x14ac:dyDescent="0.25">
      <c r="A1755" s="4">
        <v>1753</v>
      </c>
    </row>
    <row r="1756" spans="1:1" x14ac:dyDescent="0.25">
      <c r="A1756" s="4">
        <v>1754</v>
      </c>
    </row>
    <row r="1757" spans="1:1" x14ac:dyDescent="0.25">
      <c r="A1757" s="4">
        <v>1755</v>
      </c>
    </row>
    <row r="1758" spans="1:1" x14ac:dyDescent="0.25">
      <c r="A1758" s="4">
        <v>1756</v>
      </c>
    </row>
    <row r="1759" spans="1:1" x14ac:dyDescent="0.25">
      <c r="A1759" s="4">
        <v>1757</v>
      </c>
    </row>
    <row r="1760" spans="1:1" x14ac:dyDescent="0.25">
      <c r="A1760" s="4">
        <v>1758</v>
      </c>
    </row>
    <row r="1761" spans="1:1" x14ac:dyDescent="0.25">
      <c r="A1761" s="4">
        <v>1759</v>
      </c>
    </row>
    <row r="1762" spans="1:1" x14ac:dyDescent="0.25">
      <c r="A1762" s="4">
        <v>1760</v>
      </c>
    </row>
    <row r="1763" spans="1:1" x14ac:dyDescent="0.25">
      <c r="A1763" s="4">
        <v>1761</v>
      </c>
    </row>
    <row r="1764" spans="1:1" x14ac:dyDescent="0.25">
      <c r="A1764" s="4">
        <v>1762</v>
      </c>
    </row>
    <row r="1765" spans="1:1" x14ac:dyDescent="0.25">
      <c r="A1765" s="4">
        <v>1763</v>
      </c>
    </row>
    <row r="1766" spans="1:1" x14ac:dyDescent="0.25">
      <c r="A1766" s="4">
        <v>1764</v>
      </c>
    </row>
    <row r="1767" spans="1:1" x14ac:dyDescent="0.25">
      <c r="A1767" s="4">
        <v>1765</v>
      </c>
    </row>
    <row r="1768" spans="1:1" x14ac:dyDescent="0.25">
      <c r="A1768" s="4">
        <v>1766</v>
      </c>
    </row>
    <row r="1769" spans="1:1" x14ac:dyDescent="0.25">
      <c r="A1769" s="4">
        <v>1767</v>
      </c>
    </row>
    <row r="1770" spans="1:1" x14ac:dyDescent="0.25">
      <c r="A1770" s="4">
        <v>1768</v>
      </c>
    </row>
    <row r="1771" spans="1:1" x14ac:dyDescent="0.25">
      <c r="A1771" s="4">
        <v>1769</v>
      </c>
    </row>
    <row r="1772" spans="1:1" x14ac:dyDescent="0.25">
      <c r="A1772" s="4">
        <v>1770</v>
      </c>
    </row>
    <row r="1773" spans="1:1" x14ac:dyDescent="0.25">
      <c r="A1773" s="4">
        <v>1771</v>
      </c>
    </row>
    <row r="1774" spans="1:1" x14ac:dyDescent="0.25">
      <c r="A1774" s="4">
        <v>1772</v>
      </c>
    </row>
    <row r="1775" spans="1:1" x14ac:dyDescent="0.25">
      <c r="A1775" s="4">
        <v>1773</v>
      </c>
    </row>
    <row r="1776" spans="1:1" x14ac:dyDescent="0.25">
      <c r="A1776" s="4">
        <v>1774</v>
      </c>
    </row>
    <row r="1777" spans="1:1" x14ac:dyDescent="0.25">
      <c r="A1777" s="4">
        <v>1775</v>
      </c>
    </row>
    <row r="1778" spans="1:1" x14ac:dyDescent="0.25">
      <c r="A1778" s="4">
        <v>1776</v>
      </c>
    </row>
    <row r="1779" spans="1:1" x14ac:dyDescent="0.25">
      <c r="A1779" s="4">
        <v>1777</v>
      </c>
    </row>
    <row r="1780" spans="1:1" x14ac:dyDescent="0.25">
      <c r="A1780" s="4">
        <v>1778</v>
      </c>
    </row>
    <row r="1781" spans="1:1" x14ac:dyDescent="0.25">
      <c r="A1781" s="4">
        <v>1779</v>
      </c>
    </row>
    <row r="1782" spans="1:1" x14ac:dyDescent="0.25">
      <c r="A1782" s="4">
        <v>1780</v>
      </c>
    </row>
    <row r="1783" spans="1:1" x14ac:dyDescent="0.25">
      <c r="A1783" s="4">
        <v>1781</v>
      </c>
    </row>
    <row r="1784" spans="1:1" x14ac:dyDescent="0.25">
      <c r="A1784" s="4">
        <v>1782</v>
      </c>
    </row>
    <row r="1785" spans="1:1" x14ac:dyDescent="0.25">
      <c r="A1785" s="4">
        <v>1783</v>
      </c>
    </row>
    <row r="1786" spans="1:1" x14ac:dyDescent="0.25">
      <c r="A1786" s="4">
        <v>1784</v>
      </c>
    </row>
    <row r="1787" spans="1:1" x14ac:dyDescent="0.25">
      <c r="A1787" s="4">
        <v>1785</v>
      </c>
    </row>
    <row r="1788" spans="1:1" x14ac:dyDescent="0.25">
      <c r="A1788" s="4">
        <v>1786</v>
      </c>
    </row>
    <row r="1789" spans="1:1" x14ac:dyDescent="0.25">
      <c r="A1789" s="4">
        <v>1787</v>
      </c>
    </row>
    <row r="1790" spans="1:1" x14ac:dyDescent="0.25">
      <c r="A1790" s="4">
        <v>1788</v>
      </c>
    </row>
    <row r="1791" spans="1:1" x14ac:dyDescent="0.25">
      <c r="A1791" s="4">
        <v>1789</v>
      </c>
    </row>
    <row r="1792" spans="1:1" x14ac:dyDescent="0.25">
      <c r="A1792" s="4">
        <v>1790</v>
      </c>
    </row>
    <row r="1793" spans="1:1" x14ac:dyDescent="0.25">
      <c r="A1793" s="4">
        <v>1791</v>
      </c>
    </row>
    <row r="1794" spans="1:1" x14ac:dyDescent="0.25">
      <c r="A1794" s="4">
        <v>1792</v>
      </c>
    </row>
    <row r="1795" spans="1:1" x14ac:dyDescent="0.25">
      <c r="A1795" s="4">
        <v>1793</v>
      </c>
    </row>
    <row r="1796" spans="1:1" x14ac:dyDescent="0.25">
      <c r="A1796" s="4">
        <v>1794</v>
      </c>
    </row>
    <row r="1797" spans="1:1" x14ac:dyDescent="0.25">
      <c r="A1797" s="4">
        <v>1795</v>
      </c>
    </row>
    <row r="1798" spans="1:1" x14ac:dyDescent="0.25">
      <c r="A1798" s="4">
        <v>1796</v>
      </c>
    </row>
    <row r="1799" spans="1:1" x14ac:dyDescent="0.25">
      <c r="A1799" s="4">
        <v>1797</v>
      </c>
    </row>
    <row r="1800" spans="1:1" x14ac:dyDescent="0.25">
      <c r="A1800" s="4">
        <v>1798</v>
      </c>
    </row>
    <row r="1801" spans="1:1" x14ac:dyDescent="0.25">
      <c r="A1801" s="4">
        <v>1799</v>
      </c>
    </row>
    <row r="1802" spans="1:1" x14ac:dyDescent="0.25">
      <c r="A1802" s="4">
        <v>1800</v>
      </c>
    </row>
    <row r="1803" spans="1:1" x14ac:dyDescent="0.25">
      <c r="A1803" s="4">
        <v>1801</v>
      </c>
    </row>
    <row r="1804" spans="1:1" x14ac:dyDescent="0.25">
      <c r="A1804" s="4">
        <v>1802</v>
      </c>
    </row>
    <row r="1805" spans="1:1" x14ac:dyDescent="0.25">
      <c r="A1805" s="4">
        <v>1803</v>
      </c>
    </row>
    <row r="1806" spans="1:1" x14ac:dyDescent="0.25">
      <c r="A1806" s="4">
        <v>1804</v>
      </c>
    </row>
    <row r="1807" spans="1:1" x14ac:dyDescent="0.25">
      <c r="A1807" s="4">
        <v>1805</v>
      </c>
    </row>
    <row r="1808" spans="1:1" x14ac:dyDescent="0.25">
      <c r="A1808" s="4">
        <v>1806</v>
      </c>
    </row>
    <row r="1809" spans="1:1" x14ac:dyDescent="0.25">
      <c r="A1809" s="4">
        <v>1807</v>
      </c>
    </row>
    <row r="1810" spans="1:1" x14ac:dyDescent="0.25">
      <c r="A1810" s="4">
        <v>1808</v>
      </c>
    </row>
    <row r="1811" spans="1:1" x14ac:dyDescent="0.25">
      <c r="A1811" s="4">
        <v>1809</v>
      </c>
    </row>
    <row r="1812" spans="1:1" x14ac:dyDescent="0.25">
      <c r="A1812" s="4">
        <v>1810</v>
      </c>
    </row>
    <row r="1813" spans="1:1" x14ac:dyDescent="0.25">
      <c r="A1813" s="4">
        <v>1811</v>
      </c>
    </row>
    <row r="1814" spans="1:1" x14ac:dyDescent="0.25">
      <c r="A1814" s="4">
        <v>1812</v>
      </c>
    </row>
    <row r="1815" spans="1:1" x14ac:dyDescent="0.25">
      <c r="A1815" s="4">
        <v>1813</v>
      </c>
    </row>
    <row r="1816" spans="1:1" x14ac:dyDescent="0.25">
      <c r="A1816" s="4">
        <v>1814</v>
      </c>
    </row>
    <row r="1817" spans="1:1" x14ac:dyDescent="0.25">
      <c r="A1817" s="4">
        <v>1815</v>
      </c>
    </row>
    <row r="1818" spans="1:1" x14ac:dyDescent="0.25">
      <c r="A1818" s="4">
        <v>1816</v>
      </c>
    </row>
    <row r="1819" spans="1:1" x14ac:dyDescent="0.25">
      <c r="A1819" s="4">
        <v>1817</v>
      </c>
    </row>
    <row r="1820" spans="1:1" x14ac:dyDescent="0.25">
      <c r="A1820" s="4">
        <v>1818</v>
      </c>
    </row>
    <row r="1821" spans="1:1" x14ac:dyDescent="0.25">
      <c r="A1821" s="4">
        <v>1819</v>
      </c>
    </row>
    <row r="1822" spans="1:1" x14ac:dyDescent="0.25">
      <c r="A1822" s="4">
        <v>1820</v>
      </c>
    </row>
    <row r="1823" spans="1:1" x14ac:dyDescent="0.25">
      <c r="A1823" s="4">
        <v>1821</v>
      </c>
    </row>
    <row r="1824" spans="1:1" x14ac:dyDescent="0.25">
      <c r="A1824" s="4">
        <v>1822</v>
      </c>
    </row>
    <row r="1825" spans="1:1" x14ac:dyDescent="0.25">
      <c r="A1825" s="4">
        <v>1823</v>
      </c>
    </row>
    <row r="1826" spans="1:1" x14ac:dyDescent="0.25">
      <c r="A1826" s="4">
        <v>1824</v>
      </c>
    </row>
    <row r="1827" spans="1:1" x14ac:dyDescent="0.25">
      <c r="A1827" s="4">
        <v>1825</v>
      </c>
    </row>
    <row r="1828" spans="1:1" x14ac:dyDescent="0.25">
      <c r="A1828" s="4">
        <v>1826</v>
      </c>
    </row>
    <row r="1829" spans="1:1" x14ac:dyDescent="0.25">
      <c r="A1829" s="4">
        <v>1827</v>
      </c>
    </row>
    <row r="1830" spans="1:1" x14ac:dyDescent="0.25">
      <c r="A1830" s="4">
        <v>1828</v>
      </c>
    </row>
    <row r="1831" spans="1:1" x14ac:dyDescent="0.25">
      <c r="A1831" s="4">
        <v>1829</v>
      </c>
    </row>
    <row r="1832" spans="1:1" x14ac:dyDescent="0.25">
      <c r="A1832" s="4">
        <v>1830</v>
      </c>
    </row>
    <row r="1833" spans="1:1" x14ac:dyDescent="0.25">
      <c r="A1833" s="4">
        <v>1831</v>
      </c>
    </row>
    <row r="1834" spans="1:1" x14ac:dyDescent="0.25">
      <c r="A1834" s="4">
        <v>1832</v>
      </c>
    </row>
    <row r="1835" spans="1:1" x14ac:dyDescent="0.25">
      <c r="A1835" s="4">
        <v>1833</v>
      </c>
    </row>
    <row r="1836" spans="1:1" x14ac:dyDescent="0.25">
      <c r="A1836" s="4">
        <v>1834</v>
      </c>
    </row>
    <row r="1837" spans="1:1" x14ac:dyDescent="0.25">
      <c r="A1837" s="4">
        <v>1835</v>
      </c>
    </row>
    <row r="1838" spans="1:1" x14ac:dyDescent="0.25">
      <c r="A1838" s="4">
        <v>1836</v>
      </c>
    </row>
    <row r="1839" spans="1:1" x14ac:dyDescent="0.25">
      <c r="A1839" s="4">
        <v>1837</v>
      </c>
    </row>
    <row r="1840" spans="1:1" x14ac:dyDescent="0.25">
      <c r="A1840" s="4">
        <v>1838</v>
      </c>
    </row>
    <row r="1841" spans="1:1" x14ac:dyDescent="0.25">
      <c r="A1841" s="4">
        <v>1839</v>
      </c>
    </row>
    <row r="1842" spans="1:1" x14ac:dyDescent="0.25">
      <c r="A1842" s="4">
        <v>1840</v>
      </c>
    </row>
    <row r="1843" spans="1:1" x14ac:dyDescent="0.25">
      <c r="A1843" s="4">
        <v>1841</v>
      </c>
    </row>
    <row r="1844" spans="1:1" x14ac:dyDescent="0.25">
      <c r="A1844" s="4">
        <v>1842</v>
      </c>
    </row>
    <row r="1845" spans="1:1" x14ac:dyDescent="0.25">
      <c r="A1845" s="4">
        <v>1843</v>
      </c>
    </row>
    <row r="1846" spans="1:1" x14ac:dyDescent="0.25">
      <c r="A1846" s="4">
        <v>1844</v>
      </c>
    </row>
    <row r="1847" spans="1:1" x14ac:dyDescent="0.25">
      <c r="A1847" s="4">
        <v>1845</v>
      </c>
    </row>
    <row r="1848" spans="1:1" x14ac:dyDescent="0.25">
      <c r="A1848" s="4">
        <v>1846</v>
      </c>
    </row>
    <row r="1849" spans="1:1" x14ac:dyDescent="0.25">
      <c r="A1849" s="4">
        <v>1847</v>
      </c>
    </row>
    <row r="1850" spans="1:1" x14ac:dyDescent="0.25">
      <c r="A1850" s="4">
        <v>1848</v>
      </c>
    </row>
    <row r="1851" spans="1:1" x14ac:dyDescent="0.25">
      <c r="A1851" s="4">
        <v>1849</v>
      </c>
    </row>
    <row r="1852" spans="1:1" x14ac:dyDescent="0.25">
      <c r="A1852" s="4">
        <v>1850</v>
      </c>
    </row>
    <row r="1853" spans="1:1" x14ac:dyDescent="0.25">
      <c r="A1853" s="4">
        <v>1851</v>
      </c>
    </row>
    <row r="1854" spans="1:1" x14ac:dyDescent="0.25">
      <c r="A1854" s="4">
        <v>1852</v>
      </c>
    </row>
    <row r="1855" spans="1:1" x14ac:dyDescent="0.25">
      <c r="A1855" s="4">
        <v>1853</v>
      </c>
    </row>
    <row r="1856" spans="1:1" x14ac:dyDescent="0.25">
      <c r="A1856" s="4">
        <v>1854</v>
      </c>
    </row>
    <row r="1857" spans="1:1" x14ac:dyDescent="0.25">
      <c r="A1857" s="4">
        <v>1855</v>
      </c>
    </row>
    <row r="1858" spans="1:1" x14ac:dyDescent="0.25">
      <c r="A1858" s="4">
        <v>1856</v>
      </c>
    </row>
    <row r="1859" spans="1:1" x14ac:dyDescent="0.25">
      <c r="A1859" s="4">
        <v>1857</v>
      </c>
    </row>
    <row r="1860" spans="1:1" x14ac:dyDescent="0.25">
      <c r="A1860" s="4">
        <v>1858</v>
      </c>
    </row>
    <row r="1861" spans="1:1" x14ac:dyDescent="0.25">
      <c r="A1861" s="4">
        <v>1859</v>
      </c>
    </row>
    <row r="1862" spans="1:1" x14ac:dyDescent="0.25">
      <c r="A1862" s="4">
        <v>1860</v>
      </c>
    </row>
    <row r="1863" spans="1:1" x14ac:dyDescent="0.25">
      <c r="A1863" s="4">
        <v>1861</v>
      </c>
    </row>
    <row r="1864" spans="1:1" x14ac:dyDescent="0.25">
      <c r="A1864" s="4">
        <v>1862</v>
      </c>
    </row>
    <row r="1865" spans="1:1" x14ac:dyDescent="0.25">
      <c r="A1865" s="4">
        <v>1863</v>
      </c>
    </row>
    <row r="1866" spans="1:1" x14ac:dyDescent="0.25">
      <c r="A1866" s="4">
        <v>1864</v>
      </c>
    </row>
    <row r="1867" spans="1:1" x14ac:dyDescent="0.25">
      <c r="A1867" s="4">
        <v>1865</v>
      </c>
    </row>
    <row r="1868" spans="1:1" x14ac:dyDescent="0.25">
      <c r="A1868" s="4">
        <v>1866</v>
      </c>
    </row>
    <row r="1869" spans="1:1" x14ac:dyDescent="0.25">
      <c r="A1869" s="4">
        <v>1867</v>
      </c>
    </row>
    <row r="1870" spans="1:1" x14ac:dyDescent="0.25">
      <c r="A1870" s="4">
        <v>1868</v>
      </c>
    </row>
    <row r="1871" spans="1:1" x14ac:dyDescent="0.25">
      <c r="A1871" s="4">
        <v>1869</v>
      </c>
    </row>
    <row r="1872" spans="1:1" x14ac:dyDescent="0.25">
      <c r="A1872" s="4">
        <v>1870</v>
      </c>
    </row>
    <row r="1873" spans="1:1" x14ac:dyDescent="0.25">
      <c r="A1873" s="4">
        <v>1871</v>
      </c>
    </row>
    <row r="1874" spans="1:1" x14ac:dyDescent="0.25">
      <c r="A1874" s="4">
        <v>1872</v>
      </c>
    </row>
    <row r="1875" spans="1:1" x14ac:dyDescent="0.25">
      <c r="A1875" s="4">
        <v>1873</v>
      </c>
    </row>
    <row r="1876" spans="1:1" x14ac:dyDescent="0.25">
      <c r="A1876" s="4">
        <v>1874</v>
      </c>
    </row>
    <row r="1877" spans="1:1" x14ac:dyDescent="0.25">
      <c r="A1877" s="4">
        <v>1875</v>
      </c>
    </row>
    <row r="1878" spans="1:1" x14ac:dyDescent="0.25">
      <c r="A1878" s="4">
        <v>1876</v>
      </c>
    </row>
    <row r="1879" spans="1:1" x14ac:dyDescent="0.25">
      <c r="A1879" s="4">
        <v>1877</v>
      </c>
    </row>
    <row r="1880" spans="1:1" x14ac:dyDescent="0.25">
      <c r="A1880" s="4">
        <v>1878</v>
      </c>
    </row>
    <row r="1881" spans="1:1" x14ac:dyDescent="0.25">
      <c r="A1881" s="4">
        <v>1879</v>
      </c>
    </row>
    <row r="1882" spans="1:1" x14ac:dyDescent="0.25">
      <c r="A1882" s="4">
        <v>1880</v>
      </c>
    </row>
    <row r="1883" spans="1:1" x14ac:dyDescent="0.25">
      <c r="A1883" s="4">
        <v>1881</v>
      </c>
    </row>
    <row r="1884" spans="1:1" x14ac:dyDescent="0.25">
      <c r="A1884" s="4">
        <v>1882</v>
      </c>
    </row>
    <row r="1885" spans="1:1" x14ac:dyDescent="0.25">
      <c r="A1885" s="4">
        <v>1883</v>
      </c>
    </row>
    <row r="1886" spans="1:1" x14ac:dyDescent="0.25">
      <c r="A1886" s="4">
        <v>1884</v>
      </c>
    </row>
    <row r="1887" spans="1:1" x14ac:dyDescent="0.25">
      <c r="A1887" s="4">
        <v>1885</v>
      </c>
    </row>
    <row r="1888" spans="1:1" x14ac:dyDescent="0.25">
      <c r="A1888" s="4">
        <v>1886</v>
      </c>
    </row>
    <row r="1889" spans="1:1" x14ac:dyDescent="0.25">
      <c r="A1889" s="4">
        <v>1887</v>
      </c>
    </row>
    <row r="1890" spans="1:1" x14ac:dyDescent="0.25">
      <c r="A1890" s="4">
        <v>1888</v>
      </c>
    </row>
    <row r="1891" spans="1:1" x14ac:dyDescent="0.25">
      <c r="A1891" s="4">
        <v>1889</v>
      </c>
    </row>
    <row r="1892" spans="1:1" x14ac:dyDescent="0.25">
      <c r="A1892" s="4">
        <v>1890</v>
      </c>
    </row>
    <row r="1893" spans="1:1" x14ac:dyDescent="0.25">
      <c r="A1893" s="4">
        <v>1891</v>
      </c>
    </row>
    <row r="1894" spans="1:1" x14ac:dyDescent="0.25">
      <c r="A1894" s="4">
        <v>1892</v>
      </c>
    </row>
    <row r="1895" spans="1:1" x14ac:dyDescent="0.25">
      <c r="A1895" s="4">
        <v>1893</v>
      </c>
    </row>
    <row r="1896" spans="1:1" x14ac:dyDescent="0.25">
      <c r="A1896" s="4">
        <v>1894</v>
      </c>
    </row>
    <row r="1897" spans="1:1" x14ac:dyDescent="0.25">
      <c r="A1897" s="4">
        <v>1895</v>
      </c>
    </row>
    <row r="1898" spans="1:1" x14ac:dyDescent="0.25">
      <c r="A1898" s="4">
        <v>1896</v>
      </c>
    </row>
    <row r="1899" spans="1:1" x14ac:dyDescent="0.25">
      <c r="A1899" s="4">
        <v>1897</v>
      </c>
    </row>
    <row r="1900" spans="1:1" x14ac:dyDescent="0.25">
      <c r="A1900" s="4">
        <v>1898</v>
      </c>
    </row>
    <row r="1901" spans="1:1" x14ac:dyDescent="0.25">
      <c r="A1901" s="4">
        <v>1899</v>
      </c>
    </row>
    <row r="1902" spans="1:1" x14ac:dyDescent="0.25">
      <c r="A1902" s="4">
        <v>1900</v>
      </c>
    </row>
    <row r="1903" spans="1:1" x14ac:dyDescent="0.25">
      <c r="A1903" s="4">
        <v>1901</v>
      </c>
    </row>
    <row r="1904" spans="1:1" x14ac:dyDescent="0.25">
      <c r="A1904" s="4">
        <v>1902</v>
      </c>
    </row>
    <row r="1905" spans="1:1" x14ac:dyDescent="0.25">
      <c r="A1905" s="4">
        <v>1903</v>
      </c>
    </row>
    <row r="1906" spans="1:1" x14ac:dyDescent="0.25">
      <c r="A1906" s="4">
        <v>1904</v>
      </c>
    </row>
    <row r="1907" spans="1:1" x14ac:dyDescent="0.25">
      <c r="A1907" s="4">
        <v>1905</v>
      </c>
    </row>
    <row r="1908" spans="1:1" x14ac:dyDescent="0.25">
      <c r="A1908" s="4">
        <v>1906</v>
      </c>
    </row>
    <row r="1909" spans="1:1" x14ac:dyDescent="0.25">
      <c r="A1909" s="4">
        <v>1907</v>
      </c>
    </row>
    <row r="1910" spans="1:1" x14ac:dyDescent="0.25">
      <c r="A1910" s="4">
        <v>1908</v>
      </c>
    </row>
    <row r="1911" spans="1:1" x14ac:dyDescent="0.25">
      <c r="A1911" s="4">
        <v>1909</v>
      </c>
    </row>
    <row r="1912" spans="1:1" x14ac:dyDescent="0.25">
      <c r="A1912" s="4">
        <v>1910</v>
      </c>
    </row>
    <row r="1913" spans="1:1" x14ac:dyDescent="0.25">
      <c r="A1913" s="4">
        <v>1911</v>
      </c>
    </row>
    <row r="1914" spans="1:1" x14ac:dyDescent="0.25">
      <c r="A1914" s="4">
        <v>1912</v>
      </c>
    </row>
    <row r="1915" spans="1:1" x14ac:dyDescent="0.25">
      <c r="A1915" s="4">
        <v>1913</v>
      </c>
    </row>
    <row r="1916" spans="1:1" x14ac:dyDescent="0.25">
      <c r="A1916" s="4">
        <v>1914</v>
      </c>
    </row>
    <row r="1917" spans="1:1" x14ac:dyDescent="0.25">
      <c r="A1917" s="4">
        <v>1915</v>
      </c>
    </row>
    <row r="1918" spans="1:1" x14ac:dyDescent="0.25">
      <c r="A1918" s="4">
        <v>1916</v>
      </c>
    </row>
    <row r="1919" spans="1:1" x14ac:dyDescent="0.25">
      <c r="A1919" s="4">
        <v>1917</v>
      </c>
    </row>
    <row r="1920" spans="1:1" x14ac:dyDescent="0.25">
      <c r="A1920" s="4">
        <v>1918</v>
      </c>
    </row>
    <row r="1921" spans="1:1" x14ac:dyDescent="0.25">
      <c r="A1921" s="4">
        <v>1919</v>
      </c>
    </row>
    <row r="1922" spans="1:1" x14ac:dyDescent="0.25">
      <c r="A1922" s="4">
        <v>1920</v>
      </c>
    </row>
    <row r="1923" spans="1:1" x14ac:dyDescent="0.25">
      <c r="A1923" s="4">
        <v>1921</v>
      </c>
    </row>
    <row r="1924" spans="1:1" x14ac:dyDescent="0.25">
      <c r="A1924" s="4">
        <v>1922</v>
      </c>
    </row>
    <row r="1925" spans="1:1" x14ac:dyDescent="0.25">
      <c r="A1925" s="4">
        <v>1923</v>
      </c>
    </row>
    <row r="1926" spans="1:1" x14ac:dyDescent="0.25">
      <c r="A1926" s="4">
        <v>1924</v>
      </c>
    </row>
    <row r="1927" spans="1:1" x14ac:dyDescent="0.25">
      <c r="A1927" s="4">
        <v>1925</v>
      </c>
    </row>
    <row r="1928" spans="1:1" x14ac:dyDescent="0.25">
      <c r="A1928" s="4">
        <v>1926</v>
      </c>
    </row>
    <row r="1929" spans="1:1" x14ac:dyDescent="0.25">
      <c r="A1929" s="4">
        <v>1927</v>
      </c>
    </row>
    <row r="1930" spans="1:1" x14ac:dyDescent="0.25">
      <c r="A1930" s="4">
        <v>1928</v>
      </c>
    </row>
    <row r="1931" spans="1:1" x14ac:dyDescent="0.25">
      <c r="A1931" s="4">
        <v>1929</v>
      </c>
    </row>
    <row r="1932" spans="1:1" x14ac:dyDescent="0.25">
      <c r="A1932" s="4">
        <v>1930</v>
      </c>
    </row>
    <row r="1933" spans="1:1" x14ac:dyDescent="0.25">
      <c r="A1933" s="4">
        <v>1931</v>
      </c>
    </row>
    <row r="1934" spans="1:1" x14ac:dyDescent="0.25">
      <c r="A1934" s="4">
        <v>1932</v>
      </c>
    </row>
    <row r="1935" spans="1:1" x14ac:dyDescent="0.25">
      <c r="A1935" s="4">
        <v>1933</v>
      </c>
    </row>
    <row r="1936" spans="1:1" x14ac:dyDescent="0.25">
      <c r="A1936" s="4">
        <v>1934</v>
      </c>
    </row>
    <row r="1937" spans="1:1" x14ac:dyDescent="0.25">
      <c r="A1937" s="4">
        <v>1935</v>
      </c>
    </row>
    <row r="1938" spans="1:1" x14ac:dyDescent="0.25">
      <c r="A1938" s="4">
        <v>1936</v>
      </c>
    </row>
    <row r="1939" spans="1:1" x14ac:dyDescent="0.25">
      <c r="A1939" s="4">
        <v>1937</v>
      </c>
    </row>
    <row r="1940" spans="1:1" x14ac:dyDescent="0.25">
      <c r="A1940" s="4">
        <v>1938</v>
      </c>
    </row>
    <row r="1941" spans="1:1" x14ac:dyDescent="0.25">
      <c r="A1941" s="4">
        <v>1939</v>
      </c>
    </row>
    <row r="1942" spans="1:1" x14ac:dyDescent="0.25">
      <c r="A1942" s="4">
        <v>1940</v>
      </c>
    </row>
    <row r="1943" spans="1:1" x14ac:dyDescent="0.25">
      <c r="A1943" s="4">
        <v>1941</v>
      </c>
    </row>
    <row r="1944" spans="1:1" x14ac:dyDescent="0.25">
      <c r="A1944" s="4">
        <v>1942</v>
      </c>
    </row>
    <row r="1945" spans="1:1" x14ac:dyDescent="0.25">
      <c r="A1945" s="4">
        <v>1943</v>
      </c>
    </row>
    <row r="1946" spans="1:1" x14ac:dyDescent="0.25">
      <c r="A1946" s="4">
        <v>1944</v>
      </c>
    </row>
    <row r="1947" spans="1:1" x14ac:dyDescent="0.25">
      <c r="A1947" s="4">
        <v>1945</v>
      </c>
    </row>
    <row r="1948" spans="1:1" x14ac:dyDescent="0.25">
      <c r="A1948" s="4">
        <v>1946</v>
      </c>
    </row>
    <row r="1949" spans="1:1" x14ac:dyDescent="0.25">
      <c r="A1949" s="4">
        <v>1947</v>
      </c>
    </row>
    <row r="1950" spans="1:1" x14ac:dyDescent="0.25">
      <c r="A1950" s="4">
        <v>1948</v>
      </c>
    </row>
    <row r="1951" spans="1:1" x14ac:dyDescent="0.25">
      <c r="A1951" s="4">
        <v>1949</v>
      </c>
    </row>
    <row r="1952" spans="1:1" x14ac:dyDescent="0.25">
      <c r="A1952" s="4">
        <v>1950</v>
      </c>
    </row>
    <row r="1953" spans="1:1" x14ac:dyDescent="0.25">
      <c r="A1953" s="4">
        <v>1951</v>
      </c>
    </row>
    <row r="1954" spans="1:1" x14ac:dyDescent="0.25">
      <c r="A1954" s="4">
        <v>1952</v>
      </c>
    </row>
    <row r="1955" spans="1:1" x14ac:dyDescent="0.25">
      <c r="A1955" s="4">
        <v>1953</v>
      </c>
    </row>
    <row r="1956" spans="1:1" x14ac:dyDescent="0.25">
      <c r="A1956" s="4">
        <v>1954</v>
      </c>
    </row>
    <row r="1957" spans="1:1" x14ac:dyDescent="0.25">
      <c r="A1957" s="4">
        <v>1955</v>
      </c>
    </row>
    <row r="1958" spans="1:1" x14ac:dyDescent="0.25">
      <c r="A1958" s="4">
        <v>1956</v>
      </c>
    </row>
    <row r="1959" spans="1:1" x14ac:dyDescent="0.25">
      <c r="A1959" s="4">
        <v>1957</v>
      </c>
    </row>
    <row r="1960" spans="1:1" x14ac:dyDescent="0.25">
      <c r="A1960" s="4">
        <v>1958</v>
      </c>
    </row>
    <row r="1961" spans="1:1" x14ac:dyDescent="0.25">
      <c r="A1961" s="4">
        <v>1959</v>
      </c>
    </row>
    <row r="1962" spans="1:1" x14ac:dyDescent="0.25">
      <c r="A1962" s="4">
        <v>1960</v>
      </c>
    </row>
    <row r="1963" spans="1:1" x14ac:dyDescent="0.25">
      <c r="A1963" s="4">
        <v>1961</v>
      </c>
    </row>
    <row r="1964" spans="1:1" x14ac:dyDescent="0.25">
      <c r="A1964" s="4">
        <v>1962</v>
      </c>
    </row>
    <row r="1965" spans="1:1" x14ac:dyDescent="0.25">
      <c r="A1965" s="4">
        <v>1963</v>
      </c>
    </row>
    <row r="1966" spans="1:1" x14ac:dyDescent="0.25">
      <c r="A1966" s="4">
        <v>1964</v>
      </c>
    </row>
    <row r="1967" spans="1:1" x14ac:dyDescent="0.25">
      <c r="A1967" s="4">
        <v>1965</v>
      </c>
    </row>
    <row r="1968" spans="1:1" x14ac:dyDescent="0.25">
      <c r="A1968" s="4">
        <v>1966</v>
      </c>
    </row>
    <row r="1969" spans="1:1" x14ac:dyDescent="0.25">
      <c r="A1969" s="4">
        <v>1967</v>
      </c>
    </row>
    <row r="1970" spans="1:1" x14ac:dyDescent="0.25">
      <c r="A1970" s="4">
        <v>1968</v>
      </c>
    </row>
    <row r="1971" spans="1:1" x14ac:dyDescent="0.25">
      <c r="A1971" s="4">
        <v>1969</v>
      </c>
    </row>
    <row r="1972" spans="1:1" x14ac:dyDescent="0.25">
      <c r="A1972" s="4">
        <v>1970</v>
      </c>
    </row>
    <row r="1973" spans="1:1" x14ac:dyDescent="0.25">
      <c r="A1973" s="4">
        <v>1971</v>
      </c>
    </row>
    <row r="1974" spans="1:1" x14ac:dyDescent="0.25">
      <c r="A1974" s="4">
        <v>1972</v>
      </c>
    </row>
    <row r="1975" spans="1:1" x14ac:dyDescent="0.25">
      <c r="A1975" s="4">
        <v>1973</v>
      </c>
    </row>
    <row r="1976" spans="1:1" x14ac:dyDescent="0.25">
      <c r="A1976" s="4">
        <v>1974</v>
      </c>
    </row>
    <row r="1977" spans="1:1" x14ac:dyDescent="0.25">
      <c r="A1977" s="4">
        <v>1975</v>
      </c>
    </row>
    <row r="1978" spans="1:1" x14ac:dyDescent="0.25">
      <c r="A1978" s="4">
        <v>1976</v>
      </c>
    </row>
    <row r="1979" spans="1:1" x14ac:dyDescent="0.25">
      <c r="A1979" s="4">
        <v>1977</v>
      </c>
    </row>
    <row r="1980" spans="1:1" x14ac:dyDescent="0.25">
      <c r="A1980" s="4">
        <v>1978</v>
      </c>
    </row>
    <row r="1981" spans="1:1" x14ac:dyDescent="0.25">
      <c r="A1981" s="4">
        <v>1979</v>
      </c>
    </row>
    <row r="1982" spans="1:1" x14ac:dyDescent="0.25">
      <c r="A1982" s="4">
        <v>1980</v>
      </c>
    </row>
    <row r="1983" spans="1:1" x14ac:dyDescent="0.25">
      <c r="A1983" s="4">
        <v>1981</v>
      </c>
    </row>
    <row r="1984" spans="1:1" x14ac:dyDescent="0.25">
      <c r="A1984" s="4">
        <v>1982</v>
      </c>
    </row>
    <row r="1985" spans="1:1" x14ac:dyDescent="0.25">
      <c r="A1985" s="4">
        <v>1983</v>
      </c>
    </row>
    <row r="1986" spans="1:1" x14ac:dyDescent="0.25">
      <c r="A1986" s="4">
        <v>1984</v>
      </c>
    </row>
    <row r="1987" spans="1:1" x14ac:dyDescent="0.25">
      <c r="A1987" s="4">
        <v>1985</v>
      </c>
    </row>
    <row r="1988" spans="1:1" x14ac:dyDescent="0.25">
      <c r="A1988" s="4">
        <v>1986</v>
      </c>
    </row>
    <row r="1989" spans="1:1" x14ac:dyDescent="0.25">
      <c r="A1989" s="4">
        <v>1987</v>
      </c>
    </row>
    <row r="1990" spans="1:1" x14ac:dyDescent="0.25">
      <c r="A1990" s="4">
        <v>1988</v>
      </c>
    </row>
    <row r="1991" spans="1:1" x14ac:dyDescent="0.25">
      <c r="A1991" s="4">
        <v>1989</v>
      </c>
    </row>
    <row r="1992" spans="1:1" x14ac:dyDescent="0.25">
      <c r="A1992" s="4">
        <v>1990</v>
      </c>
    </row>
    <row r="1993" spans="1:1" x14ac:dyDescent="0.25">
      <c r="A1993" s="4">
        <v>1991</v>
      </c>
    </row>
    <row r="1994" spans="1:1" x14ac:dyDescent="0.25">
      <c r="A1994" s="4">
        <v>1992</v>
      </c>
    </row>
    <row r="1995" spans="1:1" x14ac:dyDescent="0.25">
      <c r="A1995" s="4">
        <v>1993</v>
      </c>
    </row>
    <row r="1996" spans="1:1" x14ac:dyDescent="0.25">
      <c r="A1996" s="4">
        <v>1994</v>
      </c>
    </row>
    <row r="1997" spans="1:1" x14ac:dyDescent="0.25">
      <c r="A1997" s="4">
        <v>1995</v>
      </c>
    </row>
    <row r="1998" spans="1:1" x14ac:dyDescent="0.25">
      <c r="A1998" s="4">
        <v>1996</v>
      </c>
    </row>
    <row r="1999" spans="1:1" x14ac:dyDescent="0.25">
      <c r="A1999" s="4">
        <v>1997</v>
      </c>
    </row>
    <row r="2000" spans="1:1" x14ac:dyDescent="0.25">
      <c r="A2000" s="4">
        <v>1998</v>
      </c>
    </row>
    <row r="2001" spans="1:1" x14ac:dyDescent="0.25">
      <c r="A2001" s="4">
        <v>1999</v>
      </c>
    </row>
    <row r="2002" spans="1:1" x14ac:dyDescent="0.25">
      <c r="A2002" s="4">
        <v>2000</v>
      </c>
    </row>
    <row r="2003" spans="1:1" x14ac:dyDescent="0.25">
      <c r="A2003" s="4">
        <v>2001</v>
      </c>
    </row>
    <row r="2004" spans="1:1" x14ac:dyDescent="0.25">
      <c r="A2004" s="4">
        <v>2002</v>
      </c>
    </row>
    <row r="2005" spans="1:1" x14ac:dyDescent="0.25">
      <c r="A2005" s="4">
        <v>2003</v>
      </c>
    </row>
    <row r="2006" spans="1:1" x14ac:dyDescent="0.25">
      <c r="A2006" s="4">
        <v>2004</v>
      </c>
    </row>
    <row r="2007" spans="1:1" x14ac:dyDescent="0.25">
      <c r="A2007" s="4">
        <v>2005</v>
      </c>
    </row>
    <row r="2008" spans="1:1" x14ac:dyDescent="0.25">
      <c r="A2008" s="4">
        <v>2006</v>
      </c>
    </row>
    <row r="2009" spans="1:1" x14ac:dyDescent="0.25">
      <c r="A2009" s="4">
        <v>2007</v>
      </c>
    </row>
    <row r="2010" spans="1:1" x14ac:dyDescent="0.25">
      <c r="A2010" s="4">
        <v>2008</v>
      </c>
    </row>
    <row r="2011" spans="1:1" x14ac:dyDescent="0.25">
      <c r="A2011" s="4">
        <v>2009</v>
      </c>
    </row>
    <row r="2012" spans="1:1" x14ac:dyDescent="0.25">
      <c r="A2012" s="4">
        <v>2010</v>
      </c>
    </row>
    <row r="2013" spans="1:1" x14ac:dyDescent="0.25">
      <c r="A2013" s="4">
        <v>2011</v>
      </c>
    </row>
    <row r="2014" spans="1:1" x14ac:dyDescent="0.25">
      <c r="A2014" s="4">
        <v>2012</v>
      </c>
    </row>
    <row r="2015" spans="1:1" x14ac:dyDescent="0.25">
      <c r="A2015" s="4">
        <v>2013</v>
      </c>
    </row>
    <row r="2016" spans="1:1" x14ac:dyDescent="0.25">
      <c r="A2016" s="4">
        <v>2014</v>
      </c>
    </row>
    <row r="2017" spans="1:1" x14ac:dyDescent="0.25">
      <c r="A2017" s="4">
        <v>2015</v>
      </c>
    </row>
    <row r="2018" spans="1:1" x14ac:dyDescent="0.25">
      <c r="A2018" s="4">
        <v>2016</v>
      </c>
    </row>
    <row r="2019" spans="1:1" x14ac:dyDescent="0.25">
      <c r="A2019" s="4">
        <v>2017</v>
      </c>
    </row>
    <row r="2020" spans="1:1" x14ac:dyDescent="0.25">
      <c r="A2020" s="4">
        <v>2018</v>
      </c>
    </row>
    <row r="2021" spans="1:1" x14ac:dyDescent="0.25">
      <c r="A2021" s="4">
        <v>2019</v>
      </c>
    </row>
    <row r="2022" spans="1:1" x14ac:dyDescent="0.25">
      <c r="A2022" s="4">
        <v>2020</v>
      </c>
    </row>
    <row r="2023" spans="1:1" x14ac:dyDescent="0.25">
      <c r="A2023" s="4">
        <v>2021</v>
      </c>
    </row>
    <row r="2024" spans="1:1" x14ac:dyDescent="0.25">
      <c r="A2024" s="4">
        <v>2022</v>
      </c>
    </row>
    <row r="2025" spans="1:1" x14ac:dyDescent="0.25">
      <c r="A2025" s="4">
        <v>2023</v>
      </c>
    </row>
    <row r="2026" spans="1:1" x14ac:dyDescent="0.25">
      <c r="A2026" s="4">
        <v>2024</v>
      </c>
    </row>
    <row r="2027" spans="1:1" x14ac:dyDescent="0.25">
      <c r="A2027" s="4">
        <v>2025</v>
      </c>
    </row>
    <row r="2028" spans="1:1" x14ac:dyDescent="0.25">
      <c r="A2028" s="4">
        <v>2026</v>
      </c>
    </row>
    <row r="2029" spans="1:1" x14ac:dyDescent="0.25">
      <c r="A2029" s="4">
        <v>2027</v>
      </c>
    </row>
    <row r="2030" spans="1:1" x14ac:dyDescent="0.25">
      <c r="A2030" s="4">
        <v>2028</v>
      </c>
    </row>
    <row r="2031" spans="1:1" x14ac:dyDescent="0.25">
      <c r="A2031" s="4">
        <v>2029</v>
      </c>
    </row>
    <row r="2032" spans="1:1" x14ac:dyDescent="0.25">
      <c r="A2032" s="4">
        <v>2030</v>
      </c>
    </row>
    <row r="2033" spans="1:1" x14ac:dyDescent="0.25">
      <c r="A2033" s="4">
        <v>2031</v>
      </c>
    </row>
    <row r="2034" spans="1:1" x14ac:dyDescent="0.25">
      <c r="A2034" s="4">
        <v>2032</v>
      </c>
    </row>
    <row r="2035" spans="1:1" x14ac:dyDescent="0.25">
      <c r="A2035" s="4">
        <v>2033</v>
      </c>
    </row>
    <row r="2036" spans="1:1" x14ac:dyDescent="0.25">
      <c r="A2036" s="4">
        <v>2034</v>
      </c>
    </row>
    <row r="2037" spans="1:1" x14ac:dyDescent="0.25">
      <c r="A2037" s="4">
        <v>2035</v>
      </c>
    </row>
    <row r="2038" spans="1:1" x14ac:dyDescent="0.25">
      <c r="A2038" s="4">
        <v>2036</v>
      </c>
    </row>
    <row r="2039" spans="1:1" x14ac:dyDescent="0.25">
      <c r="A2039" s="4">
        <v>2037</v>
      </c>
    </row>
    <row r="2040" spans="1:1" x14ac:dyDescent="0.25">
      <c r="A2040" s="4">
        <v>2038</v>
      </c>
    </row>
    <row r="2041" spans="1:1" x14ac:dyDescent="0.25">
      <c r="A2041" s="4">
        <v>2039</v>
      </c>
    </row>
    <row r="2042" spans="1:1" x14ac:dyDescent="0.25">
      <c r="A2042" s="4">
        <v>2040</v>
      </c>
    </row>
    <row r="2043" spans="1:1" x14ac:dyDescent="0.25">
      <c r="A2043" s="4">
        <v>2041</v>
      </c>
    </row>
    <row r="2044" spans="1:1" x14ac:dyDescent="0.25">
      <c r="A2044" s="4">
        <v>2042</v>
      </c>
    </row>
    <row r="2045" spans="1:1" x14ac:dyDescent="0.25">
      <c r="A2045" s="4">
        <v>2043</v>
      </c>
    </row>
    <row r="2046" spans="1:1" x14ac:dyDescent="0.25">
      <c r="A2046" s="4">
        <v>2044</v>
      </c>
    </row>
    <row r="2047" spans="1:1" x14ac:dyDescent="0.25">
      <c r="A2047" s="4">
        <v>2045</v>
      </c>
    </row>
    <row r="2048" spans="1:1" x14ac:dyDescent="0.25">
      <c r="A2048" s="4">
        <v>2046</v>
      </c>
    </row>
    <row r="2049" spans="1:1" x14ac:dyDescent="0.25">
      <c r="A2049" s="4">
        <v>2047</v>
      </c>
    </row>
    <row r="2050" spans="1:1" x14ac:dyDescent="0.25">
      <c r="A2050" s="4">
        <v>2048</v>
      </c>
    </row>
    <row r="2051" spans="1:1" x14ac:dyDescent="0.25">
      <c r="A2051" s="4">
        <v>2049</v>
      </c>
    </row>
    <row r="2052" spans="1:1" x14ac:dyDescent="0.25">
      <c r="A2052" s="4">
        <v>2050</v>
      </c>
    </row>
    <row r="2053" spans="1:1" x14ac:dyDescent="0.25">
      <c r="A2053" s="4">
        <v>2051</v>
      </c>
    </row>
    <row r="2054" spans="1:1" x14ac:dyDescent="0.25">
      <c r="A2054" s="4">
        <v>2052</v>
      </c>
    </row>
    <row r="2055" spans="1:1" x14ac:dyDescent="0.25">
      <c r="A2055" s="4">
        <v>2053</v>
      </c>
    </row>
    <row r="2056" spans="1:1" x14ac:dyDescent="0.25">
      <c r="A2056" s="4">
        <v>2054</v>
      </c>
    </row>
    <row r="2057" spans="1:1" x14ac:dyDescent="0.25">
      <c r="A2057" s="4">
        <v>2055</v>
      </c>
    </row>
    <row r="2058" spans="1:1" x14ac:dyDescent="0.25">
      <c r="A2058" s="4">
        <v>2056</v>
      </c>
    </row>
    <row r="2059" spans="1:1" x14ac:dyDescent="0.25">
      <c r="A2059" s="4">
        <v>2057</v>
      </c>
    </row>
    <row r="2060" spans="1:1" x14ac:dyDescent="0.25">
      <c r="A2060" s="4">
        <v>2058</v>
      </c>
    </row>
    <row r="2061" spans="1:1" x14ac:dyDescent="0.25">
      <c r="A2061" s="4">
        <v>2059</v>
      </c>
    </row>
    <row r="2062" spans="1:1" x14ac:dyDescent="0.25">
      <c r="A2062" s="4">
        <v>2060</v>
      </c>
    </row>
    <row r="2063" spans="1:1" x14ac:dyDescent="0.25">
      <c r="A2063" s="4">
        <v>2061</v>
      </c>
    </row>
    <row r="2064" spans="1:1" x14ac:dyDescent="0.25">
      <c r="A2064" s="4">
        <v>2062</v>
      </c>
    </row>
    <row r="2065" spans="1:1" x14ac:dyDescent="0.25">
      <c r="A2065" s="4">
        <v>2063</v>
      </c>
    </row>
    <row r="2066" spans="1:1" x14ac:dyDescent="0.25">
      <c r="A2066" s="4">
        <v>2064</v>
      </c>
    </row>
    <row r="2067" spans="1:1" x14ac:dyDescent="0.25">
      <c r="A2067" s="4">
        <v>2065</v>
      </c>
    </row>
    <row r="2068" spans="1:1" x14ac:dyDescent="0.25">
      <c r="A2068" s="4">
        <v>2066</v>
      </c>
    </row>
    <row r="2069" spans="1:1" x14ac:dyDescent="0.25">
      <c r="A2069" s="4">
        <v>2067</v>
      </c>
    </row>
    <row r="2070" spans="1:1" x14ac:dyDescent="0.25">
      <c r="A2070" s="4">
        <v>2068</v>
      </c>
    </row>
    <row r="2071" spans="1:1" x14ac:dyDescent="0.25">
      <c r="A2071" s="4">
        <v>2069</v>
      </c>
    </row>
    <row r="2072" spans="1:1" x14ac:dyDescent="0.25">
      <c r="A2072" s="4">
        <v>2070</v>
      </c>
    </row>
    <row r="2073" spans="1:1" x14ac:dyDescent="0.25">
      <c r="A2073" s="4">
        <v>2071</v>
      </c>
    </row>
    <row r="2074" spans="1:1" x14ac:dyDescent="0.25">
      <c r="A2074" s="4">
        <v>2072</v>
      </c>
    </row>
    <row r="2075" spans="1:1" x14ac:dyDescent="0.25">
      <c r="A2075" s="4">
        <v>2073</v>
      </c>
    </row>
    <row r="2076" spans="1:1" x14ac:dyDescent="0.25">
      <c r="A2076" s="4">
        <v>2074</v>
      </c>
    </row>
    <row r="2077" spans="1:1" x14ac:dyDescent="0.25">
      <c r="A2077" s="4">
        <v>2075</v>
      </c>
    </row>
    <row r="2078" spans="1:1" x14ac:dyDescent="0.25">
      <c r="A2078" s="4">
        <v>2076</v>
      </c>
    </row>
    <row r="2079" spans="1:1" x14ac:dyDescent="0.25">
      <c r="A2079" s="4">
        <v>2077</v>
      </c>
    </row>
    <row r="2080" spans="1:1" x14ac:dyDescent="0.25">
      <c r="A2080" s="4">
        <v>2078</v>
      </c>
    </row>
    <row r="2081" spans="1:1" x14ac:dyDescent="0.25">
      <c r="A2081" s="4">
        <v>2079</v>
      </c>
    </row>
    <row r="2082" spans="1:1" x14ac:dyDescent="0.25">
      <c r="A2082" s="4">
        <v>2080</v>
      </c>
    </row>
    <row r="2083" spans="1:1" x14ac:dyDescent="0.25">
      <c r="A2083" s="4">
        <v>2081</v>
      </c>
    </row>
    <row r="2084" spans="1:1" x14ac:dyDescent="0.25">
      <c r="A2084" s="4">
        <v>2082</v>
      </c>
    </row>
    <row r="2085" spans="1:1" x14ac:dyDescent="0.25">
      <c r="A2085" s="4">
        <v>2083</v>
      </c>
    </row>
    <row r="2086" spans="1:1" x14ac:dyDescent="0.25">
      <c r="A2086" s="4">
        <v>2084</v>
      </c>
    </row>
    <row r="2087" spans="1:1" x14ac:dyDescent="0.25">
      <c r="A2087" s="4">
        <v>2085</v>
      </c>
    </row>
    <row r="2088" spans="1:1" x14ac:dyDescent="0.25">
      <c r="A2088" s="4">
        <v>2086</v>
      </c>
    </row>
    <row r="2089" spans="1:1" x14ac:dyDescent="0.25">
      <c r="A2089" s="4">
        <v>2087</v>
      </c>
    </row>
    <row r="2090" spans="1:1" x14ac:dyDescent="0.25">
      <c r="A2090" s="4">
        <v>2088</v>
      </c>
    </row>
    <row r="2091" spans="1:1" x14ac:dyDescent="0.25">
      <c r="A2091" s="4">
        <v>2089</v>
      </c>
    </row>
    <row r="2092" spans="1:1" x14ac:dyDescent="0.25">
      <c r="A2092" s="4">
        <v>2090</v>
      </c>
    </row>
    <row r="2093" spans="1:1" x14ac:dyDescent="0.25">
      <c r="A2093" s="4">
        <v>2091</v>
      </c>
    </row>
    <row r="2094" spans="1:1" x14ac:dyDescent="0.25">
      <c r="A2094" s="4">
        <v>2092</v>
      </c>
    </row>
    <row r="2095" spans="1:1" x14ac:dyDescent="0.25">
      <c r="A2095" s="4">
        <v>2093</v>
      </c>
    </row>
    <row r="2096" spans="1:1" x14ac:dyDescent="0.25">
      <c r="A2096" s="4">
        <v>2094</v>
      </c>
    </row>
    <row r="2097" spans="1:1" x14ac:dyDescent="0.25">
      <c r="A2097" s="4">
        <v>2095</v>
      </c>
    </row>
    <row r="2098" spans="1:1" x14ac:dyDescent="0.25">
      <c r="A2098" s="4">
        <v>2096</v>
      </c>
    </row>
    <row r="2099" spans="1:1" x14ac:dyDescent="0.25">
      <c r="A2099" s="4">
        <v>2097</v>
      </c>
    </row>
    <row r="2100" spans="1:1" x14ac:dyDescent="0.25">
      <c r="A2100" s="4">
        <v>2098</v>
      </c>
    </row>
    <row r="2101" spans="1:1" x14ac:dyDescent="0.25">
      <c r="A2101" s="4">
        <v>2099</v>
      </c>
    </row>
    <row r="2102" spans="1:1" x14ac:dyDescent="0.25">
      <c r="A2102" s="4">
        <v>2100</v>
      </c>
    </row>
    <row r="2103" spans="1:1" x14ac:dyDescent="0.25">
      <c r="A2103" s="4">
        <v>2101</v>
      </c>
    </row>
    <row r="2104" spans="1:1" x14ac:dyDescent="0.25">
      <c r="A2104" s="4">
        <v>2102</v>
      </c>
    </row>
    <row r="2105" spans="1:1" x14ac:dyDescent="0.25">
      <c r="A2105" s="4">
        <v>2103</v>
      </c>
    </row>
    <row r="2106" spans="1:1" x14ac:dyDescent="0.25">
      <c r="A2106" s="4">
        <v>2104</v>
      </c>
    </row>
    <row r="2107" spans="1:1" x14ac:dyDescent="0.25">
      <c r="A2107" s="4">
        <v>2105</v>
      </c>
    </row>
    <row r="2108" spans="1:1" x14ac:dyDescent="0.25">
      <c r="A2108" s="4">
        <v>2106</v>
      </c>
    </row>
    <row r="2109" spans="1:1" x14ac:dyDescent="0.25">
      <c r="A2109" s="4">
        <v>2107</v>
      </c>
    </row>
    <row r="2110" spans="1:1" x14ac:dyDescent="0.25">
      <c r="A2110" s="4">
        <v>2108</v>
      </c>
    </row>
    <row r="2111" spans="1:1" x14ac:dyDescent="0.25">
      <c r="A2111" s="4">
        <v>2109</v>
      </c>
    </row>
    <row r="2112" spans="1:1" x14ac:dyDescent="0.25">
      <c r="A2112" s="4">
        <v>2110</v>
      </c>
    </row>
    <row r="2113" spans="1:1" x14ac:dyDescent="0.25">
      <c r="A2113" s="4">
        <v>2111</v>
      </c>
    </row>
    <row r="2114" spans="1:1" x14ac:dyDescent="0.25">
      <c r="A2114" s="4">
        <v>2112</v>
      </c>
    </row>
    <row r="2115" spans="1:1" x14ac:dyDescent="0.25">
      <c r="A2115" s="4">
        <v>2113</v>
      </c>
    </row>
    <row r="2116" spans="1:1" x14ac:dyDescent="0.25">
      <c r="A2116" s="4">
        <v>2114</v>
      </c>
    </row>
    <row r="2117" spans="1:1" x14ac:dyDescent="0.25">
      <c r="A2117" s="4">
        <v>2115</v>
      </c>
    </row>
    <row r="2118" spans="1:1" x14ac:dyDescent="0.25">
      <c r="A2118" s="4">
        <v>2116</v>
      </c>
    </row>
    <row r="2119" spans="1:1" x14ac:dyDescent="0.25">
      <c r="A2119" s="4">
        <v>2117</v>
      </c>
    </row>
    <row r="2120" spans="1:1" x14ac:dyDescent="0.25">
      <c r="A2120" s="4">
        <v>2118</v>
      </c>
    </row>
    <row r="2121" spans="1:1" x14ac:dyDescent="0.25">
      <c r="A2121" s="4">
        <v>2119</v>
      </c>
    </row>
    <row r="2122" spans="1:1" x14ac:dyDescent="0.25">
      <c r="A2122" s="4">
        <v>2120</v>
      </c>
    </row>
    <row r="2123" spans="1:1" x14ac:dyDescent="0.25">
      <c r="A2123" s="4">
        <v>2121</v>
      </c>
    </row>
    <row r="2124" spans="1:1" x14ac:dyDescent="0.25">
      <c r="A2124" s="4">
        <v>2122</v>
      </c>
    </row>
    <row r="2125" spans="1:1" x14ac:dyDescent="0.25">
      <c r="A2125" s="4">
        <v>2123</v>
      </c>
    </row>
    <row r="2126" spans="1:1" x14ac:dyDescent="0.25">
      <c r="A2126" s="4">
        <v>2124</v>
      </c>
    </row>
    <row r="2127" spans="1:1" x14ac:dyDescent="0.25">
      <c r="A2127" s="4">
        <v>2125</v>
      </c>
    </row>
    <row r="2128" spans="1:1" x14ac:dyDescent="0.25">
      <c r="A2128" s="4">
        <v>2126</v>
      </c>
    </row>
    <row r="2129" spans="1:1" x14ac:dyDescent="0.25">
      <c r="A2129" s="4">
        <v>2127</v>
      </c>
    </row>
    <row r="2130" spans="1:1" x14ac:dyDescent="0.25">
      <c r="A2130" s="4">
        <v>2128</v>
      </c>
    </row>
    <row r="2131" spans="1:1" x14ac:dyDescent="0.25">
      <c r="A2131" s="4">
        <v>2129</v>
      </c>
    </row>
    <row r="2132" spans="1:1" x14ac:dyDescent="0.25">
      <c r="A2132" s="4">
        <v>2130</v>
      </c>
    </row>
    <row r="2133" spans="1:1" x14ac:dyDescent="0.25">
      <c r="A2133" s="4">
        <v>2131</v>
      </c>
    </row>
    <row r="2134" spans="1:1" x14ac:dyDescent="0.25">
      <c r="A2134" s="4">
        <v>2132</v>
      </c>
    </row>
    <row r="2135" spans="1:1" x14ac:dyDescent="0.25">
      <c r="A2135" s="4">
        <v>2133</v>
      </c>
    </row>
    <row r="2136" spans="1:1" x14ac:dyDescent="0.25">
      <c r="A2136" s="4">
        <v>2134</v>
      </c>
    </row>
    <row r="2137" spans="1:1" x14ac:dyDescent="0.25">
      <c r="A2137" s="4">
        <v>2135</v>
      </c>
    </row>
    <row r="2138" spans="1:1" x14ac:dyDescent="0.25">
      <c r="A2138" s="4">
        <v>2136</v>
      </c>
    </row>
    <row r="2139" spans="1:1" x14ac:dyDescent="0.25">
      <c r="A2139" s="4">
        <v>2137</v>
      </c>
    </row>
    <row r="2140" spans="1:1" x14ac:dyDescent="0.25">
      <c r="A2140" s="4">
        <v>2138</v>
      </c>
    </row>
    <row r="2141" spans="1:1" x14ac:dyDescent="0.25">
      <c r="A2141" s="4">
        <v>2139</v>
      </c>
    </row>
    <row r="2142" spans="1:1" x14ac:dyDescent="0.25">
      <c r="A2142" s="4">
        <v>2140</v>
      </c>
    </row>
    <row r="2143" spans="1:1" x14ac:dyDescent="0.25">
      <c r="A2143" s="4">
        <v>2141</v>
      </c>
    </row>
    <row r="2144" spans="1:1" x14ac:dyDescent="0.25">
      <c r="A2144" s="4">
        <v>2142</v>
      </c>
    </row>
    <row r="2145" spans="1:1" x14ac:dyDescent="0.25">
      <c r="A2145" s="4">
        <v>2143</v>
      </c>
    </row>
    <row r="2146" spans="1:1" x14ac:dyDescent="0.25">
      <c r="A2146" s="4">
        <v>2144</v>
      </c>
    </row>
    <row r="2147" spans="1:1" x14ac:dyDescent="0.25">
      <c r="A2147" s="4">
        <v>2145</v>
      </c>
    </row>
    <row r="2148" spans="1:1" x14ac:dyDescent="0.25">
      <c r="A2148" s="4">
        <v>2146</v>
      </c>
    </row>
    <row r="2149" spans="1:1" x14ac:dyDescent="0.25">
      <c r="A2149" s="4">
        <v>2147</v>
      </c>
    </row>
    <row r="2150" spans="1:1" x14ac:dyDescent="0.25">
      <c r="A2150" s="4">
        <v>2148</v>
      </c>
    </row>
    <row r="2151" spans="1:1" x14ac:dyDescent="0.25">
      <c r="A2151" s="4">
        <v>2149</v>
      </c>
    </row>
    <row r="2152" spans="1:1" x14ac:dyDescent="0.25">
      <c r="A2152" s="4">
        <v>2150</v>
      </c>
    </row>
    <row r="2153" spans="1:1" x14ac:dyDescent="0.25">
      <c r="A2153" s="4">
        <v>2151</v>
      </c>
    </row>
    <row r="2154" spans="1:1" x14ac:dyDescent="0.25">
      <c r="A2154" s="4">
        <v>2152</v>
      </c>
    </row>
    <row r="2155" spans="1:1" x14ac:dyDescent="0.25">
      <c r="A2155" s="4">
        <v>2153</v>
      </c>
    </row>
    <row r="2156" spans="1:1" x14ac:dyDescent="0.25">
      <c r="A2156" s="4">
        <v>2154</v>
      </c>
    </row>
    <row r="2157" spans="1:1" x14ac:dyDescent="0.25">
      <c r="A2157" s="4">
        <v>2155</v>
      </c>
    </row>
    <row r="2158" spans="1:1" x14ac:dyDescent="0.25">
      <c r="A2158" s="4">
        <v>2156</v>
      </c>
    </row>
    <row r="2159" spans="1:1" x14ac:dyDescent="0.25">
      <c r="A2159" s="4">
        <v>2157</v>
      </c>
    </row>
    <row r="2160" spans="1:1" x14ac:dyDescent="0.25">
      <c r="A2160" s="4">
        <v>2158</v>
      </c>
    </row>
    <row r="2161" spans="1:1" x14ac:dyDescent="0.25">
      <c r="A2161" s="4">
        <v>2159</v>
      </c>
    </row>
    <row r="2162" spans="1:1" x14ac:dyDescent="0.25">
      <c r="A2162" s="4">
        <v>2160</v>
      </c>
    </row>
    <row r="2163" spans="1:1" x14ac:dyDescent="0.25">
      <c r="A2163" s="4">
        <v>2161</v>
      </c>
    </row>
    <row r="2164" spans="1:1" x14ac:dyDescent="0.25">
      <c r="A2164" s="4">
        <v>2162</v>
      </c>
    </row>
    <row r="2165" spans="1:1" x14ac:dyDescent="0.25">
      <c r="A2165" s="4">
        <v>2163</v>
      </c>
    </row>
    <row r="2166" spans="1:1" x14ac:dyDescent="0.25">
      <c r="A2166" s="4">
        <v>2164</v>
      </c>
    </row>
    <row r="2167" spans="1:1" x14ac:dyDescent="0.25">
      <c r="A2167" s="4">
        <v>2165</v>
      </c>
    </row>
    <row r="2168" spans="1:1" x14ac:dyDescent="0.25">
      <c r="A2168" s="4">
        <v>2166</v>
      </c>
    </row>
    <row r="2169" spans="1:1" x14ac:dyDescent="0.25">
      <c r="A2169" s="4">
        <v>2167</v>
      </c>
    </row>
    <row r="2170" spans="1:1" x14ac:dyDescent="0.25">
      <c r="A2170" s="4">
        <v>2168</v>
      </c>
    </row>
    <row r="2171" spans="1:1" x14ac:dyDescent="0.25">
      <c r="A2171" s="4">
        <v>2169</v>
      </c>
    </row>
    <row r="2172" spans="1:1" x14ac:dyDescent="0.25">
      <c r="A2172" s="4">
        <v>2170</v>
      </c>
    </row>
    <row r="2173" spans="1:1" x14ac:dyDescent="0.25">
      <c r="A2173" s="4">
        <v>2171</v>
      </c>
    </row>
    <row r="2174" spans="1:1" x14ac:dyDescent="0.25">
      <c r="A2174" s="4">
        <v>2172</v>
      </c>
    </row>
    <row r="2175" spans="1:1" x14ac:dyDescent="0.25">
      <c r="A2175" s="4">
        <v>2173</v>
      </c>
    </row>
    <row r="2176" spans="1:1" x14ac:dyDescent="0.25">
      <c r="A2176" s="4">
        <v>2174</v>
      </c>
    </row>
    <row r="2177" spans="1:1" x14ac:dyDescent="0.25">
      <c r="A2177" s="4">
        <v>2175</v>
      </c>
    </row>
    <row r="2178" spans="1:1" x14ac:dyDescent="0.25">
      <c r="A2178" s="4">
        <v>2176</v>
      </c>
    </row>
    <row r="2179" spans="1:1" x14ac:dyDescent="0.25">
      <c r="A2179" s="4">
        <v>2177</v>
      </c>
    </row>
    <row r="2180" spans="1:1" x14ac:dyDescent="0.25">
      <c r="A2180" s="4">
        <v>2178</v>
      </c>
    </row>
    <row r="2181" spans="1:1" x14ac:dyDescent="0.25">
      <c r="A2181" s="4">
        <v>2179</v>
      </c>
    </row>
    <row r="2182" spans="1:1" x14ac:dyDescent="0.25">
      <c r="A2182" s="4">
        <v>2180</v>
      </c>
    </row>
    <row r="2183" spans="1:1" x14ac:dyDescent="0.25">
      <c r="A2183" s="4">
        <v>2181</v>
      </c>
    </row>
    <row r="2184" spans="1:1" x14ac:dyDescent="0.25">
      <c r="A2184" s="4">
        <v>2182</v>
      </c>
    </row>
    <row r="2185" spans="1:1" x14ac:dyDescent="0.25">
      <c r="A2185" s="4">
        <v>2183</v>
      </c>
    </row>
    <row r="2186" spans="1:1" x14ac:dyDescent="0.25">
      <c r="A2186" s="4">
        <v>2184</v>
      </c>
    </row>
    <row r="2187" spans="1:1" x14ac:dyDescent="0.25">
      <c r="A2187" s="4">
        <v>2185</v>
      </c>
    </row>
    <row r="2188" spans="1:1" x14ac:dyDescent="0.25">
      <c r="A2188" s="4">
        <v>2186</v>
      </c>
    </row>
    <row r="2189" spans="1:1" x14ac:dyDescent="0.25">
      <c r="A2189" s="4">
        <v>2187</v>
      </c>
    </row>
    <row r="2190" spans="1:1" x14ac:dyDescent="0.25">
      <c r="A2190" s="4">
        <v>2188</v>
      </c>
    </row>
    <row r="2191" spans="1:1" x14ac:dyDescent="0.25">
      <c r="A2191" s="4">
        <v>2189</v>
      </c>
    </row>
    <row r="2192" spans="1:1" x14ac:dyDescent="0.25">
      <c r="A2192" s="4">
        <v>2190</v>
      </c>
    </row>
    <row r="2193" spans="1:1" x14ac:dyDescent="0.25">
      <c r="A2193" s="4">
        <v>2191</v>
      </c>
    </row>
    <row r="2194" spans="1:1" x14ac:dyDescent="0.25">
      <c r="A2194" s="4">
        <v>2192</v>
      </c>
    </row>
    <row r="2195" spans="1:1" x14ac:dyDescent="0.25">
      <c r="A2195" s="4">
        <v>2193</v>
      </c>
    </row>
    <row r="2196" spans="1:1" x14ac:dyDescent="0.25">
      <c r="A2196" s="4">
        <v>2194</v>
      </c>
    </row>
    <row r="2197" spans="1:1" x14ac:dyDescent="0.25">
      <c r="A2197" s="4">
        <v>2195</v>
      </c>
    </row>
    <row r="2198" spans="1:1" x14ac:dyDescent="0.25">
      <c r="A2198" s="4">
        <v>2196</v>
      </c>
    </row>
    <row r="2199" spans="1:1" x14ac:dyDescent="0.25">
      <c r="A2199" s="4">
        <v>2197</v>
      </c>
    </row>
    <row r="2200" spans="1:1" x14ac:dyDescent="0.25">
      <c r="A2200" s="4">
        <v>2198</v>
      </c>
    </row>
    <row r="2201" spans="1:1" x14ac:dyDescent="0.25">
      <c r="A2201" s="4">
        <v>2199</v>
      </c>
    </row>
    <row r="2202" spans="1:1" x14ac:dyDescent="0.25">
      <c r="A2202" s="4">
        <v>2200</v>
      </c>
    </row>
    <row r="2203" spans="1:1" x14ac:dyDescent="0.25">
      <c r="A2203" s="4">
        <v>2201</v>
      </c>
    </row>
    <row r="2204" spans="1:1" x14ac:dyDescent="0.25">
      <c r="A2204" s="4">
        <v>2202</v>
      </c>
    </row>
    <row r="2205" spans="1:1" x14ac:dyDescent="0.25">
      <c r="A2205" s="4">
        <v>2203</v>
      </c>
    </row>
    <row r="2206" spans="1:1" x14ac:dyDescent="0.25">
      <c r="A2206" s="4">
        <v>2204</v>
      </c>
    </row>
    <row r="2207" spans="1:1" x14ac:dyDescent="0.25">
      <c r="A2207" s="4">
        <v>2205</v>
      </c>
    </row>
    <row r="2208" spans="1:1" x14ac:dyDescent="0.25">
      <c r="A2208" s="4">
        <v>2206</v>
      </c>
    </row>
    <row r="2209" spans="1:1" x14ac:dyDescent="0.25">
      <c r="A2209" s="4">
        <v>2207</v>
      </c>
    </row>
    <row r="2210" spans="1:1" x14ac:dyDescent="0.25">
      <c r="A2210" s="4">
        <v>2208</v>
      </c>
    </row>
    <row r="2211" spans="1:1" x14ac:dyDescent="0.25">
      <c r="A2211" s="4">
        <v>2209</v>
      </c>
    </row>
    <row r="2212" spans="1:1" x14ac:dyDescent="0.25">
      <c r="A2212" s="4">
        <v>2210</v>
      </c>
    </row>
    <row r="2213" spans="1:1" x14ac:dyDescent="0.25">
      <c r="A2213" s="4">
        <v>2211</v>
      </c>
    </row>
    <row r="2214" spans="1:1" x14ac:dyDescent="0.25">
      <c r="A2214" s="4">
        <v>2212</v>
      </c>
    </row>
    <row r="2215" spans="1:1" x14ac:dyDescent="0.25">
      <c r="A2215" s="4">
        <v>2213</v>
      </c>
    </row>
    <row r="2216" spans="1:1" x14ac:dyDescent="0.25">
      <c r="A2216" s="4">
        <v>2214</v>
      </c>
    </row>
    <row r="2217" spans="1:1" x14ac:dyDescent="0.25">
      <c r="A2217" s="4">
        <v>2215</v>
      </c>
    </row>
    <row r="2218" spans="1:1" x14ac:dyDescent="0.25">
      <c r="A2218" s="4">
        <v>2216</v>
      </c>
    </row>
    <row r="2219" spans="1:1" x14ac:dyDescent="0.25">
      <c r="A2219" s="4">
        <v>2217</v>
      </c>
    </row>
    <row r="2220" spans="1:1" x14ac:dyDescent="0.25">
      <c r="A2220" s="4">
        <v>2218</v>
      </c>
    </row>
    <row r="2221" spans="1:1" x14ac:dyDescent="0.25">
      <c r="A2221" s="4">
        <v>2219</v>
      </c>
    </row>
    <row r="2222" spans="1:1" x14ac:dyDescent="0.25">
      <c r="A2222" s="4">
        <v>2220</v>
      </c>
    </row>
    <row r="2223" spans="1:1" x14ac:dyDescent="0.25">
      <c r="A2223" s="4">
        <v>2221</v>
      </c>
    </row>
    <row r="2224" spans="1:1" x14ac:dyDescent="0.25">
      <c r="A2224" s="4">
        <v>2222</v>
      </c>
    </row>
    <row r="2225" spans="1:1" x14ac:dyDescent="0.25">
      <c r="A2225" s="4">
        <v>2223</v>
      </c>
    </row>
    <row r="2226" spans="1:1" x14ac:dyDescent="0.25">
      <c r="A2226" s="4">
        <v>2224</v>
      </c>
    </row>
    <row r="2227" spans="1:1" x14ac:dyDescent="0.25">
      <c r="A2227" s="4">
        <v>2225</v>
      </c>
    </row>
    <row r="2228" spans="1:1" x14ac:dyDescent="0.25">
      <c r="A2228" s="4">
        <v>2226</v>
      </c>
    </row>
    <row r="2229" spans="1:1" x14ac:dyDescent="0.25">
      <c r="A2229" s="4">
        <v>2227</v>
      </c>
    </row>
    <row r="2230" spans="1:1" x14ac:dyDescent="0.25">
      <c r="A2230" s="4">
        <v>2228</v>
      </c>
    </row>
    <row r="2231" spans="1:1" x14ac:dyDescent="0.25">
      <c r="A2231" s="4">
        <v>2229</v>
      </c>
    </row>
    <row r="2232" spans="1:1" x14ac:dyDescent="0.25">
      <c r="A2232" s="4">
        <v>2230</v>
      </c>
    </row>
    <row r="2233" spans="1:1" x14ac:dyDescent="0.25">
      <c r="A2233" s="4">
        <v>2231</v>
      </c>
    </row>
    <row r="2234" spans="1:1" x14ac:dyDescent="0.25">
      <c r="A2234" s="4">
        <v>2232</v>
      </c>
    </row>
    <row r="2235" spans="1:1" x14ac:dyDescent="0.25">
      <c r="A2235" s="4">
        <v>2233</v>
      </c>
    </row>
    <row r="2236" spans="1:1" x14ac:dyDescent="0.25">
      <c r="A2236" s="4">
        <v>2234</v>
      </c>
    </row>
    <row r="2237" spans="1:1" x14ac:dyDescent="0.25">
      <c r="A2237" s="4">
        <v>2235</v>
      </c>
    </row>
    <row r="2238" spans="1:1" x14ac:dyDescent="0.25">
      <c r="A2238" s="4">
        <v>2236</v>
      </c>
    </row>
    <row r="2239" spans="1:1" x14ac:dyDescent="0.25">
      <c r="A2239" s="4">
        <v>2237</v>
      </c>
    </row>
    <row r="2240" spans="1:1" x14ac:dyDescent="0.25">
      <c r="A2240" s="4">
        <v>2238</v>
      </c>
    </row>
    <row r="2241" spans="1:1" x14ac:dyDescent="0.25">
      <c r="A2241" s="4">
        <v>2239</v>
      </c>
    </row>
    <row r="2242" spans="1:1" x14ac:dyDescent="0.25">
      <c r="A2242" s="4">
        <v>2240</v>
      </c>
    </row>
    <row r="2243" spans="1:1" x14ac:dyDescent="0.25">
      <c r="A2243" s="4">
        <v>2241</v>
      </c>
    </row>
    <row r="2244" spans="1:1" x14ac:dyDescent="0.25">
      <c r="A2244" s="4">
        <v>2242</v>
      </c>
    </row>
    <row r="2245" spans="1:1" x14ac:dyDescent="0.25">
      <c r="A2245" s="4">
        <v>2243</v>
      </c>
    </row>
    <row r="2246" spans="1:1" x14ac:dyDescent="0.25">
      <c r="A2246" s="4">
        <v>2244</v>
      </c>
    </row>
    <row r="2247" spans="1:1" x14ac:dyDescent="0.25">
      <c r="A2247" s="4">
        <v>2245</v>
      </c>
    </row>
    <row r="2248" spans="1:1" x14ac:dyDescent="0.25">
      <c r="A2248" s="4">
        <v>2246</v>
      </c>
    </row>
    <row r="2249" spans="1:1" x14ac:dyDescent="0.25">
      <c r="A2249" s="4">
        <v>2247</v>
      </c>
    </row>
    <row r="2250" spans="1:1" x14ac:dyDescent="0.25">
      <c r="A2250" s="4">
        <v>2248</v>
      </c>
    </row>
    <row r="2251" spans="1:1" x14ac:dyDescent="0.25">
      <c r="A2251" s="4">
        <v>2249</v>
      </c>
    </row>
    <row r="2252" spans="1:1" x14ac:dyDescent="0.25">
      <c r="A2252" s="4">
        <v>2250</v>
      </c>
    </row>
    <row r="2253" spans="1:1" x14ac:dyDescent="0.25">
      <c r="A2253" s="4">
        <v>2251</v>
      </c>
    </row>
    <row r="2254" spans="1:1" x14ac:dyDescent="0.25">
      <c r="A2254" s="4">
        <v>2252</v>
      </c>
    </row>
    <row r="2255" spans="1:1" x14ac:dyDescent="0.25">
      <c r="A2255" s="4">
        <v>2253</v>
      </c>
    </row>
    <row r="2256" spans="1:1" x14ac:dyDescent="0.25">
      <c r="A2256" s="4">
        <v>2254</v>
      </c>
    </row>
    <row r="2257" spans="1:1" x14ac:dyDescent="0.25">
      <c r="A2257" s="4">
        <v>2255</v>
      </c>
    </row>
    <row r="2258" spans="1:1" x14ac:dyDescent="0.25">
      <c r="A2258" s="4">
        <v>2256</v>
      </c>
    </row>
    <row r="2259" spans="1:1" x14ac:dyDescent="0.25">
      <c r="A2259" s="4">
        <v>2257</v>
      </c>
    </row>
    <row r="2260" spans="1:1" x14ac:dyDescent="0.25">
      <c r="A2260" s="4">
        <v>2258</v>
      </c>
    </row>
    <row r="2261" spans="1:1" x14ac:dyDescent="0.25">
      <c r="A2261" s="4">
        <v>2259</v>
      </c>
    </row>
    <row r="2262" spans="1:1" x14ac:dyDescent="0.25">
      <c r="A2262" s="4">
        <v>2260</v>
      </c>
    </row>
    <row r="2263" spans="1:1" x14ac:dyDescent="0.25">
      <c r="A2263" s="4">
        <v>2261</v>
      </c>
    </row>
    <row r="2264" spans="1:1" x14ac:dyDescent="0.25">
      <c r="A2264" s="4">
        <v>2262</v>
      </c>
    </row>
    <row r="2265" spans="1:1" x14ac:dyDescent="0.25">
      <c r="A2265" s="4">
        <v>2263</v>
      </c>
    </row>
    <row r="2266" spans="1:1" x14ac:dyDescent="0.25">
      <c r="A2266" s="4">
        <v>2264</v>
      </c>
    </row>
    <row r="2267" spans="1:1" x14ac:dyDescent="0.25">
      <c r="A2267" s="4">
        <v>2265</v>
      </c>
    </row>
    <row r="2268" spans="1:1" x14ac:dyDescent="0.25">
      <c r="A2268" s="4">
        <v>2266</v>
      </c>
    </row>
    <row r="2269" spans="1:1" x14ac:dyDescent="0.25">
      <c r="A2269" s="4">
        <v>2267</v>
      </c>
    </row>
    <row r="2270" spans="1:1" x14ac:dyDescent="0.25">
      <c r="A2270" s="4">
        <v>2268</v>
      </c>
    </row>
    <row r="2271" spans="1:1" x14ac:dyDescent="0.25">
      <c r="A2271" s="4">
        <v>2269</v>
      </c>
    </row>
    <row r="2272" spans="1:1" x14ac:dyDescent="0.25">
      <c r="A2272" s="4">
        <v>2270</v>
      </c>
    </row>
    <row r="2273" spans="1:1" x14ac:dyDescent="0.25">
      <c r="A2273" s="4">
        <v>2271</v>
      </c>
    </row>
    <row r="2274" spans="1:1" x14ac:dyDescent="0.25">
      <c r="A2274" s="4">
        <v>2272</v>
      </c>
    </row>
    <row r="2275" spans="1:1" x14ac:dyDescent="0.25">
      <c r="A2275" s="4">
        <v>2273</v>
      </c>
    </row>
    <row r="2276" spans="1:1" x14ac:dyDescent="0.25">
      <c r="A2276" s="4">
        <v>2274</v>
      </c>
    </row>
    <row r="2277" spans="1:1" x14ac:dyDescent="0.25">
      <c r="A2277" s="4">
        <v>2275</v>
      </c>
    </row>
    <row r="2278" spans="1:1" x14ac:dyDescent="0.25">
      <c r="A2278" s="4">
        <v>2276</v>
      </c>
    </row>
    <row r="2279" spans="1:1" x14ac:dyDescent="0.25">
      <c r="A2279" s="4">
        <v>2277</v>
      </c>
    </row>
    <row r="2280" spans="1:1" x14ac:dyDescent="0.25">
      <c r="A2280" s="4">
        <v>2278</v>
      </c>
    </row>
    <row r="2281" spans="1:1" x14ac:dyDescent="0.25">
      <c r="A2281" s="4">
        <v>2279</v>
      </c>
    </row>
    <row r="2282" spans="1:1" x14ac:dyDescent="0.25">
      <c r="A2282" s="4">
        <v>2280</v>
      </c>
    </row>
    <row r="2283" spans="1:1" x14ac:dyDescent="0.25">
      <c r="A2283" s="4">
        <v>2281</v>
      </c>
    </row>
    <row r="2284" spans="1:1" x14ac:dyDescent="0.25">
      <c r="A2284" s="4">
        <v>2282</v>
      </c>
    </row>
    <row r="2285" spans="1:1" x14ac:dyDescent="0.25">
      <c r="A2285" s="4">
        <v>2283</v>
      </c>
    </row>
    <row r="2286" spans="1:1" x14ac:dyDescent="0.25">
      <c r="A2286" s="4">
        <v>2284</v>
      </c>
    </row>
    <row r="2287" spans="1:1" x14ac:dyDescent="0.25">
      <c r="A2287" s="4">
        <v>2285</v>
      </c>
    </row>
    <row r="2288" spans="1:1" x14ac:dyDescent="0.25">
      <c r="A2288" s="4">
        <v>2286</v>
      </c>
    </row>
    <row r="2289" spans="1:1" x14ac:dyDescent="0.25">
      <c r="A2289" s="4">
        <v>2287</v>
      </c>
    </row>
    <row r="2290" spans="1:1" x14ac:dyDescent="0.25">
      <c r="A2290" s="4">
        <v>2288</v>
      </c>
    </row>
    <row r="2291" spans="1:1" x14ac:dyDescent="0.25">
      <c r="A2291" s="4">
        <v>2289</v>
      </c>
    </row>
    <row r="2292" spans="1:1" x14ac:dyDescent="0.25">
      <c r="A2292" s="4">
        <v>2290</v>
      </c>
    </row>
    <row r="2293" spans="1:1" x14ac:dyDescent="0.25">
      <c r="A2293" s="4">
        <v>2291</v>
      </c>
    </row>
    <row r="2294" spans="1:1" x14ac:dyDescent="0.25">
      <c r="A2294" s="4">
        <v>2292</v>
      </c>
    </row>
    <row r="2295" spans="1:1" x14ac:dyDescent="0.25">
      <c r="A2295" s="4">
        <v>2293</v>
      </c>
    </row>
    <row r="2296" spans="1:1" x14ac:dyDescent="0.25">
      <c r="A2296" s="4">
        <v>2294</v>
      </c>
    </row>
    <row r="2297" spans="1:1" x14ac:dyDescent="0.25">
      <c r="A2297" s="4">
        <v>2295</v>
      </c>
    </row>
    <row r="2298" spans="1:1" x14ac:dyDescent="0.25">
      <c r="A2298" s="4">
        <v>2296</v>
      </c>
    </row>
    <row r="2299" spans="1:1" x14ac:dyDescent="0.25">
      <c r="A2299" s="4">
        <v>2297</v>
      </c>
    </row>
    <row r="2300" spans="1:1" x14ac:dyDescent="0.25">
      <c r="A2300" s="4">
        <v>2298</v>
      </c>
    </row>
    <row r="2301" spans="1:1" x14ac:dyDescent="0.25">
      <c r="A2301" s="4">
        <v>2299</v>
      </c>
    </row>
    <row r="2302" spans="1:1" x14ac:dyDescent="0.25">
      <c r="A2302" s="4">
        <v>2300</v>
      </c>
    </row>
    <row r="2303" spans="1:1" x14ac:dyDescent="0.25">
      <c r="A2303" s="4">
        <v>2301</v>
      </c>
    </row>
    <row r="2304" spans="1:1" x14ac:dyDescent="0.25">
      <c r="A2304" s="4">
        <v>2302</v>
      </c>
    </row>
    <row r="2305" spans="1:1" x14ac:dyDescent="0.25">
      <c r="A2305" s="4">
        <v>2303</v>
      </c>
    </row>
    <row r="2306" spans="1:1" x14ac:dyDescent="0.25">
      <c r="A2306" s="4">
        <v>2304</v>
      </c>
    </row>
    <row r="2307" spans="1:1" x14ac:dyDescent="0.25">
      <c r="A2307" s="4">
        <v>2305</v>
      </c>
    </row>
    <row r="2308" spans="1:1" x14ac:dyDescent="0.25">
      <c r="A2308" s="4">
        <v>2306</v>
      </c>
    </row>
    <row r="2309" spans="1:1" x14ac:dyDescent="0.25">
      <c r="A2309" s="4">
        <v>2307</v>
      </c>
    </row>
    <row r="2310" spans="1:1" x14ac:dyDescent="0.25">
      <c r="A2310" s="4">
        <v>2308</v>
      </c>
    </row>
    <row r="2311" spans="1:1" x14ac:dyDescent="0.25">
      <c r="A2311" s="4">
        <v>2309</v>
      </c>
    </row>
    <row r="2312" spans="1:1" x14ac:dyDescent="0.25">
      <c r="A2312" s="4">
        <v>2310</v>
      </c>
    </row>
    <row r="2313" spans="1:1" x14ac:dyDescent="0.25">
      <c r="A2313" s="4">
        <v>2311</v>
      </c>
    </row>
    <row r="2314" spans="1:1" x14ac:dyDescent="0.25">
      <c r="A2314" s="4">
        <v>2312</v>
      </c>
    </row>
    <row r="2315" spans="1:1" x14ac:dyDescent="0.25">
      <c r="A2315" s="4">
        <v>2313</v>
      </c>
    </row>
    <row r="2316" spans="1:1" x14ac:dyDescent="0.25">
      <c r="A2316" s="4">
        <v>2314</v>
      </c>
    </row>
    <row r="2317" spans="1:1" x14ac:dyDescent="0.25">
      <c r="A2317" s="4">
        <v>2315</v>
      </c>
    </row>
    <row r="2318" spans="1:1" x14ac:dyDescent="0.25">
      <c r="A2318" s="4">
        <v>2316</v>
      </c>
    </row>
    <row r="2319" spans="1:1" x14ac:dyDescent="0.25">
      <c r="A2319" s="4">
        <v>2317</v>
      </c>
    </row>
    <row r="2320" spans="1:1" x14ac:dyDescent="0.25">
      <c r="A2320" s="4">
        <v>2318</v>
      </c>
    </row>
    <row r="2321" spans="1:1" x14ac:dyDescent="0.25">
      <c r="A2321" s="4">
        <v>2319</v>
      </c>
    </row>
    <row r="2322" spans="1:1" x14ac:dyDescent="0.25">
      <c r="A2322" s="4">
        <v>2320</v>
      </c>
    </row>
    <row r="2323" spans="1:1" x14ac:dyDescent="0.25">
      <c r="A2323" s="4">
        <v>2321</v>
      </c>
    </row>
    <row r="2324" spans="1:1" x14ac:dyDescent="0.25">
      <c r="A2324" s="4">
        <v>2322</v>
      </c>
    </row>
    <row r="2325" spans="1:1" x14ac:dyDescent="0.25">
      <c r="A2325" s="4">
        <v>2323</v>
      </c>
    </row>
    <row r="2326" spans="1:1" x14ac:dyDescent="0.25">
      <c r="A2326" s="4">
        <v>2324</v>
      </c>
    </row>
    <row r="2327" spans="1:1" x14ac:dyDescent="0.25">
      <c r="A2327" s="4">
        <v>2325</v>
      </c>
    </row>
    <row r="2328" spans="1:1" x14ac:dyDescent="0.25">
      <c r="A2328" s="4">
        <v>2326</v>
      </c>
    </row>
    <row r="2329" spans="1:1" x14ac:dyDescent="0.25">
      <c r="A2329" s="4">
        <v>2327</v>
      </c>
    </row>
    <row r="2330" spans="1:1" x14ac:dyDescent="0.25">
      <c r="A2330" s="4">
        <v>2328</v>
      </c>
    </row>
    <row r="2331" spans="1:1" x14ac:dyDescent="0.25">
      <c r="A2331" s="4">
        <v>2329</v>
      </c>
    </row>
    <row r="2332" spans="1:1" x14ac:dyDescent="0.25">
      <c r="A2332" s="4">
        <v>2330</v>
      </c>
    </row>
    <row r="2333" spans="1:1" x14ac:dyDescent="0.25">
      <c r="A2333" s="4">
        <v>2331</v>
      </c>
    </row>
    <row r="2334" spans="1:1" x14ac:dyDescent="0.25">
      <c r="A2334" s="4">
        <v>2332</v>
      </c>
    </row>
    <row r="2335" spans="1:1" x14ac:dyDescent="0.25">
      <c r="A2335" s="4">
        <v>2333</v>
      </c>
    </row>
    <row r="2336" spans="1:1" x14ac:dyDescent="0.25">
      <c r="A2336" s="4">
        <v>2334</v>
      </c>
    </row>
    <row r="2337" spans="1:1" x14ac:dyDescent="0.25">
      <c r="A2337" s="4">
        <v>2335</v>
      </c>
    </row>
    <row r="2338" spans="1:1" x14ac:dyDescent="0.25">
      <c r="A2338" s="4">
        <v>2336</v>
      </c>
    </row>
    <row r="2339" spans="1:1" x14ac:dyDescent="0.25">
      <c r="A2339" s="4">
        <v>2337</v>
      </c>
    </row>
    <row r="2340" spans="1:1" x14ac:dyDescent="0.25">
      <c r="A2340" s="4">
        <v>2338</v>
      </c>
    </row>
    <row r="2341" spans="1:1" x14ac:dyDescent="0.25">
      <c r="A2341" s="4">
        <v>2339</v>
      </c>
    </row>
    <row r="2342" spans="1:1" x14ac:dyDescent="0.25">
      <c r="A2342" s="4">
        <v>2340</v>
      </c>
    </row>
    <row r="2343" spans="1:1" x14ac:dyDescent="0.25">
      <c r="A2343" s="4">
        <v>2341</v>
      </c>
    </row>
    <row r="2344" spans="1:1" x14ac:dyDescent="0.25">
      <c r="A2344" s="4">
        <v>2342</v>
      </c>
    </row>
    <row r="2345" spans="1:1" x14ac:dyDescent="0.25">
      <c r="A2345" s="4">
        <v>2343</v>
      </c>
    </row>
    <row r="2346" spans="1:1" x14ac:dyDescent="0.25">
      <c r="A2346" s="4">
        <v>2344</v>
      </c>
    </row>
    <row r="2347" spans="1:1" x14ac:dyDescent="0.25">
      <c r="A2347" s="4">
        <v>2345</v>
      </c>
    </row>
    <row r="2348" spans="1:1" x14ac:dyDescent="0.25">
      <c r="A2348" s="4">
        <v>2346</v>
      </c>
    </row>
    <row r="2349" spans="1:1" x14ac:dyDescent="0.25">
      <c r="A2349" s="4">
        <v>2347</v>
      </c>
    </row>
    <row r="2350" spans="1:1" x14ac:dyDescent="0.25">
      <c r="A2350" s="4">
        <v>2348</v>
      </c>
    </row>
    <row r="2351" spans="1:1" x14ac:dyDescent="0.25">
      <c r="A2351" s="4">
        <v>2349</v>
      </c>
    </row>
    <row r="2352" spans="1:1" x14ac:dyDescent="0.25">
      <c r="A2352" s="4">
        <v>2350</v>
      </c>
    </row>
    <row r="2353" spans="1:1" x14ac:dyDescent="0.25">
      <c r="A2353" s="4">
        <v>2351</v>
      </c>
    </row>
    <row r="2354" spans="1:1" x14ac:dyDescent="0.25">
      <c r="A2354" s="4">
        <v>2352</v>
      </c>
    </row>
    <row r="2355" spans="1:1" x14ac:dyDescent="0.25">
      <c r="A2355" s="4">
        <v>2353</v>
      </c>
    </row>
    <row r="2356" spans="1:1" x14ac:dyDescent="0.25">
      <c r="A2356" s="4">
        <v>2354</v>
      </c>
    </row>
    <row r="2357" spans="1:1" x14ac:dyDescent="0.25">
      <c r="A2357" s="4">
        <v>2355</v>
      </c>
    </row>
    <row r="2358" spans="1:1" x14ac:dyDescent="0.25">
      <c r="A2358" s="4">
        <v>2356</v>
      </c>
    </row>
    <row r="2359" spans="1:1" x14ac:dyDescent="0.25">
      <c r="A2359" s="4">
        <v>2357</v>
      </c>
    </row>
    <row r="2360" spans="1:1" x14ac:dyDescent="0.25">
      <c r="A2360" s="4">
        <v>2358</v>
      </c>
    </row>
    <row r="2361" spans="1:1" x14ac:dyDescent="0.25">
      <c r="A2361" s="4">
        <v>2359</v>
      </c>
    </row>
    <row r="2362" spans="1:1" x14ac:dyDescent="0.25">
      <c r="A2362" s="4">
        <v>2360</v>
      </c>
    </row>
    <row r="2363" spans="1:1" x14ac:dyDescent="0.25">
      <c r="A2363" s="4">
        <v>2361</v>
      </c>
    </row>
    <row r="2364" spans="1:1" x14ac:dyDescent="0.25">
      <c r="A2364" s="4">
        <v>2362</v>
      </c>
    </row>
    <row r="2365" spans="1:1" x14ac:dyDescent="0.25">
      <c r="A2365" s="4">
        <v>2363</v>
      </c>
    </row>
    <row r="2366" spans="1:1" x14ac:dyDescent="0.25">
      <c r="A2366" s="4">
        <v>2364</v>
      </c>
    </row>
    <row r="2367" spans="1:1" x14ac:dyDescent="0.25">
      <c r="A2367" s="4">
        <v>2365</v>
      </c>
    </row>
    <row r="2368" spans="1:1" x14ac:dyDescent="0.25">
      <c r="A2368" s="4">
        <v>2366</v>
      </c>
    </row>
    <row r="2369" spans="1:1" x14ac:dyDescent="0.25">
      <c r="A2369" s="4">
        <v>2367</v>
      </c>
    </row>
    <row r="2370" spans="1:1" x14ac:dyDescent="0.25">
      <c r="A2370" s="4">
        <v>2368</v>
      </c>
    </row>
    <row r="2371" spans="1:1" x14ac:dyDescent="0.25">
      <c r="A2371" s="4">
        <v>2369</v>
      </c>
    </row>
    <row r="2372" spans="1:1" x14ac:dyDescent="0.25">
      <c r="A2372" s="4">
        <v>2370</v>
      </c>
    </row>
    <row r="2373" spans="1:1" x14ac:dyDescent="0.25">
      <c r="A2373" s="4">
        <v>2371</v>
      </c>
    </row>
    <row r="2374" spans="1:1" x14ac:dyDescent="0.25">
      <c r="A2374" s="4">
        <v>2372</v>
      </c>
    </row>
    <row r="2375" spans="1:1" x14ac:dyDescent="0.25">
      <c r="A2375" s="4">
        <v>2373</v>
      </c>
    </row>
    <row r="2376" spans="1:1" x14ac:dyDescent="0.25">
      <c r="A2376" s="4">
        <v>2374</v>
      </c>
    </row>
    <row r="2377" spans="1:1" x14ac:dyDescent="0.25">
      <c r="A2377" s="4">
        <v>2375</v>
      </c>
    </row>
    <row r="2378" spans="1:1" x14ac:dyDescent="0.25">
      <c r="A2378" s="4">
        <v>2376</v>
      </c>
    </row>
    <row r="2379" spans="1:1" x14ac:dyDescent="0.25">
      <c r="A2379" s="4">
        <v>2377</v>
      </c>
    </row>
    <row r="2380" spans="1:1" x14ac:dyDescent="0.25">
      <c r="A2380" s="4">
        <v>2378</v>
      </c>
    </row>
    <row r="2381" spans="1:1" x14ac:dyDescent="0.25">
      <c r="A2381" s="4">
        <v>2379</v>
      </c>
    </row>
    <row r="2382" spans="1:1" x14ac:dyDescent="0.25">
      <c r="A2382" s="4">
        <v>2380</v>
      </c>
    </row>
    <row r="2383" spans="1:1" x14ac:dyDescent="0.25">
      <c r="A2383" s="4">
        <v>2381</v>
      </c>
    </row>
    <row r="2384" spans="1:1" x14ac:dyDescent="0.25">
      <c r="A2384" s="4">
        <v>2382</v>
      </c>
    </row>
    <row r="2385" spans="1:1" x14ac:dyDescent="0.25">
      <c r="A2385" s="4">
        <v>2383</v>
      </c>
    </row>
    <row r="2386" spans="1:1" x14ac:dyDescent="0.25">
      <c r="A2386" s="4">
        <v>2384</v>
      </c>
    </row>
    <row r="2387" spans="1:1" x14ac:dyDescent="0.25">
      <c r="A2387" s="4">
        <v>2385</v>
      </c>
    </row>
    <row r="2388" spans="1:1" x14ac:dyDescent="0.25">
      <c r="A2388" s="4">
        <v>2386</v>
      </c>
    </row>
    <row r="2389" spans="1:1" x14ac:dyDescent="0.25">
      <c r="A2389" s="4">
        <v>2387</v>
      </c>
    </row>
    <row r="2390" spans="1:1" x14ac:dyDescent="0.25">
      <c r="A2390" s="4">
        <v>2388</v>
      </c>
    </row>
    <row r="2391" spans="1:1" x14ac:dyDescent="0.25">
      <c r="A2391" s="4">
        <v>2389</v>
      </c>
    </row>
    <row r="2392" spans="1:1" x14ac:dyDescent="0.25">
      <c r="A2392" s="4">
        <v>2390</v>
      </c>
    </row>
    <row r="2393" spans="1:1" x14ac:dyDescent="0.25">
      <c r="A2393" s="4">
        <v>2391</v>
      </c>
    </row>
    <row r="2394" spans="1:1" x14ac:dyDescent="0.25">
      <c r="A2394" s="4">
        <v>2392</v>
      </c>
    </row>
    <row r="2395" spans="1:1" x14ac:dyDescent="0.25">
      <c r="A2395" s="4">
        <v>2393</v>
      </c>
    </row>
    <row r="2396" spans="1:1" x14ac:dyDescent="0.25">
      <c r="A2396" s="4">
        <v>2394</v>
      </c>
    </row>
    <row r="2397" spans="1:1" x14ac:dyDescent="0.25">
      <c r="A2397" s="4">
        <v>2395</v>
      </c>
    </row>
    <row r="2398" spans="1:1" x14ac:dyDescent="0.25">
      <c r="A2398" s="4">
        <v>2396</v>
      </c>
    </row>
    <row r="2399" spans="1:1" x14ac:dyDescent="0.25">
      <c r="A2399" s="4">
        <v>2397</v>
      </c>
    </row>
    <row r="2400" spans="1:1" x14ac:dyDescent="0.25">
      <c r="A2400" s="4">
        <v>2398</v>
      </c>
    </row>
    <row r="2401" spans="1:1" x14ac:dyDescent="0.25">
      <c r="A2401" s="4">
        <v>2399</v>
      </c>
    </row>
    <row r="2402" spans="1:1" x14ac:dyDescent="0.25">
      <c r="A2402" s="4">
        <v>2400</v>
      </c>
    </row>
    <row r="2403" spans="1:1" x14ac:dyDescent="0.25">
      <c r="A2403" s="4">
        <v>2401</v>
      </c>
    </row>
    <row r="2404" spans="1:1" x14ac:dyDescent="0.25">
      <c r="A2404" s="4">
        <v>2402</v>
      </c>
    </row>
    <row r="2405" spans="1:1" x14ac:dyDescent="0.25">
      <c r="A2405" s="4">
        <v>2403</v>
      </c>
    </row>
    <row r="2406" spans="1:1" x14ac:dyDescent="0.25">
      <c r="A2406" s="4">
        <v>2404</v>
      </c>
    </row>
    <row r="2407" spans="1:1" x14ac:dyDescent="0.25">
      <c r="A2407" s="4">
        <v>2405</v>
      </c>
    </row>
    <row r="2408" spans="1:1" x14ac:dyDescent="0.25">
      <c r="A2408" s="4">
        <v>2406</v>
      </c>
    </row>
    <row r="2409" spans="1:1" x14ac:dyDescent="0.25">
      <c r="A2409" s="4">
        <v>2407</v>
      </c>
    </row>
    <row r="2410" spans="1:1" x14ac:dyDescent="0.25">
      <c r="A2410" s="4">
        <v>2408</v>
      </c>
    </row>
    <row r="2411" spans="1:1" x14ac:dyDescent="0.25">
      <c r="A2411" s="4">
        <v>2409</v>
      </c>
    </row>
    <row r="2412" spans="1:1" x14ac:dyDescent="0.25">
      <c r="A2412" s="4">
        <v>2410</v>
      </c>
    </row>
    <row r="2413" spans="1:1" x14ac:dyDescent="0.25">
      <c r="A2413" s="4">
        <v>2411</v>
      </c>
    </row>
    <row r="2414" spans="1:1" x14ac:dyDescent="0.25">
      <c r="A2414" s="4">
        <v>2412</v>
      </c>
    </row>
    <row r="2415" spans="1:1" x14ac:dyDescent="0.25">
      <c r="A2415" s="4">
        <v>2413</v>
      </c>
    </row>
    <row r="2416" spans="1:1" x14ac:dyDescent="0.25">
      <c r="A2416" s="4">
        <v>2414</v>
      </c>
    </row>
    <row r="2417" spans="1:1" x14ac:dyDescent="0.25">
      <c r="A2417" s="4">
        <v>2415</v>
      </c>
    </row>
    <row r="2418" spans="1:1" x14ac:dyDescent="0.25">
      <c r="A2418" s="4">
        <v>2416</v>
      </c>
    </row>
    <row r="2419" spans="1:1" x14ac:dyDescent="0.25">
      <c r="A2419" s="4">
        <v>2417</v>
      </c>
    </row>
    <row r="2420" spans="1:1" x14ac:dyDescent="0.25">
      <c r="A2420" s="4">
        <v>2418</v>
      </c>
    </row>
    <row r="2421" spans="1:1" x14ac:dyDescent="0.25">
      <c r="A2421" s="4">
        <v>2419</v>
      </c>
    </row>
    <row r="2422" spans="1:1" x14ac:dyDescent="0.25">
      <c r="A2422" s="4">
        <v>2420</v>
      </c>
    </row>
    <row r="2423" spans="1:1" x14ac:dyDescent="0.25">
      <c r="A2423" s="4">
        <v>2421</v>
      </c>
    </row>
    <row r="2424" spans="1:1" x14ac:dyDescent="0.25">
      <c r="A2424" s="4">
        <v>2422</v>
      </c>
    </row>
    <row r="2425" spans="1:1" x14ac:dyDescent="0.25">
      <c r="A2425" s="4">
        <v>2423</v>
      </c>
    </row>
    <row r="2426" spans="1:1" x14ac:dyDescent="0.25">
      <c r="A2426" s="4">
        <v>2424</v>
      </c>
    </row>
    <row r="2427" spans="1:1" x14ac:dyDescent="0.25">
      <c r="A2427" s="4">
        <v>2425</v>
      </c>
    </row>
    <row r="2428" spans="1:1" x14ac:dyDescent="0.25">
      <c r="A2428" s="4">
        <v>2426</v>
      </c>
    </row>
    <row r="2429" spans="1:1" x14ac:dyDescent="0.25">
      <c r="A2429" s="4">
        <v>2427</v>
      </c>
    </row>
    <row r="2430" spans="1:1" x14ac:dyDescent="0.25">
      <c r="A2430" s="4">
        <v>2428</v>
      </c>
    </row>
    <row r="2431" spans="1:1" x14ac:dyDescent="0.25">
      <c r="A2431" s="4">
        <v>2429</v>
      </c>
    </row>
    <row r="2432" spans="1:1" x14ac:dyDescent="0.25">
      <c r="A2432" s="4">
        <v>2430</v>
      </c>
    </row>
    <row r="2433" spans="1:1" x14ac:dyDescent="0.25">
      <c r="A2433" s="4">
        <v>2431</v>
      </c>
    </row>
    <row r="2434" spans="1:1" x14ac:dyDescent="0.25">
      <c r="A2434" s="4">
        <v>2432</v>
      </c>
    </row>
    <row r="2435" spans="1:1" x14ac:dyDescent="0.25">
      <c r="A2435" s="4">
        <v>2433</v>
      </c>
    </row>
    <row r="2436" spans="1:1" x14ac:dyDescent="0.25">
      <c r="A2436" s="4">
        <v>2434</v>
      </c>
    </row>
    <row r="2437" spans="1:1" x14ac:dyDescent="0.25">
      <c r="A2437" s="4">
        <v>2435</v>
      </c>
    </row>
    <row r="2438" spans="1:1" x14ac:dyDescent="0.25">
      <c r="A2438" s="4">
        <v>2436</v>
      </c>
    </row>
    <row r="2439" spans="1:1" x14ac:dyDescent="0.25">
      <c r="A2439" s="4">
        <v>2437</v>
      </c>
    </row>
    <row r="2440" spans="1:1" x14ac:dyDescent="0.25">
      <c r="A2440" s="4">
        <v>2438</v>
      </c>
    </row>
    <row r="2441" spans="1:1" x14ac:dyDescent="0.25">
      <c r="A2441" s="4">
        <v>2439</v>
      </c>
    </row>
    <row r="2442" spans="1:1" x14ac:dyDescent="0.25">
      <c r="A2442" s="4">
        <v>2440</v>
      </c>
    </row>
    <row r="2443" spans="1:1" x14ac:dyDescent="0.25">
      <c r="A2443" s="4">
        <v>2441</v>
      </c>
    </row>
    <row r="2444" spans="1:1" x14ac:dyDescent="0.25">
      <c r="A2444" s="4">
        <v>2442</v>
      </c>
    </row>
    <row r="2445" spans="1:1" x14ac:dyDescent="0.25">
      <c r="A2445" s="4">
        <v>2443</v>
      </c>
    </row>
    <row r="2446" spans="1:1" x14ac:dyDescent="0.25">
      <c r="A2446" s="4">
        <v>2444</v>
      </c>
    </row>
    <row r="2447" spans="1:1" x14ac:dyDescent="0.25">
      <c r="A2447" s="4">
        <v>2445</v>
      </c>
    </row>
    <row r="2448" spans="1:1" x14ac:dyDescent="0.25">
      <c r="A2448" s="4">
        <v>2446</v>
      </c>
    </row>
    <row r="2449" spans="1:1" x14ac:dyDescent="0.25">
      <c r="A2449" s="4">
        <v>2447</v>
      </c>
    </row>
    <row r="2450" spans="1:1" x14ac:dyDescent="0.25">
      <c r="A2450" s="4">
        <v>2448</v>
      </c>
    </row>
    <row r="2451" spans="1:1" x14ac:dyDescent="0.25">
      <c r="A2451" s="4">
        <v>2449</v>
      </c>
    </row>
    <row r="2452" spans="1:1" x14ac:dyDescent="0.25">
      <c r="A2452" s="4">
        <v>2450</v>
      </c>
    </row>
    <row r="2453" spans="1:1" x14ac:dyDescent="0.25">
      <c r="A2453" s="4">
        <v>2451</v>
      </c>
    </row>
    <row r="2454" spans="1:1" x14ac:dyDescent="0.25">
      <c r="A2454" s="4">
        <v>2452</v>
      </c>
    </row>
    <row r="2455" spans="1:1" x14ac:dyDescent="0.25">
      <c r="A2455" s="4">
        <v>2453</v>
      </c>
    </row>
    <row r="2456" spans="1:1" x14ac:dyDescent="0.25">
      <c r="A2456" s="4">
        <v>2454</v>
      </c>
    </row>
    <row r="2457" spans="1:1" x14ac:dyDescent="0.25">
      <c r="A2457" s="4">
        <v>2455</v>
      </c>
    </row>
    <row r="2458" spans="1:1" x14ac:dyDescent="0.25">
      <c r="A2458" s="4">
        <v>2456</v>
      </c>
    </row>
    <row r="2459" spans="1:1" x14ac:dyDescent="0.25">
      <c r="A2459" s="4">
        <v>2457</v>
      </c>
    </row>
    <row r="2460" spans="1:1" x14ac:dyDescent="0.25">
      <c r="A2460" s="4">
        <v>2458</v>
      </c>
    </row>
    <row r="2461" spans="1:1" x14ac:dyDescent="0.25">
      <c r="A2461" s="4">
        <v>2459</v>
      </c>
    </row>
    <row r="2462" spans="1:1" x14ac:dyDescent="0.25">
      <c r="A2462" s="4">
        <v>2460</v>
      </c>
    </row>
    <row r="2463" spans="1:1" x14ac:dyDescent="0.25">
      <c r="A2463" s="4">
        <v>2461</v>
      </c>
    </row>
    <row r="2464" spans="1:1" x14ac:dyDescent="0.25">
      <c r="A2464" s="4">
        <v>2462</v>
      </c>
    </row>
    <row r="2465" spans="1:1" x14ac:dyDescent="0.25">
      <c r="A2465" s="4">
        <v>2463</v>
      </c>
    </row>
    <row r="2466" spans="1:1" x14ac:dyDescent="0.25">
      <c r="A2466" s="4">
        <v>2464</v>
      </c>
    </row>
    <row r="2467" spans="1:1" x14ac:dyDescent="0.25">
      <c r="A2467" s="4">
        <v>2465</v>
      </c>
    </row>
    <row r="2468" spans="1:1" x14ac:dyDescent="0.25">
      <c r="A2468" s="4">
        <v>2466</v>
      </c>
    </row>
    <row r="2469" spans="1:1" x14ac:dyDescent="0.25">
      <c r="A2469" s="4">
        <v>2467</v>
      </c>
    </row>
    <row r="2470" spans="1:1" x14ac:dyDescent="0.25">
      <c r="A2470" s="4">
        <v>2468</v>
      </c>
    </row>
    <row r="2471" spans="1:1" x14ac:dyDescent="0.25">
      <c r="A2471" s="4">
        <v>2469</v>
      </c>
    </row>
    <row r="2472" spans="1:1" x14ac:dyDescent="0.25">
      <c r="A2472" s="4">
        <v>2470</v>
      </c>
    </row>
    <row r="2473" spans="1:1" x14ac:dyDescent="0.25">
      <c r="A2473" s="4">
        <v>2471</v>
      </c>
    </row>
    <row r="2474" spans="1:1" x14ac:dyDescent="0.25">
      <c r="A2474" s="4">
        <v>2472</v>
      </c>
    </row>
    <row r="2475" spans="1:1" x14ac:dyDescent="0.25">
      <c r="A2475" s="4">
        <v>2473</v>
      </c>
    </row>
    <row r="2476" spans="1:1" x14ac:dyDescent="0.25">
      <c r="A2476" s="4">
        <v>2474</v>
      </c>
    </row>
    <row r="2477" spans="1:1" x14ac:dyDescent="0.25">
      <c r="A2477" s="4">
        <v>2475</v>
      </c>
    </row>
    <row r="2478" spans="1:1" x14ac:dyDescent="0.25">
      <c r="A2478" s="4">
        <v>2476</v>
      </c>
    </row>
    <row r="2479" spans="1:1" x14ac:dyDescent="0.25">
      <c r="A2479" s="4">
        <v>2477</v>
      </c>
    </row>
    <row r="2480" spans="1:1" x14ac:dyDescent="0.25">
      <c r="A2480" s="4">
        <v>2478</v>
      </c>
    </row>
    <row r="2481" spans="1:1" x14ac:dyDescent="0.25">
      <c r="A2481" s="4">
        <v>2479</v>
      </c>
    </row>
    <row r="2482" spans="1:1" x14ac:dyDescent="0.25">
      <c r="A2482" s="4">
        <v>2480</v>
      </c>
    </row>
    <row r="2483" spans="1:1" x14ac:dyDescent="0.25">
      <c r="A2483" s="4">
        <v>2481</v>
      </c>
    </row>
    <row r="2484" spans="1:1" x14ac:dyDescent="0.25">
      <c r="A2484" s="4">
        <v>2482</v>
      </c>
    </row>
    <row r="2485" spans="1:1" x14ac:dyDescent="0.25">
      <c r="A2485" s="4">
        <v>2483</v>
      </c>
    </row>
    <row r="2486" spans="1:1" x14ac:dyDescent="0.25">
      <c r="A2486" s="4">
        <v>2484</v>
      </c>
    </row>
    <row r="2487" spans="1:1" x14ac:dyDescent="0.25">
      <c r="A2487" s="4">
        <v>2485</v>
      </c>
    </row>
    <row r="2488" spans="1:1" x14ac:dyDescent="0.25">
      <c r="A2488" s="4">
        <v>2486</v>
      </c>
    </row>
    <row r="2489" spans="1:1" x14ac:dyDescent="0.25">
      <c r="A2489" s="4">
        <v>2487</v>
      </c>
    </row>
    <row r="2490" spans="1:1" x14ac:dyDescent="0.25">
      <c r="A2490" s="4">
        <v>2488</v>
      </c>
    </row>
    <row r="2491" spans="1:1" x14ac:dyDescent="0.25">
      <c r="A2491" s="4">
        <v>2489</v>
      </c>
    </row>
    <row r="2492" spans="1:1" x14ac:dyDescent="0.25">
      <c r="A2492" s="4">
        <v>2490</v>
      </c>
    </row>
    <row r="2493" spans="1:1" x14ac:dyDescent="0.25">
      <c r="A2493" s="4">
        <v>2491</v>
      </c>
    </row>
    <row r="2494" spans="1:1" x14ac:dyDescent="0.25">
      <c r="A2494" s="4">
        <v>2492</v>
      </c>
    </row>
    <row r="2495" spans="1:1" x14ac:dyDescent="0.25">
      <c r="A2495" s="4">
        <v>2493</v>
      </c>
    </row>
    <row r="2496" spans="1:1" x14ac:dyDescent="0.25">
      <c r="A2496" s="4">
        <v>2494</v>
      </c>
    </row>
    <row r="2497" spans="1:1" x14ac:dyDescent="0.25">
      <c r="A2497" s="4">
        <v>2495</v>
      </c>
    </row>
    <row r="2498" spans="1:1" x14ac:dyDescent="0.25">
      <c r="A2498" s="4">
        <v>2496</v>
      </c>
    </row>
    <row r="2499" spans="1:1" x14ac:dyDescent="0.25">
      <c r="A2499" s="4">
        <v>2497</v>
      </c>
    </row>
    <row r="2500" spans="1:1" x14ac:dyDescent="0.25">
      <c r="A2500" s="4">
        <v>2498</v>
      </c>
    </row>
    <row r="2501" spans="1:1" x14ac:dyDescent="0.25">
      <c r="A2501" s="4">
        <v>2499</v>
      </c>
    </row>
    <row r="2502" spans="1:1" x14ac:dyDescent="0.25">
      <c r="A2502" s="4">
        <v>2500</v>
      </c>
    </row>
    <row r="2503" spans="1:1" x14ac:dyDescent="0.25">
      <c r="A2503" s="4">
        <v>2501</v>
      </c>
    </row>
    <row r="2504" spans="1:1" x14ac:dyDescent="0.25">
      <c r="A2504" s="4">
        <v>2502</v>
      </c>
    </row>
    <row r="2505" spans="1:1" x14ac:dyDescent="0.25">
      <c r="A2505" s="4">
        <v>2503</v>
      </c>
    </row>
    <row r="2506" spans="1:1" x14ac:dyDescent="0.25">
      <c r="A2506" s="4">
        <v>2504</v>
      </c>
    </row>
    <row r="2507" spans="1:1" x14ac:dyDescent="0.25">
      <c r="A2507" s="4">
        <v>2505</v>
      </c>
    </row>
    <row r="2508" spans="1:1" x14ac:dyDescent="0.25">
      <c r="A2508" s="4">
        <v>2506</v>
      </c>
    </row>
    <row r="2509" spans="1:1" x14ac:dyDescent="0.25">
      <c r="A2509" s="4">
        <v>2507</v>
      </c>
    </row>
    <row r="2510" spans="1:1" x14ac:dyDescent="0.25">
      <c r="A2510" s="4">
        <v>2508</v>
      </c>
    </row>
    <row r="2511" spans="1:1" x14ac:dyDescent="0.25">
      <c r="A2511" s="4">
        <v>2509</v>
      </c>
    </row>
    <row r="2512" spans="1:1" x14ac:dyDescent="0.25">
      <c r="A2512" s="4">
        <v>2510</v>
      </c>
    </row>
    <row r="2513" spans="1:1" x14ac:dyDescent="0.25">
      <c r="A2513" s="4">
        <v>2511</v>
      </c>
    </row>
    <row r="2514" spans="1:1" x14ac:dyDescent="0.25">
      <c r="A2514" s="4">
        <v>2512</v>
      </c>
    </row>
    <row r="2515" spans="1:1" x14ac:dyDescent="0.25">
      <c r="A2515" s="4">
        <v>2513</v>
      </c>
    </row>
    <row r="2516" spans="1:1" x14ac:dyDescent="0.25">
      <c r="A2516" s="4">
        <v>2514</v>
      </c>
    </row>
    <row r="2517" spans="1:1" x14ac:dyDescent="0.25">
      <c r="A2517" s="4">
        <v>2515</v>
      </c>
    </row>
    <row r="2518" spans="1:1" x14ac:dyDescent="0.25">
      <c r="A2518" s="4">
        <v>2516</v>
      </c>
    </row>
    <row r="2519" spans="1:1" x14ac:dyDescent="0.25">
      <c r="A2519" s="4">
        <v>2517</v>
      </c>
    </row>
    <row r="2520" spans="1:1" x14ac:dyDescent="0.25">
      <c r="A2520" s="4">
        <v>2518</v>
      </c>
    </row>
    <row r="2521" spans="1:1" x14ac:dyDescent="0.25">
      <c r="A2521" s="4">
        <v>2519</v>
      </c>
    </row>
    <row r="2522" spans="1:1" x14ac:dyDescent="0.25">
      <c r="A2522" s="4">
        <v>2520</v>
      </c>
    </row>
    <row r="2523" spans="1:1" x14ac:dyDescent="0.25">
      <c r="A2523" s="4">
        <v>2521</v>
      </c>
    </row>
    <row r="2524" spans="1:1" x14ac:dyDescent="0.25">
      <c r="A2524" s="4">
        <v>2522</v>
      </c>
    </row>
    <row r="2525" spans="1:1" x14ac:dyDescent="0.25">
      <c r="A2525" s="4">
        <v>2523</v>
      </c>
    </row>
    <row r="2526" spans="1:1" x14ac:dyDescent="0.25">
      <c r="A2526" s="4">
        <v>2524</v>
      </c>
    </row>
    <row r="2527" spans="1:1" x14ac:dyDescent="0.25">
      <c r="A2527" s="4">
        <v>2525</v>
      </c>
    </row>
    <row r="2528" spans="1:1" x14ac:dyDescent="0.25">
      <c r="A2528" s="4">
        <v>2526</v>
      </c>
    </row>
    <row r="2529" spans="1:1" x14ac:dyDescent="0.25">
      <c r="A2529" s="4">
        <v>2527</v>
      </c>
    </row>
    <row r="2530" spans="1:1" x14ac:dyDescent="0.25">
      <c r="A2530" s="4">
        <v>2528</v>
      </c>
    </row>
    <row r="2531" spans="1:1" x14ac:dyDescent="0.25">
      <c r="A2531" s="4">
        <v>2529</v>
      </c>
    </row>
    <row r="2532" spans="1:1" x14ac:dyDescent="0.25">
      <c r="A2532" s="4">
        <v>2530</v>
      </c>
    </row>
    <row r="2533" spans="1:1" x14ac:dyDescent="0.25">
      <c r="A2533" s="4">
        <v>2531</v>
      </c>
    </row>
    <row r="2534" spans="1:1" x14ac:dyDescent="0.25">
      <c r="A2534" s="4">
        <v>2532</v>
      </c>
    </row>
    <row r="2535" spans="1:1" x14ac:dyDescent="0.25">
      <c r="A2535" s="4">
        <v>2533</v>
      </c>
    </row>
    <row r="2536" spans="1:1" x14ac:dyDescent="0.25">
      <c r="A2536" s="4">
        <v>2534</v>
      </c>
    </row>
    <row r="2537" spans="1:1" x14ac:dyDescent="0.25">
      <c r="A2537" s="4">
        <v>2535</v>
      </c>
    </row>
    <row r="2538" spans="1:1" x14ac:dyDescent="0.25">
      <c r="A2538" s="4">
        <v>2536</v>
      </c>
    </row>
    <row r="2539" spans="1:1" x14ac:dyDescent="0.25">
      <c r="A2539" s="4">
        <v>2537</v>
      </c>
    </row>
    <row r="2540" spans="1:1" x14ac:dyDescent="0.25">
      <c r="A2540" s="4">
        <v>2538</v>
      </c>
    </row>
    <row r="2541" spans="1:1" x14ac:dyDescent="0.25">
      <c r="A2541" s="4">
        <v>2539</v>
      </c>
    </row>
    <row r="2542" spans="1:1" x14ac:dyDescent="0.25">
      <c r="A2542" s="4">
        <v>2540</v>
      </c>
    </row>
    <row r="2543" spans="1:1" x14ac:dyDescent="0.25">
      <c r="A2543" s="4">
        <v>2541</v>
      </c>
    </row>
    <row r="2544" spans="1:1" x14ac:dyDescent="0.25">
      <c r="A2544" s="4">
        <v>2542</v>
      </c>
    </row>
    <row r="2545" spans="1:1" x14ac:dyDescent="0.25">
      <c r="A2545" s="4">
        <v>2543</v>
      </c>
    </row>
    <row r="2546" spans="1:1" x14ac:dyDescent="0.25">
      <c r="A2546" s="4">
        <v>2544</v>
      </c>
    </row>
    <row r="2547" spans="1:1" x14ac:dyDescent="0.25">
      <c r="A2547" s="4">
        <v>2545</v>
      </c>
    </row>
    <row r="2548" spans="1:1" x14ac:dyDescent="0.25">
      <c r="A2548" s="4">
        <v>2546</v>
      </c>
    </row>
    <row r="2549" spans="1:1" x14ac:dyDescent="0.25">
      <c r="A2549" s="4">
        <v>2547</v>
      </c>
    </row>
    <row r="2550" spans="1:1" x14ac:dyDescent="0.25">
      <c r="A2550" s="4">
        <v>2548</v>
      </c>
    </row>
    <row r="2551" spans="1:1" x14ac:dyDescent="0.25">
      <c r="A2551" s="4">
        <v>2549</v>
      </c>
    </row>
    <row r="2552" spans="1:1" x14ac:dyDescent="0.25">
      <c r="A2552" s="4">
        <v>2550</v>
      </c>
    </row>
    <row r="2553" spans="1:1" x14ac:dyDescent="0.25">
      <c r="A2553" s="4">
        <v>2551</v>
      </c>
    </row>
    <row r="2554" spans="1:1" x14ac:dyDescent="0.25">
      <c r="A2554" s="4">
        <v>2552</v>
      </c>
    </row>
    <row r="2555" spans="1:1" x14ac:dyDescent="0.25">
      <c r="A2555" s="4">
        <v>2553</v>
      </c>
    </row>
    <row r="2556" spans="1:1" x14ac:dyDescent="0.25">
      <c r="A2556" s="4">
        <v>2554</v>
      </c>
    </row>
    <row r="2557" spans="1:1" x14ac:dyDescent="0.25">
      <c r="A2557" s="4">
        <v>2555</v>
      </c>
    </row>
    <row r="2558" spans="1:1" x14ac:dyDescent="0.25">
      <c r="A2558" s="4">
        <v>2556</v>
      </c>
    </row>
    <row r="2559" spans="1:1" x14ac:dyDescent="0.25">
      <c r="A2559" s="4">
        <v>2557</v>
      </c>
    </row>
    <row r="2560" spans="1:1" x14ac:dyDescent="0.25">
      <c r="A2560" s="4">
        <v>2558</v>
      </c>
    </row>
    <row r="2561" spans="1:1" x14ac:dyDescent="0.25">
      <c r="A2561" s="4">
        <v>2559</v>
      </c>
    </row>
    <row r="2562" spans="1:1" x14ac:dyDescent="0.25">
      <c r="A2562" s="4">
        <v>2560</v>
      </c>
    </row>
    <row r="2563" spans="1:1" x14ac:dyDescent="0.25">
      <c r="A2563" s="4">
        <v>2561</v>
      </c>
    </row>
    <row r="2564" spans="1:1" x14ac:dyDescent="0.25">
      <c r="A2564" s="4">
        <v>2562</v>
      </c>
    </row>
    <row r="2565" spans="1:1" x14ac:dyDescent="0.25">
      <c r="A2565" s="4">
        <v>2563</v>
      </c>
    </row>
    <row r="2566" spans="1:1" x14ac:dyDescent="0.25">
      <c r="A2566" s="4">
        <v>2564</v>
      </c>
    </row>
    <row r="2567" spans="1:1" x14ac:dyDescent="0.25">
      <c r="A2567" s="4">
        <v>2565</v>
      </c>
    </row>
    <row r="2568" spans="1:1" x14ac:dyDescent="0.25">
      <c r="A2568" s="4">
        <v>2566</v>
      </c>
    </row>
    <row r="2569" spans="1:1" x14ac:dyDescent="0.25">
      <c r="A2569" s="4">
        <v>2567</v>
      </c>
    </row>
    <row r="2570" spans="1:1" x14ac:dyDescent="0.25">
      <c r="A2570" s="4">
        <v>2568</v>
      </c>
    </row>
    <row r="2571" spans="1:1" x14ac:dyDescent="0.25">
      <c r="A2571" s="4">
        <v>2569</v>
      </c>
    </row>
    <row r="2572" spans="1:1" x14ac:dyDescent="0.25">
      <c r="A2572" s="4">
        <v>2570</v>
      </c>
    </row>
    <row r="2573" spans="1:1" x14ac:dyDescent="0.25">
      <c r="A2573" s="4">
        <v>2571</v>
      </c>
    </row>
    <row r="2574" spans="1:1" x14ac:dyDescent="0.25">
      <c r="A2574" s="4">
        <v>2572</v>
      </c>
    </row>
    <row r="2575" spans="1:1" x14ac:dyDescent="0.25">
      <c r="A2575" s="4">
        <v>2573</v>
      </c>
    </row>
    <row r="2576" spans="1:1" x14ac:dyDescent="0.25">
      <c r="A2576" s="4">
        <v>2574</v>
      </c>
    </row>
    <row r="2577" spans="1:1" x14ac:dyDescent="0.25">
      <c r="A2577" s="4">
        <v>2575</v>
      </c>
    </row>
    <row r="2578" spans="1:1" x14ac:dyDescent="0.25">
      <c r="A2578" s="4">
        <v>2576</v>
      </c>
    </row>
    <row r="2579" spans="1:1" x14ac:dyDescent="0.25">
      <c r="A2579" s="4">
        <v>2577</v>
      </c>
    </row>
    <row r="2580" spans="1:1" x14ac:dyDescent="0.25">
      <c r="A2580" s="4">
        <v>2578</v>
      </c>
    </row>
    <row r="2581" spans="1:1" x14ac:dyDescent="0.25">
      <c r="A2581" s="4">
        <v>2579</v>
      </c>
    </row>
    <row r="2582" spans="1:1" x14ac:dyDescent="0.25">
      <c r="A2582" s="4">
        <v>2580</v>
      </c>
    </row>
    <row r="2583" spans="1:1" x14ac:dyDescent="0.25">
      <c r="A2583" s="4">
        <v>2581</v>
      </c>
    </row>
    <row r="2584" spans="1:1" x14ac:dyDescent="0.25">
      <c r="A2584" s="4">
        <v>2582</v>
      </c>
    </row>
    <row r="2585" spans="1:1" x14ac:dyDescent="0.25">
      <c r="A2585" s="4">
        <v>2583</v>
      </c>
    </row>
    <row r="2586" spans="1:1" x14ac:dyDescent="0.25">
      <c r="A2586" s="4">
        <v>2584</v>
      </c>
    </row>
    <row r="2587" spans="1:1" x14ac:dyDescent="0.25">
      <c r="A2587" s="4">
        <v>2585</v>
      </c>
    </row>
    <row r="2588" spans="1:1" x14ac:dyDescent="0.25">
      <c r="A2588" s="4">
        <v>2586</v>
      </c>
    </row>
    <row r="2589" spans="1:1" x14ac:dyDescent="0.25">
      <c r="A2589" s="4">
        <v>2587</v>
      </c>
    </row>
    <row r="2590" spans="1:1" x14ac:dyDescent="0.25">
      <c r="A2590" s="4">
        <v>2588</v>
      </c>
    </row>
    <row r="2591" spans="1:1" x14ac:dyDescent="0.25">
      <c r="A2591" s="4">
        <v>2589</v>
      </c>
    </row>
    <row r="2592" spans="1:1" x14ac:dyDescent="0.25">
      <c r="A2592" s="4">
        <v>2590</v>
      </c>
    </row>
    <row r="2593" spans="1:1" x14ac:dyDescent="0.25">
      <c r="A2593" s="4">
        <v>2591</v>
      </c>
    </row>
    <row r="2594" spans="1:1" x14ac:dyDescent="0.25">
      <c r="A2594" s="4">
        <v>2592</v>
      </c>
    </row>
    <row r="2595" spans="1:1" x14ac:dyDescent="0.25">
      <c r="A2595" s="4">
        <v>2593</v>
      </c>
    </row>
    <row r="2596" spans="1:1" x14ac:dyDescent="0.25">
      <c r="A2596" s="4">
        <v>2594</v>
      </c>
    </row>
    <row r="2597" spans="1:1" x14ac:dyDescent="0.25">
      <c r="A2597" s="4">
        <v>2595</v>
      </c>
    </row>
    <row r="2598" spans="1:1" x14ac:dyDescent="0.25">
      <c r="A2598" s="4">
        <v>2596</v>
      </c>
    </row>
    <row r="2599" spans="1:1" x14ac:dyDescent="0.25">
      <c r="A2599" s="4">
        <v>2597</v>
      </c>
    </row>
    <row r="2600" spans="1:1" x14ac:dyDescent="0.25">
      <c r="A2600" s="4">
        <v>2598</v>
      </c>
    </row>
    <row r="2601" spans="1:1" x14ac:dyDescent="0.25">
      <c r="A2601" s="4">
        <v>2599</v>
      </c>
    </row>
    <row r="2602" spans="1:1" x14ac:dyDescent="0.25">
      <c r="A2602" s="4">
        <v>2600</v>
      </c>
    </row>
    <row r="2603" spans="1:1" x14ac:dyDescent="0.25">
      <c r="A2603" s="4">
        <v>2601</v>
      </c>
    </row>
    <row r="2604" spans="1:1" x14ac:dyDescent="0.25">
      <c r="A2604" s="4">
        <v>2602</v>
      </c>
    </row>
    <row r="2605" spans="1:1" x14ac:dyDescent="0.25">
      <c r="A2605" s="4">
        <v>2603</v>
      </c>
    </row>
    <row r="2606" spans="1:1" x14ac:dyDescent="0.25">
      <c r="A2606" s="4">
        <v>2604</v>
      </c>
    </row>
    <row r="2607" spans="1:1" x14ac:dyDescent="0.25">
      <c r="A2607" s="4">
        <v>2605</v>
      </c>
    </row>
    <row r="2608" spans="1:1" x14ac:dyDescent="0.25">
      <c r="A2608" s="4">
        <v>2606</v>
      </c>
    </row>
    <row r="2609" spans="1:1" x14ac:dyDescent="0.25">
      <c r="A2609" s="4">
        <v>2607</v>
      </c>
    </row>
    <row r="2610" spans="1:1" x14ac:dyDescent="0.25">
      <c r="A2610" s="4">
        <v>2608</v>
      </c>
    </row>
    <row r="2611" spans="1:1" x14ac:dyDescent="0.25">
      <c r="A2611" s="4">
        <v>2609</v>
      </c>
    </row>
    <row r="2612" spans="1:1" x14ac:dyDescent="0.25">
      <c r="A2612" s="4">
        <v>2610</v>
      </c>
    </row>
    <row r="2613" spans="1:1" x14ac:dyDescent="0.25">
      <c r="A2613" s="4">
        <v>2611</v>
      </c>
    </row>
    <row r="2614" spans="1:1" x14ac:dyDescent="0.25">
      <c r="A2614" s="4">
        <v>2612</v>
      </c>
    </row>
    <row r="2615" spans="1:1" x14ac:dyDescent="0.25">
      <c r="A2615" s="4">
        <v>2613</v>
      </c>
    </row>
    <row r="2616" spans="1:1" x14ac:dyDescent="0.25">
      <c r="A2616" s="4">
        <v>2614</v>
      </c>
    </row>
    <row r="2617" spans="1:1" x14ac:dyDescent="0.25">
      <c r="A2617" s="4">
        <v>2615</v>
      </c>
    </row>
    <row r="2618" spans="1:1" x14ac:dyDescent="0.25">
      <c r="A2618" s="4">
        <v>2616</v>
      </c>
    </row>
    <row r="2619" spans="1:1" x14ac:dyDescent="0.25">
      <c r="A2619" s="4">
        <v>2617</v>
      </c>
    </row>
    <row r="2620" spans="1:1" x14ac:dyDescent="0.25">
      <c r="A2620" s="4">
        <v>2618</v>
      </c>
    </row>
    <row r="2621" spans="1:1" x14ac:dyDescent="0.25">
      <c r="A2621" s="4">
        <v>2619</v>
      </c>
    </row>
    <row r="2622" spans="1:1" x14ac:dyDescent="0.25">
      <c r="A2622" s="4">
        <v>2620</v>
      </c>
    </row>
    <row r="2623" spans="1:1" x14ac:dyDescent="0.25">
      <c r="A2623" s="4">
        <v>2621</v>
      </c>
    </row>
    <row r="2624" spans="1:1" x14ac:dyDescent="0.25">
      <c r="A2624" s="4">
        <v>2622</v>
      </c>
    </row>
    <row r="2625" spans="1:1" x14ac:dyDescent="0.25">
      <c r="A2625" s="4">
        <v>2623</v>
      </c>
    </row>
    <row r="2626" spans="1:1" x14ac:dyDescent="0.25">
      <c r="A2626" s="4">
        <v>2624</v>
      </c>
    </row>
    <row r="2627" spans="1:1" x14ac:dyDescent="0.25">
      <c r="A2627" s="4">
        <v>2625</v>
      </c>
    </row>
    <row r="2628" spans="1:1" x14ac:dyDescent="0.25">
      <c r="A2628" s="4">
        <v>2626</v>
      </c>
    </row>
    <row r="2629" spans="1:1" x14ac:dyDescent="0.25">
      <c r="A2629" s="4">
        <v>2627</v>
      </c>
    </row>
    <row r="2630" spans="1:1" x14ac:dyDescent="0.25">
      <c r="A2630" s="4">
        <v>2628</v>
      </c>
    </row>
    <row r="2631" spans="1:1" x14ac:dyDescent="0.25">
      <c r="A2631" s="4">
        <v>2629</v>
      </c>
    </row>
    <row r="2632" spans="1:1" x14ac:dyDescent="0.25">
      <c r="A2632" s="4">
        <v>2630</v>
      </c>
    </row>
    <row r="2633" spans="1:1" x14ac:dyDescent="0.25">
      <c r="A2633" s="4">
        <v>2631</v>
      </c>
    </row>
    <row r="2634" spans="1:1" x14ac:dyDescent="0.25">
      <c r="A2634" s="4">
        <v>2632</v>
      </c>
    </row>
    <row r="2635" spans="1:1" x14ac:dyDescent="0.25">
      <c r="A2635" s="4">
        <v>2633</v>
      </c>
    </row>
    <row r="2636" spans="1:1" x14ac:dyDescent="0.25">
      <c r="A2636" s="4">
        <v>2634</v>
      </c>
    </row>
    <row r="2637" spans="1:1" x14ac:dyDescent="0.25">
      <c r="A2637" s="4">
        <v>2635</v>
      </c>
    </row>
    <row r="2638" spans="1:1" x14ac:dyDescent="0.25">
      <c r="A2638" s="4">
        <v>2636</v>
      </c>
    </row>
    <row r="2639" spans="1:1" x14ac:dyDescent="0.25">
      <c r="A2639" s="4">
        <v>2637</v>
      </c>
    </row>
    <row r="2640" spans="1:1" x14ac:dyDescent="0.25">
      <c r="A2640" s="4">
        <v>2638</v>
      </c>
    </row>
    <row r="2641" spans="1:1" x14ac:dyDescent="0.25">
      <c r="A2641" s="4">
        <v>2639</v>
      </c>
    </row>
    <row r="2642" spans="1:1" x14ac:dyDescent="0.25">
      <c r="A2642" s="4">
        <v>2640</v>
      </c>
    </row>
    <row r="2643" spans="1:1" x14ac:dyDescent="0.25">
      <c r="A2643" s="4">
        <v>2641</v>
      </c>
    </row>
    <row r="2644" spans="1:1" x14ac:dyDescent="0.25">
      <c r="A2644" s="4">
        <v>2642</v>
      </c>
    </row>
    <row r="2645" spans="1:1" x14ac:dyDescent="0.25">
      <c r="A2645" s="4">
        <v>2643</v>
      </c>
    </row>
    <row r="2646" spans="1:1" x14ac:dyDescent="0.25">
      <c r="A2646" s="4">
        <v>2644</v>
      </c>
    </row>
    <row r="2647" spans="1:1" x14ac:dyDescent="0.25">
      <c r="A2647" s="4">
        <v>2645</v>
      </c>
    </row>
    <row r="2648" spans="1:1" x14ac:dyDescent="0.25">
      <c r="A2648" s="4">
        <v>2646</v>
      </c>
    </row>
    <row r="2649" spans="1:1" x14ac:dyDescent="0.25">
      <c r="A2649" s="4">
        <v>2647</v>
      </c>
    </row>
    <row r="2650" spans="1:1" x14ac:dyDescent="0.25">
      <c r="A2650" s="4">
        <v>2648</v>
      </c>
    </row>
    <row r="2651" spans="1:1" x14ac:dyDescent="0.25">
      <c r="A2651" s="4">
        <v>2649</v>
      </c>
    </row>
    <row r="2652" spans="1:1" x14ac:dyDescent="0.25">
      <c r="A2652" s="4">
        <v>2650</v>
      </c>
    </row>
    <row r="2653" spans="1:1" x14ac:dyDescent="0.25">
      <c r="A2653" s="4">
        <v>2651</v>
      </c>
    </row>
    <row r="2654" spans="1:1" x14ac:dyDescent="0.25">
      <c r="A2654" s="4">
        <v>2652</v>
      </c>
    </row>
    <row r="2655" spans="1:1" x14ac:dyDescent="0.25">
      <c r="A2655" s="4">
        <v>2653</v>
      </c>
    </row>
    <row r="2656" spans="1:1" x14ac:dyDescent="0.25">
      <c r="A2656" s="4">
        <v>2654</v>
      </c>
    </row>
    <row r="2657" spans="1:1" x14ac:dyDescent="0.25">
      <c r="A2657" s="4">
        <v>2655</v>
      </c>
    </row>
    <row r="2658" spans="1:1" x14ac:dyDescent="0.25">
      <c r="A2658" s="4">
        <v>2656</v>
      </c>
    </row>
    <row r="2659" spans="1:1" x14ac:dyDescent="0.25">
      <c r="A2659" s="4">
        <v>2657</v>
      </c>
    </row>
    <row r="2660" spans="1:1" x14ac:dyDescent="0.25">
      <c r="A2660" s="4">
        <v>2658</v>
      </c>
    </row>
    <row r="2661" spans="1:1" x14ac:dyDescent="0.25">
      <c r="A2661" s="4">
        <v>2659</v>
      </c>
    </row>
    <row r="2662" spans="1:1" x14ac:dyDescent="0.25">
      <c r="A2662" s="4">
        <v>2660</v>
      </c>
    </row>
    <row r="2663" spans="1:1" x14ac:dyDescent="0.25">
      <c r="A2663" s="4">
        <v>2661</v>
      </c>
    </row>
    <row r="2664" spans="1:1" x14ac:dyDescent="0.25">
      <c r="A2664" s="4">
        <v>2662</v>
      </c>
    </row>
    <row r="2665" spans="1:1" x14ac:dyDescent="0.25">
      <c r="A2665" s="4">
        <v>2663</v>
      </c>
    </row>
    <row r="2666" spans="1:1" x14ac:dyDescent="0.25">
      <c r="A2666" s="4">
        <v>2664</v>
      </c>
    </row>
    <row r="2667" spans="1:1" x14ac:dyDescent="0.25">
      <c r="A2667" s="4">
        <v>2665</v>
      </c>
    </row>
    <row r="2668" spans="1:1" x14ac:dyDescent="0.25">
      <c r="A2668" s="4">
        <v>2666</v>
      </c>
    </row>
    <row r="2669" spans="1:1" x14ac:dyDescent="0.25">
      <c r="A2669" s="4">
        <v>2667</v>
      </c>
    </row>
    <row r="2670" spans="1:1" x14ac:dyDescent="0.25">
      <c r="A2670" s="4">
        <v>2668</v>
      </c>
    </row>
    <row r="2671" spans="1:1" x14ac:dyDescent="0.25">
      <c r="A2671" s="4">
        <v>2669</v>
      </c>
    </row>
    <row r="2672" spans="1:1" x14ac:dyDescent="0.25">
      <c r="A2672" s="4">
        <v>2670</v>
      </c>
    </row>
    <row r="2673" spans="1:1" x14ac:dyDescent="0.25">
      <c r="A2673" s="4">
        <v>2671</v>
      </c>
    </row>
    <row r="2674" spans="1:1" x14ac:dyDescent="0.25">
      <c r="A2674" s="4">
        <v>2672</v>
      </c>
    </row>
    <row r="2675" spans="1:1" x14ac:dyDescent="0.25">
      <c r="A2675" s="4">
        <v>2673</v>
      </c>
    </row>
    <row r="2676" spans="1:1" x14ac:dyDescent="0.25">
      <c r="A2676" s="4">
        <v>2674</v>
      </c>
    </row>
    <row r="2677" spans="1:1" x14ac:dyDescent="0.25">
      <c r="A2677" s="4">
        <v>2675</v>
      </c>
    </row>
    <row r="2678" spans="1:1" x14ac:dyDescent="0.25">
      <c r="A2678" s="4">
        <v>2676</v>
      </c>
    </row>
    <row r="2679" spans="1:1" x14ac:dyDescent="0.25">
      <c r="A2679" s="4">
        <v>2677</v>
      </c>
    </row>
    <row r="2680" spans="1:1" x14ac:dyDescent="0.25">
      <c r="A2680" s="4">
        <v>2678</v>
      </c>
    </row>
    <row r="2681" spans="1:1" x14ac:dyDescent="0.25">
      <c r="A2681" s="4">
        <v>2679</v>
      </c>
    </row>
    <row r="2682" spans="1:1" x14ac:dyDescent="0.25">
      <c r="A2682" s="4">
        <v>2680</v>
      </c>
    </row>
    <row r="2683" spans="1:1" x14ac:dyDescent="0.25">
      <c r="A2683" s="4">
        <v>2681</v>
      </c>
    </row>
    <row r="2684" spans="1:1" x14ac:dyDescent="0.25">
      <c r="A2684" s="4">
        <v>2682</v>
      </c>
    </row>
    <row r="2685" spans="1:1" x14ac:dyDescent="0.25">
      <c r="A2685" s="4">
        <v>2683</v>
      </c>
    </row>
    <row r="2686" spans="1:1" x14ac:dyDescent="0.25">
      <c r="A2686" s="4">
        <v>2684</v>
      </c>
    </row>
    <row r="2687" spans="1:1" x14ac:dyDescent="0.25">
      <c r="A2687" s="4">
        <v>2685</v>
      </c>
    </row>
    <row r="2688" spans="1:1" x14ac:dyDescent="0.25">
      <c r="A2688" s="4">
        <v>2686</v>
      </c>
    </row>
    <row r="2689" spans="1:1" x14ac:dyDescent="0.25">
      <c r="A2689" s="4">
        <v>2687</v>
      </c>
    </row>
    <row r="2690" spans="1:1" x14ac:dyDescent="0.25">
      <c r="A2690" s="4">
        <v>2688</v>
      </c>
    </row>
    <row r="2691" spans="1:1" x14ac:dyDescent="0.25">
      <c r="A2691" s="4">
        <v>2689</v>
      </c>
    </row>
    <row r="2692" spans="1:1" x14ac:dyDescent="0.25">
      <c r="A2692" s="4">
        <v>2690</v>
      </c>
    </row>
    <row r="2693" spans="1:1" x14ac:dyDescent="0.25">
      <c r="A2693" s="4">
        <v>2691</v>
      </c>
    </row>
    <row r="2694" spans="1:1" x14ac:dyDescent="0.25">
      <c r="A2694" s="4">
        <v>2692</v>
      </c>
    </row>
    <row r="2695" spans="1:1" x14ac:dyDescent="0.25">
      <c r="A2695" s="4">
        <v>2693</v>
      </c>
    </row>
    <row r="2696" spans="1:1" x14ac:dyDescent="0.25">
      <c r="A2696" s="4">
        <v>2694</v>
      </c>
    </row>
    <row r="2697" spans="1:1" x14ac:dyDescent="0.25">
      <c r="A2697" s="4">
        <v>2695</v>
      </c>
    </row>
    <row r="2698" spans="1:1" x14ac:dyDescent="0.25">
      <c r="A2698" s="4">
        <v>2696</v>
      </c>
    </row>
    <row r="2699" spans="1:1" x14ac:dyDescent="0.25">
      <c r="A2699" s="4">
        <v>2697</v>
      </c>
    </row>
    <row r="2700" spans="1:1" x14ac:dyDescent="0.25">
      <c r="A2700" s="4">
        <v>2698</v>
      </c>
    </row>
    <row r="2701" spans="1:1" x14ac:dyDescent="0.25">
      <c r="A2701" s="4">
        <v>2699</v>
      </c>
    </row>
    <row r="2702" spans="1:1" x14ac:dyDescent="0.25">
      <c r="A2702" s="4">
        <v>2700</v>
      </c>
    </row>
    <row r="2703" spans="1:1" x14ac:dyDescent="0.25">
      <c r="A2703" s="4">
        <v>2701</v>
      </c>
    </row>
    <row r="2704" spans="1:1" x14ac:dyDescent="0.25">
      <c r="A2704" s="4">
        <v>2702</v>
      </c>
    </row>
    <row r="2705" spans="1:1" x14ac:dyDescent="0.25">
      <c r="A2705" s="4">
        <v>2703</v>
      </c>
    </row>
    <row r="2706" spans="1:1" x14ac:dyDescent="0.25">
      <c r="A2706" s="4">
        <v>2704</v>
      </c>
    </row>
    <row r="2707" spans="1:1" x14ac:dyDescent="0.25">
      <c r="A2707" s="4">
        <v>2705</v>
      </c>
    </row>
    <row r="2708" spans="1:1" x14ac:dyDescent="0.25">
      <c r="A2708" s="4">
        <v>2706</v>
      </c>
    </row>
    <row r="2709" spans="1:1" x14ac:dyDescent="0.25">
      <c r="A2709" s="4">
        <v>2707</v>
      </c>
    </row>
    <row r="2710" spans="1:1" x14ac:dyDescent="0.25">
      <c r="A2710" s="4">
        <v>2708</v>
      </c>
    </row>
    <row r="2711" spans="1:1" x14ac:dyDescent="0.25">
      <c r="A2711" s="4">
        <v>2709</v>
      </c>
    </row>
    <row r="2712" spans="1:1" x14ac:dyDescent="0.25">
      <c r="A2712" s="4">
        <v>2710</v>
      </c>
    </row>
    <row r="2713" spans="1:1" x14ac:dyDescent="0.25">
      <c r="A2713" s="4">
        <v>2711</v>
      </c>
    </row>
    <row r="2714" spans="1:1" x14ac:dyDescent="0.25">
      <c r="A2714" s="4">
        <v>2712</v>
      </c>
    </row>
    <row r="2715" spans="1:1" x14ac:dyDescent="0.25">
      <c r="A2715" s="4">
        <v>2713</v>
      </c>
    </row>
    <row r="2716" spans="1:1" x14ac:dyDescent="0.25">
      <c r="A2716" s="4">
        <v>2714</v>
      </c>
    </row>
    <row r="2717" spans="1:1" x14ac:dyDescent="0.25">
      <c r="A2717" s="4">
        <v>2715</v>
      </c>
    </row>
    <row r="2718" spans="1:1" x14ac:dyDescent="0.25">
      <c r="A2718" s="4">
        <v>2716</v>
      </c>
    </row>
    <row r="2719" spans="1:1" x14ac:dyDescent="0.25">
      <c r="A2719" s="4">
        <v>2717</v>
      </c>
    </row>
    <row r="2720" spans="1:1" x14ac:dyDescent="0.25">
      <c r="A2720" s="4">
        <v>2718</v>
      </c>
    </row>
    <row r="2721" spans="1:1" x14ac:dyDescent="0.25">
      <c r="A2721" s="4">
        <v>2719</v>
      </c>
    </row>
    <row r="2722" spans="1:1" x14ac:dyDescent="0.25">
      <c r="A2722" s="4">
        <v>2720</v>
      </c>
    </row>
    <row r="2723" spans="1:1" x14ac:dyDescent="0.25">
      <c r="A2723" s="4">
        <v>2721</v>
      </c>
    </row>
    <row r="2724" spans="1:1" x14ac:dyDescent="0.25">
      <c r="A2724" s="4">
        <v>2722</v>
      </c>
    </row>
    <row r="2725" spans="1:1" x14ac:dyDescent="0.25">
      <c r="A2725" s="4">
        <v>2723</v>
      </c>
    </row>
    <row r="2726" spans="1:1" x14ac:dyDescent="0.25">
      <c r="A2726" s="4">
        <v>2724</v>
      </c>
    </row>
    <row r="2727" spans="1:1" x14ac:dyDescent="0.25">
      <c r="A2727" s="4">
        <v>2725</v>
      </c>
    </row>
    <row r="2728" spans="1:1" x14ac:dyDescent="0.25">
      <c r="A2728" s="4">
        <v>2726</v>
      </c>
    </row>
    <row r="2729" spans="1:1" x14ac:dyDescent="0.25">
      <c r="A2729" s="4">
        <v>2727</v>
      </c>
    </row>
    <row r="2730" spans="1:1" x14ac:dyDescent="0.25">
      <c r="A2730" s="4">
        <v>2728</v>
      </c>
    </row>
    <row r="2731" spans="1:1" x14ac:dyDescent="0.25">
      <c r="A2731" s="4">
        <v>2729</v>
      </c>
    </row>
    <row r="2732" spans="1:1" x14ac:dyDescent="0.25">
      <c r="A2732" s="4">
        <v>2730</v>
      </c>
    </row>
    <row r="2733" spans="1:1" x14ac:dyDescent="0.25">
      <c r="A2733" s="4">
        <v>2731</v>
      </c>
    </row>
    <row r="2734" spans="1:1" x14ac:dyDescent="0.25">
      <c r="A2734" s="4">
        <v>2732</v>
      </c>
    </row>
    <row r="2735" spans="1:1" x14ac:dyDescent="0.25">
      <c r="A2735" s="4">
        <v>2733</v>
      </c>
    </row>
    <row r="2736" spans="1:1" x14ac:dyDescent="0.25">
      <c r="A2736" s="4">
        <v>2734</v>
      </c>
    </row>
    <row r="2737" spans="1:1" x14ac:dyDescent="0.25">
      <c r="A2737" s="4">
        <v>2735</v>
      </c>
    </row>
    <row r="2738" spans="1:1" x14ac:dyDescent="0.25">
      <c r="A2738" s="4">
        <v>2736</v>
      </c>
    </row>
    <row r="2739" spans="1:1" x14ac:dyDescent="0.25">
      <c r="A2739" s="4">
        <v>2737</v>
      </c>
    </row>
    <row r="2740" spans="1:1" x14ac:dyDescent="0.25">
      <c r="A2740" s="4">
        <v>2738</v>
      </c>
    </row>
    <row r="2741" spans="1:1" x14ac:dyDescent="0.25">
      <c r="A2741" s="4">
        <v>2739</v>
      </c>
    </row>
    <row r="2742" spans="1:1" x14ac:dyDescent="0.25">
      <c r="A2742" s="4">
        <v>2740</v>
      </c>
    </row>
    <row r="2743" spans="1:1" x14ac:dyDescent="0.25">
      <c r="A2743" s="4">
        <v>2741</v>
      </c>
    </row>
    <row r="2744" spans="1:1" x14ac:dyDescent="0.25">
      <c r="A2744" s="4">
        <v>2742</v>
      </c>
    </row>
    <row r="2745" spans="1:1" x14ac:dyDescent="0.25">
      <c r="A2745" s="4">
        <v>2743</v>
      </c>
    </row>
    <row r="2746" spans="1:1" x14ac:dyDescent="0.25">
      <c r="A2746" s="4">
        <v>2744</v>
      </c>
    </row>
    <row r="2747" spans="1:1" x14ac:dyDescent="0.25">
      <c r="A2747" s="4">
        <v>2745</v>
      </c>
    </row>
    <row r="2748" spans="1:1" x14ac:dyDescent="0.25">
      <c r="A2748" s="4">
        <v>2746</v>
      </c>
    </row>
    <row r="2749" spans="1:1" x14ac:dyDescent="0.25">
      <c r="A2749" s="4">
        <v>2747</v>
      </c>
    </row>
    <row r="2750" spans="1:1" x14ac:dyDescent="0.25">
      <c r="A2750" s="4">
        <v>2748</v>
      </c>
    </row>
    <row r="2751" spans="1:1" x14ac:dyDescent="0.25">
      <c r="A2751" s="4">
        <v>2749</v>
      </c>
    </row>
    <row r="2752" spans="1:1" x14ac:dyDescent="0.25">
      <c r="A2752" s="4">
        <v>2750</v>
      </c>
    </row>
    <row r="2753" spans="1:1" x14ac:dyDescent="0.25">
      <c r="A2753" s="4">
        <v>2751</v>
      </c>
    </row>
    <row r="2754" spans="1:1" x14ac:dyDescent="0.25">
      <c r="A2754" s="4">
        <v>2752</v>
      </c>
    </row>
    <row r="2755" spans="1:1" x14ac:dyDescent="0.25">
      <c r="A2755" s="4">
        <v>2753</v>
      </c>
    </row>
    <row r="2756" spans="1:1" x14ac:dyDescent="0.25">
      <c r="A2756" s="4">
        <v>2754</v>
      </c>
    </row>
    <row r="2757" spans="1:1" x14ac:dyDescent="0.25">
      <c r="A2757" s="4">
        <v>2755</v>
      </c>
    </row>
    <row r="2758" spans="1:1" x14ac:dyDescent="0.25">
      <c r="A2758" s="4">
        <v>2756</v>
      </c>
    </row>
    <row r="2759" spans="1:1" x14ac:dyDescent="0.25">
      <c r="A2759" s="4">
        <v>2757</v>
      </c>
    </row>
    <row r="2760" spans="1:1" x14ac:dyDescent="0.25">
      <c r="A2760" s="4">
        <v>2758</v>
      </c>
    </row>
    <row r="2761" spans="1:1" x14ac:dyDescent="0.25">
      <c r="A2761" s="4">
        <v>2759</v>
      </c>
    </row>
    <row r="2762" spans="1:1" x14ac:dyDescent="0.25">
      <c r="A2762" s="4">
        <v>2760</v>
      </c>
    </row>
    <row r="2763" spans="1:1" x14ac:dyDescent="0.25">
      <c r="A2763" s="4">
        <v>2761</v>
      </c>
    </row>
    <row r="2764" spans="1:1" x14ac:dyDescent="0.25">
      <c r="A2764" s="4">
        <v>2762</v>
      </c>
    </row>
    <row r="2765" spans="1:1" x14ac:dyDescent="0.25">
      <c r="A2765" s="4">
        <v>2763</v>
      </c>
    </row>
    <row r="2766" spans="1:1" x14ac:dyDescent="0.25">
      <c r="A2766" s="4">
        <v>2764</v>
      </c>
    </row>
    <row r="2767" spans="1:1" x14ac:dyDescent="0.25">
      <c r="A2767" s="4">
        <v>2765</v>
      </c>
    </row>
    <row r="2768" spans="1:1" x14ac:dyDescent="0.25">
      <c r="A2768" s="4">
        <v>2766</v>
      </c>
    </row>
    <row r="2769" spans="1:1" x14ac:dyDescent="0.25">
      <c r="A2769" s="4">
        <v>2767</v>
      </c>
    </row>
    <row r="2770" spans="1:1" x14ac:dyDescent="0.25">
      <c r="A2770" s="4">
        <v>2768</v>
      </c>
    </row>
    <row r="2771" spans="1:1" x14ac:dyDescent="0.25">
      <c r="A2771" s="4">
        <v>2769</v>
      </c>
    </row>
    <row r="2772" spans="1:1" x14ac:dyDescent="0.25">
      <c r="A2772" s="4">
        <v>2770</v>
      </c>
    </row>
    <row r="2773" spans="1:1" x14ac:dyDescent="0.25">
      <c r="A2773" s="4">
        <v>2771</v>
      </c>
    </row>
    <row r="2774" spans="1:1" x14ac:dyDescent="0.25">
      <c r="A2774" s="4">
        <v>2772</v>
      </c>
    </row>
    <row r="2775" spans="1:1" x14ac:dyDescent="0.25">
      <c r="A2775" s="4">
        <v>2773</v>
      </c>
    </row>
    <row r="2776" spans="1:1" x14ac:dyDescent="0.25">
      <c r="A2776" s="4">
        <v>2774</v>
      </c>
    </row>
    <row r="2777" spans="1:1" x14ac:dyDescent="0.25">
      <c r="A2777" s="4">
        <v>2775</v>
      </c>
    </row>
    <row r="2778" spans="1:1" x14ac:dyDescent="0.25">
      <c r="A2778" s="4">
        <v>2776</v>
      </c>
    </row>
    <row r="2779" spans="1:1" x14ac:dyDescent="0.25">
      <c r="A2779" s="4">
        <v>2777</v>
      </c>
    </row>
    <row r="2780" spans="1:1" x14ac:dyDescent="0.25">
      <c r="A2780" s="4">
        <v>2778</v>
      </c>
    </row>
    <row r="2781" spans="1:1" x14ac:dyDescent="0.25">
      <c r="A2781" s="4">
        <v>2779</v>
      </c>
    </row>
    <row r="2782" spans="1:1" x14ac:dyDescent="0.25">
      <c r="A2782" s="4">
        <v>2780</v>
      </c>
    </row>
    <row r="2783" spans="1:1" x14ac:dyDescent="0.25">
      <c r="A2783" s="4">
        <v>2781</v>
      </c>
    </row>
    <row r="2784" spans="1:1" x14ac:dyDescent="0.25">
      <c r="A2784" s="4">
        <v>2782</v>
      </c>
    </row>
    <row r="2785" spans="1:1" x14ac:dyDescent="0.25">
      <c r="A2785" s="4">
        <v>2783</v>
      </c>
    </row>
    <row r="2786" spans="1:1" x14ac:dyDescent="0.25">
      <c r="A2786" s="4">
        <v>2784</v>
      </c>
    </row>
    <row r="2787" spans="1:1" x14ac:dyDescent="0.25">
      <c r="A2787" s="4">
        <v>2785</v>
      </c>
    </row>
    <row r="2788" spans="1:1" x14ac:dyDescent="0.25">
      <c r="A2788" s="4">
        <v>2786</v>
      </c>
    </row>
    <row r="2789" spans="1:1" x14ac:dyDescent="0.25">
      <c r="A2789" s="4">
        <v>2787</v>
      </c>
    </row>
    <row r="2790" spans="1:1" x14ac:dyDescent="0.25">
      <c r="A2790" s="4">
        <v>2788</v>
      </c>
    </row>
    <row r="2791" spans="1:1" x14ac:dyDescent="0.25">
      <c r="A2791" s="4">
        <v>2789</v>
      </c>
    </row>
    <row r="2792" spans="1:1" x14ac:dyDescent="0.25">
      <c r="A2792" s="4">
        <v>2790</v>
      </c>
    </row>
    <row r="2793" spans="1:1" x14ac:dyDescent="0.25">
      <c r="A2793" s="4">
        <v>2791</v>
      </c>
    </row>
    <row r="2794" spans="1:1" x14ac:dyDescent="0.25">
      <c r="A2794" s="4">
        <v>2792</v>
      </c>
    </row>
    <row r="2795" spans="1:1" x14ac:dyDescent="0.25">
      <c r="A2795" s="4">
        <v>2793</v>
      </c>
    </row>
    <row r="2796" spans="1:1" x14ac:dyDescent="0.25">
      <c r="A2796" s="4">
        <v>2794</v>
      </c>
    </row>
    <row r="2797" spans="1:1" x14ac:dyDescent="0.25">
      <c r="A2797" s="4">
        <v>2795</v>
      </c>
    </row>
    <row r="2798" spans="1:1" x14ac:dyDescent="0.25">
      <c r="A2798" s="4">
        <v>2796</v>
      </c>
    </row>
    <row r="2799" spans="1:1" x14ac:dyDescent="0.25">
      <c r="A2799" s="4">
        <v>2797</v>
      </c>
    </row>
    <row r="2800" spans="1:1" x14ac:dyDescent="0.25">
      <c r="A2800" s="4">
        <v>2798</v>
      </c>
    </row>
    <row r="2801" spans="1:1" x14ac:dyDescent="0.25">
      <c r="A2801" s="4">
        <v>2799</v>
      </c>
    </row>
    <row r="2802" spans="1:1" x14ac:dyDescent="0.25">
      <c r="A2802" s="4">
        <v>2800</v>
      </c>
    </row>
    <row r="2803" spans="1:1" x14ac:dyDescent="0.25">
      <c r="A2803" s="4">
        <v>2801</v>
      </c>
    </row>
    <row r="2804" spans="1:1" x14ac:dyDescent="0.25">
      <c r="A2804" s="4">
        <v>2802</v>
      </c>
    </row>
    <row r="2805" spans="1:1" x14ac:dyDescent="0.25">
      <c r="A2805" s="4">
        <v>2803</v>
      </c>
    </row>
    <row r="2806" spans="1:1" x14ac:dyDescent="0.25">
      <c r="A2806" s="4">
        <v>2804</v>
      </c>
    </row>
    <row r="2807" spans="1:1" x14ac:dyDescent="0.25">
      <c r="A2807" s="4">
        <v>2805</v>
      </c>
    </row>
    <row r="2808" spans="1:1" x14ac:dyDescent="0.25">
      <c r="A2808" s="4">
        <v>2806</v>
      </c>
    </row>
    <row r="2809" spans="1:1" x14ac:dyDescent="0.25">
      <c r="A2809" s="4">
        <v>2807</v>
      </c>
    </row>
    <row r="2810" spans="1:1" x14ac:dyDescent="0.25">
      <c r="A2810" s="4">
        <v>2808</v>
      </c>
    </row>
    <row r="2811" spans="1:1" x14ac:dyDescent="0.25">
      <c r="A2811" s="4">
        <v>2809</v>
      </c>
    </row>
    <row r="2812" spans="1:1" x14ac:dyDescent="0.25">
      <c r="A2812" s="4">
        <v>2810</v>
      </c>
    </row>
    <row r="2813" spans="1:1" x14ac:dyDescent="0.25">
      <c r="A2813" s="4">
        <v>2811</v>
      </c>
    </row>
    <row r="2814" spans="1:1" x14ac:dyDescent="0.25">
      <c r="A2814" s="4">
        <v>2812</v>
      </c>
    </row>
    <row r="2815" spans="1:1" x14ac:dyDescent="0.25">
      <c r="A2815" s="4">
        <v>2813</v>
      </c>
    </row>
    <row r="2816" spans="1:1" x14ac:dyDescent="0.25">
      <c r="A2816" s="4">
        <v>2814</v>
      </c>
    </row>
    <row r="2817" spans="1:1" x14ac:dyDescent="0.25">
      <c r="A2817" s="4">
        <v>2815</v>
      </c>
    </row>
    <row r="2818" spans="1:1" x14ac:dyDescent="0.25">
      <c r="A2818" s="4">
        <v>2816</v>
      </c>
    </row>
    <row r="2819" spans="1:1" x14ac:dyDescent="0.25">
      <c r="A2819" s="4">
        <v>2817</v>
      </c>
    </row>
    <row r="2820" spans="1:1" x14ac:dyDescent="0.25">
      <c r="A2820" s="4">
        <v>2818</v>
      </c>
    </row>
    <row r="2821" spans="1:1" x14ac:dyDescent="0.25">
      <c r="A2821" s="4">
        <v>2819</v>
      </c>
    </row>
    <row r="2822" spans="1:1" x14ac:dyDescent="0.25">
      <c r="A2822" s="4">
        <v>2820</v>
      </c>
    </row>
    <row r="2823" spans="1:1" x14ac:dyDescent="0.25">
      <c r="A2823" s="4">
        <v>2821</v>
      </c>
    </row>
    <row r="2824" spans="1:1" x14ac:dyDescent="0.25">
      <c r="A2824" s="4">
        <v>2822</v>
      </c>
    </row>
    <row r="2825" spans="1:1" x14ac:dyDescent="0.25">
      <c r="A2825" s="4">
        <v>2823</v>
      </c>
    </row>
    <row r="2826" spans="1:1" x14ac:dyDescent="0.25">
      <c r="A2826" s="4">
        <v>2824</v>
      </c>
    </row>
    <row r="2827" spans="1:1" x14ac:dyDescent="0.25">
      <c r="A2827" s="4">
        <v>2825</v>
      </c>
    </row>
    <row r="2828" spans="1:1" x14ac:dyDescent="0.25">
      <c r="A2828" s="4">
        <v>2826</v>
      </c>
    </row>
    <row r="2829" spans="1:1" x14ac:dyDescent="0.25">
      <c r="A2829" s="4">
        <v>2827</v>
      </c>
    </row>
    <row r="2830" spans="1:1" x14ac:dyDescent="0.25">
      <c r="A2830" s="4">
        <v>2828</v>
      </c>
    </row>
    <row r="2831" spans="1:1" x14ac:dyDescent="0.25">
      <c r="A2831" s="4">
        <v>2829</v>
      </c>
    </row>
    <row r="2832" spans="1:1" x14ac:dyDescent="0.25">
      <c r="A2832" s="4">
        <v>2830</v>
      </c>
    </row>
    <row r="2833" spans="1:1" x14ac:dyDescent="0.25">
      <c r="A2833" s="4">
        <v>2831</v>
      </c>
    </row>
    <row r="2834" spans="1:1" x14ac:dyDescent="0.25">
      <c r="A2834" s="4">
        <v>2832</v>
      </c>
    </row>
    <row r="2835" spans="1:1" x14ac:dyDescent="0.25">
      <c r="A2835" s="4">
        <v>2833</v>
      </c>
    </row>
    <row r="2836" spans="1:1" x14ac:dyDescent="0.25">
      <c r="A2836" s="4">
        <v>2834</v>
      </c>
    </row>
    <row r="2837" spans="1:1" x14ac:dyDescent="0.25">
      <c r="A2837" s="4">
        <v>2835</v>
      </c>
    </row>
    <row r="2838" spans="1:1" x14ac:dyDescent="0.25">
      <c r="A2838" s="4">
        <v>2836</v>
      </c>
    </row>
    <row r="2839" spans="1:1" x14ac:dyDescent="0.25">
      <c r="A2839" s="4">
        <v>2837</v>
      </c>
    </row>
    <row r="2840" spans="1:1" x14ac:dyDescent="0.25">
      <c r="A2840" s="4">
        <v>2838</v>
      </c>
    </row>
    <row r="2841" spans="1:1" x14ac:dyDescent="0.25">
      <c r="A2841" s="4">
        <v>2839</v>
      </c>
    </row>
    <row r="2842" spans="1:1" x14ac:dyDescent="0.25">
      <c r="A2842" s="4">
        <v>2840</v>
      </c>
    </row>
    <row r="2843" spans="1:1" x14ac:dyDescent="0.25">
      <c r="A2843" s="4">
        <v>2841</v>
      </c>
    </row>
    <row r="2844" spans="1:1" x14ac:dyDescent="0.25">
      <c r="A2844" s="4">
        <v>2842</v>
      </c>
    </row>
    <row r="2845" spans="1:1" x14ac:dyDescent="0.25">
      <c r="A2845" s="4">
        <v>2843</v>
      </c>
    </row>
    <row r="2846" spans="1:1" x14ac:dyDescent="0.25">
      <c r="A2846" s="4">
        <v>2844</v>
      </c>
    </row>
    <row r="2847" spans="1:1" x14ac:dyDescent="0.25">
      <c r="A2847" s="4">
        <v>2845</v>
      </c>
    </row>
    <row r="2848" spans="1:1" x14ac:dyDescent="0.25">
      <c r="A2848" s="4">
        <v>2846</v>
      </c>
    </row>
    <row r="2849" spans="1:1" x14ac:dyDescent="0.25">
      <c r="A2849" s="4">
        <v>2847</v>
      </c>
    </row>
    <row r="2850" spans="1:1" x14ac:dyDescent="0.25">
      <c r="A2850" s="4">
        <v>2848</v>
      </c>
    </row>
    <row r="2851" spans="1:1" x14ac:dyDescent="0.25">
      <c r="A2851" s="4">
        <v>2849</v>
      </c>
    </row>
    <row r="2852" spans="1:1" x14ac:dyDescent="0.25">
      <c r="A2852" s="4">
        <v>2850</v>
      </c>
    </row>
    <row r="2853" spans="1:1" x14ac:dyDescent="0.25">
      <c r="A2853" s="4">
        <v>2851</v>
      </c>
    </row>
    <row r="2854" spans="1:1" x14ac:dyDescent="0.25">
      <c r="A2854" s="4">
        <v>2852</v>
      </c>
    </row>
    <row r="2855" spans="1:1" x14ac:dyDescent="0.25">
      <c r="A2855" s="4">
        <v>2853</v>
      </c>
    </row>
    <row r="2856" spans="1:1" x14ac:dyDescent="0.25">
      <c r="A2856" s="4">
        <v>2854</v>
      </c>
    </row>
    <row r="2857" spans="1:1" x14ac:dyDescent="0.25">
      <c r="A2857" s="4">
        <v>2855</v>
      </c>
    </row>
    <row r="2858" spans="1:1" x14ac:dyDescent="0.25">
      <c r="A2858" s="4">
        <v>2856</v>
      </c>
    </row>
    <row r="2859" spans="1:1" x14ac:dyDescent="0.25">
      <c r="A2859" s="4">
        <v>2857</v>
      </c>
    </row>
    <row r="2860" spans="1:1" x14ac:dyDescent="0.25">
      <c r="A2860" s="4">
        <v>2858</v>
      </c>
    </row>
    <row r="2861" spans="1:1" x14ac:dyDescent="0.25">
      <c r="A2861" s="4">
        <v>2859</v>
      </c>
    </row>
    <row r="2862" spans="1:1" x14ac:dyDescent="0.25">
      <c r="A2862" s="4">
        <v>2860</v>
      </c>
    </row>
    <row r="2863" spans="1:1" x14ac:dyDescent="0.25">
      <c r="A2863" s="4">
        <v>2861</v>
      </c>
    </row>
    <row r="2864" spans="1:1" x14ac:dyDescent="0.25">
      <c r="A2864" s="4">
        <v>2862</v>
      </c>
    </row>
    <row r="2865" spans="1:1" x14ac:dyDescent="0.25">
      <c r="A2865" s="4">
        <v>2863</v>
      </c>
    </row>
    <row r="2866" spans="1:1" x14ac:dyDescent="0.25">
      <c r="A2866" s="4">
        <v>2864</v>
      </c>
    </row>
    <row r="2867" spans="1:1" x14ac:dyDescent="0.25">
      <c r="A2867" s="4">
        <v>2865</v>
      </c>
    </row>
    <row r="2868" spans="1:1" x14ac:dyDescent="0.25">
      <c r="A2868" s="4">
        <v>2866</v>
      </c>
    </row>
    <row r="2869" spans="1:1" x14ac:dyDescent="0.25">
      <c r="A2869" s="4">
        <v>2867</v>
      </c>
    </row>
    <row r="2870" spans="1:1" x14ac:dyDescent="0.25">
      <c r="A2870" s="4">
        <v>2868</v>
      </c>
    </row>
    <row r="2871" spans="1:1" x14ac:dyDescent="0.25">
      <c r="A2871" s="4">
        <v>2869</v>
      </c>
    </row>
    <row r="2872" spans="1:1" x14ac:dyDescent="0.25">
      <c r="A2872" s="4">
        <v>2870</v>
      </c>
    </row>
    <row r="2873" spans="1:1" x14ac:dyDescent="0.25">
      <c r="A2873" s="4">
        <v>2871</v>
      </c>
    </row>
    <row r="2874" spans="1:1" x14ac:dyDescent="0.25">
      <c r="A2874" s="4">
        <v>2872</v>
      </c>
    </row>
    <row r="2875" spans="1:1" x14ac:dyDescent="0.25">
      <c r="A2875" s="4">
        <v>2873</v>
      </c>
    </row>
    <row r="2876" spans="1:1" x14ac:dyDescent="0.25">
      <c r="A2876" s="4">
        <v>2874</v>
      </c>
    </row>
    <row r="2877" spans="1:1" x14ac:dyDescent="0.25">
      <c r="A2877" s="4">
        <v>2875</v>
      </c>
    </row>
    <row r="2878" spans="1:1" x14ac:dyDescent="0.25">
      <c r="A2878" s="4">
        <v>2876</v>
      </c>
    </row>
    <row r="2879" spans="1:1" x14ac:dyDescent="0.25">
      <c r="A2879" s="4">
        <v>2877</v>
      </c>
    </row>
    <row r="2880" spans="1:1" x14ac:dyDescent="0.25">
      <c r="A2880" s="4">
        <v>2878</v>
      </c>
    </row>
    <row r="2881" spans="1:1" x14ac:dyDescent="0.25">
      <c r="A2881" s="4">
        <v>2879</v>
      </c>
    </row>
    <row r="2882" spans="1:1" x14ac:dyDescent="0.25">
      <c r="A2882" s="4">
        <v>2880</v>
      </c>
    </row>
    <row r="2883" spans="1:1" x14ac:dyDescent="0.25">
      <c r="A2883" s="4">
        <v>2881</v>
      </c>
    </row>
    <row r="2884" spans="1:1" x14ac:dyDescent="0.25">
      <c r="A2884" s="4">
        <v>2882</v>
      </c>
    </row>
    <row r="2885" spans="1:1" x14ac:dyDescent="0.25">
      <c r="A2885" s="4">
        <v>2883</v>
      </c>
    </row>
    <row r="2886" spans="1:1" x14ac:dyDescent="0.25">
      <c r="A2886" s="4">
        <v>2884</v>
      </c>
    </row>
    <row r="2887" spans="1:1" x14ac:dyDescent="0.25">
      <c r="A2887" s="4">
        <v>2885</v>
      </c>
    </row>
    <row r="2888" spans="1:1" x14ac:dyDescent="0.25">
      <c r="A2888" s="4">
        <v>2886</v>
      </c>
    </row>
    <row r="2889" spans="1:1" x14ac:dyDescent="0.25">
      <c r="A2889" s="4">
        <v>2887</v>
      </c>
    </row>
    <row r="2890" spans="1:1" x14ac:dyDescent="0.25">
      <c r="A2890" s="4">
        <v>2888</v>
      </c>
    </row>
    <row r="2891" spans="1:1" x14ac:dyDescent="0.25">
      <c r="A2891" s="4">
        <v>2889</v>
      </c>
    </row>
    <row r="2892" spans="1:1" x14ac:dyDescent="0.25">
      <c r="A2892" s="4">
        <v>2890</v>
      </c>
    </row>
    <row r="2893" spans="1:1" x14ac:dyDescent="0.25">
      <c r="A2893" s="4">
        <v>2891</v>
      </c>
    </row>
    <row r="2894" spans="1:1" x14ac:dyDescent="0.25">
      <c r="A2894" s="4">
        <v>2892</v>
      </c>
    </row>
    <row r="2895" spans="1:1" x14ac:dyDescent="0.25">
      <c r="A2895" s="4">
        <v>2893</v>
      </c>
    </row>
    <row r="2896" spans="1:1" x14ac:dyDescent="0.25">
      <c r="A2896" s="4">
        <v>2894</v>
      </c>
    </row>
    <row r="2897" spans="1:1" x14ac:dyDescent="0.25">
      <c r="A2897" s="4">
        <v>2895</v>
      </c>
    </row>
    <row r="2898" spans="1:1" x14ac:dyDescent="0.25">
      <c r="A2898" s="4">
        <v>2896</v>
      </c>
    </row>
    <row r="2899" spans="1:1" x14ac:dyDescent="0.25">
      <c r="A2899" s="4">
        <v>2897</v>
      </c>
    </row>
    <row r="2900" spans="1:1" x14ac:dyDescent="0.25">
      <c r="A2900" s="4">
        <v>2898</v>
      </c>
    </row>
    <row r="2901" spans="1:1" x14ac:dyDescent="0.25">
      <c r="A2901" s="4">
        <v>2899</v>
      </c>
    </row>
    <row r="2902" spans="1:1" x14ac:dyDescent="0.25">
      <c r="A2902" s="4">
        <v>2900</v>
      </c>
    </row>
    <row r="2903" spans="1:1" x14ac:dyDescent="0.25">
      <c r="A2903" s="4">
        <v>2901</v>
      </c>
    </row>
    <row r="2904" spans="1:1" x14ac:dyDescent="0.25">
      <c r="A2904" s="4">
        <v>2902</v>
      </c>
    </row>
    <row r="2905" spans="1:1" x14ac:dyDescent="0.25">
      <c r="A2905" s="4">
        <v>2903</v>
      </c>
    </row>
    <row r="2906" spans="1:1" x14ac:dyDescent="0.25">
      <c r="A2906" s="4">
        <v>2904</v>
      </c>
    </row>
    <row r="2907" spans="1:1" x14ac:dyDescent="0.25">
      <c r="A2907" s="4">
        <v>2905</v>
      </c>
    </row>
    <row r="2908" spans="1:1" x14ac:dyDescent="0.25">
      <c r="A2908" s="4">
        <v>2906</v>
      </c>
    </row>
    <row r="2909" spans="1:1" x14ac:dyDescent="0.25">
      <c r="A2909" s="4">
        <v>2907</v>
      </c>
    </row>
    <row r="2910" spans="1:1" x14ac:dyDescent="0.25">
      <c r="A2910" s="4">
        <v>2908</v>
      </c>
    </row>
    <row r="2911" spans="1:1" x14ac:dyDescent="0.25">
      <c r="A2911" s="4">
        <v>2909</v>
      </c>
    </row>
    <row r="2912" spans="1:1" x14ac:dyDescent="0.25">
      <c r="A2912" s="4">
        <v>2910</v>
      </c>
    </row>
    <row r="2913" spans="1:1" x14ac:dyDescent="0.25">
      <c r="A2913" s="4">
        <v>2911</v>
      </c>
    </row>
    <row r="2914" spans="1:1" x14ac:dyDescent="0.25">
      <c r="A2914" s="4">
        <v>2912</v>
      </c>
    </row>
    <row r="2915" spans="1:1" x14ac:dyDescent="0.25">
      <c r="A2915" s="4">
        <v>2913</v>
      </c>
    </row>
    <row r="2916" spans="1:1" x14ac:dyDescent="0.25">
      <c r="A2916" s="4">
        <v>2914</v>
      </c>
    </row>
    <row r="2917" spans="1:1" x14ac:dyDescent="0.25">
      <c r="A2917" s="4">
        <v>2915</v>
      </c>
    </row>
    <row r="2918" spans="1:1" x14ac:dyDescent="0.25">
      <c r="A2918" s="4">
        <v>2916</v>
      </c>
    </row>
    <row r="2919" spans="1:1" x14ac:dyDescent="0.25">
      <c r="A2919" s="4">
        <v>2917</v>
      </c>
    </row>
    <row r="2920" spans="1:1" x14ac:dyDescent="0.25">
      <c r="A2920" s="4">
        <v>2918</v>
      </c>
    </row>
    <row r="2921" spans="1:1" x14ac:dyDescent="0.25">
      <c r="A2921" s="4">
        <v>2919</v>
      </c>
    </row>
    <row r="2922" spans="1:1" x14ac:dyDescent="0.25">
      <c r="A2922" s="4">
        <v>2920</v>
      </c>
    </row>
    <row r="2923" spans="1:1" x14ac:dyDescent="0.25">
      <c r="A2923" s="4">
        <v>2921</v>
      </c>
    </row>
    <row r="2924" spans="1:1" x14ac:dyDescent="0.25">
      <c r="A2924" s="4">
        <v>2922</v>
      </c>
    </row>
    <row r="2925" spans="1:1" x14ac:dyDescent="0.25">
      <c r="A2925" s="4">
        <v>2923</v>
      </c>
    </row>
    <row r="2926" spans="1:1" x14ac:dyDescent="0.25">
      <c r="A2926" s="4">
        <v>2924</v>
      </c>
    </row>
    <row r="2927" spans="1:1" x14ac:dyDescent="0.25">
      <c r="A2927" s="4">
        <v>2925</v>
      </c>
    </row>
    <row r="2928" spans="1:1" x14ac:dyDescent="0.25">
      <c r="A2928" s="4">
        <v>2926</v>
      </c>
    </row>
    <row r="2929" spans="1:1" x14ac:dyDescent="0.25">
      <c r="A2929" s="4">
        <v>2927</v>
      </c>
    </row>
    <row r="2930" spans="1:1" x14ac:dyDescent="0.25">
      <c r="A2930" s="4">
        <v>2928</v>
      </c>
    </row>
    <row r="2931" spans="1:1" x14ac:dyDescent="0.25">
      <c r="A2931" s="4">
        <v>2929</v>
      </c>
    </row>
    <row r="2932" spans="1:1" x14ac:dyDescent="0.25">
      <c r="A2932" s="4">
        <v>2930</v>
      </c>
    </row>
    <row r="2933" spans="1:1" x14ac:dyDescent="0.25">
      <c r="A2933" s="4">
        <v>2931</v>
      </c>
    </row>
    <row r="2934" spans="1:1" x14ac:dyDescent="0.25">
      <c r="A2934" s="4">
        <v>2932</v>
      </c>
    </row>
    <row r="2935" spans="1:1" x14ac:dyDescent="0.25">
      <c r="A2935" s="4">
        <v>2933</v>
      </c>
    </row>
    <row r="2936" spans="1:1" x14ac:dyDescent="0.25">
      <c r="A2936" s="4">
        <v>2934</v>
      </c>
    </row>
    <row r="2937" spans="1:1" x14ac:dyDescent="0.25">
      <c r="A2937" s="4">
        <v>2935</v>
      </c>
    </row>
    <row r="2938" spans="1:1" x14ac:dyDescent="0.25">
      <c r="A2938" s="4">
        <v>2936</v>
      </c>
    </row>
    <row r="2939" spans="1:1" x14ac:dyDescent="0.25">
      <c r="A2939" s="4">
        <v>2937</v>
      </c>
    </row>
    <row r="2940" spans="1:1" x14ac:dyDescent="0.25">
      <c r="A2940" s="4">
        <v>2938</v>
      </c>
    </row>
    <row r="2941" spans="1:1" x14ac:dyDescent="0.25">
      <c r="A2941" s="4">
        <v>2939</v>
      </c>
    </row>
    <row r="2942" spans="1:1" x14ac:dyDescent="0.25">
      <c r="A2942" s="4">
        <v>2940</v>
      </c>
    </row>
    <row r="2943" spans="1:1" x14ac:dyDescent="0.25">
      <c r="A2943" s="4">
        <v>2941</v>
      </c>
    </row>
    <row r="2944" spans="1:1" x14ac:dyDescent="0.25">
      <c r="A2944" s="4">
        <v>2942</v>
      </c>
    </row>
    <row r="2945" spans="1:1" x14ac:dyDescent="0.25">
      <c r="A2945" s="4">
        <v>2943</v>
      </c>
    </row>
    <row r="2946" spans="1:1" x14ac:dyDescent="0.25">
      <c r="A2946" s="4">
        <v>2944</v>
      </c>
    </row>
    <row r="2947" spans="1:1" x14ac:dyDescent="0.25">
      <c r="A2947" s="4">
        <v>2945</v>
      </c>
    </row>
    <row r="2948" spans="1:1" x14ac:dyDescent="0.25">
      <c r="A2948" s="4">
        <v>2946</v>
      </c>
    </row>
    <row r="2949" spans="1:1" x14ac:dyDescent="0.25">
      <c r="A2949" s="4">
        <v>2947</v>
      </c>
    </row>
    <row r="2950" spans="1:1" x14ac:dyDescent="0.25">
      <c r="A2950" s="4">
        <v>2948</v>
      </c>
    </row>
    <row r="2951" spans="1:1" x14ac:dyDescent="0.25">
      <c r="A2951" s="4">
        <v>2949</v>
      </c>
    </row>
    <row r="2952" spans="1:1" x14ac:dyDescent="0.25">
      <c r="A2952" s="4">
        <v>2950</v>
      </c>
    </row>
    <row r="2953" spans="1:1" x14ac:dyDescent="0.25">
      <c r="A2953" s="4">
        <v>2951</v>
      </c>
    </row>
    <row r="2954" spans="1:1" x14ac:dyDescent="0.25">
      <c r="A2954" s="4">
        <v>2952</v>
      </c>
    </row>
    <row r="2955" spans="1:1" x14ac:dyDescent="0.25">
      <c r="A2955" s="4">
        <v>2953</v>
      </c>
    </row>
    <row r="2956" spans="1:1" x14ac:dyDescent="0.25">
      <c r="A2956" s="4">
        <v>2954</v>
      </c>
    </row>
    <row r="2957" spans="1:1" x14ac:dyDescent="0.25">
      <c r="A2957" s="4">
        <v>2955</v>
      </c>
    </row>
    <row r="2958" spans="1:1" x14ac:dyDescent="0.25">
      <c r="A2958" s="4">
        <v>2956</v>
      </c>
    </row>
    <row r="2959" spans="1:1" x14ac:dyDescent="0.25">
      <c r="A2959" s="4">
        <v>2957</v>
      </c>
    </row>
    <row r="2960" spans="1:1" x14ac:dyDescent="0.25">
      <c r="A2960" s="4">
        <v>2958</v>
      </c>
    </row>
    <row r="2961" spans="1:1" x14ac:dyDescent="0.25">
      <c r="A2961" s="4">
        <v>2959</v>
      </c>
    </row>
    <row r="2962" spans="1:1" x14ac:dyDescent="0.25">
      <c r="A2962" s="4">
        <v>2960</v>
      </c>
    </row>
    <row r="2963" spans="1:1" x14ac:dyDescent="0.25">
      <c r="A2963" s="4">
        <v>2961</v>
      </c>
    </row>
    <row r="2964" spans="1:1" x14ac:dyDescent="0.25">
      <c r="A2964" s="4">
        <v>2962</v>
      </c>
    </row>
    <row r="2965" spans="1:1" x14ac:dyDescent="0.25">
      <c r="A2965" s="4">
        <v>2963</v>
      </c>
    </row>
    <row r="2966" spans="1:1" x14ac:dyDescent="0.25">
      <c r="A2966" s="4">
        <v>2964</v>
      </c>
    </row>
    <row r="2967" spans="1:1" x14ac:dyDescent="0.25">
      <c r="A2967" s="4">
        <v>2965</v>
      </c>
    </row>
    <row r="2968" spans="1:1" x14ac:dyDescent="0.25">
      <c r="A2968" s="4">
        <v>2966</v>
      </c>
    </row>
    <row r="2969" spans="1:1" x14ac:dyDescent="0.25">
      <c r="A2969" s="4">
        <v>2967</v>
      </c>
    </row>
    <row r="2970" spans="1:1" x14ac:dyDescent="0.25">
      <c r="A2970" s="4">
        <v>2968</v>
      </c>
    </row>
    <row r="2971" spans="1:1" x14ac:dyDescent="0.25">
      <c r="A2971" s="4">
        <v>2969</v>
      </c>
    </row>
    <row r="2972" spans="1:1" x14ac:dyDescent="0.25">
      <c r="A2972" s="4">
        <v>2970</v>
      </c>
    </row>
    <row r="2973" spans="1:1" x14ac:dyDescent="0.25">
      <c r="A2973" s="4">
        <v>2971</v>
      </c>
    </row>
    <row r="2974" spans="1:1" x14ac:dyDescent="0.25">
      <c r="A2974" s="4">
        <v>2972</v>
      </c>
    </row>
    <row r="2975" spans="1:1" x14ac:dyDescent="0.25">
      <c r="A2975" s="4">
        <v>2973</v>
      </c>
    </row>
    <row r="2976" spans="1:1" x14ac:dyDescent="0.25">
      <c r="A2976" s="4">
        <v>2974</v>
      </c>
    </row>
    <row r="2977" spans="1:1" x14ac:dyDescent="0.25">
      <c r="A2977" s="4">
        <v>2975</v>
      </c>
    </row>
    <row r="2978" spans="1:1" x14ac:dyDescent="0.25">
      <c r="A2978" s="4">
        <v>2976</v>
      </c>
    </row>
    <row r="2979" spans="1:1" x14ac:dyDescent="0.25">
      <c r="A2979" s="4">
        <v>2977</v>
      </c>
    </row>
    <row r="2980" spans="1:1" x14ac:dyDescent="0.25">
      <c r="A2980" s="4">
        <v>2978</v>
      </c>
    </row>
    <row r="2981" spans="1:1" x14ac:dyDescent="0.25">
      <c r="A2981" s="4">
        <v>2979</v>
      </c>
    </row>
    <row r="2982" spans="1:1" x14ac:dyDescent="0.25">
      <c r="A2982" s="4">
        <v>2980</v>
      </c>
    </row>
    <row r="2983" spans="1:1" x14ac:dyDescent="0.25">
      <c r="A2983" s="4">
        <v>2981</v>
      </c>
    </row>
    <row r="2984" spans="1:1" x14ac:dyDescent="0.25">
      <c r="A2984" s="4">
        <v>2982</v>
      </c>
    </row>
    <row r="2985" spans="1:1" x14ac:dyDescent="0.25">
      <c r="A2985" s="4">
        <v>2983</v>
      </c>
    </row>
    <row r="2986" spans="1:1" x14ac:dyDescent="0.25">
      <c r="A2986" s="4">
        <v>2984</v>
      </c>
    </row>
    <row r="2987" spans="1:1" x14ac:dyDescent="0.25">
      <c r="A2987" s="4">
        <v>2985</v>
      </c>
    </row>
    <row r="2988" spans="1:1" x14ac:dyDescent="0.25">
      <c r="A2988" s="4">
        <v>2986</v>
      </c>
    </row>
    <row r="2989" spans="1:1" x14ac:dyDescent="0.25">
      <c r="A2989" s="4">
        <v>2987</v>
      </c>
    </row>
    <row r="2990" spans="1:1" x14ac:dyDescent="0.25">
      <c r="A2990" s="4">
        <v>2988</v>
      </c>
    </row>
    <row r="2991" spans="1:1" x14ac:dyDescent="0.25">
      <c r="A2991" s="4">
        <v>2989</v>
      </c>
    </row>
    <row r="2992" spans="1:1" x14ac:dyDescent="0.25">
      <c r="A2992" s="4">
        <v>2990</v>
      </c>
    </row>
    <row r="2993" spans="1:1" x14ac:dyDescent="0.25">
      <c r="A2993" s="4">
        <v>2991</v>
      </c>
    </row>
    <row r="2994" spans="1:1" x14ac:dyDescent="0.25">
      <c r="A2994" s="4">
        <v>2992</v>
      </c>
    </row>
    <row r="2995" spans="1:1" x14ac:dyDescent="0.25">
      <c r="A2995" s="4">
        <v>2993</v>
      </c>
    </row>
    <row r="2996" spans="1:1" x14ac:dyDescent="0.25">
      <c r="A2996" s="4">
        <v>2994</v>
      </c>
    </row>
    <row r="2997" spans="1:1" x14ac:dyDescent="0.25">
      <c r="A2997" s="4">
        <v>2995</v>
      </c>
    </row>
    <row r="2998" spans="1:1" x14ac:dyDescent="0.25">
      <c r="A2998" s="4">
        <v>2996</v>
      </c>
    </row>
    <row r="2999" spans="1:1" x14ac:dyDescent="0.25">
      <c r="A2999" s="4">
        <v>2997</v>
      </c>
    </row>
    <row r="3000" spans="1:1" x14ac:dyDescent="0.25">
      <c r="A3000" s="4">
        <v>2998</v>
      </c>
    </row>
    <row r="3001" spans="1:1" x14ac:dyDescent="0.25">
      <c r="A3001" s="4">
        <v>2999</v>
      </c>
    </row>
    <row r="3002" spans="1:1" x14ac:dyDescent="0.25">
      <c r="A3002" s="4">
        <v>3000</v>
      </c>
    </row>
    <row r="3003" spans="1:1" x14ac:dyDescent="0.25">
      <c r="A3003" s="4">
        <v>3001</v>
      </c>
    </row>
    <row r="3004" spans="1:1" x14ac:dyDescent="0.25">
      <c r="A3004" s="4">
        <v>3002</v>
      </c>
    </row>
    <row r="3005" spans="1:1" x14ac:dyDescent="0.25">
      <c r="A3005" s="4">
        <v>3003</v>
      </c>
    </row>
    <row r="3006" spans="1:1" x14ac:dyDescent="0.25">
      <c r="A3006" s="4">
        <v>3004</v>
      </c>
    </row>
    <row r="3007" spans="1:1" x14ac:dyDescent="0.25">
      <c r="A3007" s="4">
        <v>3005</v>
      </c>
    </row>
    <row r="3008" spans="1:1" x14ac:dyDescent="0.25">
      <c r="A3008" s="4">
        <v>3006</v>
      </c>
    </row>
    <row r="3009" spans="1:1" x14ac:dyDescent="0.25">
      <c r="A3009" s="4">
        <v>3007</v>
      </c>
    </row>
    <row r="3010" spans="1:1" x14ac:dyDescent="0.25">
      <c r="A3010" s="4">
        <v>3008</v>
      </c>
    </row>
    <row r="3011" spans="1:1" x14ac:dyDescent="0.25">
      <c r="A3011" s="4">
        <v>3009</v>
      </c>
    </row>
    <row r="3012" spans="1:1" x14ac:dyDescent="0.25">
      <c r="A3012" s="4">
        <v>3010</v>
      </c>
    </row>
    <row r="3013" spans="1:1" x14ac:dyDescent="0.25">
      <c r="A3013" s="4">
        <v>3011</v>
      </c>
    </row>
    <row r="3014" spans="1:1" x14ac:dyDescent="0.25">
      <c r="A3014" s="4">
        <v>3012</v>
      </c>
    </row>
    <row r="3015" spans="1:1" x14ac:dyDescent="0.25">
      <c r="A3015" s="4">
        <v>3013</v>
      </c>
    </row>
    <row r="3016" spans="1:1" x14ac:dyDescent="0.25">
      <c r="A3016" s="4">
        <v>3014</v>
      </c>
    </row>
    <row r="3017" spans="1:1" x14ac:dyDescent="0.25">
      <c r="A3017" s="4">
        <v>3015</v>
      </c>
    </row>
    <row r="3018" spans="1:1" x14ac:dyDescent="0.25">
      <c r="A3018" s="4">
        <v>3016</v>
      </c>
    </row>
    <row r="3019" spans="1:1" x14ac:dyDescent="0.25">
      <c r="A3019" s="4">
        <v>3017</v>
      </c>
    </row>
    <row r="3020" spans="1:1" x14ac:dyDescent="0.25">
      <c r="A3020" s="4">
        <v>3018</v>
      </c>
    </row>
    <row r="3021" spans="1:1" x14ac:dyDescent="0.25">
      <c r="A3021" s="4">
        <v>3019</v>
      </c>
    </row>
    <row r="3022" spans="1:1" x14ac:dyDescent="0.25">
      <c r="A3022" s="4">
        <v>3020</v>
      </c>
    </row>
    <row r="3023" spans="1:1" x14ac:dyDescent="0.25">
      <c r="A3023" s="4">
        <v>3021</v>
      </c>
    </row>
    <row r="3024" spans="1:1" x14ac:dyDescent="0.25">
      <c r="A3024" s="4">
        <v>3022</v>
      </c>
    </row>
    <row r="3025" spans="1:1" x14ac:dyDescent="0.25">
      <c r="A3025" s="4">
        <v>3023</v>
      </c>
    </row>
    <row r="3026" spans="1:1" x14ac:dyDescent="0.25">
      <c r="A3026" s="4">
        <v>3024</v>
      </c>
    </row>
    <row r="3027" spans="1:1" x14ac:dyDescent="0.25">
      <c r="A3027" s="4">
        <v>3025</v>
      </c>
    </row>
    <row r="3028" spans="1:1" x14ac:dyDescent="0.25">
      <c r="A3028" s="4">
        <v>3026</v>
      </c>
    </row>
    <row r="3029" spans="1:1" x14ac:dyDescent="0.25">
      <c r="A3029" s="4">
        <v>3027</v>
      </c>
    </row>
    <row r="3030" spans="1:1" x14ac:dyDescent="0.25">
      <c r="A3030" s="4">
        <v>3028</v>
      </c>
    </row>
    <row r="3031" spans="1:1" x14ac:dyDescent="0.25">
      <c r="A3031" s="4">
        <v>3029</v>
      </c>
    </row>
    <row r="3032" spans="1:1" x14ac:dyDescent="0.25">
      <c r="A3032" s="4">
        <v>3030</v>
      </c>
    </row>
    <row r="3033" spans="1:1" x14ac:dyDescent="0.25">
      <c r="A3033" s="4">
        <v>3031</v>
      </c>
    </row>
    <row r="3034" spans="1:1" x14ac:dyDescent="0.25">
      <c r="A3034" s="4">
        <v>3032</v>
      </c>
    </row>
    <row r="3035" spans="1:1" x14ac:dyDescent="0.25">
      <c r="A3035" s="4">
        <v>3033</v>
      </c>
    </row>
    <row r="3036" spans="1:1" x14ac:dyDescent="0.25">
      <c r="A3036" s="4">
        <v>3034</v>
      </c>
    </row>
    <row r="3037" spans="1:1" x14ac:dyDescent="0.25">
      <c r="A3037" s="4">
        <v>3035</v>
      </c>
    </row>
    <row r="3038" spans="1:1" x14ac:dyDescent="0.25">
      <c r="A3038" s="4">
        <v>3036</v>
      </c>
    </row>
    <row r="3039" spans="1:1" x14ac:dyDescent="0.25">
      <c r="A3039" s="4">
        <v>3037</v>
      </c>
    </row>
    <row r="3040" spans="1:1" x14ac:dyDescent="0.25">
      <c r="A3040" s="4">
        <v>3038</v>
      </c>
    </row>
    <row r="3041" spans="1:1" x14ac:dyDescent="0.25">
      <c r="A3041" s="4">
        <v>3039</v>
      </c>
    </row>
    <row r="3042" spans="1:1" x14ac:dyDescent="0.25">
      <c r="A3042" s="4">
        <v>3040</v>
      </c>
    </row>
    <row r="3043" spans="1:1" x14ac:dyDescent="0.25">
      <c r="A3043" s="4">
        <v>3041</v>
      </c>
    </row>
    <row r="3044" spans="1:1" x14ac:dyDescent="0.25">
      <c r="A3044" s="4">
        <v>3042</v>
      </c>
    </row>
    <row r="3045" spans="1:1" x14ac:dyDescent="0.25">
      <c r="A3045" s="4">
        <v>3043</v>
      </c>
    </row>
    <row r="3046" spans="1:1" x14ac:dyDescent="0.25">
      <c r="A3046" s="4">
        <v>3044</v>
      </c>
    </row>
    <row r="3047" spans="1:1" x14ac:dyDescent="0.25">
      <c r="A3047" s="4">
        <v>3045</v>
      </c>
    </row>
    <row r="3048" spans="1:1" x14ac:dyDescent="0.25">
      <c r="A3048" s="4">
        <v>3046</v>
      </c>
    </row>
    <row r="3049" spans="1:1" x14ac:dyDescent="0.25">
      <c r="A3049" s="4">
        <v>3047</v>
      </c>
    </row>
    <row r="3050" spans="1:1" x14ac:dyDescent="0.25">
      <c r="A3050" s="4">
        <v>3048</v>
      </c>
    </row>
    <row r="3051" spans="1:1" x14ac:dyDescent="0.25">
      <c r="A3051" s="4">
        <v>3049</v>
      </c>
    </row>
    <row r="3052" spans="1:1" x14ac:dyDescent="0.25">
      <c r="A3052" s="4">
        <v>3050</v>
      </c>
    </row>
    <row r="3053" spans="1:1" x14ac:dyDescent="0.25">
      <c r="A3053" s="4">
        <v>3051</v>
      </c>
    </row>
    <row r="3054" spans="1:1" x14ac:dyDescent="0.25">
      <c r="A3054" s="4">
        <v>3052</v>
      </c>
    </row>
    <row r="3055" spans="1:1" x14ac:dyDescent="0.25">
      <c r="A3055" s="4">
        <v>3053</v>
      </c>
    </row>
    <row r="3056" spans="1:1" x14ac:dyDescent="0.25">
      <c r="A3056" s="4">
        <v>3054</v>
      </c>
    </row>
    <row r="3057" spans="1:1" x14ac:dyDescent="0.25">
      <c r="A3057" s="4">
        <v>3055</v>
      </c>
    </row>
    <row r="3058" spans="1:1" x14ac:dyDescent="0.25">
      <c r="A3058" s="4">
        <v>3056</v>
      </c>
    </row>
    <row r="3059" spans="1:1" x14ac:dyDescent="0.25">
      <c r="A3059" s="4">
        <v>3057</v>
      </c>
    </row>
    <row r="3060" spans="1:1" x14ac:dyDescent="0.25">
      <c r="A3060" s="4">
        <v>3058</v>
      </c>
    </row>
    <row r="3061" spans="1:1" x14ac:dyDescent="0.25">
      <c r="A3061" s="4">
        <v>3059</v>
      </c>
    </row>
    <row r="3062" spans="1:1" x14ac:dyDescent="0.25">
      <c r="A3062" s="4">
        <v>3060</v>
      </c>
    </row>
    <row r="3063" spans="1:1" x14ac:dyDescent="0.25">
      <c r="A3063" s="4">
        <v>3061</v>
      </c>
    </row>
    <row r="3064" spans="1:1" x14ac:dyDescent="0.25">
      <c r="A3064" s="4">
        <v>3062</v>
      </c>
    </row>
    <row r="3065" spans="1:1" x14ac:dyDescent="0.25">
      <c r="A3065" s="4">
        <v>3063</v>
      </c>
    </row>
    <row r="3066" spans="1:1" x14ac:dyDescent="0.25">
      <c r="A3066" s="4">
        <v>3064</v>
      </c>
    </row>
    <row r="3067" spans="1:1" x14ac:dyDescent="0.25">
      <c r="A3067" s="4">
        <v>3065</v>
      </c>
    </row>
    <row r="3068" spans="1:1" x14ac:dyDescent="0.25">
      <c r="A3068" s="4">
        <v>3066</v>
      </c>
    </row>
    <row r="3069" spans="1:1" x14ac:dyDescent="0.25">
      <c r="A3069" s="4">
        <v>3067</v>
      </c>
    </row>
    <row r="3070" spans="1:1" x14ac:dyDescent="0.25">
      <c r="A3070" s="4">
        <v>3068</v>
      </c>
    </row>
    <row r="3071" spans="1:1" x14ac:dyDescent="0.25">
      <c r="A3071" s="4">
        <v>3069</v>
      </c>
    </row>
    <row r="3072" spans="1:1" x14ac:dyDescent="0.25">
      <c r="A3072" s="4">
        <v>3070</v>
      </c>
    </row>
    <row r="3073" spans="1:1" x14ac:dyDescent="0.25">
      <c r="A3073" s="4">
        <v>3071</v>
      </c>
    </row>
    <row r="3074" spans="1:1" x14ac:dyDescent="0.25">
      <c r="A3074" s="4">
        <v>3072</v>
      </c>
    </row>
    <row r="3075" spans="1:1" x14ac:dyDescent="0.25">
      <c r="A3075" s="4">
        <v>3073</v>
      </c>
    </row>
    <row r="3076" spans="1:1" x14ac:dyDescent="0.25">
      <c r="A3076" s="4">
        <v>3074</v>
      </c>
    </row>
    <row r="3077" spans="1:1" x14ac:dyDescent="0.25">
      <c r="A3077" s="4">
        <v>3075</v>
      </c>
    </row>
    <row r="3078" spans="1:1" x14ac:dyDescent="0.25">
      <c r="A3078" s="4">
        <v>3076</v>
      </c>
    </row>
    <row r="3079" spans="1:1" x14ac:dyDescent="0.25">
      <c r="A3079" s="4">
        <v>3077</v>
      </c>
    </row>
    <row r="3080" spans="1:1" x14ac:dyDescent="0.25">
      <c r="A3080" s="4">
        <v>3078</v>
      </c>
    </row>
    <row r="3081" spans="1:1" x14ac:dyDescent="0.25">
      <c r="A3081" s="4">
        <v>3079</v>
      </c>
    </row>
    <row r="3082" spans="1:1" x14ac:dyDescent="0.25">
      <c r="A3082" s="4">
        <v>3080</v>
      </c>
    </row>
    <row r="3083" spans="1:1" x14ac:dyDescent="0.25">
      <c r="A3083" s="4">
        <v>3081</v>
      </c>
    </row>
    <row r="3084" spans="1:1" x14ac:dyDescent="0.25">
      <c r="A3084" s="4">
        <v>3082</v>
      </c>
    </row>
    <row r="3085" spans="1:1" x14ac:dyDescent="0.25">
      <c r="A3085" s="4">
        <v>3083</v>
      </c>
    </row>
    <row r="3086" spans="1:1" x14ac:dyDescent="0.25">
      <c r="A3086" s="4">
        <v>3084</v>
      </c>
    </row>
    <row r="3087" spans="1:1" x14ac:dyDescent="0.25">
      <c r="A3087" s="4">
        <v>3085</v>
      </c>
    </row>
    <row r="3088" spans="1:1" x14ac:dyDescent="0.25">
      <c r="A3088" s="4">
        <v>3086</v>
      </c>
    </row>
    <row r="3089" spans="1:1" x14ac:dyDescent="0.25">
      <c r="A3089" s="4">
        <v>3087</v>
      </c>
    </row>
    <row r="3090" spans="1:1" x14ac:dyDescent="0.25">
      <c r="A3090" s="4">
        <v>3088</v>
      </c>
    </row>
    <row r="3091" spans="1:1" x14ac:dyDescent="0.25">
      <c r="A3091" s="4">
        <v>3089</v>
      </c>
    </row>
    <row r="3092" spans="1:1" x14ac:dyDescent="0.25">
      <c r="A3092" s="4">
        <v>3090</v>
      </c>
    </row>
    <row r="3093" spans="1:1" x14ac:dyDescent="0.25">
      <c r="A3093" s="4">
        <v>3091</v>
      </c>
    </row>
    <row r="3094" spans="1:1" x14ac:dyDescent="0.25">
      <c r="A3094" s="4">
        <v>3092</v>
      </c>
    </row>
    <row r="3095" spans="1:1" x14ac:dyDescent="0.25">
      <c r="A3095" s="4">
        <v>3093</v>
      </c>
    </row>
    <row r="3096" spans="1:1" x14ac:dyDescent="0.25">
      <c r="A3096" s="4">
        <v>3094</v>
      </c>
    </row>
    <row r="3097" spans="1:1" x14ac:dyDescent="0.25">
      <c r="A3097" s="4">
        <v>3095</v>
      </c>
    </row>
    <row r="3098" spans="1:1" x14ac:dyDescent="0.25">
      <c r="A3098" s="4">
        <v>3096</v>
      </c>
    </row>
    <row r="3099" spans="1:1" x14ac:dyDescent="0.25">
      <c r="A3099" s="4">
        <v>3097</v>
      </c>
    </row>
    <row r="3100" spans="1:1" x14ac:dyDescent="0.25">
      <c r="A3100" s="4">
        <v>3098</v>
      </c>
    </row>
    <row r="3101" spans="1:1" x14ac:dyDescent="0.25">
      <c r="A3101" s="4">
        <v>3099</v>
      </c>
    </row>
    <row r="3102" spans="1:1" x14ac:dyDescent="0.25">
      <c r="A3102" s="4">
        <v>3100</v>
      </c>
    </row>
    <row r="3103" spans="1:1" x14ac:dyDescent="0.25">
      <c r="A3103" s="4">
        <v>3101</v>
      </c>
    </row>
    <row r="3104" spans="1:1" x14ac:dyDescent="0.25">
      <c r="A3104" s="4">
        <v>3102</v>
      </c>
    </row>
    <row r="3105" spans="1:1" x14ac:dyDescent="0.25">
      <c r="A3105" s="4">
        <v>3103</v>
      </c>
    </row>
    <row r="3106" spans="1:1" x14ac:dyDescent="0.25">
      <c r="A3106" s="4">
        <v>3104</v>
      </c>
    </row>
    <row r="3107" spans="1:1" x14ac:dyDescent="0.25">
      <c r="A3107" s="4">
        <v>3105</v>
      </c>
    </row>
    <row r="3108" spans="1:1" x14ac:dyDescent="0.25">
      <c r="A3108" s="4">
        <v>3106</v>
      </c>
    </row>
    <row r="3109" spans="1:1" x14ac:dyDescent="0.25">
      <c r="A3109" s="4">
        <v>3107</v>
      </c>
    </row>
    <row r="3110" spans="1:1" x14ac:dyDescent="0.25">
      <c r="A3110" s="4">
        <v>3108</v>
      </c>
    </row>
    <row r="3111" spans="1:1" x14ac:dyDescent="0.25">
      <c r="A3111" s="4">
        <v>3109</v>
      </c>
    </row>
    <row r="3112" spans="1:1" x14ac:dyDescent="0.25">
      <c r="A3112" s="4">
        <v>3110</v>
      </c>
    </row>
    <row r="3113" spans="1:1" x14ac:dyDescent="0.25">
      <c r="A3113" s="4">
        <v>3111</v>
      </c>
    </row>
    <row r="3114" spans="1:1" x14ac:dyDescent="0.25">
      <c r="A3114" s="4">
        <v>3112</v>
      </c>
    </row>
    <row r="3115" spans="1:1" x14ac:dyDescent="0.25">
      <c r="A3115" s="4">
        <v>3113</v>
      </c>
    </row>
    <row r="3116" spans="1:1" x14ac:dyDescent="0.25">
      <c r="A3116" s="4">
        <v>3114</v>
      </c>
    </row>
    <row r="3117" spans="1:1" x14ac:dyDescent="0.25">
      <c r="A3117" s="4">
        <v>3115</v>
      </c>
    </row>
    <row r="3118" spans="1:1" x14ac:dyDescent="0.25">
      <c r="A3118" s="4">
        <v>3116</v>
      </c>
    </row>
    <row r="3119" spans="1:1" x14ac:dyDescent="0.25">
      <c r="A3119" s="4">
        <v>3117</v>
      </c>
    </row>
    <row r="3120" spans="1:1" x14ac:dyDescent="0.25">
      <c r="A3120" s="4">
        <v>3118</v>
      </c>
    </row>
    <row r="3121" spans="1:1" x14ac:dyDescent="0.25">
      <c r="A3121" s="4">
        <v>3119</v>
      </c>
    </row>
    <row r="3122" spans="1:1" x14ac:dyDescent="0.25">
      <c r="A3122" s="4">
        <v>3120</v>
      </c>
    </row>
    <row r="3123" spans="1:1" x14ac:dyDescent="0.25">
      <c r="A3123" s="4">
        <v>3121</v>
      </c>
    </row>
    <row r="3124" spans="1:1" x14ac:dyDescent="0.25">
      <c r="A3124" s="4">
        <v>3122</v>
      </c>
    </row>
    <row r="3125" spans="1:1" x14ac:dyDescent="0.25">
      <c r="A3125" s="4">
        <v>3123</v>
      </c>
    </row>
    <row r="3126" spans="1:1" x14ac:dyDescent="0.25">
      <c r="A3126" s="4">
        <v>3124</v>
      </c>
    </row>
    <row r="3127" spans="1:1" x14ac:dyDescent="0.25">
      <c r="A3127" s="4">
        <v>3125</v>
      </c>
    </row>
    <row r="3128" spans="1:1" x14ac:dyDescent="0.25">
      <c r="A3128" s="4">
        <v>3126</v>
      </c>
    </row>
    <row r="3129" spans="1:1" x14ac:dyDescent="0.25">
      <c r="A3129" s="4">
        <v>3127</v>
      </c>
    </row>
    <row r="3130" spans="1:1" x14ac:dyDescent="0.25">
      <c r="A3130" s="4">
        <v>3128</v>
      </c>
    </row>
    <row r="3131" spans="1:1" x14ac:dyDescent="0.25">
      <c r="A3131" s="4">
        <v>3129</v>
      </c>
    </row>
    <row r="3132" spans="1:1" x14ac:dyDescent="0.25">
      <c r="A3132" s="4">
        <v>3130</v>
      </c>
    </row>
    <row r="3133" spans="1:1" x14ac:dyDescent="0.25">
      <c r="A3133" s="4">
        <v>3131</v>
      </c>
    </row>
    <row r="3134" spans="1:1" x14ac:dyDescent="0.25">
      <c r="A3134" s="4">
        <v>3132</v>
      </c>
    </row>
    <row r="3135" spans="1:1" x14ac:dyDescent="0.25">
      <c r="A3135" s="4">
        <v>3133</v>
      </c>
    </row>
    <row r="3136" spans="1:1" x14ac:dyDescent="0.25">
      <c r="A3136" s="4">
        <v>3134</v>
      </c>
    </row>
    <row r="3137" spans="1:1" x14ac:dyDescent="0.25">
      <c r="A3137" s="4">
        <v>3135</v>
      </c>
    </row>
    <row r="3138" spans="1:1" x14ac:dyDescent="0.25">
      <c r="A3138" s="4">
        <v>3136</v>
      </c>
    </row>
    <row r="3139" spans="1:1" x14ac:dyDescent="0.25">
      <c r="A3139" s="4">
        <v>3137</v>
      </c>
    </row>
    <row r="3140" spans="1:1" x14ac:dyDescent="0.25">
      <c r="A3140" s="4">
        <v>3138</v>
      </c>
    </row>
    <row r="3141" spans="1:1" x14ac:dyDescent="0.25">
      <c r="A3141" s="4">
        <v>3139</v>
      </c>
    </row>
    <row r="3142" spans="1:1" x14ac:dyDescent="0.25">
      <c r="A3142" s="4">
        <v>3140</v>
      </c>
    </row>
    <row r="3143" spans="1:1" x14ac:dyDescent="0.25">
      <c r="A3143" s="4">
        <v>3141</v>
      </c>
    </row>
    <row r="3144" spans="1:1" x14ac:dyDescent="0.25">
      <c r="A3144" s="4">
        <v>3142</v>
      </c>
    </row>
    <row r="3145" spans="1:1" x14ac:dyDescent="0.25">
      <c r="A3145" s="4">
        <v>3143</v>
      </c>
    </row>
    <row r="3146" spans="1:1" x14ac:dyDescent="0.25">
      <c r="A3146" s="4">
        <v>3144</v>
      </c>
    </row>
    <row r="3147" spans="1:1" x14ac:dyDescent="0.25">
      <c r="A3147" s="4">
        <v>3145</v>
      </c>
    </row>
    <row r="3148" spans="1:1" x14ac:dyDescent="0.25">
      <c r="A3148" s="4">
        <v>3146</v>
      </c>
    </row>
    <row r="3149" spans="1:1" x14ac:dyDescent="0.25">
      <c r="A3149" s="4">
        <v>3147</v>
      </c>
    </row>
    <row r="3150" spans="1:1" x14ac:dyDescent="0.25">
      <c r="A3150" s="4">
        <v>3148</v>
      </c>
    </row>
    <row r="3151" spans="1:1" x14ac:dyDescent="0.25">
      <c r="A3151" s="4">
        <v>3149</v>
      </c>
    </row>
    <row r="3152" spans="1:1" x14ac:dyDescent="0.25">
      <c r="A3152" s="4">
        <v>3150</v>
      </c>
    </row>
    <row r="3153" spans="1:1" x14ac:dyDescent="0.25">
      <c r="A3153" s="4">
        <v>3151</v>
      </c>
    </row>
    <row r="3154" spans="1:1" x14ac:dyDescent="0.25">
      <c r="A3154" s="4">
        <v>3152</v>
      </c>
    </row>
    <row r="3155" spans="1:1" x14ac:dyDescent="0.25">
      <c r="A3155" s="4">
        <v>3153</v>
      </c>
    </row>
    <row r="3156" spans="1:1" x14ac:dyDescent="0.25">
      <c r="A3156" s="4">
        <v>3154</v>
      </c>
    </row>
    <row r="3157" spans="1:1" x14ac:dyDescent="0.25">
      <c r="A3157" s="4">
        <v>3155</v>
      </c>
    </row>
    <row r="3158" spans="1:1" x14ac:dyDescent="0.25">
      <c r="A3158" s="4">
        <v>3156</v>
      </c>
    </row>
    <row r="3159" spans="1:1" x14ac:dyDescent="0.25">
      <c r="A3159" s="4">
        <v>3157</v>
      </c>
    </row>
    <row r="3160" spans="1:1" x14ac:dyDescent="0.25">
      <c r="A3160" s="4">
        <v>3158</v>
      </c>
    </row>
    <row r="3161" spans="1:1" x14ac:dyDescent="0.25">
      <c r="A3161" s="4">
        <v>3159</v>
      </c>
    </row>
    <row r="3162" spans="1:1" x14ac:dyDescent="0.25">
      <c r="A3162" s="4">
        <v>3160</v>
      </c>
    </row>
    <row r="3163" spans="1:1" x14ac:dyDescent="0.25">
      <c r="A3163" s="4">
        <v>3161</v>
      </c>
    </row>
    <row r="3164" spans="1:1" x14ac:dyDescent="0.25">
      <c r="A3164" s="4">
        <v>3162</v>
      </c>
    </row>
    <row r="3165" spans="1:1" x14ac:dyDescent="0.25">
      <c r="A3165" s="4">
        <v>3163</v>
      </c>
    </row>
    <row r="3166" spans="1:1" x14ac:dyDescent="0.25">
      <c r="A3166" s="4">
        <v>3164</v>
      </c>
    </row>
    <row r="3167" spans="1:1" x14ac:dyDescent="0.25">
      <c r="A3167" s="4">
        <v>3165</v>
      </c>
    </row>
    <row r="3168" spans="1:1" x14ac:dyDescent="0.25">
      <c r="A3168" s="4">
        <v>3166</v>
      </c>
    </row>
    <row r="3169" spans="1:1" x14ac:dyDescent="0.25">
      <c r="A3169" s="4">
        <v>3167</v>
      </c>
    </row>
    <row r="3170" spans="1:1" x14ac:dyDescent="0.25">
      <c r="A3170" s="4">
        <v>3168</v>
      </c>
    </row>
    <row r="3171" spans="1:1" x14ac:dyDescent="0.25">
      <c r="A3171" s="4">
        <v>3169</v>
      </c>
    </row>
    <row r="3172" spans="1:1" x14ac:dyDescent="0.25">
      <c r="A3172" s="4">
        <v>3170</v>
      </c>
    </row>
    <row r="3173" spans="1:1" x14ac:dyDescent="0.25">
      <c r="A3173" s="4">
        <v>3171</v>
      </c>
    </row>
    <row r="3174" spans="1:1" x14ac:dyDescent="0.25">
      <c r="A3174" s="4">
        <v>3172</v>
      </c>
    </row>
    <row r="3175" spans="1:1" x14ac:dyDescent="0.25">
      <c r="A3175" s="4">
        <v>3173</v>
      </c>
    </row>
    <row r="3176" spans="1:1" x14ac:dyDescent="0.25">
      <c r="A3176" s="4">
        <v>3174</v>
      </c>
    </row>
    <row r="3177" spans="1:1" x14ac:dyDescent="0.25">
      <c r="A3177" s="4">
        <v>3175</v>
      </c>
    </row>
    <row r="3178" spans="1:1" x14ac:dyDescent="0.25">
      <c r="A3178" s="4">
        <v>3176</v>
      </c>
    </row>
    <row r="3179" spans="1:1" x14ac:dyDescent="0.25">
      <c r="A3179" s="4">
        <v>3177</v>
      </c>
    </row>
    <row r="3180" spans="1:1" x14ac:dyDescent="0.25">
      <c r="A3180" s="4">
        <v>3178</v>
      </c>
    </row>
    <row r="3181" spans="1:1" x14ac:dyDescent="0.25">
      <c r="A3181" s="4">
        <v>3179</v>
      </c>
    </row>
    <row r="3182" spans="1:1" x14ac:dyDescent="0.25">
      <c r="A3182" s="4">
        <v>3180</v>
      </c>
    </row>
    <row r="3183" spans="1:1" x14ac:dyDescent="0.25">
      <c r="A3183" s="4">
        <v>3181</v>
      </c>
    </row>
    <row r="3184" spans="1:1" x14ac:dyDescent="0.25">
      <c r="A3184" s="4">
        <v>3182</v>
      </c>
    </row>
    <row r="3185" spans="1:1" x14ac:dyDescent="0.25">
      <c r="A3185" s="4">
        <v>3183</v>
      </c>
    </row>
    <row r="3186" spans="1:1" x14ac:dyDescent="0.25">
      <c r="A3186" s="4">
        <v>3184</v>
      </c>
    </row>
    <row r="3187" spans="1:1" x14ac:dyDescent="0.25">
      <c r="A3187" s="4">
        <v>3185</v>
      </c>
    </row>
    <row r="3188" spans="1:1" x14ac:dyDescent="0.25">
      <c r="A3188" s="4">
        <v>3186</v>
      </c>
    </row>
    <row r="3189" spans="1:1" x14ac:dyDescent="0.25">
      <c r="A3189" s="4">
        <v>3187</v>
      </c>
    </row>
    <row r="3190" spans="1:1" x14ac:dyDescent="0.25">
      <c r="A3190" s="4">
        <v>3188</v>
      </c>
    </row>
    <row r="3191" spans="1:1" x14ac:dyDescent="0.25">
      <c r="A3191" s="4">
        <v>3189</v>
      </c>
    </row>
    <row r="3192" spans="1:1" x14ac:dyDescent="0.25">
      <c r="A3192" s="4">
        <v>3190</v>
      </c>
    </row>
    <row r="3193" spans="1:1" x14ac:dyDescent="0.25">
      <c r="A3193" s="4">
        <v>3191</v>
      </c>
    </row>
    <row r="3194" spans="1:1" x14ac:dyDescent="0.25">
      <c r="A3194" s="4">
        <v>3192</v>
      </c>
    </row>
    <row r="3195" spans="1:1" x14ac:dyDescent="0.25">
      <c r="A3195" s="4">
        <v>3193</v>
      </c>
    </row>
    <row r="3196" spans="1:1" x14ac:dyDescent="0.25">
      <c r="A3196" s="4">
        <v>3194</v>
      </c>
    </row>
    <row r="3197" spans="1:1" x14ac:dyDescent="0.25">
      <c r="A3197" s="4">
        <v>3195</v>
      </c>
    </row>
    <row r="3198" spans="1:1" x14ac:dyDescent="0.25">
      <c r="A3198" s="4">
        <v>3196</v>
      </c>
    </row>
    <row r="3199" spans="1:1" x14ac:dyDescent="0.25">
      <c r="A3199" s="4">
        <v>3197</v>
      </c>
    </row>
    <row r="3200" spans="1:1" x14ac:dyDescent="0.25">
      <c r="A3200" s="4">
        <v>3198</v>
      </c>
    </row>
    <row r="3201" spans="1:1" x14ac:dyDescent="0.25">
      <c r="A3201" s="4">
        <v>3199</v>
      </c>
    </row>
    <row r="3202" spans="1:1" x14ac:dyDescent="0.25">
      <c r="A3202" s="4">
        <v>3200</v>
      </c>
    </row>
    <row r="3203" spans="1:1" x14ac:dyDescent="0.25">
      <c r="A3203" s="4">
        <v>3201</v>
      </c>
    </row>
    <row r="3204" spans="1:1" x14ac:dyDescent="0.25">
      <c r="A3204" s="4">
        <v>3202</v>
      </c>
    </row>
    <row r="3205" spans="1:1" x14ac:dyDescent="0.25">
      <c r="A3205" s="4">
        <v>3203</v>
      </c>
    </row>
    <row r="3206" spans="1:1" x14ac:dyDescent="0.25">
      <c r="A3206" s="4">
        <v>3204</v>
      </c>
    </row>
    <row r="3207" spans="1:1" x14ac:dyDescent="0.25">
      <c r="A3207" s="4">
        <v>3205</v>
      </c>
    </row>
    <row r="3208" spans="1:1" x14ac:dyDescent="0.25">
      <c r="A3208" s="4">
        <v>3206</v>
      </c>
    </row>
    <row r="3209" spans="1:1" x14ac:dyDescent="0.25">
      <c r="A3209" s="4">
        <v>3207</v>
      </c>
    </row>
    <row r="3210" spans="1:1" x14ac:dyDescent="0.25">
      <c r="A3210" s="4">
        <v>3208</v>
      </c>
    </row>
    <row r="3211" spans="1:1" x14ac:dyDescent="0.25">
      <c r="A3211" s="4">
        <v>3209</v>
      </c>
    </row>
    <row r="3212" spans="1:1" x14ac:dyDescent="0.25">
      <c r="A3212" s="4">
        <v>3210</v>
      </c>
    </row>
    <row r="3213" spans="1:1" x14ac:dyDescent="0.25">
      <c r="A3213" s="4">
        <v>3211</v>
      </c>
    </row>
    <row r="3214" spans="1:1" x14ac:dyDescent="0.25">
      <c r="A3214" s="4">
        <v>3212</v>
      </c>
    </row>
    <row r="3215" spans="1:1" x14ac:dyDescent="0.25">
      <c r="A3215" s="4">
        <v>3213</v>
      </c>
    </row>
    <row r="3216" spans="1:1" x14ac:dyDescent="0.25">
      <c r="A3216" s="4">
        <v>3214</v>
      </c>
    </row>
    <row r="3217" spans="1:1" x14ac:dyDescent="0.25">
      <c r="A3217" s="4">
        <v>3215</v>
      </c>
    </row>
    <row r="3218" spans="1:1" x14ac:dyDescent="0.25">
      <c r="A3218" s="4">
        <v>3216</v>
      </c>
    </row>
    <row r="3219" spans="1:1" x14ac:dyDescent="0.25">
      <c r="A3219" s="4">
        <v>3217</v>
      </c>
    </row>
    <row r="3220" spans="1:1" x14ac:dyDescent="0.25">
      <c r="A3220" s="4">
        <v>3218</v>
      </c>
    </row>
    <row r="3221" spans="1:1" x14ac:dyDescent="0.25">
      <c r="A3221" s="4">
        <v>3219</v>
      </c>
    </row>
    <row r="3222" spans="1:1" x14ac:dyDescent="0.25">
      <c r="A3222" s="4">
        <v>3220</v>
      </c>
    </row>
    <row r="3223" spans="1:1" x14ac:dyDescent="0.25">
      <c r="A3223" s="4">
        <v>3221</v>
      </c>
    </row>
    <row r="3224" spans="1:1" x14ac:dyDescent="0.25">
      <c r="A3224" s="4">
        <v>3222</v>
      </c>
    </row>
    <row r="3225" spans="1:1" x14ac:dyDescent="0.25">
      <c r="A3225" s="4">
        <v>3223</v>
      </c>
    </row>
    <row r="3226" spans="1:1" x14ac:dyDescent="0.25">
      <c r="A3226" s="4">
        <v>3224</v>
      </c>
    </row>
    <row r="3227" spans="1:1" x14ac:dyDescent="0.25">
      <c r="A3227" s="4">
        <v>3225</v>
      </c>
    </row>
    <row r="3228" spans="1:1" x14ac:dyDescent="0.25">
      <c r="A3228" s="4">
        <v>3226</v>
      </c>
    </row>
    <row r="3229" spans="1:1" x14ac:dyDescent="0.25">
      <c r="A3229" s="4">
        <v>3227</v>
      </c>
    </row>
    <row r="3230" spans="1:1" x14ac:dyDescent="0.25">
      <c r="A3230" s="4">
        <v>3228</v>
      </c>
    </row>
    <row r="3231" spans="1:1" x14ac:dyDescent="0.25">
      <c r="A3231" s="4">
        <v>3229</v>
      </c>
    </row>
    <row r="3232" spans="1:1" x14ac:dyDescent="0.25">
      <c r="A3232" s="4">
        <v>3230</v>
      </c>
    </row>
    <row r="3233" spans="1:1" x14ac:dyDescent="0.25">
      <c r="A3233" s="4">
        <v>3231</v>
      </c>
    </row>
    <row r="3234" spans="1:1" x14ac:dyDescent="0.25">
      <c r="A3234" s="4">
        <v>3232</v>
      </c>
    </row>
    <row r="3235" spans="1:1" x14ac:dyDescent="0.25">
      <c r="A3235" s="4">
        <v>3233</v>
      </c>
    </row>
    <row r="3236" spans="1:1" x14ac:dyDescent="0.25">
      <c r="A3236" s="4">
        <v>3234</v>
      </c>
    </row>
    <row r="3237" spans="1:1" x14ac:dyDescent="0.25">
      <c r="A3237" s="4">
        <v>3235</v>
      </c>
    </row>
    <row r="3238" spans="1:1" x14ac:dyDescent="0.25">
      <c r="A3238" s="4">
        <v>3236</v>
      </c>
    </row>
    <row r="3239" spans="1:1" x14ac:dyDescent="0.25">
      <c r="A3239" s="4">
        <v>3237</v>
      </c>
    </row>
    <row r="3240" spans="1:1" x14ac:dyDescent="0.25">
      <c r="A3240" s="4">
        <v>3238</v>
      </c>
    </row>
    <row r="3241" spans="1:1" x14ac:dyDescent="0.25">
      <c r="A3241" s="4">
        <v>3239</v>
      </c>
    </row>
    <row r="3242" spans="1:1" x14ac:dyDescent="0.25">
      <c r="A3242" s="4">
        <v>3240</v>
      </c>
    </row>
    <row r="3243" spans="1:1" x14ac:dyDescent="0.25">
      <c r="A3243" s="4">
        <v>3241</v>
      </c>
    </row>
    <row r="3244" spans="1:1" x14ac:dyDescent="0.25">
      <c r="A3244" s="4">
        <v>3242</v>
      </c>
    </row>
    <row r="3245" spans="1:1" x14ac:dyDescent="0.25">
      <c r="A3245" s="4">
        <v>3243</v>
      </c>
    </row>
    <row r="3246" spans="1:1" x14ac:dyDescent="0.25">
      <c r="A3246" s="4">
        <v>3244</v>
      </c>
    </row>
    <row r="3247" spans="1:1" x14ac:dyDescent="0.25">
      <c r="A3247" s="4">
        <v>3245</v>
      </c>
    </row>
    <row r="3248" spans="1:1" x14ac:dyDescent="0.25">
      <c r="A3248" s="4">
        <v>3246</v>
      </c>
    </row>
    <row r="3249" spans="1:1" x14ac:dyDescent="0.25">
      <c r="A3249" s="4">
        <v>3247</v>
      </c>
    </row>
    <row r="3250" spans="1:1" x14ac:dyDescent="0.25">
      <c r="A3250" s="4">
        <v>3248</v>
      </c>
    </row>
    <row r="3251" spans="1:1" x14ac:dyDescent="0.25">
      <c r="A3251" s="4">
        <v>3249</v>
      </c>
    </row>
    <row r="3252" spans="1:1" x14ac:dyDescent="0.25">
      <c r="A3252" s="4">
        <v>3250</v>
      </c>
    </row>
    <row r="3253" spans="1:1" x14ac:dyDescent="0.25">
      <c r="A3253" s="4">
        <v>3251</v>
      </c>
    </row>
    <row r="3254" spans="1:1" x14ac:dyDescent="0.25">
      <c r="A3254" s="4">
        <v>3252</v>
      </c>
    </row>
    <row r="3255" spans="1:1" x14ac:dyDescent="0.25">
      <c r="A3255" s="4">
        <v>3253</v>
      </c>
    </row>
    <row r="3256" spans="1:1" x14ac:dyDescent="0.25">
      <c r="A3256" s="4">
        <v>3254</v>
      </c>
    </row>
    <row r="3257" spans="1:1" x14ac:dyDescent="0.25">
      <c r="A3257" s="4">
        <v>3255</v>
      </c>
    </row>
    <row r="3258" spans="1:1" x14ac:dyDescent="0.25">
      <c r="A3258" s="4">
        <v>3256</v>
      </c>
    </row>
    <row r="3259" spans="1:1" x14ac:dyDescent="0.25">
      <c r="A3259" s="4">
        <v>3257</v>
      </c>
    </row>
    <row r="3260" spans="1:1" x14ac:dyDescent="0.25">
      <c r="A3260" s="4">
        <v>3258</v>
      </c>
    </row>
    <row r="3261" spans="1:1" x14ac:dyDescent="0.25">
      <c r="A3261" s="4">
        <v>3259</v>
      </c>
    </row>
    <row r="3262" spans="1:1" x14ac:dyDescent="0.25">
      <c r="A3262" s="4">
        <v>3260</v>
      </c>
    </row>
    <row r="3263" spans="1:1" x14ac:dyDescent="0.25">
      <c r="A3263" s="4">
        <v>3261</v>
      </c>
    </row>
    <row r="3264" spans="1:1" x14ac:dyDescent="0.25">
      <c r="A3264" s="4">
        <v>3262</v>
      </c>
    </row>
    <row r="3265" spans="1:1" x14ac:dyDescent="0.25">
      <c r="A3265" s="4">
        <v>3263</v>
      </c>
    </row>
    <row r="3266" spans="1:1" x14ac:dyDescent="0.25">
      <c r="A3266" s="4">
        <v>3264</v>
      </c>
    </row>
    <row r="3267" spans="1:1" x14ac:dyDescent="0.25">
      <c r="A3267" s="4">
        <v>3265</v>
      </c>
    </row>
    <row r="3268" spans="1:1" x14ac:dyDescent="0.25">
      <c r="A3268" s="4">
        <v>3266</v>
      </c>
    </row>
    <row r="3269" spans="1:1" x14ac:dyDescent="0.25">
      <c r="A3269" s="4">
        <v>3267</v>
      </c>
    </row>
    <row r="3270" spans="1:1" x14ac:dyDescent="0.25">
      <c r="A3270" s="4">
        <v>3268</v>
      </c>
    </row>
    <row r="3271" spans="1:1" x14ac:dyDescent="0.25">
      <c r="A3271" s="4">
        <v>3269</v>
      </c>
    </row>
    <row r="3272" spans="1:1" x14ac:dyDescent="0.25">
      <c r="A3272" s="4">
        <v>3270</v>
      </c>
    </row>
    <row r="3273" spans="1:1" x14ac:dyDescent="0.25">
      <c r="A3273" s="4">
        <v>3271</v>
      </c>
    </row>
    <row r="3274" spans="1:1" x14ac:dyDescent="0.25">
      <c r="A3274" s="4">
        <v>3272</v>
      </c>
    </row>
    <row r="3275" spans="1:1" x14ac:dyDescent="0.25">
      <c r="A3275" s="4">
        <v>3273</v>
      </c>
    </row>
    <row r="3276" spans="1:1" x14ac:dyDescent="0.25">
      <c r="A3276" s="4">
        <v>3274</v>
      </c>
    </row>
    <row r="3277" spans="1:1" x14ac:dyDescent="0.25">
      <c r="A3277" s="4">
        <v>3275</v>
      </c>
    </row>
    <row r="3278" spans="1:1" x14ac:dyDescent="0.25">
      <c r="A3278" s="4">
        <v>3276</v>
      </c>
    </row>
    <row r="3279" spans="1:1" x14ac:dyDescent="0.25">
      <c r="A3279" s="4">
        <v>3277</v>
      </c>
    </row>
    <row r="3280" spans="1:1" x14ac:dyDescent="0.25">
      <c r="A3280" s="4">
        <v>3278</v>
      </c>
    </row>
    <row r="3281" spans="1:1" x14ac:dyDescent="0.25">
      <c r="A3281" s="4">
        <v>3279</v>
      </c>
    </row>
    <row r="3282" spans="1:1" x14ac:dyDescent="0.25">
      <c r="A3282" s="4">
        <v>3280</v>
      </c>
    </row>
    <row r="3283" spans="1:1" x14ac:dyDescent="0.25">
      <c r="A3283" s="4">
        <v>3281</v>
      </c>
    </row>
    <row r="3284" spans="1:1" x14ac:dyDescent="0.25">
      <c r="A3284" s="4">
        <v>3282</v>
      </c>
    </row>
    <row r="3285" spans="1:1" x14ac:dyDescent="0.25">
      <c r="A3285" s="4">
        <v>3283</v>
      </c>
    </row>
    <row r="3286" spans="1:1" x14ac:dyDescent="0.25">
      <c r="A3286" s="4">
        <v>3284</v>
      </c>
    </row>
    <row r="3287" spans="1:1" x14ac:dyDescent="0.25">
      <c r="A3287" s="4">
        <v>3285</v>
      </c>
    </row>
    <row r="3288" spans="1:1" x14ac:dyDescent="0.25">
      <c r="A3288" s="4">
        <v>3286</v>
      </c>
    </row>
    <row r="3289" spans="1:1" x14ac:dyDescent="0.25">
      <c r="A3289" s="4">
        <v>3287</v>
      </c>
    </row>
    <row r="3290" spans="1:1" x14ac:dyDescent="0.25">
      <c r="A3290" s="4">
        <v>3288</v>
      </c>
    </row>
    <row r="3291" spans="1:1" x14ac:dyDescent="0.25">
      <c r="A3291" s="4">
        <v>3289</v>
      </c>
    </row>
    <row r="3292" spans="1:1" x14ac:dyDescent="0.25">
      <c r="A3292" s="4">
        <v>3290</v>
      </c>
    </row>
    <row r="3293" spans="1:1" x14ac:dyDescent="0.25">
      <c r="A3293" s="4">
        <v>3291</v>
      </c>
    </row>
    <row r="3294" spans="1:1" x14ac:dyDescent="0.25">
      <c r="A3294" s="4">
        <v>3292</v>
      </c>
    </row>
    <row r="3295" spans="1:1" x14ac:dyDescent="0.25">
      <c r="A3295" s="4">
        <v>3293</v>
      </c>
    </row>
    <row r="3296" spans="1:1" x14ac:dyDescent="0.25">
      <c r="A3296" s="4">
        <v>3294</v>
      </c>
    </row>
    <row r="3297" spans="1:1" x14ac:dyDescent="0.25">
      <c r="A3297" s="4">
        <v>3295</v>
      </c>
    </row>
    <row r="3298" spans="1:1" x14ac:dyDescent="0.25">
      <c r="A3298" s="4">
        <v>3296</v>
      </c>
    </row>
    <row r="3299" spans="1:1" x14ac:dyDescent="0.25">
      <c r="A3299" s="4">
        <v>3297</v>
      </c>
    </row>
    <row r="3300" spans="1:1" x14ac:dyDescent="0.25">
      <c r="A3300" s="4">
        <v>3298</v>
      </c>
    </row>
    <row r="3301" spans="1:1" x14ac:dyDescent="0.25">
      <c r="A3301" s="4">
        <v>3299</v>
      </c>
    </row>
    <row r="3302" spans="1:1" x14ac:dyDescent="0.25">
      <c r="A3302" s="4">
        <v>3300</v>
      </c>
    </row>
    <row r="3303" spans="1:1" x14ac:dyDescent="0.25">
      <c r="A3303" s="4">
        <v>3301</v>
      </c>
    </row>
    <row r="3304" spans="1:1" x14ac:dyDescent="0.25">
      <c r="A3304" s="4">
        <v>3302</v>
      </c>
    </row>
    <row r="3305" spans="1:1" x14ac:dyDescent="0.25">
      <c r="A3305" s="4">
        <v>3303</v>
      </c>
    </row>
    <row r="3306" spans="1:1" x14ac:dyDescent="0.25">
      <c r="A3306" s="4">
        <v>3304</v>
      </c>
    </row>
    <row r="3307" spans="1:1" x14ac:dyDescent="0.25">
      <c r="A3307" s="4">
        <v>3305</v>
      </c>
    </row>
    <row r="3308" spans="1:1" x14ac:dyDescent="0.25">
      <c r="A3308" s="4">
        <v>3306</v>
      </c>
    </row>
    <row r="3309" spans="1:1" x14ac:dyDescent="0.25">
      <c r="A3309" s="4">
        <v>3307</v>
      </c>
    </row>
    <row r="3310" spans="1:1" x14ac:dyDescent="0.25">
      <c r="A3310" s="4">
        <v>3308</v>
      </c>
    </row>
    <row r="3311" spans="1:1" x14ac:dyDescent="0.25">
      <c r="A3311" s="4">
        <v>3309</v>
      </c>
    </row>
    <row r="3312" spans="1:1" x14ac:dyDescent="0.25">
      <c r="A3312" s="4">
        <v>3310</v>
      </c>
    </row>
    <row r="3313" spans="1:1" x14ac:dyDescent="0.25">
      <c r="A3313" s="4">
        <v>3311</v>
      </c>
    </row>
    <row r="3314" spans="1:1" x14ac:dyDescent="0.25">
      <c r="A3314" s="4">
        <v>3312</v>
      </c>
    </row>
    <row r="3315" spans="1:1" x14ac:dyDescent="0.25">
      <c r="A3315" s="4">
        <v>3313</v>
      </c>
    </row>
    <row r="3316" spans="1:1" x14ac:dyDescent="0.25">
      <c r="A3316" s="4">
        <v>3314</v>
      </c>
    </row>
    <row r="3317" spans="1:1" x14ac:dyDescent="0.25">
      <c r="A3317" s="4">
        <v>3315</v>
      </c>
    </row>
    <row r="3318" spans="1:1" x14ac:dyDescent="0.25">
      <c r="A3318" s="4">
        <v>3316</v>
      </c>
    </row>
    <row r="3319" spans="1:1" x14ac:dyDescent="0.25">
      <c r="A3319" s="4">
        <v>3317</v>
      </c>
    </row>
    <row r="3320" spans="1:1" x14ac:dyDescent="0.25">
      <c r="A3320" s="4">
        <v>3318</v>
      </c>
    </row>
    <row r="3321" spans="1:1" x14ac:dyDescent="0.25">
      <c r="A3321" s="4">
        <v>3319</v>
      </c>
    </row>
    <row r="3322" spans="1:1" x14ac:dyDescent="0.25">
      <c r="A3322" s="4">
        <v>3320</v>
      </c>
    </row>
    <row r="3323" spans="1:1" x14ac:dyDescent="0.25">
      <c r="A3323" s="4">
        <v>3321</v>
      </c>
    </row>
    <row r="3324" spans="1:1" x14ac:dyDescent="0.25">
      <c r="A3324" s="4">
        <v>3322</v>
      </c>
    </row>
    <row r="3325" spans="1:1" x14ac:dyDescent="0.25">
      <c r="A3325" s="4">
        <v>3323</v>
      </c>
    </row>
    <row r="3326" spans="1:1" x14ac:dyDescent="0.25">
      <c r="A3326" s="4">
        <v>3324</v>
      </c>
    </row>
    <row r="3327" spans="1:1" x14ac:dyDescent="0.25">
      <c r="A3327" s="4">
        <v>3325</v>
      </c>
    </row>
    <row r="3328" spans="1:1" x14ac:dyDescent="0.25">
      <c r="A3328" s="4">
        <v>3326</v>
      </c>
    </row>
    <row r="3329" spans="1:1" x14ac:dyDescent="0.25">
      <c r="A3329" s="4">
        <v>3327</v>
      </c>
    </row>
    <row r="3330" spans="1:1" x14ac:dyDescent="0.25">
      <c r="A3330" s="4">
        <v>3328</v>
      </c>
    </row>
    <row r="3331" spans="1:1" x14ac:dyDescent="0.25">
      <c r="A3331" s="4">
        <v>3329</v>
      </c>
    </row>
    <row r="3332" spans="1:1" x14ac:dyDescent="0.25">
      <c r="A3332" s="4">
        <v>3330</v>
      </c>
    </row>
    <row r="3333" spans="1:1" x14ac:dyDescent="0.25">
      <c r="A3333" s="4">
        <v>3331</v>
      </c>
    </row>
    <row r="3334" spans="1:1" x14ac:dyDescent="0.25">
      <c r="A3334" s="4">
        <v>3332</v>
      </c>
    </row>
    <row r="3335" spans="1:1" x14ac:dyDescent="0.25">
      <c r="A3335" s="4">
        <v>3333</v>
      </c>
    </row>
    <row r="3336" spans="1:1" x14ac:dyDescent="0.25">
      <c r="A3336" s="4">
        <v>3334</v>
      </c>
    </row>
    <row r="3337" spans="1:1" x14ac:dyDescent="0.25">
      <c r="A3337" s="4">
        <v>3335</v>
      </c>
    </row>
    <row r="3338" spans="1:1" x14ac:dyDescent="0.25">
      <c r="A3338" s="4">
        <v>3336</v>
      </c>
    </row>
    <row r="3339" spans="1:1" x14ac:dyDescent="0.25">
      <c r="A3339" s="4">
        <v>3337</v>
      </c>
    </row>
    <row r="3340" spans="1:1" x14ac:dyDescent="0.25">
      <c r="A3340" s="4">
        <v>3338</v>
      </c>
    </row>
    <row r="3341" spans="1:1" x14ac:dyDescent="0.25">
      <c r="A3341" s="4">
        <v>3339</v>
      </c>
    </row>
    <row r="3342" spans="1:1" x14ac:dyDescent="0.25">
      <c r="A3342" s="4">
        <v>3340</v>
      </c>
    </row>
    <row r="3343" spans="1:1" x14ac:dyDescent="0.25">
      <c r="A3343" s="4">
        <v>3341</v>
      </c>
    </row>
    <row r="3344" spans="1:1" x14ac:dyDescent="0.25">
      <c r="A3344" s="4">
        <v>3342</v>
      </c>
    </row>
    <row r="3345" spans="1:1" x14ac:dyDescent="0.25">
      <c r="A3345" s="4">
        <v>3343</v>
      </c>
    </row>
    <row r="3346" spans="1:1" x14ac:dyDescent="0.25">
      <c r="A3346" s="4">
        <v>3344</v>
      </c>
    </row>
    <row r="3347" spans="1:1" x14ac:dyDescent="0.25">
      <c r="A3347" s="4">
        <v>3345</v>
      </c>
    </row>
    <row r="3348" spans="1:1" x14ac:dyDescent="0.25">
      <c r="A3348" s="4">
        <v>3346</v>
      </c>
    </row>
    <row r="3349" spans="1:1" x14ac:dyDescent="0.25">
      <c r="A3349" s="4">
        <v>3347</v>
      </c>
    </row>
    <row r="3350" spans="1:1" x14ac:dyDescent="0.25">
      <c r="A3350" s="4">
        <v>3348</v>
      </c>
    </row>
    <row r="3351" spans="1:1" x14ac:dyDescent="0.25">
      <c r="A3351" s="4">
        <v>3349</v>
      </c>
    </row>
    <row r="3352" spans="1:1" x14ac:dyDescent="0.25">
      <c r="A3352" s="4">
        <v>3350</v>
      </c>
    </row>
    <row r="3353" spans="1:1" x14ac:dyDescent="0.25">
      <c r="A3353" s="4">
        <v>3351</v>
      </c>
    </row>
    <row r="3354" spans="1:1" x14ac:dyDescent="0.25">
      <c r="A3354" s="4">
        <v>3352</v>
      </c>
    </row>
    <row r="3355" spans="1:1" x14ac:dyDescent="0.25">
      <c r="A3355" s="4">
        <v>3353</v>
      </c>
    </row>
    <row r="3356" spans="1:1" x14ac:dyDescent="0.25">
      <c r="A3356" s="4">
        <v>3354</v>
      </c>
    </row>
    <row r="3357" spans="1:1" x14ac:dyDescent="0.25">
      <c r="A3357" s="4">
        <v>3355</v>
      </c>
    </row>
    <row r="3358" spans="1:1" x14ac:dyDescent="0.25">
      <c r="A3358" s="4">
        <v>3356</v>
      </c>
    </row>
    <row r="3359" spans="1:1" x14ac:dyDescent="0.25">
      <c r="A3359" s="4">
        <v>3357</v>
      </c>
    </row>
    <row r="3360" spans="1:1" x14ac:dyDescent="0.25">
      <c r="A3360" s="4">
        <v>3358</v>
      </c>
    </row>
    <row r="3361" spans="1:1" x14ac:dyDescent="0.25">
      <c r="A3361" s="4">
        <v>3359</v>
      </c>
    </row>
    <row r="3362" spans="1:1" x14ac:dyDescent="0.25">
      <c r="A3362" s="4">
        <v>3360</v>
      </c>
    </row>
    <row r="3363" spans="1:1" x14ac:dyDescent="0.25">
      <c r="A3363" s="4">
        <v>3361</v>
      </c>
    </row>
    <row r="3364" spans="1:1" x14ac:dyDescent="0.25">
      <c r="A3364" s="4">
        <v>3362</v>
      </c>
    </row>
    <row r="3365" spans="1:1" x14ac:dyDescent="0.25">
      <c r="A3365" s="4">
        <v>3363</v>
      </c>
    </row>
    <row r="3366" spans="1:1" x14ac:dyDescent="0.25">
      <c r="A3366" s="4">
        <v>3364</v>
      </c>
    </row>
    <row r="3367" spans="1:1" x14ac:dyDescent="0.25">
      <c r="A3367" s="4">
        <v>3365</v>
      </c>
    </row>
    <row r="3368" spans="1:1" x14ac:dyDescent="0.25">
      <c r="A3368" s="4">
        <v>3366</v>
      </c>
    </row>
    <row r="3369" spans="1:1" x14ac:dyDescent="0.25">
      <c r="A3369" s="4">
        <v>3367</v>
      </c>
    </row>
    <row r="3370" spans="1:1" x14ac:dyDescent="0.25">
      <c r="A3370" s="4">
        <v>3368</v>
      </c>
    </row>
    <row r="3371" spans="1:1" x14ac:dyDescent="0.25">
      <c r="A3371" s="4">
        <v>3369</v>
      </c>
    </row>
    <row r="3372" spans="1:1" x14ac:dyDescent="0.25">
      <c r="A3372" s="4">
        <v>3370</v>
      </c>
    </row>
    <row r="3373" spans="1:1" x14ac:dyDescent="0.25">
      <c r="A3373" s="4">
        <v>3371</v>
      </c>
    </row>
    <row r="3374" spans="1:1" x14ac:dyDescent="0.25">
      <c r="A3374" s="4">
        <v>3372</v>
      </c>
    </row>
    <row r="3375" spans="1:1" x14ac:dyDescent="0.25">
      <c r="A3375" s="4">
        <v>3373</v>
      </c>
    </row>
    <row r="3376" spans="1:1" x14ac:dyDescent="0.25">
      <c r="A3376" s="4">
        <v>3374</v>
      </c>
    </row>
    <row r="3377" spans="1:1" x14ac:dyDescent="0.25">
      <c r="A3377" s="4">
        <v>3375</v>
      </c>
    </row>
    <row r="3378" spans="1:1" x14ac:dyDescent="0.25">
      <c r="A3378" s="4">
        <v>3376</v>
      </c>
    </row>
    <row r="3379" spans="1:1" x14ac:dyDescent="0.25">
      <c r="A3379" s="4">
        <v>3377</v>
      </c>
    </row>
    <row r="3380" spans="1:1" x14ac:dyDescent="0.25">
      <c r="A3380" s="4">
        <v>3378</v>
      </c>
    </row>
    <row r="3381" spans="1:1" x14ac:dyDescent="0.25">
      <c r="A3381" s="4">
        <v>3379</v>
      </c>
    </row>
    <row r="3382" spans="1:1" x14ac:dyDescent="0.25">
      <c r="A3382" s="4">
        <v>3380</v>
      </c>
    </row>
    <row r="3383" spans="1:1" x14ac:dyDescent="0.25">
      <c r="A3383" s="4">
        <v>3381</v>
      </c>
    </row>
    <row r="3384" spans="1:1" x14ac:dyDescent="0.25">
      <c r="A3384" s="4">
        <v>3382</v>
      </c>
    </row>
    <row r="3385" spans="1:1" x14ac:dyDescent="0.25">
      <c r="A3385" s="4">
        <v>3383</v>
      </c>
    </row>
    <row r="3386" spans="1:1" x14ac:dyDescent="0.25">
      <c r="A3386" s="4">
        <v>3384</v>
      </c>
    </row>
    <row r="3387" spans="1:1" x14ac:dyDescent="0.25">
      <c r="A3387" s="4">
        <v>3385</v>
      </c>
    </row>
    <row r="3388" spans="1:1" x14ac:dyDescent="0.25">
      <c r="A3388" s="4">
        <v>3386</v>
      </c>
    </row>
    <row r="3389" spans="1:1" x14ac:dyDescent="0.25">
      <c r="A3389" s="4">
        <v>3387</v>
      </c>
    </row>
    <row r="3390" spans="1:1" x14ac:dyDescent="0.25">
      <c r="A3390" s="4">
        <v>3388</v>
      </c>
    </row>
    <row r="3391" spans="1:1" x14ac:dyDescent="0.25">
      <c r="A3391" s="4">
        <v>3389</v>
      </c>
    </row>
    <row r="3392" spans="1:1" x14ac:dyDescent="0.25">
      <c r="A3392" s="4">
        <v>3390</v>
      </c>
    </row>
    <row r="3393" spans="1:1" x14ac:dyDescent="0.25">
      <c r="A3393" s="4">
        <v>3391</v>
      </c>
    </row>
    <row r="3394" spans="1:1" x14ac:dyDescent="0.25">
      <c r="A3394" s="4">
        <v>3392</v>
      </c>
    </row>
    <row r="3395" spans="1:1" x14ac:dyDescent="0.25">
      <c r="A3395" s="4">
        <v>3393</v>
      </c>
    </row>
    <row r="3396" spans="1:1" x14ac:dyDescent="0.25">
      <c r="A3396" s="4">
        <v>3394</v>
      </c>
    </row>
    <row r="3397" spans="1:1" x14ac:dyDescent="0.25">
      <c r="A3397" s="4">
        <v>3395</v>
      </c>
    </row>
    <row r="3398" spans="1:1" x14ac:dyDescent="0.25">
      <c r="A3398" s="4">
        <v>3396</v>
      </c>
    </row>
    <row r="3399" spans="1:1" x14ac:dyDescent="0.25">
      <c r="A3399" s="4">
        <v>3397</v>
      </c>
    </row>
    <row r="3400" spans="1:1" x14ac:dyDescent="0.25">
      <c r="A3400" s="4">
        <v>3398</v>
      </c>
    </row>
    <row r="3401" spans="1:1" x14ac:dyDescent="0.25">
      <c r="A3401" s="4">
        <v>3399</v>
      </c>
    </row>
    <row r="3402" spans="1:1" x14ac:dyDescent="0.25">
      <c r="A3402" s="4">
        <v>3400</v>
      </c>
    </row>
    <row r="3403" spans="1:1" x14ac:dyDescent="0.25">
      <c r="A3403" s="4">
        <v>3401</v>
      </c>
    </row>
    <row r="3404" spans="1:1" x14ac:dyDescent="0.25">
      <c r="A3404" s="4">
        <v>3402</v>
      </c>
    </row>
    <row r="3405" spans="1:1" x14ac:dyDescent="0.25">
      <c r="A3405" s="4">
        <v>3403</v>
      </c>
    </row>
    <row r="3406" spans="1:1" x14ac:dyDescent="0.25">
      <c r="A3406" s="4">
        <v>3404</v>
      </c>
    </row>
    <row r="3407" spans="1:1" x14ac:dyDescent="0.25">
      <c r="A3407" s="4">
        <v>3405</v>
      </c>
    </row>
    <row r="3408" spans="1:1" x14ac:dyDescent="0.25">
      <c r="A3408" s="4">
        <v>3406</v>
      </c>
    </row>
    <row r="3409" spans="1:1" x14ac:dyDescent="0.25">
      <c r="A3409" s="4">
        <v>3407</v>
      </c>
    </row>
    <row r="3410" spans="1:1" x14ac:dyDescent="0.25">
      <c r="A3410" s="4">
        <v>3408</v>
      </c>
    </row>
    <row r="3411" spans="1:1" x14ac:dyDescent="0.25">
      <c r="A3411" s="4">
        <v>3409</v>
      </c>
    </row>
    <row r="3412" spans="1:1" x14ac:dyDescent="0.25">
      <c r="A3412" s="4">
        <v>3410</v>
      </c>
    </row>
    <row r="3413" spans="1:1" x14ac:dyDescent="0.25">
      <c r="A3413" s="4">
        <v>3411</v>
      </c>
    </row>
    <row r="3414" spans="1:1" x14ac:dyDescent="0.25">
      <c r="A3414" s="4">
        <v>3412</v>
      </c>
    </row>
    <row r="3415" spans="1:1" x14ac:dyDescent="0.25">
      <c r="A3415" s="4">
        <v>3413</v>
      </c>
    </row>
    <row r="3416" spans="1:1" x14ac:dyDescent="0.25">
      <c r="A3416" s="4">
        <v>3414</v>
      </c>
    </row>
    <row r="3417" spans="1:1" x14ac:dyDescent="0.25">
      <c r="A3417" s="4">
        <v>3415</v>
      </c>
    </row>
    <row r="3418" spans="1:1" x14ac:dyDescent="0.25">
      <c r="A3418" s="4">
        <v>3416</v>
      </c>
    </row>
    <row r="3419" spans="1:1" x14ac:dyDescent="0.25">
      <c r="A3419" s="4">
        <v>3417</v>
      </c>
    </row>
    <row r="3420" spans="1:1" x14ac:dyDescent="0.25">
      <c r="A3420" s="4">
        <v>3418</v>
      </c>
    </row>
    <row r="3421" spans="1:1" x14ac:dyDescent="0.25">
      <c r="A3421" s="4">
        <v>3419</v>
      </c>
    </row>
    <row r="3422" spans="1:1" x14ac:dyDescent="0.25">
      <c r="A3422" s="4">
        <v>3420</v>
      </c>
    </row>
    <row r="3423" spans="1:1" x14ac:dyDescent="0.25">
      <c r="A3423" s="4">
        <v>3421</v>
      </c>
    </row>
    <row r="3424" spans="1:1" x14ac:dyDescent="0.25">
      <c r="A3424" s="4">
        <v>3422</v>
      </c>
    </row>
    <row r="3425" spans="1:1" x14ac:dyDescent="0.25">
      <c r="A3425" s="4">
        <v>3423</v>
      </c>
    </row>
    <row r="3426" spans="1:1" x14ac:dyDescent="0.25">
      <c r="A3426" s="4">
        <v>3424</v>
      </c>
    </row>
    <row r="3427" spans="1:1" x14ac:dyDescent="0.25">
      <c r="A3427" s="4">
        <v>3425</v>
      </c>
    </row>
    <row r="3428" spans="1:1" x14ac:dyDescent="0.25">
      <c r="A3428" s="4">
        <v>3426</v>
      </c>
    </row>
    <row r="3429" spans="1:1" x14ac:dyDescent="0.25">
      <c r="A3429" s="4">
        <v>3427</v>
      </c>
    </row>
    <row r="3430" spans="1:1" x14ac:dyDescent="0.25">
      <c r="A3430" s="4">
        <v>3428</v>
      </c>
    </row>
    <row r="3431" spans="1:1" x14ac:dyDescent="0.25">
      <c r="A3431" s="4">
        <v>3429</v>
      </c>
    </row>
    <row r="3432" spans="1:1" x14ac:dyDescent="0.25">
      <c r="A3432" s="4">
        <v>3430</v>
      </c>
    </row>
    <row r="3433" spans="1:1" x14ac:dyDescent="0.25">
      <c r="A3433" s="4">
        <v>3431</v>
      </c>
    </row>
    <row r="3434" spans="1:1" x14ac:dyDescent="0.25">
      <c r="A3434" s="4">
        <v>3432</v>
      </c>
    </row>
    <row r="3435" spans="1:1" x14ac:dyDescent="0.25">
      <c r="A3435" s="4">
        <v>3433</v>
      </c>
    </row>
    <row r="3436" spans="1:1" x14ac:dyDescent="0.25">
      <c r="A3436" s="4">
        <v>3434</v>
      </c>
    </row>
    <row r="3437" spans="1:1" x14ac:dyDescent="0.25">
      <c r="A3437" s="4">
        <v>3435</v>
      </c>
    </row>
    <row r="3438" spans="1:1" x14ac:dyDescent="0.25">
      <c r="A3438" s="4">
        <v>3436</v>
      </c>
    </row>
    <row r="3439" spans="1:1" x14ac:dyDescent="0.25">
      <c r="A3439" s="4">
        <v>3437</v>
      </c>
    </row>
    <row r="3440" spans="1:1" x14ac:dyDescent="0.25">
      <c r="A3440" s="4">
        <v>3438</v>
      </c>
    </row>
    <row r="3441" spans="1:1" x14ac:dyDescent="0.25">
      <c r="A3441" s="4">
        <v>3439</v>
      </c>
    </row>
    <row r="3442" spans="1:1" x14ac:dyDescent="0.25">
      <c r="A3442" s="4">
        <v>3440</v>
      </c>
    </row>
    <row r="3443" spans="1:1" x14ac:dyDescent="0.25">
      <c r="A3443" s="4">
        <v>3441</v>
      </c>
    </row>
    <row r="3444" spans="1:1" x14ac:dyDescent="0.25">
      <c r="A3444" s="4">
        <v>3442</v>
      </c>
    </row>
    <row r="3445" spans="1:1" x14ac:dyDescent="0.25">
      <c r="A3445" s="4">
        <v>3443</v>
      </c>
    </row>
    <row r="3446" spans="1:1" x14ac:dyDescent="0.25">
      <c r="A3446" s="4">
        <v>3444</v>
      </c>
    </row>
    <row r="3447" spans="1:1" x14ac:dyDescent="0.25">
      <c r="A3447" s="4">
        <v>3445</v>
      </c>
    </row>
    <row r="3448" spans="1:1" x14ac:dyDescent="0.25">
      <c r="A3448" s="4">
        <v>3446</v>
      </c>
    </row>
    <row r="3449" spans="1:1" x14ac:dyDescent="0.25">
      <c r="A3449" s="4">
        <v>3447</v>
      </c>
    </row>
    <row r="3450" spans="1:1" x14ac:dyDescent="0.25">
      <c r="A3450" s="4">
        <v>3448</v>
      </c>
    </row>
    <row r="3451" spans="1:1" x14ac:dyDescent="0.25">
      <c r="A3451" s="4">
        <v>3449</v>
      </c>
    </row>
    <row r="3452" spans="1:1" x14ac:dyDescent="0.25">
      <c r="A3452" s="4">
        <v>3450</v>
      </c>
    </row>
    <row r="3453" spans="1:1" x14ac:dyDescent="0.25">
      <c r="A3453" s="4">
        <v>3451</v>
      </c>
    </row>
    <row r="3454" spans="1:1" x14ac:dyDescent="0.25">
      <c r="A3454" s="4">
        <v>3452</v>
      </c>
    </row>
    <row r="3455" spans="1:1" x14ac:dyDescent="0.25">
      <c r="A3455" s="4">
        <v>3453</v>
      </c>
    </row>
    <row r="3456" spans="1:1" x14ac:dyDescent="0.25">
      <c r="A3456" s="4">
        <v>3454</v>
      </c>
    </row>
    <row r="3457" spans="1:1" x14ac:dyDescent="0.25">
      <c r="A3457" s="4">
        <v>3455</v>
      </c>
    </row>
    <row r="3458" spans="1:1" x14ac:dyDescent="0.25">
      <c r="A3458" s="4">
        <v>3456</v>
      </c>
    </row>
    <row r="3459" spans="1:1" x14ac:dyDescent="0.25">
      <c r="A3459" s="4">
        <v>3457</v>
      </c>
    </row>
    <row r="3460" spans="1:1" x14ac:dyDescent="0.25">
      <c r="A3460" s="4">
        <v>3458</v>
      </c>
    </row>
    <row r="3461" spans="1:1" x14ac:dyDescent="0.25">
      <c r="A3461" s="4">
        <v>3459</v>
      </c>
    </row>
    <row r="3462" spans="1:1" x14ac:dyDescent="0.25">
      <c r="A3462" s="4">
        <v>3460</v>
      </c>
    </row>
    <row r="3463" spans="1:1" x14ac:dyDescent="0.25">
      <c r="A3463" s="4">
        <v>3461</v>
      </c>
    </row>
    <row r="3464" spans="1:1" x14ac:dyDescent="0.25">
      <c r="A3464" s="4">
        <v>3462</v>
      </c>
    </row>
    <row r="3465" spans="1:1" x14ac:dyDescent="0.25">
      <c r="A3465" s="4">
        <v>3463</v>
      </c>
    </row>
    <row r="3466" spans="1:1" x14ac:dyDescent="0.25">
      <c r="A3466" s="4">
        <v>3464</v>
      </c>
    </row>
    <row r="3467" spans="1:1" x14ac:dyDescent="0.25">
      <c r="A3467" s="4">
        <v>3465</v>
      </c>
    </row>
    <row r="3468" spans="1:1" x14ac:dyDescent="0.25">
      <c r="A3468" s="4">
        <v>3466</v>
      </c>
    </row>
    <row r="3469" spans="1:1" x14ac:dyDescent="0.25">
      <c r="A3469" s="4">
        <v>3467</v>
      </c>
    </row>
    <row r="3470" spans="1:1" x14ac:dyDescent="0.25">
      <c r="A3470" s="4">
        <v>3468</v>
      </c>
    </row>
    <row r="3471" spans="1:1" x14ac:dyDescent="0.25">
      <c r="A3471" s="4">
        <v>3469</v>
      </c>
    </row>
    <row r="3472" spans="1:1" x14ac:dyDescent="0.25">
      <c r="A3472" s="4">
        <v>3470</v>
      </c>
    </row>
    <row r="3473" spans="1:1" x14ac:dyDescent="0.25">
      <c r="A3473" s="4">
        <v>3471</v>
      </c>
    </row>
    <row r="3474" spans="1:1" x14ac:dyDescent="0.25">
      <c r="A3474" s="4">
        <v>3472</v>
      </c>
    </row>
    <row r="3475" spans="1:1" x14ac:dyDescent="0.25">
      <c r="A3475" s="4">
        <v>3473</v>
      </c>
    </row>
    <row r="3476" spans="1:1" x14ac:dyDescent="0.25">
      <c r="A3476" s="4">
        <v>3474</v>
      </c>
    </row>
    <row r="3477" spans="1:1" x14ac:dyDescent="0.25">
      <c r="A3477" s="4">
        <v>3475</v>
      </c>
    </row>
    <row r="3478" spans="1:1" x14ac:dyDescent="0.25">
      <c r="A3478" s="4">
        <v>3476</v>
      </c>
    </row>
    <row r="3479" spans="1:1" x14ac:dyDescent="0.25">
      <c r="A3479" s="4">
        <v>3477</v>
      </c>
    </row>
    <row r="3480" spans="1:1" x14ac:dyDescent="0.25">
      <c r="A3480" s="4">
        <v>3478</v>
      </c>
    </row>
    <row r="3481" spans="1:1" x14ac:dyDescent="0.25">
      <c r="A3481" s="4">
        <v>3479</v>
      </c>
    </row>
    <row r="3482" spans="1:1" x14ac:dyDescent="0.25">
      <c r="A3482" s="4">
        <v>3480</v>
      </c>
    </row>
    <row r="3483" spans="1:1" x14ac:dyDescent="0.25">
      <c r="A3483" s="4">
        <v>3481</v>
      </c>
    </row>
    <row r="3484" spans="1:1" x14ac:dyDescent="0.25">
      <c r="A3484" s="4">
        <v>3482</v>
      </c>
    </row>
    <row r="3485" spans="1:1" x14ac:dyDescent="0.25">
      <c r="A3485" s="4">
        <v>3483</v>
      </c>
    </row>
    <row r="3486" spans="1:1" x14ac:dyDescent="0.25">
      <c r="A3486" s="4">
        <v>3484</v>
      </c>
    </row>
    <row r="3487" spans="1:1" x14ac:dyDescent="0.25">
      <c r="A3487" s="4">
        <v>3485</v>
      </c>
    </row>
    <row r="3488" spans="1:1" x14ac:dyDescent="0.25">
      <c r="A3488" s="4">
        <v>3486</v>
      </c>
    </row>
    <row r="3489" spans="1:1" x14ac:dyDescent="0.25">
      <c r="A3489" s="4">
        <v>3487</v>
      </c>
    </row>
    <row r="3490" spans="1:1" x14ac:dyDescent="0.25">
      <c r="A3490" s="4">
        <v>3488</v>
      </c>
    </row>
    <row r="3491" spans="1:1" x14ac:dyDescent="0.25">
      <c r="A3491" s="4">
        <v>3489</v>
      </c>
    </row>
    <row r="3492" spans="1:1" x14ac:dyDescent="0.25">
      <c r="A3492" s="4">
        <v>3490</v>
      </c>
    </row>
    <row r="3493" spans="1:1" x14ac:dyDescent="0.25">
      <c r="A3493" s="4">
        <v>3491</v>
      </c>
    </row>
    <row r="3494" spans="1:1" x14ac:dyDescent="0.25">
      <c r="A3494" s="4">
        <v>3492</v>
      </c>
    </row>
    <row r="3495" spans="1:1" x14ac:dyDescent="0.25">
      <c r="A3495" s="4">
        <v>3493</v>
      </c>
    </row>
    <row r="3496" spans="1:1" x14ac:dyDescent="0.25">
      <c r="A3496" s="4">
        <v>3494</v>
      </c>
    </row>
    <row r="3497" spans="1:1" x14ac:dyDescent="0.25">
      <c r="A3497" s="4">
        <v>3495</v>
      </c>
    </row>
    <row r="3498" spans="1:1" x14ac:dyDescent="0.25">
      <c r="A3498" s="4">
        <v>3496</v>
      </c>
    </row>
    <row r="3499" spans="1:1" x14ac:dyDescent="0.25">
      <c r="A3499" s="4">
        <v>3497</v>
      </c>
    </row>
    <row r="3500" spans="1:1" x14ac:dyDescent="0.25">
      <c r="A3500" s="4">
        <v>3498</v>
      </c>
    </row>
    <row r="3501" spans="1:1" x14ac:dyDescent="0.25">
      <c r="A3501" s="4">
        <v>3499</v>
      </c>
    </row>
    <row r="3502" spans="1:1" x14ac:dyDescent="0.25">
      <c r="A3502" s="4">
        <v>3500</v>
      </c>
    </row>
    <row r="3503" spans="1:1" x14ac:dyDescent="0.25">
      <c r="A3503" s="4">
        <v>3501</v>
      </c>
    </row>
    <row r="3504" spans="1:1" x14ac:dyDescent="0.25">
      <c r="A3504" s="4">
        <v>3502</v>
      </c>
    </row>
    <row r="3505" spans="1:1" x14ac:dyDescent="0.25">
      <c r="A3505" s="4">
        <v>3503</v>
      </c>
    </row>
    <row r="3506" spans="1:1" x14ac:dyDescent="0.25">
      <c r="A3506" s="4">
        <v>3504</v>
      </c>
    </row>
    <row r="3507" spans="1:1" x14ac:dyDescent="0.25">
      <c r="A3507" s="4">
        <v>3505</v>
      </c>
    </row>
    <row r="3508" spans="1:1" x14ac:dyDescent="0.25">
      <c r="A3508" s="4">
        <v>3506</v>
      </c>
    </row>
    <row r="3509" spans="1:1" x14ac:dyDescent="0.25">
      <c r="A3509" s="4">
        <v>3507</v>
      </c>
    </row>
    <row r="3510" spans="1:1" x14ac:dyDescent="0.25">
      <c r="A3510" s="4">
        <v>3508</v>
      </c>
    </row>
    <row r="3511" spans="1:1" x14ac:dyDescent="0.25">
      <c r="A3511" s="4">
        <v>3509</v>
      </c>
    </row>
    <row r="3512" spans="1:1" x14ac:dyDescent="0.25">
      <c r="A3512" s="4">
        <v>3510</v>
      </c>
    </row>
    <row r="3513" spans="1:1" x14ac:dyDescent="0.25">
      <c r="A3513" s="4">
        <v>3511</v>
      </c>
    </row>
    <row r="3514" spans="1:1" x14ac:dyDescent="0.25">
      <c r="A3514" s="4">
        <v>3512</v>
      </c>
    </row>
    <row r="3515" spans="1:1" x14ac:dyDescent="0.25">
      <c r="A3515" s="4">
        <v>3513</v>
      </c>
    </row>
    <row r="3516" spans="1:1" x14ac:dyDescent="0.25">
      <c r="A3516" s="4">
        <v>3514</v>
      </c>
    </row>
    <row r="3517" spans="1:1" x14ac:dyDescent="0.25">
      <c r="A3517" s="4">
        <v>3515</v>
      </c>
    </row>
    <row r="3518" spans="1:1" x14ac:dyDescent="0.25">
      <c r="A3518" s="4">
        <v>3516</v>
      </c>
    </row>
    <row r="3519" spans="1:1" x14ac:dyDescent="0.25">
      <c r="A3519" s="4">
        <v>3517</v>
      </c>
    </row>
    <row r="3520" spans="1:1" x14ac:dyDescent="0.25">
      <c r="A3520" s="4">
        <v>3518</v>
      </c>
    </row>
    <row r="3521" spans="1:1" x14ac:dyDescent="0.25">
      <c r="A3521" s="4">
        <v>3519</v>
      </c>
    </row>
    <row r="3522" spans="1:1" x14ac:dyDescent="0.25">
      <c r="A3522" s="4">
        <v>3520</v>
      </c>
    </row>
    <row r="3523" spans="1:1" x14ac:dyDescent="0.25">
      <c r="A3523" s="4">
        <v>3521</v>
      </c>
    </row>
    <row r="3524" spans="1:1" x14ac:dyDescent="0.25">
      <c r="A3524" s="4">
        <v>3522</v>
      </c>
    </row>
    <row r="3525" spans="1:1" x14ac:dyDescent="0.25">
      <c r="A3525" s="4">
        <v>3523</v>
      </c>
    </row>
    <row r="3526" spans="1:1" x14ac:dyDescent="0.25">
      <c r="A3526" s="4">
        <v>3524</v>
      </c>
    </row>
    <row r="3527" spans="1:1" x14ac:dyDescent="0.25">
      <c r="A3527" s="4">
        <v>3525</v>
      </c>
    </row>
    <row r="3528" spans="1:1" x14ac:dyDescent="0.25">
      <c r="A3528" s="4">
        <v>3526</v>
      </c>
    </row>
    <row r="3529" spans="1:1" x14ac:dyDescent="0.25">
      <c r="A3529" s="4">
        <v>3527</v>
      </c>
    </row>
    <row r="3530" spans="1:1" x14ac:dyDescent="0.25">
      <c r="A3530" s="4">
        <v>3528</v>
      </c>
    </row>
    <row r="3531" spans="1:1" x14ac:dyDescent="0.25">
      <c r="A3531" s="4">
        <v>3529</v>
      </c>
    </row>
    <row r="3532" spans="1:1" x14ac:dyDescent="0.25">
      <c r="A3532" s="4">
        <v>3530</v>
      </c>
    </row>
    <row r="3533" spans="1:1" x14ac:dyDescent="0.25">
      <c r="A3533" s="4">
        <v>3531</v>
      </c>
    </row>
    <row r="3534" spans="1:1" x14ac:dyDescent="0.25">
      <c r="A3534" s="4">
        <v>3532</v>
      </c>
    </row>
    <row r="3535" spans="1:1" x14ac:dyDescent="0.25">
      <c r="A3535" s="4">
        <v>3533</v>
      </c>
    </row>
    <row r="3536" spans="1:1" x14ac:dyDescent="0.25">
      <c r="A3536" s="4">
        <v>3534</v>
      </c>
    </row>
    <row r="3537" spans="1:1" x14ac:dyDescent="0.25">
      <c r="A3537" s="4">
        <v>3535</v>
      </c>
    </row>
    <row r="3538" spans="1:1" x14ac:dyDescent="0.25">
      <c r="A3538" s="4">
        <v>3536</v>
      </c>
    </row>
    <row r="3539" spans="1:1" x14ac:dyDescent="0.25">
      <c r="A3539" s="4">
        <v>3537</v>
      </c>
    </row>
    <row r="3540" spans="1:1" x14ac:dyDescent="0.25">
      <c r="A3540" s="4">
        <v>3538</v>
      </c>
    </row>
    <row r="3541" spans="1:1" x14ac:dyDescent="0.25">
      <c r="A3541" s="4">
        <v>3539</v>
      </c>
    </row>
    <row r="3542" spans="1:1" x14ac:dyDescent="0.25">
      <c r="A3542" s="4">
        <v>3540</v>
      </c>
    </row>
    <row r="3543" spans="1:1" x14ac:dyDescent="0.25">
      <c r="A3543" s="4">
        <v>3541</v>
      </c>
    </row>
    <row r="3544" spans="1:1" x14ac:dyDescent="0.25">
      <c r="A3544" s="4">
        <v>3542</v>
      </c>
    </row>
    <row r="3545" spans="1:1" x14ac:dyDescent="0.25">
      <c r="A3545" s="4">
        <v>3543</v>
      </c>
    </row>
    <row r="3546" spans="1:1" x14ac:dyDescent="0.25">
      <c r="A3546" s="4">
        <v>3544</v>
      </c>
    </row>
    <row r="3547" spans="1:1" x14ac:dyDescent="0.25">
      <c r="A3547" s="4">
        <v>3545</v>
      </c>
    </row>
    <row r="3548" spans="1:1" x14ac:dyDescent="0.25">
      <c r="A3548" s="4">
        <v>3546</v>
      </c>
    </row>
    <row r="3549" spans="1:1" x14ac:dyDescent="0.25">
      <c r="A3549" s="4">
        <v>3547</v>
      </c>
    </row>
    <row r="3550" spans="1:1" x14ac:dyDescent="0.25">
      <c r="A3550" s="4">
        <v>3548</v>
      </c>
    </row>
    <row r="3551" spans="1:1" x14ac:dyDescent="0.25">
      <c r="A3551" s="4">
        <v>3549</v>
      </c>
    </row>
    <row r="3552" spans="1:1" x14ac:dyDescent="0.25">
      <c r="A3552" s="4">
        <v>3550</v>
      </c>
    </row>
    <row r="3553" spans="1:1" x14ac:dyDescent="0.25">
      <c r="A3553" s="4">
        <v>3551</v>
      </c>
    </row>
    <row r="3554" spans="1:1" x14ac:dyDescent="0.25">
      <c r="A3554" s="4">
        <v>3552</v>
      </c>
    </row>
    <row r="3555" spans="1:1" x14ac:dyDescent="0.25">
      <c r="A3555" s="4">
        <v>3553</v>
      </c>
    </row>
    <row r="3556" spans="1:1" x14ac:dyDescent="0.25">
      <c r="A3556" s="4">
        <v>3554</v>
      </c>
    </row>
    <row r="3557" spans="1:1" x14ac:dyDescent="0.25">
      <c r="A3557" s="4">
        <v>3555</v>
      </c>
    </row>
    <row r="3558" spans="1:1" x14ac:dyDescent="0.25">
      <c r="A3558" s="4">
        <v>3556</v>
      </c>
    </row>
    <row r="3559" spans="1:1" x14ac:dyDescent="0.25">
      <c r="A3559" s="4">
        <v>3557</v>
      </c>
    </row>
    <row r="3560" spans="1:1" x14ac:dyDescent="0.25">
      <c r="A3560" s="4">
        <v>3558</v>
      </c>
    </row>
    <row r="3561" spans="1:1" x14ac:dyDescent="0.25">
      <c r="A3561" s="4">
        <v>3559</v>
      </c>
    </row>
    <row r="3562" spans="1:1" x14ac:dyDescent="0.25">
      <c r="A3562" s="4">
        <v>3560</v>
      </c>
    </row>
    <row r="3563" spans="1:1" x14ac:dyDescent="0.25">
      <c r="A3563" s="4">
        <v>3561</v>
      </c>
    </row>
    <row r="3564" spans="1:1" x14ac:dyDescent="0.25">
      <c r="A3564" s="4">
        <v>3562</v>
      </c>
    </row>
    <row r="3565" spans="1:1" x14ac:dyDescent="0.25">
      <c r="A3565" s="4">
        <v>3563</v>
      </c>
    </row>
    <row r="3566" spans="1:1" x14ac:dyDescent="0.25">
      <c r="A3566" s="4">
        <v>3564</v>
      </c>
    </row>
    <row r="3567" spans="1:1" x14ac:dyDescent="0.25">
      <c r="A3567" s="4">
        <v>3565</v>
      </c>
    </row>
    <row r="3568" spans="1:1" x14ac:dyDescent="0.25">
      <c r="A3568" s="4">
        <v>3566</v>
      </c>
    </row>
    <row r="3569" spans="1:1" x14ac:dyDescent="0.25">
      <c r="A3569" s="4">
        <v>3567</v>
      </c>
    </row>
    <row r="3570" spans="1:1" x14ac:dyDescent="0.25">
      <c r="A3570" s="4">
        <v>3568</v>
      </c>
    </row>
    <row r="3571" spans="1:1" x14ac:dyDescent="0.25">
      <c r="A3571" s="4">
        <v>3569</v>
      </c>
    </row>
    <row r="3572" spans="1:1" x14ac:dyDescent="0.25">
      <c r="A3572" s="4">
        <v>3570</v>
      </c>
    </row>
    <row r="3573" spans="1:1" x14ac:dyDescent="0.25">
      <c r="A3573" s="4">
        <v>3571</v>
      </c>
    </row>
    <row r="3574" spans="1:1" x14ac:dyDescent="0.25">
      <c r="A3574" s="4">
        <v>3572</v>
      </c>
    </row>
    <row r="3575" spans="1:1" x14ac:dyDescent="0.25">
      <c r="A3575" s="4">
        <v>3573</v>
      </c>
    </row>
    <row r="3576" spans="1:1" x14ac:dyDescent="0.25">
      <c r="A3576" s="4">
        <v>3574</v>
      </c>
    </row>
    <row r="3577" spans="1:1" x14ac:dyDescent="0.25">
      <c r="A3577" s="4">
        <v>3575</v>
      </c>
    </row>
    <row r="3578" spans="1:1" x14ac:dyDescent="0.25">
      <c r="A3578" s="4">
        <v>3576</v>
      </c>
    </row>
    <row r="3579" spans="1:1" x14ac:dyDescent="0.25">
      <c r="A3579" s="4">
        <v>3577</v>
      </c>
    </row>
    <row r="3580" spans="1:1" x14ac:dyDescent="0.25">
      <c r="A3580" s="4">
        <v>3578</v>
      </c>
    </row>
    <row r="3581" spans="1:1" x14ac:dyDescent="0.25">
      <c r="A3581" s="4">
        <v>3579</v>
      </c>
    </row>
    <row r="3582" spans="1:1" x14ac:dyDescent="0.25">
      <c r="A3582" s="4">
        <v>3580</v>
      </c>
    </row>
    <row r="3583" spans="1:1" x14ac:dyDescent="0.25">
      <c r="A3583" s="4">
        <v>3581</v>
      </c>
    </row>
    <row r="3584" spans="1:1" x14ac:dyDescent="0.25">
      <c r="A3584" s="4">
        <v>3582</v>
      </c>
    </row>
    <row r="3585" spans="1:1" x14ac:dyDescent="0.25">
      <c r="A3585" s="4">
        <v>3583</v>
      </c>
    </row>
    <row r="3586" spans="1:1" x14ac:dyDescent="0.25">
      <c r="A3586" s="4">
        <v>3584</v>
      </c>
    </row>
    <row r="3587" spans="1:1" x14ac:dyDescent="0.25">
      <c r="A3587" s="4">
        <v>3585</v>
      </c>
    </row>
    <row r="3588" spans="1:1" x14ac:dyDescent="0.25">
      <c r="A3588" s="4">
        <v>3586</v>
      </c>
    </row>
    <row r="3589" spans="1:1" x14ac:dyDescent="0.25">
      <c r="A3589" s="4">
        <v>3587</v>
      </c>
    </row>
    <row r="3590" spans="1:1" x14ac:dyDescent="0.25">
      <c r="A3590" s="4">
        <v>3588</v>
      </c>
    </row>
    <row r="3591" spans="1:1" x14ac:dyDescent="0.25">
      <c r="A3591" s="4">
        <v>3589</v>
      </c>
    </row>
    <row r="3592" spans="1:1" x14ac:dyDescent="0.25">
      <c r="A3592" s="4">
        <v>3590</v>
      </c>
    </row>
    <row r="3593" spans="1:1" x14ac:dyDescent="0.25">
      <c r="A3593" s="4">
        <v>3591</v>
      </c>
    </row>
    <row r="3594" spans="1:1" x14ac:dyDescent="0.25">
      <c r="A3594" s="4">
        <v>3592</v>
      </c>
    </row>
    <row r="3595" spans="1:1" x14ac:dyDescent="0.25">
      <c r="A3595" s="4">
        <v>3593</v>
      </c>
    </row>
    <row r="3596" spans="1:1" x14ac:dyDescent="0.25">
      <c r="A3596" s="4">
        <v>3594</v>
      </c>
    </row>
    <row r="3597" spans="1:1" x14ac:dyDescent="0.25">
      <c r="A3597" s="4">
        <v>3595</v>
      </c>
    </row>
    <row r="3598" spans="1:1" x14ac:dyDescent="0.25">
      <c r="A3598" s="4">
        <v>3596</v>
      </c>
    </row>
    <row r="3599" spans="1:1" x14ac:dyDescent="0.25">
      <c r="A3599" s="4">
        <v>3597</v>
      </c>
    </row>
    <row r="3600" spans="1:1" x14ac:dyDescent="0.25">
      <c r="A3600" s="4">
        <v>3598</v>
      </c>
    </row>
    <row r="3601" spans="1:1" x14ac:dyDescent="0.25">
      <c r="A3601" s="4">
        <v>3599</v>
      </c>
    </row>
    <row r="3602" spans="1:1" x14ac:dyDescent="0.25">
      <c r="A3602" s="4">
        <v>3600</v>
      </c>
    </row>
    <row r="3603" spans="1:1" x14ac:dyDescent="0.25">
      <c r="A3603" s="4">
        <v>3601</v>
      </c>
    </row>
    <row r="3604" spans="1:1" x14ac:dyDescent="0.25">
      <c r="A3604" s="4">
        <v>3602</v>
      </c>
    </row>
    <row r="3605" spans="1:1" x14ac:dyDescent="0.25">
      <c r="A3605" s="4">
        <v>3603</v>
      </c>
    </row>
    <row r="3606" spans="1:1" x14ac:dyDescent="0.25">
      <c r="A3606" s="4">
        <v>3604</v>
      </c>
    </row>
    <row r="3607" spans="1:1" x14ac:dyDescent="0.25">
      <c r="A3607" s="4">
        <v>3605</v>
      </c>
    </row>
    <row r="3608" spans="1:1" x14ac:dyDescent="0.25">
      <c r="A3608" s="4">
        <v>3606</v>
      </c>
    </row>
    <row r="3609" spans="1:1" x14ac:dyDescent="0.25">
      <c r="A3609" s="4">
        <v>3607</v>
      </c>
    </row>
    <row r="3610" spans="1:1" x14ac:dyDescent="0.25">
      <c r="A3610" s="4">
        <v>3608</v>
      </c>
    </row>
    <row r="3611" spans="1:1" x14ac:dyDescent="0.25">
      <c r="A3611" s="4">
        <v>3609</v>
      </c>
    </row>
    <row r="3612" spans="1:1" x14ac:dyDescent="0.25">
      <c r="A3612" s="4">
        <v>3610</v>
      </c>
    </row>
    <row r="3613" spans="1:1" x14ac:dyDescent="0.25">
      <c r="A3613" s="4">
        <v>3611</v>
      </c>
    </row>
    <row r="3614" spans="1:1" x14ac:dyDescent="0.25">
      <c r="A3614" s="4">
        <v>3612</v>
      </c>
    </row>
    <row r="3615" spans="1:1" x14ac:dyDescent="0.25">
      <c r="A3615" s="4">
        <v>3613</v>
      </c>
    </row>
    <row r="3616" spans="1:1" x14ac:dyDescent="0.25">
      <c r="A3616" s="4">
        <v>3614</v>
      </c>
    </row>
    <row r="3617" spans="1:1" x14ac:dyDescent="0.25">
      <c r="A3617" s="4">
        <v>3615</v>
      </c>
    </row>
    <row r="3618" spans="1:1" x14ac:dyDescent="0.25">
      <c r="A3618" s="4">
        <v>3616</v>
      </c>
    </row>
    <row r="3619" spans="1:1" x14ac:dyDescent="0.25">
      <c r="A3619" s="4">
        <v>3617</v>
      </c>
    </row>
    <row r="3620" spans="1:1" x14ac:dyDescent="0.25">
      <c r="A3620" s="4">
        <v>3618</v>
      </c>
    </row>
    <row r="3621" spans="1:1" x14ac:dyDescent="0.25">
      <c r="A3621" s="4">
        <v>3619</v>
      </c>
    </row>
    <row r="3622" spans="1:1" x14ac:dyDescent="0.25">
      <c r="A3622" s="4">
        <v>3620</v>
      </c>
    </row>
    <row r="3623" spans="1:1" x14ac:dyDescent="0.25">
      <c r="A3623" s="4">
        <v>3621</v>
      </c>
    </row>
    <row r="3624" spans="1:1" x14ac:dyDescent="0.25">
      <c r="A3624" s="4">
        <v>3622</v>
      </c>
    </row>
    <row r="3625" spans="1:1" x14ac:dyDescent="0.25">
      <c r="A3625" s="4">
        <v>3623</v>
      </c>
    </row>
    <row r="3626" spans="1:1" x14ac:dyDescent="0.25">
      <c r="A3626" s="4">
        <v>3624</v>
      </c>
    </row>
    <row r="3627" spans="1:1" x14ac:dyDescent="0.25">
      <c r="A3627" s="4">
        <v>3625</v>
      </c>
    </row>
    <row r="3628" spans="1:1" x14ac:dyDescent="0.25">
      <c r="A3628" s="4">
        <v>3626</v>
      </c>
    </row>
    <row r="3629" spans="1:1" x14ac:dyDescent="0.25">
      <c r="A3629" s="4">
        <v>3627</v>
      </c>
    </row>
    <row r="3630" spans="1:1" x14ac:dyDescent="0.25">
      <c r="A3630" s="4">
        <v>3628</v>
      </c>
    </row>
    <row r="3631" spans="1:1" x14ac:dyDescent="0.25">
      <c r="A3631" s="4">
        <v>3629</v>
      </c>
    </row>
    <row r="3632" spans="1:1" x14ac:dyDescent="0.25">
      <c r="A3632" s="4">
        <v>3630</v>
      </c>
    </row>
    <row r="3633" spans="1:1" x14ac:dyDescent="0.25">
      <c r="A3633" s="4">
        <v>3631</v>
      </c>
    </row>
    <row r="3634" spans="1:1" x14ac:dyDescent="0.25">
      <c r="A3634" s="4">
        <v>3632</v>
      </c>
    </row>
    <row r="3635" spans="1:1" x14ac:dyDescent="0.25">
      <c r="A3635" s="4">
        <v>3633</v>
      </c>
    </row>
    <row r="3636" spans="1:1" x14ac:dyDescent="0.25">
      <c r="A3636" s="4">
        <v>3634</v>
      </c>
    </row>
    <row r="3637" spans="1:1" x14ac:dyDescent="0.25">
      <c r="A3637" s="4">
        <v>3635</v>
      </c>
    </row>
    <row r="3638" spans="1:1" x14ac:dyDescent="0.25">
      <c r="A3638" s="4">
        <v>3636</v>
      </c>
    </row>
    <row r="3639" spans="1:1" x14ac:dyDescent="0.25">
      <c r="A3639" s="4">
        <v>3637</v>
      </c>
    </row>
    <row r="3640" spans="1:1" x14ac:dyDescent="0.25">
      <c r="A3640" s="4">
        <v>3638</v>
      </c>
    </row>
    <row r="3641" spans="1:1" x14ac:dyDescent="0.25">
      <c r="A3641" s="4">
        <v>3639</v>
      </c>
    </row>
    <row r="3642" spans="1:1" x14ac:dyDescent="0.25">
      <c r="A3642" s="4">
        <v>3640</v>
      </c>
    </row>
    <row r="3643" spans="1:1" x14ac:dyDescent="0.25">
      <c r="A3643" s="4">
        <v>3641</v>
      </c>
    </row>
    <row r="3644" spans="1:1" x14ac:dyDescent="0.25">
      <c r="A3644" s="4">
        <v>3642</v>
      </c>
    </row>
    <row r="3645" spans="1:1" x14ac:dyDescent="0.25">
      <c r="A3645" s="4">
        <v>3643</v>
      </c>
    </row>
    <row r="3646" spans="1:1" x14ac:dyDescent="0.25">
      <c r="A3646" s="4">
        <v>3644</v>
      </c>
    </row>
    <row r="3647" spans="1:1" x14ac:dyDescent="0.25">
      <c r="A3647" s="4">
        <v>3645</v>
      </c>
    </row>
    <row r="3648" spans="1:1" x14ac:dyDescent="0.25">
      <c r="A3648" s="4">
        <v>3646</v>
      </c>
    </row>
    <row r="3649" spans="1:1" x14ac:dyDescent="0.25">
      <c r="A3649" s="4">
        <v>3647</v>
      </c>
    </row>
    <row r="3650" spans="1:1" x14ac:dyDescent="0.25">
      <c r="A3650" s="4">
        <v>3648</v>
      </c>
    </row>
    <row r="3651" spans="1:1" x14ac:dyDescent="0.25">
      <c r="A3651" s="4">
        <v>3649</v>
      </c>
    </row>
    <row r="3652" spans="1:1" x14ac:dyDescent="0.25">
      <c r="A3652" s="4">
        <v>3650</v>
      </c>
    </row>
    <row r="3653" spans="1:1" x14ac:dyDescent="0.25">
      <c r="A3653" s="4">
        <v>3651</v>
      </c>
    </row>
    <row r="3654" spans="1:1" x14ac:dyDescent="0.25">
      <c r="A3654" s="4">
        <v>3652</v>
      </c>
    </row>
    <row r="3655" spans="1:1" x14ac:dyDescent="0.25">
      <c r="A3655" s="4">
        <v>3653</v>
      </c>
    </row>
    <row r="3656" spans="1:1" x14ac:dyDescent="0.25">
      <c r="A3656" s="4">
        <v>3654</v>
      </c>
    </row>
    <row r="3657" spans="1:1" x14ac:dyDescent="0.25">
      <c r="A3657" s="4">
        <v>3655</v>
      </c>
    </row>
    <row r="3658" spans="1:1" x14ac:dyDescent="0.25">
      <c r="A3658" s="4">
        <v>3656</v>
      </c>
    </row>
    <row r="3659" spans="1:1" x14ac:dyDescent="0.25">
      <c r="A3659" s="4">
        <v>3657</v>
      </c>
    </row>
    <row r="3660" spans="1:1" x14ac:dyDescent="0.25">
      <c r="A3660" s="4">
        <v>3658</v>
      </c>
    </row>
    <row r="3661" spans="1:1" x14ac:dyDescent="0.25">
      <c r="A3661" s="4">
        <v>3659</v>
      </c>
    </row>
    <row r="3662" spans="1:1" x14ac:dyDescent="0.25">
      <c r="A3662" s="4">
        <v>3660</v>
      </c>
    </row>
    <row r="3663" spans="1:1" x14ac:dyDescent="0.25">
      <c r="A3663" s="4">
        <v>3661</v>
      </c>
    </row>
    <row r="3664" spans="1:1" x14ac:dyDescent="0.25">
      <c r="A3664" s="4">
        <v>3662</v>
      </c>
    </row>
    <row r="3665" spans="1:1" x14ac:dyDescent="0.25">
      <c r="A3665" s="4">
        <v>3663</v>
      </c>
    </row>
    <row r="3666" spans="1:1" x14ac:dyDescent="0.25">
      <c r="A3666" s="4">
        <v>3664</v>
      </c>
    </row>
    <row r="3667" spans="1:1" x14ac:dyDescent="0.25">
      <c r="A3667" s="4">
        <v>3665</v>
      </c>
    </row>
    <row r="3668" spans="1:1" x14ac:dyDescent="0.25">
      <c r="A3668" s="4">
        <v>3666</v>
      </c>
    </row>
    <row r="3669" spans="1:1" x14ac:dyDescent="0.25">
      <c r="A3669" s="4">
        <v>3667</v>
      </c>
    </row>
    <row r="3670" spans="1:1" x14ac:dyDescent="0.25">
      <c r="A3670" s="4">
        <v>3668</v>
      </c>
    </row>
    <row r="3671" spans="1:1" x14ac:dyDescent="0.25">
      <c r="A3671" s="4">
        <v>3669</v>
      </c>
    </row>
    <row r="3672" spans="1:1" x14ac:dyDescent="0.25">
      <c r="A3672" s="4">
        <v>3670</v>
      </c>
    </row>
    <row r="3673" spans="1:1" x14ac:dyDescent="0.25">
      <c r="A3673" s="4">
        <v>3671</v>
      </c>
    </row>
    <row r="3674" spans="1:1" x14ac:dyDescent="0.25">
      <c r="A3674" s="4">
        <v>3672</v>
      </c>
    </row>
    <row r="3675" spans="1:1" x14ac:dyDescent="0.25">
      <c r="A3675" s="4">
        <v>3673</v>
      </c>
    </row>
    <row r="3676" spans="1:1" x14ac:dyDescent="0.25">
      <c r="A3676" s="4">
        <v>3674</v>
      </c>
    </row>
    <row r="3677" spans="1:1" x14ac:dyDescent="0.25">
      <c r="A3677" s="4">
        <v>3675</v>
      </c>
    </row>
    <row r="3678" spans="1:1" x14ac:dyDescent="0.25">
      <c r="A3678" s="4">
        <v>3676</v>
      </c>
    </row>
    <row r="3679" spans="1:1" x14ac:dyDescent="0.25">
      <c r="A3679" s="4">
        <v>3677</v>
      </c>
    </row>
    <row r="3680" spans="1:1" x14ac:dyDescent="0.25">
      <c r="A3680" s="4">
        <v>3678</v>
      </c>
    </row>
    <row r="3681" spans="1:1" x14ac:dyDescent="0.25">
      <c r="A3681" s="4">
        <v>3679</v>
      </c>
    </row>
    <row r="3682" spans="1:1" x14ac:dyDescent="0.25">
      <c r="A3682" s="4">
        <v>3680</v>
      </c>
    </row>
    <row r="3683" spans="1:1" x14ac:dyDescent="0.25">
      <c r="A3683" s="4">
        <v>3681</v>
      </c>
    </row>
    <row r="3684" spans="1:1" x14ac:dyDescent="0.25">
      <c r="A3684" s="4">
        <v>3682</v>
      </c>
    </row>
    <row r="3685" spans="1:1" x14ac:dyDescent="0.25">
      <c r="A3685" s="4">
        <v>3683</v>
      </c>
    </row>
    <row r="3686" spans="1:1" x14ac:dyDescent="0.25">
      <c r="A3686" s="4">
        <v>3684</v>
      </c>
    </row>
    <row r="3687" spans="1:1" x14ac:dyDescent="0.25">
      <c r="A3687" s="4">
        <v>3685</v>
      </c>
    </row>
    <row r="3688" spans="1:1" x14ac:dyDescent="0.25">
      <c r="A3688" s="4">
        <v>3686</v>
      </c>
    </row>
    <row r="3689" spans="1:1" x14ac:dyDescent="0.25">
      <c r="A3689" s="4">
        <v>3687</v>
      </c>
    </row>
    <row r="3690" spans="1:1" x14ac:dyDescent="0.25">
      <c r="A3690" s="4">
        <v>3688</v>
      </c>
    </row>
    <row r="3691" spans="1:1" x14ac:dyDescent="0.25">
      <c r="A3691" s="4">
        <v>3689</v>
      </c>
    </row>
    <row r="3692" spans="1:1" x14ac:dyDescent="0.25">
      <c r="A3692" s="4">
        <v>3690</v>
      </c>
    </row>
    <row r="3693" spans="1:1" x14ac:dyDescent="0.25">
      <c r="A3693" s="4">
        <v>3691</v>
      </c>
    </row>
    <row r="3694" spans="1:1" x14ac:dyDescent="0.25">
      <c r="A3694" s="4">
        <v>3692</v>
      </c>
    </row>
    <row r="3695" spans="1:1" x14ac:dyDescent="0.25">
      <c r="A3695" s="4">
        <v>3693</v>
      </c>
    </row>
    <row r="3696" spans="1:1" x14ac:dyDescent="0.25">
      <c r="A3696" s="4">
        <v>3694</v>
      </c>
    </row>
    <row r="3697" spans="1:1" x14ac:dyDescent="0.25">
      <c r="A3697" s="4">
        <v>3695</v>
      </c>
    </row>
    <row r="3698" spans="1:1" x14ac:dyDescent="0.25">
      <c r="A3698" s="4">
        <v>3696</v>
      </c>
    </row>
    <row r="3699" spans="1:1" x14ac:dyDescent="0.25">
      <c r="A3699" s="4">
        <v>3697</v>
      </c>
    </row>
    <row r="3700" spans="1:1" x14ac:dyDescent="0.25">
      <c r="A3700" s="4">
        <v>3698</v>
      </c>
    </row>
    <row r="3701" spans="1:1" x14ac:dyDescent="0.25">
      <c r="A3701" s="4">
        <v>3699</v>
      </c>
    </row>
    <row r="3702" spans="1:1" x14ac:dyDescent="0.25">
      <c r="A3702" s="4">
        <v>3700</v>
      </c>
    </row>
    <row r="3703" spans="1:1" x14ac:dyDescent="0.25">
      <c r="A3703" s="4">
        <v>3701</v>
      </c>
    </row>
    <row r="3704" spans="1:1" x14ac:dyDescent="0.25">
      <c r="A3704" s="4">
        <v>3702</v>
      </c>
    </row>
    <row r="3705" spans="1:1" x14ac:dyDescent="0.25">
      <c r="A3705" s="4">
        <v>3703</v>
      </c>
    </row>
    <row r="3706" spans="1:1" x14ac:dyDescent="0.25">
      <c r="A3706" s="4">
        <v>3704</v>
      </c>
    </row>
    <row r="3707" spans="1:1" x14ac:dyDescent="0.25">
      <c r="A3707" s="4">
        <v>3705</v>
      </c>
    </row>
    <row r="3708" spans="1:1" x14ac:dyDescent="0.25">
      <c r="A3708" s="4">
        <v>3706</v>
      </c>
    </row>
    <row r="3709" spans="1:1" x14ac:dyDescent="0.25">
      <c r="A3709" s="4">
        <v>3707</v>
      </c>
    </row>
    <row r="3710" spans="1:1" x14ac:dyDescent="0.25">
      <c r="A3710" s="4">
        <v>3708</v>
      </c>
    </row>
    <row r="3711" spans="1:1" x14ac:dyDescent="0.25">
      <c r="A3711" s="4">
        <v>3709</v>
      </c>
    </row>
    <row r="3712" spans="1:1" x14ac:dyDescent="0.25">
      <c r="A3712" s="4">
        <v>3710</v>
      </c>
    </row>
    <row r="3713" spans="1:1" x14ac:dyDescent="0.25">
      <c r="A3713" s="4">
        <v>3711</v>
      </c>
    </row>
    <row r="3714" spans="1:1" x14ac:dyDescent="0.25">
      <c r="A3714" s="4">
        <v>3712</v>
      </c>
    </row>
    <row r="3715" spans="1:1" x14ac:dyDescent="0.25">
      <c r="A3715" s="4">
        <v>3713</v>
      </c>
    </row>
    <row r="3716" spans="1:1" x14ac:dyDescent="0.25">
      <c r="A3716" s="4">
        <v>3714</v>
      </c>
    </row>
    <row r="3717" spans="1:1" x14ac:dyDescent="0.25">
      <c r="A3717" s="4">
        <v>3715</v>
      </c>
    </row>
    <row r="3718" spans="1:1" x14ac:dyDescent="0.25">
      <c r="A3718" s="4">
        <v>3716</v>
      </c>
    </row>
    <row r="3719" spans="1:1" x14ac:dyDescent="0.25">
      <c r="A3719" s="4">
        <v>3717</v>
      </c>
    </row>
    <row r="3720" spans="1:1" x14ac:dyDescent="0.25">
      <c r="A3720" s="4">
        <v>3718</v>
      </c>
    </row>
    <row r="3721" spans="1:1" x14ac:dyDescent="0.25">
      <c r="A3721" s="4">
        <v>3719</v>
      </c>
    </row>
    <row r="3722" spans="1:1" x14ac:dyDescent="0.25">
      <c r="A3722" s="4">
        <v>3720</v>
      </c>
    </row>
    <row r="3723" spans="1:1" x14ac:dyDescent="0.25">
      <c r="A3723" s="4">
        <v>3721</v>
      </c>
    </row>
    <row r="3724" spans="1:1" x14ac:dyDescent="0.25">
      <c r="A3724" s="4">
        <v>3722</v>
      </c>
    </row>
    <row r="3725" spans="1:1" x14ac:dyDescent="0.25">
      <c r="A3725" s="4">
        <v>3723</v>
      </c>
    </row>
    <row r="3726" spans="1:1" x14ac:dyDescent="0.25">
      <c r="A3726" s="4">
        <v>3724</v>
      </c>
    </row>
    <row r="3727" spans="1:1" x14ac:dyDescent="0.25">
      <c r="A3727" s="4">
        <v>3725</v>
      </c>
    </row>
    <row r="3728" spans="1:1" x14ac:dyDescent="0.25">
      <c r="A3728" s="4">
        <v>3726</v>
      </c>
    </row>
    <row r="3729" spans="1:1" x14ac:dyDescent="0.25">
      <c r="A3729" s="4">
        <v>3727</v>
      </c>
    </row>
    <row r="3730" spans="1:1" x14ac:dyDescent="0.25">
      <c r="A3730" s="4">
        <v>3728</v>
      </c>
    </row>
    <row r="3731" spans="1:1" x14ac:dyDescent="0.25">
      <c r="A3731" s="4">
        <v>3729</v>
      </c>
    </row>
    <row r="3732" spans="1:1" x14ac:dyDescent="0.25">
      <c r="A3732" s="4">
        <v>3730</v>
      </c>
    </row>
    <row r="3733" spans="1:1" x14ac:dyDescent="0.25">
      <c r="A3733" s="4">
        <v>3731</v>
      </c>
    </row>
    <row r="3734" spans="1:1" x14ac:dyDescent="0.25">
      <c r="A3734" s="4">
        <v>3732</v>
      </c>
    </row>
    <row r="3735" spans="1:1" x14ac:dyDescent="0.25">
      <c r="A3735" s="4">
        <v>3733</v>
      </c>
    </row>
    <row r="3736" spans="1:1" x14ac:dyDescent="0.25">
      <c r="A3736" s="4">
        <v>3734</v>
      </c>
    </row>
    <row r="3737" spans="1:1" x14ac:dyDescent="0.25">
      <c r="A3737" s="4">
        <v>3735</v>
      </c>
    </row>
    <row r="3738" spans="1:1" x14ac:dyDescent="0.25">
      <c r="A3738" s="4">
        <v>3736</v>
      </c>
    </row>
    <row r="3739" spans="1:1" x14ac:dyDescent="0.25">
      <c r="A3739" s="4">
        <v>3737</v>
      </c>
    </row>
    <row r="3740" spans="1:1" x14ac:dyDescent="0.25">
      <c r="A3740" s="4">
        <v>3738</v>
      </c>
    </row>
    <row r="3741" spans="1:1" x14ac:dyDescent="0.25">
      <c r="A3741" s="4">
        <v>3739</v>
      </c>
    </row>
    <row r="3742" spans="1:1" x14ac:dyDescent="0.25">
      <c r="A3742" s="4">
        <v>3740</v>
      </c>
    </row>
    <row r="3743" spans="1:1" x14ac:dyDescent="0.25">
      <c r="A3743" s="4">
        <v>3741</v>
      </c>
    </row>
    <row r="3744" spans="1:1" x14ac:dyDescent="0.25">
      <c r="A3744" s="4">
        <v>3742</v>
      </c>
    </row>
    <row r="3745" spans="1:1" x14ac:dyDescent="0.25">
      <c r="A3745" s="4">
        <v>3743</v>
      </c>
    </row>
    <row r="3746" spans="1:1" x14ac:dyDescent="0.25">
      <c r="A3746" s="4">
        <v>3744</v>
      </c>
    </row>
    <row r="3747" spans="1:1" x14ac:dyDescent="0.25">
      <c r="A3747" s="4">
        <v>3745</v>
      </c>
    </row>
    <row r="3748" spans="1:1" x14ac:dyDescent="0.25">
      <c r="A3748" s="4">
        <v>3746</v>
      </c>
    </row>
    <row r="3749" spans="1:1" x14ac:dyDescent="0.25">
      <c r="A3749" s="4">
        <v>3747</v>
      </c>
    </row>
    <row r="3750" spans="1:1" x14ac:dyDescent="0.25">
      <c r="A3750" s="4">
        <v>3748</v>
      </c>
    </row>
    <row r="3751" spans="1:1" x14ac:dyDescent="0.25">
      <c r="A3751" s="4">
        <v>3749</v>
      </c>
    </row>
    <row r="3752" spans="1:1" x14ac:dyDescent="0.25">
      <c r="A3752" s="4">
        <v>3750</v>
      </c>
    </row>
    <row r="3753" spans="1:1" x14ac:dyDescent="0.25">
      <c r="A3753" s="4">
        <v>3751</v>
      </c>
    </row>
    <row r="3754" spans="1:1" x14ac:dyDescent="0.25">
      <c r="A3754" s="4">
        <v>3752</v>
      </c>
    </row>
    <row r="3755" spans="1:1" x14ac:dyDescent="0.25">
      <c r="A3755" s="4">
        <v>3753</v>
      </c>
    </row>
    <row r="3756" spans="1:1" x14ac:dyDescent="0.25">
      <c r="A3756" s="4">
        <v>3754</v>
      </c>
    </row>
    <row r="3757" spans="1:1" x14ac:dyDescent="0.25">
      <c r="A3757" s="4">
        <v>3755</v>
      </c>
    </row>
    <row r="3758" spans="1:1" x14ac:dyDescent="0.25">
      <c r="A3758" s="4">
        <v>3756</v>
      </c>
    </row>
    <row r="3759" spans="1:1" x14ac:dyDescent="0.25">
      <c r="A3759" s="4">
        <v>3757</v>
      </c>
    </row>
    <row r="3760" spans="1:1" x14ac:dyDescent="0.25">
      <c r="A3760" s="4">
        <v>3758</v>
      </c>
    </row>
    <row r="3761" spans="1:1" x14ac:dyDescent="0.25">
      <c r="A3761" s="4">
        <v>3759</v>
      </c>
    </row>
    <row r="3762" spans="1:1" x14ac:dyDescent="0.25">
      <c r="A3762" s="4">
        <v>3760</v>
      </c>
    </row>
    <row r="3763" spans="1:1" x14ac:dyDescent="0.25">
      <c r="A3763" s="4">
        <v>3761</v>
      </c>
    </row>
    <row r="3764" spans="1:1" x14ac:dyDescent="0.25">
      <c r="A3764" s="4">
        <v>3762</v>
      </c>
    </row>
    <row r="3765" spans="1:1" x14ac:dyDescent="0.25">
      <c r="A3765" s="4">
        <v>3763</v>
      </c>
    </row>
    <row r="3766" spans="1:1" x14ac:dyDescent="0.25">
      <c r="A3766" s="4">
        <v>3764</v>
      </c>
    </row>
    <row r="3767" spans="1:1" x14ac:dyDescent="0.25">
      <c r="A3767" s="4">
        <v>3765</v>
      </c>
    </row>
    <row r="3768" spans="1:1" x14ac:dyDescent="0.25">
      <c r="A3768" s="4">
        <v>3766</v>
      </c>
    </row>
    <row r="3769" spans="1:1" x14ac:dyDescent="0.25">
      <c r="A3769" s="4">
        <v>3767</v>
      </c>
    </row>
    <row r="3770" spans="1:1" x14ac:dyDescent="0.25">
      <c r="A3770" s="4">
        <v>3768</v>
      </c>
    </row>
    <row r="3771" spans="1:1" x14ac:dyDescent="0.25">
      <c r="A3771" s="4">
        <v>3769</v>
      </c>
    </row>
    <row r="3772" spans="1:1" x14ac:dyDescent="0.25">
      <c r="A3772" s="4">
        <v>3770</v>
      </c>
    </row>
    <row r="3773" spans="1:1" x14ac:dyDescent="0.25">
      <c r="A3773" s="4">
        <v>3771</v>
      </c>
    </row>
    <row r="3774" spans="1:1" x14ac:dyDescent="0.25">
      <c r="A3774" s="4">
        <v>3772</v>
      </c>
    </row>
    <row r="3775" spans="1:1" x14ac:dyDescent="0.25">
      <c r="A3775" s="4">
        <v>3773</v>
      </c>
    </row>
    <row r="3776" spans="1:1" x14ac:dyDescent="0.25">
      <c r="A3776" s="4">
        <v>3774</v>
      </c>
    </row>
    <row r="3777" spans="1:1" x14ac:dyDescent="0.25">
      <c r="A3777" s="4">
        <v>3775</v>
      </c>
    </row>
    <row r="3778" spans="1:1" x14ac:dyDescent="0.25">
      <c r="A3778" s="4">
        <v>3776</v>
      </c>
    </row>
    <row r="3779" spans="1:1" x14ac:dyDescent="0.25">
      <c r="A3779" s="4">
        <v>3777</v>
      </c>
    </row>
    <row r="3780" spans="1:1" x14ac:dyDescent="0.25">
      <c r="A3780" s="4">
        <v>3778</v>
      </c>
    </row>
    <row r="3781" spans="1:1" x14ac:dyDescent="0.25">
      <c r="A3781" s="4">
        <v>3779</v>
      </c>
    </row>
    <row r="3782" spans="1:1" x14ac:dyDescent="0.25">
      <c r="A3782" s="4">
        <v>3780</v>
      </c>
    </row>
    <row r="3783" spans="1:1" x14ac:dyDescent="0.25">
      <c r="A3783" s="4">
        <v>3781</v>
      </c>
    </row>
    <row r="3784" spans="1:1" x14ac:dyDescent="0.25">
      <c r="A3784" s="4">
        <v>3782</v>
      </c>
    </row>
    <row r="3785" spans="1:1" x14ac:dyDescent="0.25">
      <c r="A3785" s="4">
        <v>3783</v>
      </c>
    </row>
    <row r="3786" spans="1:1" x14ac:dyDescent="0.25">
      <c r="A3786" s="4">
        <v>3784</v>
      </c>
    </row>
    <row r="3787" spans="1:1" x14ac:dyDescent="0.25">
      <c r="A3787" s="4">
        <v>3785</v>
      </c>
    </row>
    <row r="3788" spans="1:1" x14ac:dyDescent="0.25">
      <c r="A3788" s="4">
        <v>3786</v>
      </c>
    </row>
    <row r="3789" spans="1:1" x14ac:dyDescent="0.25">
      <c r="A3789" s="4">
        <v>3787</v>
      </c>
    </row>
    <row r="3790" spans="1:1" x14ac:dyDescent="0.25">
      <c r="A3790" s="4">
        <v>3788</v>
      </c>
    </row>
    <row r="3791" spans="1:1" x14ac:dyDescent="0.25">
      <c r="A3791" s="4">
        <v>3789</v>
      </c>
    </row>
    <row r="3792" spans="1:1" x14ac:dyDescent="0.25">
      <c r="A3792" s="4">
        <v>3790</v>
      </c>
    </row>
    <row r="3793" spans="1:1" x14ac:dyDescent="0.25">
      <c r="A3793" s="4">
        <v>3791</v>
      </c>
    </row>
    <row r="3794" spans="1:1" x14ac:dyDescent="0.25">
      <c r="A3794" s="4">
        <v>3792</v>
      </c>
    </row>
    <row r="3795" spans="1:1" x14ac:dyDescent="0.25">
      <c r="A3795" s="4">
        <v>3793</v>
      </c>
    </row>
    <row r="3796" spans="1:1" x14ac:dyDescent="0.25">
      <c r="A3796" s="4">
        <v>3794</v>
      </c>
    </row>
    <row r="3797" spans="1:1" x14ac:dyDescent="0.25">
      <c r="A3797" s="4">
        <v>3795</v>
      </c>
    </row>
    <row r="3798" spans="1:1" x14ac:dyDescent="0.25">
      <c r="A3798" s="4">
        <v>3796</v>
      </c>
    </row>
    <row r="3799" spans="1:1" x14ac:dyDescent="0.25">
      <c r="A3799" s="4">
        <v>3797</v>
      </c>
    </row>
    <row r="3800" spans="1:1" x14ac:dyDescent="0.25">
      <c r="A3800" s="4">
        <v>3798</v>
      </c>
    </row>
    <row r="3801" spans="1:1" x14ac:dyDescent="0.25">
      <c r="A3801" s="4">
        <v>3799</v>
      </c>
    </row>
    <row r="3802" spans="1:1" x14ac:dyDescent="0.25">
      <c r="A3802" s="4">
        <v>3800</v>
      </c>
    </row>
    <row r="3803" spans="1:1" x14ac:dyDescent="0.25">
      <c r="A3803" s="4">
        <v>3801</v>
      </c>
    </row>
    <row r="3804" spans="1:1" x14ac:dyDescent="0.25">
      <c r="A3804" s="4">
        <v>3802</v>
      </c>
    </row>
    <row r="3805" spans="1:1" x14ac:dyDescent="0.25">
      <c r="A3805" s="4">
        <v>3803</v>
      </c>
    </row>
    <row r="3806" spans="1:1" x14ac:dyDescent="0.25">
      <c r="A3806" s="4">
        <v>3804</v>
      </c>
    </row>
    <row r="3807" spans="1:1" x14ac:dyDescent="0.25">
      <c r="A3807" s="4">
        <v>3805</v>
      </c>
    </row>
    <row r="3808" spans="1:1" x14ac:dyDescent="0.25">
      <c r="A3808" s="4">
        <v>3806</v>
      </c>
    </row>
    <row r="3809" spans="1:1" x14ac:dyDescent="0.25">
      <c r="A3809" s="4">
        <v>3807</v>
      </c>
    </row>
    <row r="3810" spans="1:1" x14ac:dyDescent="0.25">
      <c r="A3810" s="4">
        <v>3808</v>
      </c>
    </row>
    <row r="3811" spans="1:1" x14ac:dyDescent="0.25">
      <c r="A3811" s="4">
        <v>3809</v>
      </c>
    </row>
    <row r="3812" spans="1:1" x14ac:dyDescent="0.25">
      <c r="A3812" s="4">
        <v>3810</v>
      </c>
    </row>
    <row r="3813" spans="1:1" x14ac:dyDescent="0.25">
      <c r="A3813" s="4">
        <v>3811</v>
      </c>
    </row>
    <row r="3814" spans="1:1" x14ac:dyDescent="0.25">
      <c r="A3814" s="4">
        <v>3812</v>
      </c>
    </row>
    <row r="3815" spans="1:1" x14ac:dyDescent="0.25">
      <c r="A3815" s="4">
        <v>3813</v>
      </c>
    </row>
    <row r="3816" spans="1:1" x14ac:dyDescent="0.25">
      <c r="A3816" s="4">
        <v>3814</v>
      </c>
    </row>
    <row r="3817" spans="1:1" x14ac:dyDescent="0.25">
      <c r="A3817" s="4">
        <v>3815</v>
      </c>
    </row>
    <row r="3818" spans="1:1" x14ac:dyDescent="0.25">
      <c r="A3818" s="4">
        <v>3816</v>
      </c>
    </row>
    <row r="3819" spans="1:1" x14ac:dyDescent="0.25">
      <c r="A3819" s="4">
        <v>3817</v>
      </c>
    </row>
    <row r="3820" spans="1:1" x14ac:dyDescent="0.25">
      <c r="A3820" s="4">
        <v>3818</v>
      </c>
    </row>
    <row r="3821" spans="1:1" x14ac:dyDescent="0.25">
      <c r="A3821" s="4">
        <v>3819</v>
      </c>
    </row>
    <row r="3822" spans="1:1" x14ac:dyDescent="0.25">
      <c r="A3822" s="4">
        <v>3820</v>
      </c>
    </row>
    <row r="3823" spans="1:1" x14ac:dyDescent="0.25">
      <c r="A3823" s="4">
        <v>3821</v>
      </c>
    </row>
    <row r="3824" spans="1:1" x14ac:dyDescent="0.25">
      <c r="A3824" s="4">
        <v>3822</v>
      </c>
    </row>
    <row r="3825" spans="1:1" x14ac:dyDescent="0.25">
      <c r="A3825" s="4">
        <v>3823</v>
      </c>
    </row>
    <row r="3826" spans="1:1" x14ac:dyDescent="0.25">
      <c r="A3826" s="4">
        <v>3824</v>
      </c>
    </row>
    <row r="3827" spans="1:1" x14ac:dyDescent="0.25">
      <c r="A3827" s="4">
        <v>3825</v>
      </c>
    </row>
    <row r="3828" spans="1:1" x14ac:dyDescent="0.25">
      <c r="A3828" s="4">
        <v>3826</v>
      </c>
    </row>
    <row r="3829" spans="1:1" x14ac:dyDescent="0.25">
      <c r="A3829" s="4">
        <v>3827</v>
      </c>
    </row>
    <row r="3830" spans="1:1" x14ac:dyDescent="0.25">
      <c r="A3830" s="4">
        <v>3828</v>
      </c>
    </row>
    <row r="3831" spans="1:1" x14ac:dyDescent="0.25">
      <c r="A3831" s="4">
        <v>3829</v>
      </c>
    </row>
    <row r="3832" spans="1:1" x14ac:dyDescent="0.25">
      <c r="A3832" s="4">
        <v>3830</v>
      </c>
    </row>
    <row r="3833" spans="1:1" x14ac:dyDescent="0.25">
      <c r="A3833" s="4">
        <v>3831</v>
      </c>
    </row>
    <row r="3834" spans="1:1" x14ac:dyDescent="0.25">
      <c r="A3834" s="4">
        <v>3832</v>
      </c>
    </row>
    <row r="3835" spans="1:1" x14ac:dyDescent="0.25">
      <c r="A3835" s="4">
        <v>3833</v>
      </c>
    </row>
    <row r="3836" spans="1:1" x14ac:dyDescent="0.25">
      <c r="A3836" s="4">
        <v>3834</v>
      </c>
    </row>
    <row r="3837" spans="1:1" x14ac:dyDescent="0.25">
      <c r="A3837" s="4">
        <v>3835</v>
      </c>
    </row>
    <row r="3838" spans="1:1" x14ac:dyDescent="0.25">
      <c r="A3838" s="4">
        <v>3836</v>
      </c>
    </row>
    <row r="3839" spans="1:1" x14ac:dyDescent="0.25">
      <c r="A3839" s="4">
        <v>3837</v>
      </c>
    </row>
    <row r="3840" spans="1:1" x14ac:dyDescent="0.25">
      <c r="A3840" s="4">
        <v>3838</v>
      </c>
    </row>
    <row r="3841" spans="1:1" x14ac:dyDescent="0.25">
      <c r="A3841" s="4">
        <v>3839</v>
      </c>
    </row>
    <row r="3842" spans="1:1" x14ac:dyDescent="0.25">
      <c r="A3842" s="4">
        <v>3840</v>
      </c>
    </row>
    <row r="3843" spans="1:1" x14ac:dyDescent="0.25">
      <c r="A3843" s="4">
        <v>3841</v>
      </c>
    </row>
    <row r="3844" spans="1:1" x14ac:dyDescent="0.25">
      <c r="A3844" s="4">
        <v>3842</v>
      </c>
    </row>
    <row r="3845" spans="1:1" x14ac:dyDescent="0.25">
      <c r="A3845" s="4">
        <v>3843</v>
      </c>
    </row>
    <row r="3846" spans="1:1" x14ac:dyDescent="0.25">
      <c r="A3846" s="4">
        <v>3844</v>
      </c>
    </row>
    <row r="3847" spans="1:1" x14ac:dyDescent="0.25">
      <c r="A3847" s="4">
        <v>3845</v>
      </c>
    </row>
    <row r="3848" spans="1:1" x14ac:dyDescent="0.25">
      <c r="A3848" s="4">
        <v>3846</v>
      </c>
    </row>
    <row r="3849" spans="1:1" x14ac:dyDescent="0.25">
      <c r="A3849" s="4">
        <v>3847</v>
      </c>
    </row>
    <row r="3850" spans="1:1" x14ac:dyDescent="0.25">
      <c r="A3850" s="4">
        <v>3848</v>
      </c>
    </row>
    <row r="3851" spans="1:1" x14ac:dyDescent="0.25">
      <c r="A3851" s="4">
        <v>3849</v>
      </c>
    </row>
    <row r="3852" spans="1:1" x14ac:dyDescent="0.25">
      <c r="A3852" s="4">
        <v>3850</v>
      </c>
    </row>
    <row r="3853" spans="1:1" x14ac:dyDescent="0.25">
      <c r="A3853" s="4">
        <v>3851</v>
      </c>
    </row>
    <row r="3854" spans="1:1" x14ac:dyDescent="0.25">
      <c r="A3854" s="4">
        <v>3852</v>
      </c>
    </row>
    <row r="3855" spans="1:1" x14ac:dyDescent="0.25">
      <c r="A3855" s="4">
        <v>3853</v>
      </c>
    </row>
    <row r="3856" spans="1:1" x14ac:dyDescent="0.25">
      <c r="A3856" s="4">
        <v>3854</v>
      </c>
    </row>
    <row r="3857" spans="1:1" x14ac:dyDescent="0.25">
      <c r="A3857" s="4">
        <v>3855</v>
      </c>
    </row>
    <row r="3858" spans="1:1" x14ac:dyDescent="0.25">
      <c r="A3858" s="4">
        <v>3856</v>
      </c>
    </row>
    <row r="3859" spans="1:1" x14ac:dyDescent="0.25">
      <c r="A3859" s="4">
        <v>3857</v>
      </c>
    </row>
    <row r="3860" spans="1:1" x14ac:dyDescent="0.25">
      <c r="A3860" s="4">
        <v>3858</v>
      </c>
    </row>
    <row r="3861" spans="1:1" x14ac:dyDescent="0.25">
      <c r="A3861" s="4">
        <v>3859</v>
      </c>
    </row>
    <row r="3862" spans="1:1" x14ac:dyDescent="0.25">
      <c r="A3862" s="4">
        <v>3860</v>
      </c>
    </row>
    <row r="3863" spans="1:1" x14ac:dyDescent="0.25">
      <c r="A3863" s="4">
        <v>3861</v>
      </c>
    </row>
    <row r="3864" spans="1:1" x14ac:dyDescent="0.25">
      <c r="A3864" s="4">
        <v>3862</v>
      </c>
    </row>
    <row r="3865" spans="1:1" x14ac:dyDescent="0.25">
      <c r="A3865" s="4">
        <v>3863</v>
      </c>
    </row>
    <row r="3866" spans="1:1" x14ac:dyDescent="0.25">
      <c r="A3866" s="4">
        <v>3864</v>
      </c>
    </row>
    <row r="3867" spans="1:1" x14ac:dyDescent="0.25">
      <c r="A3867" s="4">
        <v>3865</v>
      </c>
    </row>
    <row r="3868" spans="1:1" x14ac:dyDescent="0.25">
      <c r="A3868" s="4">
        <v>3866</v>
      </c>
    </row>
    <row r="3869" spans="1:1" x14ac:dyDescent="0.25">
      <c r="A3869" s="4">
        <v>3867</v>
      </c>
    </row>
    <row r="3870" spans="1:1" x14ac:dyDescent="0.25">
      <c r="A3870" s="4">
        <v>3868</v>
      </c>
    </row>
    <row r="3871" spans="1:1" x14ac:dyDescent="0.25">
      <c r="A3871" s="4">
        <v>3869</v>
      </c>
    </row>
    <row r="3872" spans="1:1" x14ac:dyDescent="0.25">
      <c r="A3872" s="4">
        <v>3870</v>
      </c>
    </row>
    <row r="3873" spans="1:1" x14ac:dyDescent="0.25">
      <c r="A3873" s="4">
        <v>3871</v>
      </c>
    </row>
    <row r="3874" spans="1:1" x14ac:dyDescent="0.25">
      <c r="A3874" s="4">
        <v>3872</v>
      </c>
    </row>
    <row r="3875" spans="1:1" x14ac:dyDescent="0.25">
      <c r="A3875" s="4">
        <v>3873</v>
      </c>
    </row>
    <row r="3876" spans="1:1" x14ac:dyDescent="0.25">
      <c r="A3876" s="4">
        <v>3874</v>
      </c>
    </row>
    <row r="3877" spans="1:1" x14ac:dyDescent="0.25">
      <c r="A3877" s="4">
        <v>3875</v>
      </c>
    </row>
    <row r="3878" spans="1:1" x14ac:dyDescent="0.25">
      <c r="A3878" s="4">
        <v>3876</v>
      </c>
    </row>
    <row r="3879" spans="1:1" x14ac:dyDescent="0.25">
      <c r="A3879" s="4">
        <v>3877</v>
      </c>
    </row>
    <row r="3880" spans="1:1" x14ac:dyDescent="0.25">
      <c r="A3880" s="4">
        <v>3878</v>
      </c>
    </row>
    <row r="3881" spans="1:1" x14ac:dyDescent="0.25">
      <c r="A3881" s="4">
        <v>3879</v>
      </c>
    </row>
    <row r="3882" spans="1:1" x14ac:dyDescent="0.25">
      <c r="A3882" s="4">
        <v>3880</v>
      </c>
    </row>
    <row r="3883" spans="1:1" x14ac:dyDescent="0.25">
      <c r="A3883" s="4">
        <v>3881</v>
      </c>
    </row>
    <row r="3884" spans="1:1" x14ac:dyDescent="0.25">
      <c r="A3884" s="4">
        <v>3882</v>
      </c>
    </row>
    <row r="3885" spans="1:1" x14ac:dyDescent="0.25">
      <c r="A3885" s="4">
        <v>3883</v>
      </c>
    </row>
    <row r="3886" spans="1:1" x14ac:dyDescent="0.25">
      <c r="A3886" s="4">
        <v>3884</v>
      </c>
    </row>
    <row r="3887" spans="1:1" x14ac:dyDescent="0.25">
      <c r="A3887" s="4">
        <v>3885</v>
      </c>
    </row>
    <row r="3888" spans="1:1" x14ac:dyDescent="0.25">
      <c r="A3888" s="4">
        <v>3886</v>
      </c>
    </row>
    <row r="3889" spans="1:1" x14ac:dyDescent="0.25">
      <c r="A3889" s="4">
        <v>3887</v>
      </c>
    </row>
    <row r="3890" spans="1:1" x14ac:dyDescent="0.25">
      <c r="A3890" s="4">
        <v>3888</v>
      </c>
    </row>
    <row r="3891" spans="1:1" x14ac:dyDescent="0.25">
      <c r="A3891" s="4">
        <v>3889</v>
      </c>
    </row>
    <row r="3892" spans="1:1" x14ac:dyDescent="0.25">
      <c r="A3892" s="4">
        <v>3890</v>
      </c>
    </row>
    <row r="3893" spans="1:1" x14ac:dyDescent="0.25">
      <c r="A3893" s="4">
        <v>3891</v>
      </c>
    </row>
    <row r="3894" spans="1:1" x14ac:dyDescent="0.25">
      <c r="A3894" s="4">
        <v>3892</v>
      </c>
    </row>
    <row r="3895" spans="1:1" x14ac:dyDescent="0.25">
      <c r="A3895" s="4">
        <v>3893</v>
      </c>
    </row>
    <row r="3896" spans="1:1" x14ac:dyDescent="0.25">
      <c r="A3896" s="4">
        <v>3894</v>
      </c>
    </row>
    <row r="3897" spans="1:1" x14ac:dyDescent="0.25">
      <c r="A3897" s="4">
        <v>3895</v>
      </c>
    </row>
    <row r="3898" spans="1:1" x14ac:dyDescent="0.25">
      <c r="A3898" s="4">
        <v>3896</v>
      </c>
    </row>
    <row r="3899" spans="1:1" x14ac:dyDescent="0.25">
      <c r="A3899" s="4">
        <v>3897</v>
      </c>
    </row>
    <row r="3900" spans="1:1" x14ac:dyDescent="0.25">
      <c r="A3900" s="4">
        <v>3898</v>
      </c>
    </row>
    <row r="3901" spans="1:1" x14ac:dyDescent="0.25">
      <c r="A3901" s="4">
        <v>3899</v>
      </c>
    </row>
    <row r="3902" spans="1:1" x14ac:dyDescent="0.25">
      <c r="A3902" s="4">
        <v>3900</v>
      </c>
    </row>
    <row r="3903" spans="1:1" x14ac:dyDescent="0.25">
      <c r="A3903" s="4">
        <v>3901</v>
      </c>
    </row>
    <row r="3904" spans="1:1" x14ac:dyDescent="0.25">
      <c r="A3904" s="4">
        <v>3902</v>
      </c>
    </row>
    <row r="3905" spans="1:1" x14ac:dyDescent="0.25">
      <c r="A3905" s="4">
        <v>3903</v>
      </c>
    </row>
    <row r="3906" spans="1:1" x14ac:dyDescent="0.25">
      <c r="A3906" s="4">
        <v>3904</v>
      </c>
    </row>
    <row r="3907" spans="1:1" x14ac:dyDescent="0.25">
      <c r="A3907" s="4">
        <v>3905</v>
      </c>
    </row>
    <row r="3908" spans="1:1" x14ac:dyDescent="0.25">
      <c r="A3908" s="4">
        <v>3906</v>
      </c>
    </row>
    <row r="3909" spans="1:1" x14ac:dyDescent="0.25">
      <c r="A3909" s="4">
        <v>3907</v>
      </c>
    </row>
    <row r="3910" spans="1:1" x14ac:dyDescent="0.25">
      <c r="A3910" s="4">
        <v>3908</v>
      </c>
    </row>
    <row r="3911" spans="1:1" x14ac:dyDescent="0.25">
      <c r="A3911" s="4">
        <v>3909</v>
      </c>
    </row>
    <row r="3912" spans="1:1" x14ac:dyDescent="0.25">
      <c r="A3912" s="4">
        <v>3910</v>
      </c>
    </row>
    <row r="3913" spans="1:1" x14ac:dyDescent="0.25">
      <c r="A3913" s="4">
        <v>3911</v>
      </c>
    </row>
    <row r="3914" spans="1:1" x14ac:dyDescent="0.25">
      <c r="A3914" s="4">
        <v>3912</v>
      </c>
    </row>
    <row r="3915" spans="1:1" x14ac:dyDescent="0.25">
      <c r="A3915" s="4">
        <v>3913</v>
      </c>
    </row>
    <row r="3916" spans="1:1" x14ac:dyDescent="0.25">
      <c r="A3916" s="4">
        <v>3914</v>
      </c>
    </row>
    <row r="3917" spans="1:1" x14ac:dyDescent="0.25">
      <c r="A3917" s="4">
        <v>3915</v>
      </c>
    </row>
    <row r="3918" spans="1:1" x14ac:dyDescent="0.25">
      <c r="A3918" s="4">
        <v>3916</v>
      </c>
    </row>
    <row r="3919" spans="1:1" x14ac:dyDescent="0.25">
      <c r="A3919" s="4">
        <v>3917</v>
      </c>
    </row>
    <row r="3920" spans="1:1" x14ac:dyDescent="0.25">
      <c r="A3920" s="4">
        <v>3918</v>
      </c>
    </row>
    <row r="3921" spans="1:1" x14ac:dyDescent="0.25">
      <c r="A3921" s="4">
        <v>3919</v>
      </c>
    </row>
    <row r="3922" spans="1:1" x14ac:dyDescent="0.25">
      <c r="A3922" s="4">
        <v>3920</v>
      </c>
    </row>
    <row r="3923" spans="1:1" x14ac:dyDescent="0.25">
      <c r="A3923" s="4">
        <v>3921</v>
      </c>
    </row>
    <row r="3924" spans="1:1" x14ac:dyDescent="0.25">
      <c r="A3924" s="4">
        <v>3922</v>
      </c>
    </row>
    <row r="3925" spans="1:1" x14ac:dyDescent="0.25">
      <c r="A3925" s="4">
        <v>3923</v>
      </c>
    </row>
    <row r="3926" spans="1:1" x14ac:dyDescent="0.25">
      <c r="A3926" s="4">
        <v>3924</v>
      </c>
    </row>
    <row r="3927" spans="1:1" x14ac:dyDescent="0.25">
      <c r="A3927" s="4">
        <v>3925</v>
      </c>
    </row>
    <row r="3928" spans="1:1" x14ac:dyDescent="0.25">
      <c r="A3928" s="4">
        <v>3926</v>
      </c>
    </row>
    <row r="3929" spans="1:1" x14ac:dyDescent="0.25">
      <c r="A3929" s="4">
        <v>3927</v>
      </c>
    </row>
    <row r="3930" spans="1:1" x14ac:dyDescent="0.25">
      <c r="A3930" s="4">
        <v>3928</v>
      </c>
    </row>
    <row r="3931" spans="1:1" x14ac:dyDescent="0.25">
      <c r="A3931" s="4">
        <v>3929</v>
      </c>
    </row>
    <row r="3932" spans="1:1" x14ac:dyDescent="0.25">
      <c r="A3932" s="4">
        <v>3930</v>
      </c>
    </row>
    <row r="3933" spans="1:1" x14ac:dyDescent="0.25">
      <c r="A3933" s="4">
        <v>3931</v>
      </c>
    </row>
    <row r="3934" spans="1:1" x14ac:dyDescent="0.25">
      <c r="A3934" s="4">
        <v>3932</v>
      </c>
    </row>
    <row r="3935" spans="1:1" x14ac:dyDescent="0.25">
      <c r="A3935" s="4">
        <v>3933</v>
      </c>
    </row>
    <row r="3936" spans="1:1" x14ac:dyDescent="0.25">
      <c r="A3936" s="4">
        <v>3934</v>
      </c>
    </row>
    <row r="3937" spans="1:1" x14ac:dyDescent="0.25">
      <c r="A3937" s="4">
        <v>3935</v>
      </c>
    </row>
    <row r="3938" spans="1:1" x14ac:dyDescent="0.25">
      <c r="A3938" s="4">
        <v>3936</v>
      </c>
    </row>
    <row r="3939" spans="1:1" x14ac:dyDescent="0.25">
      <c r="A3939" s="4">
        <v>3937</v>
      </c>
    </row>
    <row r="3940" spans="1:1" x14ac:dyDescent="0.25">
      <c r="A3940" s="4">
        <v>3938</v>
      </c>
    </row>
    <row r="3941" spans="1:1" x14ac:dyDescent="0.25">
      <c r="A3941" s="4">
        <v>3939</v>
      </c>
    </row>
    <row r="3942" spans="1:1" x14ac:dyDescent="0.25">
      <c r="A3942" s="4">
        <v>3940</v>
      </c>
    </row>
    <row r="3943" spans="1:1" x14ac:dyDescent="0.25">
      <c r="A3943" s="4">
        <v>3941</v>
      </c>
    </row>
    <row r="3944" spans="1:1" x14ac:dyDescent="0.25">
      <c r="A3944" s="4">
        <v>3942</v>
      </c>
    </row>
    <row r="3945" spans="1:1" x14ac:dyDescent="0.25">
      <c r="A3945" s="4">
        <v>3943</v>
      </c>
    </row>
    <row r="3946" spans="1:1" x14ac:dyDescent="0.25">
      <c r="A3946" s="4">
        <v>3944</v>
      </c>
    </row>
    <row r="3947" spans="1:1" x14ac:dyDescent="0.25">
      <c r="A3947" s="4">
        <v>3945</v>
      </c>
    </row>
    <row r="3948" spans="1:1" x14ac:dyDescent="0.25">
      <c r="A3948" s="4">
        <v>3946</v>
      </c>
    </row>
    <row r="3949" spans="1:1" x14ac:dyDescent="0.25">
      <c r="A3949" s="4">
        <v>3947</v>
      </c>
    </row>
    <row r="3950" spans="1:1" x14ac:dyDescent="0.25">
      <c r="A3950" s="4">
        <v>3948</v>
      </c>
    </row>
    <row r="3951" spans="1:1" x14ac:dyDescent="0.25">
      <c r="A3951" s="4">
        <v>3949</v>
      </c>
    </row>
    <row r="3952" spans="1:1" x14ac:dyDescent="0.25">
      <c r="A3952" s="4">
        <v>3950</v>
      </c>
    </row>
    <row r="3953" spans="1:1" x14ac:dyDescent="0.25">
      <c r="A3953" s="4">
        <v>3951</v>
      </c>
    </row>
    <row r="3954" spans="1:1" x14ac:dyDescent="0.25">
      <c r="A3954" s="4">
        <v>3952</v>
      </c>
    </row>
    <row r="3955" spans="1:1" x14ac:dyDescent="0.25">
      <c r="A3955" s="4">
        <v>3953</v>
      </c>
    </row>
    <row r="3956" spans="1:1" x14ac:dyDescent="0.25">
      <c r="A3956" s="4">
        <v>3954</v>
      </c>
    </row>
    <row r="3957" spans="1:1" x14ac:dyDescent="0.25">
      <c r="A3957" s="4">
        <v>3955</v>
      </c>
    </row>
    <row r="3958" spans="1:1" x14ac:dyDescent="0.25">
      <c r="A3958" s="4">
        <v>3956</v>
      </c>
    </row>
    <row r="3959" spans="1:1" x14ac:dyDescent="0.25">
      <c r="A3959" s="4">
        <v>3957</v>
      </c>
    </row>
    <row r="3960" spans="1:1" x14ac:dyDescent="0.25">
      <c r="A3960" s="4">
        <v>3958</v>
      </c>
    </row>
    <row r="3961" spans="1:1" x14ac:dyDescent="0.25">
      <c r="A3961" s="4">
        <v>3959</v>
      </c>
    </row>
    <row r="3962" spans="1:1" x14ac:dyDescent="0.25">
      <c r="A3962" s="4">
        <v>3960</v>
      </c>
    </row>
    <row r="3963" spans="1:1" x14ac:dyDescent="0.25">
      <c r="A3963" s="4">
        <v>3961</v>
      </c>
    </row>
    <row r="3964" spans="1:1" x14ac:dyDescent="0.25">
      <c r="A3964" s="4">
        <v>3962</v>
      </c>
    </row>
    <row r="3965" spans="1:1" x14ac:dyDescent="0.25">
      <c r="A3965" s="4">
        <v>3963</v>
      </c>
    </row>
    <row r="3966" spans="1:1" x14ac:dyDescent="0.25">
      <c r="A3966" s="4">
        <v>3964</v>
      </c>
    </row>
    <row r="3967" spans="1:1" x14ac:dyDescent="0.25">
      <c r="A3967" s="4">
        <v>3965</v>
      </c>
    </row>
    <row r="3968" spans="1:1" x14ac:dyDescent="0.25">
      <c r="A3968" s="4">
        <v>3966</v>
      </c>
    </row>
    <row r="3969" spans="1:1" x14ac:dyDescent="0.25">
      <c r="A3969" s="4">
        <v>3967</v>
      </c>
    </row>
    <row r="3970" spans="1:1" x14ac:dyDescent="0.25">
      <c r="A3970" s="4">
        <v>3968</v>
      </c>
    </row>
    <row r="3971" spans="1:1" x14ac:dyDescent="0.25">
      <c r="A3971" s="4">
        <v>3969</v>
      </c>
    </row>
    <row r="3972" spans="1:1" x14ac:dyDescent="0.25">
      <c r="A3972" s="4">
        <v>3970</v>
      </c>
    </row>
    <row r="3973" spans="1:1" x14ac:dyDescent="0.25">
      <c r="A3973" s="4">
        <v>3971</v>
      </c>
    </row>
    <row r="3974" spans="1:1" x14ac:dyDescent="0.25">
      <c r="A3974" s="4">
        <v>3972</v>
      </c>
    </row>
    <row r="3975" spans="1:1" x14ac:dyDescent="0.25">
      <c r="A3975" s="4">
        <v>3973</v>
      </c>
    </row>
    <row r="3976" spans="1:1" x14ac:dyDescent="0.25">
      <c r="A3976" s="4">
        <v>3974</v>
      </c>
    </row>
    <row r="3977" spans="1:1" x14ac:dyDescent="0.25">
      <c r="A3977" s="4">
        <v>3975</v>
      </c>
    </row>
    <row r="3978" spans="1:1" x14ac:dyDescent="0.25">
      <c r="A3978" s="4">
        <v>3976</v>
      </c>
    </row>
    <row r="3979" spans="1:1" x14ac:dyDescent="0.25">
      <c r="A3979" s="4">
        <v>3977</v>
      </c>
    </row>
    <row r="3980" spans="1:1" x14ac:dyDescent="0.25">
      <c r="A3980" s="4">
        <v>3978</v>
      </c>
    </row>
    <row r="3981" spans="1:1" x14ac:dyDescent="0.25">
      <c r="A3981" s="4">
        <v>3979</v>
      </c>
    </row>
    <row r="3982" spans="1:1" x14ac:dyDescent="0.25">
      <c r="A3982" s="4">
        <v>3980</v>
      </c>
    </row>
    <row r="3983" spans="1:1" x14ac:dyDescent="0.25">
      <c r="A3983" s="4">
        <v>3981</v>
      </c>
    </row>
    <row r="3984" spans="1:1" x14ac:dyDescent="0.25">
      <c r="A3984" s="4">
        <v>3982</v>
      </c>
    </row>
    <row r="3985" spans="1:1" x14ac:dyDescent="0.25">
      <c r="A3985" s="4">
        <v>3983</v>
      </c>
    </row>
    <row r="3986" spans="1:1" x14ac:dyDescent="0.25">
      <c r="A3986" s="4">
        <v>3984</v>
      </c>
    </row>
    <row r="3987" spans="1:1" x14ac:dyDescent="0.25">
      <c r="A3987" s="4">
        <v>3985</v>
      </c>
    </row>
    <row r="3988" spans="1:1" x14ac:dyDescent="0.25">
      <c r="A3988" s="4">
        <v>3986</v>
      </c>
    </row>
    <row r="3989" spans="1:1" x14ac:dyDescent="0.25">
      <c r="A3989" s="4">
        <v>3987</v>
      </c>
    </row>
    <row r="3990" spans="1:1" x14ac:dyDescent="0.25">
      <c r="A3990" s="4">
        <v>3988</v>
      </c>
    </row>
    <row r="3991" spans="1:1" x14ac:dyDescent="0.25">
      <c r="A3991" s="4">
        <v>3989</v>
      </c>
    </row>
    <row r="3992" spans="1:1" x14ac:dyDescent="0.25">
      <c r="A3992" s="4">
        <v>3990</v>
      </c>
    </row>
    <row r="3993" spans="1:1" x14ac:dyDescent="0.25">
      <c r="A3993" s="4">
        <v>3991</v>
      </c>
    </row>
    <row r="3994" spans="1:1" x14ac:dyDescent="0.25">
      <c r="A3994" s="4">
        <v>3992</v>
      </c>
    </row>
    <row r="3995" spans="1:1" x14ac:dyDescent="0.25">
      <c r="A3995" s="4">
        <v>3993</v>
      </c>
    </row>
    <row r="3996" spans="1:1" x14ac:dyDescent="0.25">
      <c r="A3996" s="4">
        <v>3994</v>
      </c>
    </row>
    <row r="3997" spans="1:1" x14ac:dyDescent="0.25">
      <c r="A3997" s="4">
        <v>3995</v>
      </c>
    </row>
    <row r="3998" spans="1:1" x14ac:dyDescent="0.25">
      <c r="A3998" s="4">
        <v>3996</v>
      </c>
    </row>
    <row r="3999" spans="1:1" x14ac:dyDescent="0.25">
      <c r="A3999" s="4">
        <v>3997</v>
      </c>
    </row>
    <row r="4000" spans="1:1" x14ac:dyDescent="0.25">
      <c r="A4000" s="4">
        <v>3998</v>
      </c>
    </row>
    <row r="4001" spans="1:1" x14ac:dyDescent="0.25">
      <c r="A4001" s="4">
        <v>3999</v>
      </c>
    </row>
    <row r="4002" spans="1:1" x14ac:dyDescent="0.25">
      <c r="A4002" s="4">
        <v>4000</v>
      </c>
    </row>
    <row r="4003" spans="1:1" x14ac:dyDescent="0.25">
      <c r="A4003" s="4">
        <v>4001</v>
      </c>
    </row>
    <row r="4004" spans="1:1" x14ac:dyDescent="0.25">
      <c r="A4004" s="4">
        <v>4002</v>
      </c>
    </row>
    <row r="4005" spans="1:1" x14ac:dyDescent="0.25">
      <c r="A4005" s="4">
        <v>4003</v>
      </c>
    </row>
    <row r="4006" spans="1:1" x14ac:dyDescent="0.25">
      <c r="A4006" s="4">
        <v>4004</v>
      </c>
    </row>
    <row r="4007" spans="1:1" x14ac:dyDescent="0.25">
      <c r="A4007" s="4">
        <v>4005</v>
      </c>
    </row>
    <row r="4008" spans="1:1" x14ac:dyDescent="0.25">
      <c r="A4008" s="4">
        <v>4006</v>
      </c>
    </row>
    <row r="4009" spans="1:1" x14ac:dyDescent="0.25">
      <c r="A4009" s="4">
        <v>4007</v>
      </c>
    </row>
    <row r="4010" spans="1:1" x14ac:dyDescent="0.25">
      <c r="A4010" s="4">
        <v>4008</v>
      </c>
    </row>
    <row r="4011" spans="1:1" x14ac:dyDescent="0.25">
      <c r="A4011" s="4">
        <v>4009</v>
      </c>
    </row>
    <row r="4012" spans="1:1" x14ac:dyDescent="0.25">
      <c r="A4012" s="4">
        <v>4010</v>
      </c>
    </row>
    <row r="4013" spans="1:1" x14ac:dyDescent="0.25">
      <c r="A4013" s="4">
        <v>4011</v>
      </c>
    </row>
    <row r="4014" spans="1:1" x14ac:dyDescent="0.25">
      <c r="A4014" s="4">
        <v>4012</v>
      </c>
    </row>
    <row r="4015" spans="1:1" x14ac:dyDescent="0.25">
      <c r="A4015" s="4">
        <v>4013</v>
      </c>
    </row>
    <row r="4016" spans="1:1" x14ac:dyDescent="0.25">
      <c r="A4016" s="4">
        <v>4014</v>
      </c>
    </row>
    <row r="4017" spans="1:1" x14ac:dyDescent="0.25">
      <c r="A4017" s="4">
        <v>4015</v>
      </c>
    </row>
    <row r="4018" spans="1:1" x14ac:dyDescent="0.25">
      <c r="A4018" s="4">
        <v>4016</v>
      </c>
    </row>
    <row r="4019" spans="1:1" x14ac:dyDescent="0.25">
      <c r="A4019" s="4">
        <v>4017</v>
      </c>
    </row>
    <row r="4020" spans="1:1" x14ac:dyDescent="0.25">
      <c r="A4020" s="4">
        <v>4018</v>
      </c>
    </row>
    <row r="4021" spans="1:1" x14ac:dyDescent="0.25">
      <c r="A4021" s="4">
        <v>4019</v>
      </c>
    </row>
    <row r="4022" spans="1:1" x14ac:dyDescent="0.25">
      <c r="A4022" s="4">
        <v>4020</v>
      </c>
    </row>
    <row r="4023" spans="1:1" x14ac:dyDescent="0.25">
      <c r="A4023" s="4">
        <v>4021</v>
      </c>
    </row>
    <row r="4024" spans="1:1" x14ac:dyDescent="0.25">
      <c r="A4024" s="4">
        <v>4022</v>
      </c>
    </row>
    <row r="4025" spans="1:1" x14ac:dyDescent="0.25">
      <c r="A4025" s="4">
        <v>4023</v>
      </c>
    </row>
    <row r="4026" spans="1:1" x14ac:dyDescent="0.25">
      <c r="A4026" s="4">
        <v>4024</v>
      </c>
    </row>
    <row r="4027" spans="1:1" x14ac:dyDescent="0.25">
      <c r="A4027" s="4">
        <v>4025</v>
      </c>
    </row>
    <row r="4028" spans="1:1" x14ac:dyDescent="0.25">
      <c r="A4028" s="4">
        <v>4026</v>
      </c>
    </row>
    <row r="4029" spans="1:1" x14ac:dyDescent="0.25">
      <c r="A4029" s="4">
        <v>4027</v>
      </c>
    </row>
    <row r="4030" spans="1:1" x14ac:dyDescent="0.25">
      <c r="A4030" s="4">
        <v>4028</v>
      </c>
    </row>
    <row r="4031" spans="1:1" x14ac:dyDescent="0.25">
      <c r="A4031" s="4">
        <v>4029</v>
      </c>
    </row>
    <row r="4032" spans="1:1" x14ac:dyDescent="0.25">
      <c r="A4032" s="4">
        <v>4030</v>
      </c>
    </row>
    <row r="4033" spans="1:1" x14ac:dyDescent="0.25">
      <c r="A4033" s="4">
        <v>4031</v>
      </c>
    </row>
    <row r="4034" spans="1:1" x14ac:dyDescent="0.25">
      <c r="A4034" s="4">
        <v>4032</v>
      </c>
    </row>
    <row r="4035" spans="1:1" x14ac:dyDescent="0.25">
      <c r="A4035" s="4">
        <v>4033</v>
      </c>
    </row>
    <row r="4036" spans="1:1" x14ac:dyDescent="0.25">
      <c r="A4036" s="4">
        <v>4034</v>
      </c>
    </row>
    <row r="4037" spans="1:1" x14ac:dyDescent="0.25">
      <c r="A4037" s="4">
        <v>4035</v>
      </c>
    </row>
    <row r="4038" spans="1:1" x14ac:dyDescent="0.25">
      <c r="A4038" s="4">
        <v>4036</v>
      </c>
    </row>
    <row r="4039" spans="1:1" x14ac:dyDescent="0.25">
      <c r="A4039" s="4">
        <v>4037</v>
      </c>
    </row>
    <row r="4040" spans="1:1" x14ac:dyDescent="0.25">
      <c r="A4040" s="4">
        <v>4038</v>
      </c>
    </row>
    <row r="4041" spans="1:1" x14ac:dyDescent="0.25">
      <c r="A4041" s="4">
        <v>4039</v>
      </c>
    </row>
    <row r="4042" spans="1:1" x14ac:dyDescent="0.25">
      <c r="A4042" s="4">
        <v>4040</v>
      </c>
    </row>
    <row r="4043" spans="1:1" x14ac:dyDescent="0.25">
      <c r="A4043" s="4">
        <v>4041</v>
      </c>
    </row>
    <row r="4044" spans="1:1" x14ac:dyDescent="0.25">
      <c r="A4044" s="4">
        <v>4042</v>
      </c>
    </row>
    <row r="4045" spans="1:1" x14ac:dyDescent="0.25">
      <c r="A4045" s="4">
        <v>4043</v>
      </c>
    </row>
    <row r="4046" spans="1:1" x14ac:dyDescent="0.25">
      <c r="A4046" s="4">
        <v>4044</v>
      </c>
    </row>
    <row r="4047" spans="1:1" x14ac:dyDescent="0.25">
      <c r="A4047" s="4">
        <v>4045</v>
      </c>
    </row>
    <row r="4048" spans="1:1" x14ac:dyDescent="0.25">
      <c r="A4048" s="4">
        <v>4046</v>
      </c>
    </row>
    <row r="4049" spans="1:1" x14ac:dyDescent="0.25">
      <c r="A4049" s="4">
        <v>4047</v>
      </c>
    </row>
    <row r="4050" spans="1:1" x14ac:dyDescent="0.25">
      <c r="A4050" s="4">
        <v>4048</v>
      </c>
    </row>
    <row r="4051" spans="1:1" x14ac:dyDescent="0.25">
      <c r="A4051" s="4">
        <v>4049</v>
      </c>
    </row>
    <row r="4052" spans="1:1" x14ac:dyDescent="0.25">
      <c r="A4052" s="4">
        <v>4050</v>
      </c>
    </row>
    <row r="4053" spans="1:1" x14ac:dyDescent="0.25">
      <c r="A4053" s="4">
        <v>4051</v>
      </c>
    </row>
    <row r="4054" spans="1:1" x14ac:dyDescent="0.25">
      <c r="A4054" s="4">
        <v>4052</v>
      </c>
    </row>
    <row r="4055" spans="1:1" x14ac:dyDescent="0.25">
      <c r="A4055" s="4">
        <v>4053</v>
      </c>
    </row>
    <row r="4056" spans="1:1" x14ac:dyDescent="0.25">
      <c r="A4056" s="4">
        <v>4054</v>
      </c>
    </row>
    <row r="4057" spans="1:1" x14ac:dyDescent="0.25">
      <c r="A4057" s="4">
        <v>4055</v>
      </c>
    </row>
    <row r="4058" spans="1:1" x14ac:dyDescent="0.25">
      <c r="A4058" s="4">
        <v>4056</v>
      </c>
    </row>
    <row r="4059" spans="1:1" x14ac:dyDescent="0.25">
      <c r="A4059" s="4">
        <v>4057</v>
      </c>
    </row>
    <row r="4060" spans="1:1" x14ac:dyDescent="0.25">
      <c r="A4060" s="4">
        <v>4058</v>
      </c>
    </row>
    <row r="4061" spans="1:1" x14ac:dyDescent="0.25">
      <c r="A4061" s="4">
        <v>4059</v>
      </c>
    </row>
    <row r="4062" spans="1:1" x14ac:dyDescent="0.25">
      <c r="A4062" s="4">
        <v>4060</v>
      </c>
    </row>
    <row r="4063" spans="1:1" x14ac:dyDescent="0.25">
      <c r="A4063" s="4">
        <v>4061</v>
      </c>
    </row>
    <row r="4064" spans="1:1" x14ac:dyDescent="0.25">
      <c r="A4064" s="4">
        <v>4062</v>
      </c>
    </row>
    <row r="4065" spans="1:1" x14ac:dyDescent="0.25">
      <c r="A4065" s="4">
        <v>4063</v>
      </c>
    </row>
    <row r="4066" spans="1:1" x14ac:dyDescent="0.25">
      <c r="A4066" s="4">
        <v>4064</v>
      </c>
    </row>
    <row r="4067" spans="1:1" x14ac:dyDescent="0.25">
      <c r="A4067" s="4">
        <v>4065</v>
      </c>
    </row>
    <row r="4068" spans="1:1" x14ac:dyDescent="0.25">
      <c r="A4068" s="4">
        <v>4066</v>
      </c>
    </row>
    <row r="4069" spans="1:1" x14ac:dyDescent="0.25">
      <c r="A4069" s="4">
        <v>4067</v>
      </c>
    </row>
    <row r="4070" spans="1:1" x14ac:dyDescent="0.25">
      <c r="A4070" s="4">
        <v>4068</v>
      </c>
    </row>
    <row r="4071" spans="1:1" x14ac:dyDescent="0.25">
      <c r="A4071" s="4">
        <v>4069</v>
      </c>
    </row>
    <row r="4072" spans="1:1" x14ac:dyDescent="0.25">
      <c r="A4072" s="4">
        <v>4070</v>
      </c>
    </row>
    <row r="4073" spans="1:1" x14ac:dyDescent="0.25">
      <c r="A4073" s="4">
        <v>4071</v>
      </c>
    </row>
    <row r="4074" spans="1:1" x14ac:dyDescent="0.25">
      <c r="A4074" s="4">
        <v>4072</v>
      </c>
    </row>
    <row r="4075" spans="1:1" x14ac:dyDescent="0.25">
      <c r="A4075" s="4">
        <v>4073</v>
      </c>
    </row>
    <row r="4076" spans="1:1" x14ac:dyDescent="0.25">
      <c r="A4076" s="4">
        <v>4074</v>
      </c>
    </row>
    <row r="4077" spans="1:1" x14ac:dyDescent="0.25">
      <c r="A4077" s="4">
        <v>4075</v>
      </c>
    </row>
    <row r="4078" spans="1:1" x14ac:dyDescent="0.25">
      <c r="A4078" s="4">
        <v>4076</v>
      </c>
    </row>
    <row r="4079" spans="1:1" x14ac:dyDescent="0.25">
      <c r="A4079" s="4">
        <v>4077</v>
      </c>
    </row>
    <row r="4080" spans="1:1" x14ac:dyDescent="0.25">
      <c r="A4080" s="4">
        <v>4078</v>
      </c>
    </row>
    <row r="4081" spans="1:1" x14ac:dyDescent="0.25">
      <c r="A4081" s="4">
        <v>4079</v>
      </c>
    </row>
    <row r="4082" spans="1:1" x14ac:dyDescent="0.25">
      <c r="A4082" s="4">
        <v>4080</v>
      </c>
    </row>
    <row r="4083" spans="1:1" x14ac:dyDescent="0.25">
      <c r="A4083" s="4">
        <v>4081</v>
      </c>
    </row>
    <row r="4084" spans="1:1" x14ac:dyDescent="0.25">
      <c r="A4084" s="4">
        <v>4082</v>
      </c>
    </row>
    <row r="4085" spans="1:1" x14ac:dyDescent="0.25">
      <c r="A4085" s="4">
        <v>4083</v>
      </c>
    </row>
    <row r="4086" spans="1:1" x14ac:dyDescent="0.25">
      <c r="A4086" s="4">
        <v>4084</v>
      </c>
    </row>
    <row r="4087" spans="1:1" x14ac:dyDescent="0.25">
      <c r="A4087" s="4">
        <v>4085</v>
      </c>
    </row>
    <row r="4088" spans="1:1" x14ac:dyDescent="0.25">
      <c r="A4088" s="4">
        <v>4086</v>
      </c>
    </row>
    <row r="4089" spans="1:1" x14ac:dyDescent="0.25">
      <c r="A4089" s="4">
        <v>4087</v>
      </c>
    </row>
    <row r="4090" spans="1:1" x14ac:dyDescent="0.25">
      <c r="A4090" s="4">
        <v>4088</v>
      </c>
    </row>
    <row r="4091" spans="1:1" x14ac:dyDescent="0.25">
      <c r="A4091" s="4">
        <v>4089</v>
      </c>
    </row>
    <row r="4092" spans="1:1" x14ac:dyDescent="0.25">
      <c r="A4092" s="4">
        <v>4090</v>
      </c>
    </row>
    <row r="4093" spans="1:1" x14ac:dyDescent="0.25">
      <c r="A4093" s="4">
        <v>4091</v>
      </c>
    </row>
    <row r="4094" spans="1:1" x14ac:dyDescent="0.25">
      <c r="A4094" s="4">
        <v>4092</v>
      </c>
    </row>
    <row r="4095" spans="1:1" x14ac:dyDescent="0.25">
      <c r="A4095" s="4">
        <v>4093</v>
      </c>
    </row>
    <row r="4096" spans="1:1" x14ac:dyDescent="0.25">
      <c r="A4096" s="4">
        <v>4094</v>
      </c>
    </row>
    <row r="4097" spans="1:1" x14ac:dyDescent="0.25">
      <c r="A4097" s="4">
        <v>4095</v>
      </c>
    </row>
    <row r="4098" spans="1:1" x14ac:dyDescent="0.25">
      <c r="A4098" s="4">
        <v>4096</v>
      </c>
    </row>
    <row r="4099" spans="1:1" x14ac:dyDescent="0.25">
      <c r="A4099" s="4">
        <v>4097</v>
      </c>
    </row>
    <row r="4100" spans="1:1" x14ac:dyDescent="0.25">
      <c r="A4100" s="4">
        <v>4098</v>
      </c>
    </row>
    <row r="4101" spans="1:1" x14ac:dyDescent="0.25">
      <c r="A4101" s="4">
        <v>4099</v>
      </c>
    </row>
    <row r="4102" spans="1:1" x14ac:dyDescent="0.25">
      <c r="A4102" s="4">
        <v>4100</v>
      </c>
    </row>
    <row r="4103" spans="1:1" x14ac:dyDescent="0.25">
      <c r="A4103" s="4">
        <v>4101</v>
      </c>
    </row>
    <row r="4104" spans="1:1" x14ac:dyDescent="0.25">
      <c r="A4104" s="4">
        <v>4102</v>
      </c>
    </row>
    <row r="4105" spans="1:1" x14ac:dyDescent="0.25">
      <c r="A4105" s="4">
        <v>4103</v>
      </c>
    </row>
    <row r="4106" spans="1:1" x14ac:dyDescent="0.25">
      <c r="A4106" s="4">
        <v>4104</v>
      </c>
    </row>
    <row r="4107" spans="1:1" x14ac:dyDescent="0.25">
      <c r="A4107" s="4">
        <v>4105</v>
      </c>
    </row>
    <row r="4108" spans="1:1" x14ac:dyDescent="0.25">
      <c r="A4108" s="4">
        <v>4106</v>
      </c>
    </row>
    <row r="4109" spans="1:1" x14ac:dyDescent="0.25">
      <c r="A4109" s="4">
        <v>4107</v>
      </c>
    </row>
    <row r="4110" spans="1:1" x14ac:dyDescent="0.25">
      <c r="A4110" s="4">
        <v>4108</v>
      </c>
    </row>
    <row r="4111" spans="1:1" x14ac:dyDescent="0.25">
      <c r="A4111" s="4">
        <v>4109</v>
      </c>
    </row>
    <row r="4112" spans="1:1" x14ac:dyDescent="0.25">
      <c r="A4112" s="4">
        <v>4110</v>
      </c>
    </row>
    <row r="4113" spans="1:1" x14ac:dyDescent="0.25">
      <c r="A4113" s="4">
        <v>4111</v>
      </c>
    </row>
    <row r="4114" spans="1:1" x14ac:dyDescent="0.25">
      <c r="A4114" s="4">
        <v>4112</v>
      </c>
    </row>
    <row r="4115" spans="1:1" x14ac:dyDescent="0.25">
      <c r="A4115" s="4">
        <v>4113</v>
      </c>
    </row>
    <row r="4116" spans="1:1" x14ac:dyDescent="0.25">
      <c r="A4116" s="4">
        <v>4114</v>
      </c>
    </row>
    <row r="4117" spans="1:1" x14ac:dyDescent="0.25">
      <c r="A4117" s="4">
        <v>4115</v>
      </c>
    </row>
    <row r="4118" spans="1:1" x14ac:dyDescent="0.25">
      <c r="A4118" s="4">
        <v>4116</v>
      </c>
    </row>
    <row r="4119" spans="1:1" x14ac:dyDescent="0.25">
      <c r="A4119" s="4">
        <v>4117</v>
      </c>
    </row>
    <row r="4120" spans="1:1" x14ac:dyDescent="0.25">
      <c r="A4120" s="4">
        <v>4118</v>
      </c>
    </row>
    <row r="4121" spans="1:1" x14ac:dyDescent="0.25">
      <c r="A4121" s="4">
        <v>4119</v>
      </c>
    </row>
    <row r="4122" spans="1:1" x14ac:dyDescent="0.25">
      <c r="A4122" s="4">
        <v>4120</v>
      </c>
    </row>
    <row r="4123" spans="1:1" x14ac:dyDescent="0.25">
      <c r="A4123" s="4">
        <v>4121</v>
      </c>
    </row>
    <row r="4124" spans="1:1" x14ac:dyDescent="0.25">
      <c r="A4124" s="4">
        <v>4122</v>
      </c>
    </row>
    <row r="4125" spans="1:1" x14ac:dyDescent="0.25">
      <c r="A4125" s="4">
        <v>4123</v>
      </c>
    </row>
    <row r="4126" spans="1:1" x14ac:dyDescent="0.25">
      <c r="A4126" s="4">
        <v>4124</v>
      </c>
    </row>
    <row r="4127" spans="1:1" x14ac:dyDescent="0.25">
      <c r="A4127" s="4">
        <v>4125</v>
      </c>
    </row>
    <row r="4128" spans="1:1" x14ac:dyDescent="0.25">
      <c r="A4128" s="4">
        <v>4126</v>
      </c>
    </row>
    <row r="4129" spans="1:1" x14ac:dyDescent="0.25">
      <c r="A4129" s="4">
        <v>4127</v>
      </c>
    </row>
    <row r="4130" spans="1:1" x14ac:dyDescent="0.25">
      <c r="A4130" s="4">
        <v>4128</v>
      </c>
    </row>
    <row r="4131" spans="1:1" x14ac:dyDescent="0.25">
      <c r="A4131" s="4">
        <v>4129</v>
      </c>
    </row>
    <row r="4132" spans="1:1" x14ac:dyDescent="0.25">
      <c r="A4132" s="4">
        <v>4130</v>
      </c>
    </row>
    <row r="4133" spans="1:1" x14ac:dyDescent="0.25">
      <c r="A4133" s="4">
        <v>4131</v>
      </c>
    </row>
    <row r="4134" spans="1:1" x14ac:dyDescent="0.25">
      <c r="A4134" s="4">
        <v>4132</v>
      </c>
    </row>
    <row r="4135" spans="1:1" x14ac:dyDescent="0.25">
      <c r="A4135" s="4">
        <v>4133</v>
      </c>
    </row>
    <row r="4136" spans="1:1" x14ac:dyDescent="0.25">
      <c r="A4136" s="4">
        <v>4134</v>
      </c>
    </row>
    <row r="4137" spans="1:1" x14ac:dyDescent="0.25">
      <c r="A4137" s="4">
        <v>4135</v>
      </c>
    </row>
    <row r="4138" spans="1:1" x14ac:dyDescent="0.25">
      <c r="A4138" s="4">
        <v>4136</v>
      </c>
    </row>
    <row r="4139" spans="1:1" x14ac:dyDescent="0.25">
      <c r="A4139" s="4">
        <v>4137</v>
      </c>
    </row>
    <row r="4140" spans="1:1" x14ac:dyDescent="0.25">
      <c r="A4140" s="4">
        <v>4138</v>
      </c>
    </row>
    <row r="4141" spans="1:1" x14ac:dyDescent="0.25">
      <c r="A4141" s="4">
        <v>4139</v>
      </c>
    </row>
    <row r="4142" spans="1:1" x14ac:dyDescent="0.25">
      <c r="A4142" s="4">
        <v>4140</v>
      </c>
    </row>
    <row r="4143" spans="1:1" x14ac:dyDescent="0.25">
      <c r="A4143" s="4">
        <v>4141</v>
      </c>
    </row>
    <row r="4144" spans="1:1" x14ac:dyDescent="0.25">
      <c r="A4144" s="4">
        <v>4142</v>
      </c>
    </row>
    <row r="4145" spans="1:1" x14ac:dyDescent="0.25">
      <c r="A4145" s="4">
        <v>4143</v>
      </c>
    </row>
    <row r="4146" spans="1:1" x14ac:dyDescent="0.25">
      <c r="A4146" s="4">
        <v>4144</v>
      </c>
    </row>
    <row r="4147" spans="1:1" x14ac:dyDescent="0.25">
      <c r="A4147" s="4">
        <v>4145</v>
      </c>
    </row>
    <row r="4148" spans="1:1" x14ac:dyDescent="0.25">
      <c r="A4148" s="4">
        <v>4146</v>
      </c>
    </row>
    <row r="4149" spans="1:1" x14ac:dyDescent="0.25">
      <c r="A4149" s="4">
        <v>4147</v>
      </c>
    </row>
    <row r="4150" spans="1:1" x14ac:dyDescent="0.25">
      <c r="A4150" s="4">
        <v>4148</v>
      </c>
    </row>
    <row r="4151" spans="1:1" x14ac:dyDescent="0.25">
      <c r="A4151" s="4">
        <v>4149</v>
      </c>
    </row>
    <row r="4152" spans="1:1" x14ac:dyDescent="0.25">
      <c r="A4152" s="4">
        <v>4150</v>
      </c>
    </row>
    <row r="4153" spans="1:1" x14ac:dyDescent="0.25">
      <c r="A4153" s="4">
        <v>4151</v>
      </c>
    </row>
    <row r="4154" spans="1:1" x14ac:dyDescent="0.25">
      <c r="A4154" s="4">
        <v>4152</v>
      </c>
    </row>
    <row r="4155" spans="1:1" x14ac:dyDescent="0.25">
      <c r="A4155" s="4">
        <v>4153</v>
      </c>
    </row>
    <row r="4156" spans="1:1" x14ac:dyDescent="0.25">
      <c r="A4156" s="4">
        <v>4154</v>
      </c>
    </row>
    <row r="4157" spans="1:1" x14ac:dyDescent="0.25">
      <c r="A4157" s="4">
        <v>4155</v>
      </c>
    </row>
    <row r="4158" spans="1:1" x14ac:dyDescent="0.25">
      <c r="A4158" s="4">
        <v>4156</v>
      </c>
    </row>
    <row r="4159" spans="1:1" x14ac:dyDescent="0.25">
      <c r="A4159" s="4">
        <v>4157</v>
      </c>
    </row>
    <row r="4160" spans="1:1" x14ac:dyDescent="0.25">
      <c r="A4160" s="4">
        <v>4158</v>
      </c>
    </row>
    <row r="4161" spans="1:1" x14ac:dyDescent="0.25">
      <c r="A4161" s="4">
        <v>4159</v>
      </c>
    </row>
    <row r="4162" spans="1:1" x14ac:dyDescent="0.25">
      <c r="A4162" s="4">
        <v>4160</v>
      </c>
    </row>
    <row r="4163" spans="1:1" x14ac:dyDescent="0.25">
      <c r="A4163" s="4">
        <v>4161</v>
      </c>
    </row>
    <row r="4164" spans="1:1" x14ac:dyDescent="0.25">
      <c r="A4164" s="4">
        <v>4162</v>
      </c>
    </row>
    <row r="4165" spans="1:1" x14ac:dyDescent="0.25">
      <c r="A4165" s="4">
        <v>4163</v>
      </c>
    </row>
    <row r="4166" spans="1:1" x14ac:dyDescent="0.25">
      <c r="A4166" s="4">
        <v>4164</v>
      </c>
    </row>
    <row r="4167" spans="1:1" x14ac:dyDescent="0.25">
      <c r="A4167" s="4">
        <v>4165</v>
      </c>
    </row>
    <row r="4168" spans="1:1" x14ac:dyDescent="0.25">
      <c r="A4168" s="4">
        <v>4166</v>
      </c>
    </row>
    <row r="4169" spans="1:1" x14ac:dyDescent="0.25">
      <c r="A4169" s="4">
        <v>4167</v>
      </c>
    </row>
    <row r="4170" spans="1:1" x14ac:dyDescent="0.25">
      <c r="A4170" s="4">
        <v>4168</v>
      </c>
    </row>
    <row r="4171" spans="1:1" x14ac:dyDescent="0.25">
      <c r="A4171" s="4">
        <v>4169</v>
      </c>
    </row>
    <row r="4172" spans="1:1" x14ac:dyDescent="0.25">
      <c r="A4172" s="4">
        <v>4170</v>
      </c>
    </row>
    <row r="4173" spans="1:1" x14ac:dyDescent="0.25">
      <c r="A4173" s="4">
        <v>4171</v>
      </c>
    </row>
    <row r="4174" spans="1:1" x14ac:dyDescent="0.25">
      <c r="A4174" s="4">
        <v>4172</v>
      </c>
    </row>
    <row r="4175" spans="1:1" x14ac:dyDescent="0.25">
      <c r="A4175" s="4">
        <v>4173</v>
      </c>
    </row>
    <row r="4176" spans="1:1" x14ac:dyDescent="0.25">
      <c r="A4176" s="4">
        <v>4174</v>
      </c>
    </row>
    <row r="4177" spans="1:1" x14ac:dyDescent="0.25">
      <c r="A4177" s="4">
        <v>4175</v>
      </c>
    </row>
    <row r="4178" spans="1:1" x14ac:dyDescent="0.25">
      <c r="A4178" s="4">
        <v>4176</v>
      </c>
    </row>
    <row r="4179" spans="1:1" x14ac:dyDescent="0.25">
      <c r="A4179" s="4">
        <v>4177</v>
      </c>
    </row>
    <row r="4180" spans="1:1" x14ac:dyDescent="0.25">
      <c r="A4180" s="4">
        <v>4178</v>
      </c>
    </row>
    <row r="4181" spans="1:1" x14ac:dyDescent="0.25">
      <c r="A4181" s="4">
        <v>4179</v>
      </c>
    </row>
    <row r="4182" spans="1:1" x14ac:dyDescent="0.25">
      <c r="A4182" s="4">
        <v>4180</v>
      </c>
    </row>
    <row r="4183" spans="1:1" x14ac:dyDescent="0.25">
      <c r="A4183" s="4">
        <v>4181</v>
      </c>
    </row>
    <row r="4184" spans="1:1" x14ac:dyDescent="0.25">
      <c r="A4184" s="4">
        <v>4182</v>
      </c>
    </row>
    <row r="4185" spans="1:1" x14ac:dyDescent="0.25">
      <c r="A4185" s="4">
        <v>4183</v>
      </c>
    </row>
    <row r="4186" spans="1:1" x14ac:dyDescent="0.25">
      <c r="A4186" s="4">
        <v>4184</v>
      </c>
    </row>
    <row r="4187" spans="1:1" x14ac:dyDescent="0.25">
      <c r="A4187" s="4">
        <v>4185</v>
      </c>
    </row>
    <row r="4188" spans="1:1" x14ac:dyDescent="0.25">
      <c r="A4188" s="4">
        <v>4186</v>
      </c>
    </row>
    <row r="4189" spans="1:1" x14ac:dyDescent="0.25">
      <c r="A4189" s="4">
        <v>4187</v>
      </c>
    </row>
    <row r="4190" spans="1:1" x14ac:dyDescent="0.25">
      <c r="A4190" s="4">
        <v>4188</v>
      </c>
    </row>
    <row r="4191" spans="1:1" x14ac:dyDescent="0.25">
      <c r="A4191" s="4">
        <v>4189</v>
      </c>
    </row>
    <row r="4192" spans="1:1" x14ac:dyDescent="0.25">
      <c r="A4192" s="4">
        <v>4190</v>
      </c>
    </row>
    <row r="4193" spans="1:1" x14ac:dyDescent="0.25">
      <c r="A4193" s="4">
        <v>4191</v>
      </c>
    </row>
    <row r="4194" spans="1:1" x14ac:dyDescent="0.25">
      <c r="A4194" s="4">
        <v>4192</v>
      </c>
    </row>
    <row r="4195" spans="1:1" x14ac:dyDescent="0.25">
      <c r="A4195" s="4">
        <v>4193</v>
      </c>
    </row>
    <row r="4196" spans="1:1" x14ac:dyDescent="0.25">
      <c r="A4196" s="4">
        <v>4194</v>
      </c>
    </row>
    <row r="4197" spans="1:1" x14ac:dyDescent="0.25">
      <c r="A4197" s="4">
        <v>4195</v>
      </c>
    </row>
    <row r="4198" spans="1:1" x14ac:dyDescent="0.25">
      <c r="A4198" s="4">
        <v>4196</v>
      </c>
    </row>
    <row r="4199" spans="1:1" x14ac:dyDescent="0.25">
      <c r="A4199" s="4">
        <v>4197</v>
      </c>
    </row>
    <row r="4200" spans="1:1" x14ac:dyDescent="0.25">
      <c r="A4200" s="4">
        <v>4198</v>
      </c>
    </row>
    <row r="4201" spans="1:1" x14ac:dyDescent="0.25">
      <c r="A4201" s="4">
        <v>4199</v>
      </c>
    </row>
    <row r="4202" spans="1:1" x14ac:dyDescent="0.25">
      <c r="A4202" s="4">
        <v>4200</v>
      </c>
    </row>
    <row r="4203" spans="1:1" x14ac:dyDescent="0.25">
      <c r="A4203" s="4">
        <v>4201</v>
      </c>
    </row>
    <row r="4204" spans="1:1" x14ac:dyDescent="0.25">
      <c r="A4204" s="4">
        <v>4202</v>
      </c>
    </row>
    <row r="4205" spans="1:1" x14ac:dyDescent="0.25">
      <c r="A4205" s="4">
        <v>4203</v>
      </c>
    </row>
    <row r="4206" spans="1:1" x14ac:dyDescent="0.25">
      <c r="A4206" s="4">
        <v>4204</v>
      </c>
    </row>
    <row r="4207" spans="1:1" x14ac:dyDescent="0.25">
      <c r="A4207" s="4">
        <v>4205</v>
      </c>
    </row>
    <row r="4208" spans="1:1" x14ac:dyDescent="0.25">
      <c r="A4208" s="4">
        <v>4206</v>
      </c>
    </row>
    <row r="4209" spans="1:1" x14ac:dyDescent="0.25">
      <c r="A4209" s="4">
        <v>4207</v>
      </c>
    </row>
    <row r="4210" spans="1:1" x14ac:dyDescent="0.25">
      <c r="A4210" s="4">
        <v>4208</v>
      </c>
    </row>
    <row r="4211" spans="1:1" x14ac:dyDescent="0.25">
      <c r="A4211" s="4">
        <v>4209</v>
      </c>
    </row>
    <row r="4212" spans="1:1" x14ac:dyDescent="0.25">
      <c r="A4212" s="4">
        <v>4210</v>
      </c>
    </row>
    <row r="4213" spans="1:1" x14ac:dyDescent="0.25">
      <c r="A4213" s="4">
        <v>4211</v>
      </c>
    </row>
    <row r="4214" spans="1:1" x14ac:dyDescent="0.25">
      <c r="A4214" s="4">
        <v>4212</v>
      </c>
    </row>
    <row r="4215" spans="1:1" x14ac:dyDescent="0.25">
      <c r="A4215" s="4">
        <v>4213</v>
      </c>
    </row>
    <row r="4216" spans="1:1" x14ac:dyDescent="0.25">
      <c r="A4216" s="4">
        <v>4214</v>
      </c>
    </row>
    <row r="4217" spans="1:1" x14ac:dyDescent="0.25">
      <c r="A4217" s="4">
        <v>4215</v>
      </c>
    </row>
    <row r="4218" spans="1:1" x14ac:dyDescent="0.25">
      <c r="A4218" s="4">
        <v>4216</v>
      </c>
    </row>
    <row r="4219" spans="1:1" x14ac:dyDescent="0.25">
      <c r="A4219" s="4">
        <v>4217</v>
      </c>
    </row>
    <row r="4220" spans="1:1" x14ac:dyDescent="0.25">
      <c r="A4220" s="4">
        <v>4218</v>
      </c>
    </row>
    <row r="4221" spans="1:1" x14ac:dyDescent="0.25">
      <c r="A4221" s="4">
        <v>4219</v>
      </c>
    </row>
    <row r="4222" spans="1:1" x14ac:dyDescent="0.25">
      <c r="A4222" s="4">
        <v>4220</v>
      </c>
    </row>
    <row r="4223" spans="1:1" x14ac:dyDescent="0.25">
      <c r="A4223" s="4">
        <v>4221</v>
      </c>
    </row>
    <row r="4224" spans="1:1" x14ac:dyDescent="0.25">
      <c r="A4224" s="4">
        <v>4222</v>
      </c>
    </row>
    <row r="4225" spans="1:1" x14ac:dyDescent="0.25">
      <c r="A4225" s="4">
        <v>4223</v>
      </c>
    </row>
    <row r="4226" spans="1:1" x14ac:dyDescent="0.25">
      <c r="A4226" s="4">
        <v>4224</v>
      </c>
    </row>
    <row r="4227" spans="1:1" x14ac:dyDescent="0.25">
      <c r="A4227" s="4">
        <v>4225</v>
      </c>
    </row>
    <row r="4228" spans="1:1" x14ac:dyDescent="0.25">
      <c r="A4228" s="4">
        <v>4226</v>
      </c>
    </row>
    <row r="4229" spans="1:1" x14ac:dyDescent="0.25">
      <c r="A4229" s="4">
        <v>4227</v>
      </c>
    </row>
    <row r="4230" spans="1:1" x14ac:dyDescent="0.25">
      <c r="A4230" s="4">
        <v>4228</v>
      </c>
    </row>
    <row r="4231" spans="1:1" x14ac:dyDescent="0.25">
      <c r="A4231" s="4">
        <v>4229</v>
      </c>
    </row>
    <row r="4232" spans="1:1" x14ac:dyDescent="0.25">
      <c r="A4232" s="4">
        <v>4230</v>
      </c>
    </row>
    <row r="4233" spans="1:1" x14ac:dyDescent="0.25">
      <c r="A4233" s="4">
        <v>4231</v>
      </c>
    </row>
    <row r="4234" spans="1:1" x14ac:dyDescent="0.25">
      <c r="A4234" s="4">
        <v>4232</v>
      </c>
    </row>
    <row r="4235" spans="1:1" x14ac:dyDescent="0.25">
      <c r="A4235" s="4">
        <v>4233</v>
      </c>
    </row>
    <row r="4236" spans="1:1" x14ac:dyDescent="0.25">
      <c r="A4236" s="4">
        <v>4234</v>
      </c>
    </row>
    <row r="4237" spans="1:1" x14ac:dyDescent="0.25">
      <c r="A4237" s="4">
        <v>4235</v>
      </c>
    </row>
    <row r="4238" spans="1:1" x14ac:dyDescent="0.25">
      <c r="A4238" s="4">
        <v>4236</v>
      </c>
    </row>
    <row r="4239" spans="1:1" x14ac:dyDescent="0.25">
      <c r="A4239" s="4">
        <v>4237</v>
      </c>
    </row>
    <row r="4240" spans="1:1" x14ac:dyDescent="0.25">
      <c r="A4240" s="4">
        <v>4238</v>
      </c>
    </row>
    <row r="4241" spans="1:1" x14ac:dyDescent="0.25">
      <c r="A4241" s="4">
        <v>4239</v>
      </c>
    </row>
    <row r="4242" spans="1:1" x14ac:dyDescent="0.25">
      <c r="A4242" s="4">
        <v>4240</v>
      </c>
    </row>
    <row r="4243" spans="1:1" x14ac:dyDescent="0.25">
      <c r="A4243" s="4">
        <v>4241</v>
      </c>
    </row>
    <row r="4244" spans="1:1" x14ac:dyDescent="0.25">
      <c r="A4244" s="4">
        <v>4242</v>
      </c>
    </row>
    <row r="4245" spans="1:1" x14ac:dyDescent="0.25">
      <c r="A4245" s="4">
        <v>4243</v>
      </c>
    </row>
    <row r="4246" spans="1:1" x14ac:dyDescent="0.25">
      <c r="A4246" s="4">
        <v>4244</v>
      </c>
    </row>
    <row r="4247" spans="1:1" x14ac:dyDescent="0.25">
      <c r="A4247" s="4">
        <v>4245</v>
      </c>
    </row>
    <row r="4248" spans="1:1" x14ac:dyDescent="0.25">
      <c r="A4248" s="4">
        <v>4246</v>
      </c>
    </row>
    <row r="4249" spans="1:1" x14ac:dyDescent="0.25">
      <c r="A4249" s="4">
        <v>4247</v>
      </c>
    </row>
    <row r="4250" spans="1:1" x14ac:dyDescent="0.25">
      <c r="A4250" s="4">
        <v>4248</v>
      </c>
    </row>
    <row r="4251" spans="1:1" x14ac:dyDescent="0.25">
      <c r="A4251" s="4">
        <v>4249</v>
      </c>
    </row>
    <row r="4252" spans="1:1" x14ac:dyDescent="0.25">
      <c r="A4252" s="4">
        <v>4250</v>
      </c>
    </row>
    <row r="4253" spans="1:1" x14ac:dyDescent="0.25">
      <c r="A4253" s="4">
        <v>4251</v>
      </c>
    </row>
    <row r="4254" spans="1:1" x14ac:dyDescent="0.25">
      <c r="A4254" s="4">
        <v>4252</v>
      </c>
    </row>
    <row r="4255" spans="1:1" x14ac:dyDescent="0.25">
      <c r="A4255" s="4">
        <v>4253</v>
      </c>
    </row>
    <row r="4256" spans="1:1" x14ac:dyDescent="0.25">
      <c r="A4256" s="4">
        <v>4254</v>
      </c>
    </row>
    <row r="4257" spans="1:1" x14ac:dyDescent="0.25">
      <c r="A4257" s="4">
        <v>4255</v>
      </c>
    </row>
    <row r="4258" spans="1:1" x14ac:dyDescent="0.25">
      <c r="A4258" s="4">
        <v>4256</v>
      </c>
    </row>
    <row r="4259" spans="1:1" x14ac:dyDescent="0.25">
      <c r="A4259" s="4">
        <v>4257</v>
      </c>
    </row>
    <row r="4260" spans="1:1" x14ac:dyDescent="0.25">
      <c r="A4260" s="4">
        <v>4258</v>
      </c>
    </row>
    <row r="4261" spans="1:1" x14ac:dyDescent="0.25">
      <c r="A4261" s="4">
        <v>4259</v>
      </c>
    </row>
    <row r="4262" spans="1:1" x14ac:dyDescent="0.25">
      <c r="A4262" s="4">
        <v>4260</v>
      </c>
    </row>
    <row r="4263" spans="1:1" x14ac:dyDescent="0.25">
      <c r="A4263" s="4">
        <v>4261</v>
      </c>
    </row>
    <row r="4264" spans="1:1" x14ac:dyDescent="0.25">
      <c r="A4264" s="4">
        <v>4262</v>
      </c>
    </row>
    <row r="4265" spans="1:1" x14ac:dyDescent="0.25">
      <c r="A4265" s="4">
        <v>4263</v>
      </c>
    </row>
    <row r="4266" spans="1:1" x14ac:dyDescent="0.25">
      <c r="A4266" s="4">
        <v>4264</v>
      </c>
    </row>
    <row r="4267" spans="1:1" x14ac:dyDescent="0.25">
      <c r="A4267" s="4">
        <v>4265</v>
      </c>
    </row>
    <row r="4268" spans="1:1" x14ac:dyDescent="0.25">
      <c r="A4268" s="4">
        <v>4266</v>
      </c>
    </row>
    <row r="4269" spans="1:1" x14ac:dyDescent="0.25">
      <c r="A4269" s="4">
        <v>4267</v>
      </c>
    </row>
    <row r="4270" spans="1:1" x14ac:dyDescent="0.25">
      <c r="A4270" s="4">
        <v>4268</v>
      </c>
    </row>
    <row r="4271" spans="1:1" x14ac:dyDescent="0.25">
      <c r="A4271" s="4">
        <v>4269</v>
      </c>
    </row>
    <row r="4272" spans="1:1" x14ac:dyDescent="0.25">
      <c r="A4272" s="4">
        <v>4270</v>
      </c>
    </row>
    <row r="4273" spans="1:1" x14ac:dyDescent="0.25">
      <c r="A4273" s="4">
        <v>4271</v>
      </c>
    </row>
    <row r="4274" spans="1:1" x14ac:dyDescent="0.25">
      <c r="A4274" s="4">
        <v>4272</v>
      </c>
    </row>
    <row r="4275" spans="1:1" x14ac:dyDescent="0.25">
      <c r="A4275" s="4">
        <v>4273</v>
      </c>
    </row>
    <row r="4276" spans="1:1" x14ac:dyDescent="0.25">
      <c r="A4276" s="4">
        <v>4274</v>
      </c>
    </row>
    <row r="4277" spans="1:1" x14ac:dyDescent="0.25">
      <c r="A4277" s="4">
        <v>4275</v>
      </c>
    </row>
    <row r="4278" spans="1:1" x14ac:dyDescent="0.25">
      <c r="A4278" s="4">
        <v>4276</v>
      </c>
    </row>
    <row r="4279" spans="1:1" x14ac:dyDescent="0.25">
      <c r="A4279" s="4">
        <v>4277</v>
      </c>
    </row>
    <row r="4280" spans="1:1" x14ac:dyDescent="0.25">
      <c r="A4280" s="4">
        <v>4278</v>
      </c>
    </row>
    <row r="4281" spans="1:1" x14ac:dyDescent="0.25">
      <c r="A4281" s="4">
        <v>4279</v>
      </c>
    </row>
    <row r="4282" spans="1:1" x14ac:dyDescent="0.25">
      <c r="A4282" s="4">
        <v>4280</v>
      </c>
    </row>
    <row r="4283" spans="1:1" x14ac:dyDescent="0.25">
      <c r="A4283" s="4">
        <v>4281</v>
      </c>
    </row>
    <row r="4284" spans="1:1" x14ac:dyDescent="0.25">
      <c r="A4284" s="4">
        <v>4282</v>
      </c>
    </row>
    <row r="4285" spans="1:1" x14ac:dyDescent="0.25">
      <c r="A4285" s="4">
        <v>4283</v>
      </c>
    </row>
    <row r="4286" spans="1:1" x14ac:dyDescent="0.25">
      <c r="A4286" s="4">
        <v>4284</v>
      </c>
    </row>
    <row r="4287" spans="1:1" x14ac:dyDescent="0.25">
      <c r="A4287" s="4">
        <v>4285</v>
      </c>
    </row>
    <row r="4288" spans="1:1" x14ac:dyDescent="0.25">
      <c r="A4288" s="4">
        <v>4286</v>
      </c>
    </row>
    <row r="4289" spans="1:1" x14ac:dyDescent="0.25">
      <c r="A4289" s="4">
        <v>4287</v>
      </c>
    </row>
    <row r="4290" spans="1:1" x14ac:dyDescent="0.25">
      <c r="A4290" s="4">
        <v>4288</v>
      </c>
    </row>
    <row r="4291" spans="1:1" x14ac:dyDescent="0.25">
      <c r="A4291" s="4">
        <v>4289</v>
      </c>
    </row>
    <row r="4292" spans="1:1" x14ac:dyDescent="0.25">
      <c r="A4292" s="4">
        <v>4290</v>
      </c>
    </row>
    <row r="4293" spans="1:1" x14ac:dyDescent="0.25">
      <c r="A4293" s="4">
        <v>4291</v>
      </c>
    </row>
    <row r="4294" spans="1:1" x14ac:dyDescent="0.25">
      <c r="A4294" s="4">
        <v>4292</v>
      </c>
    </row>
    <row r="4295" spans="1:1" x14ac:dyDescent="0.25">
      <c r="A4295" s="4">
        <v>4293</v>
      </c>
    </row>
    <row r="4296" spans="1:1" x14ac:dyDescent="0.25">
      <c r="A4296" s="4">
        <v>4294</v>
      </c>
    </row>
    <row r="4297" spans="1:1" x14ac:dyDescent="0.25">
      <c r="A4297" s="4">
        <v>4295</v>
      </c>
    </row>
    <row r="4298" spans="1:1" x14ac:dyDescent="0.25">
      <c r="A4298" s="4">
        <v>4296</v>
      </c>
    </row>
    <row r="4299" spans="1:1" x14ac:dyDescent="0.25">
      <c r="A4299" s="4">
        <v>4297</v>
      </c>
    </row>
    <row r="4300" spans="1:1" x14ac:dyDescent="0.25">
      <c r="A4300" s="4">
        <v>4298</v>
      </c>
    </row>
    <row r="4301" spans="1:1" x14ac:dyDescent="0.25">
      <c r="A4301" s="4">
        <v>4299</v>
      </c>
    </row>
    <row r="4302" spans="1:1" x14ac:dyDescent="0.25">
      <c r="A4302" s="4">
        <v>4300</v>
      </c>
    </row>
    <row r="4303" spans="1:1" x14ac:dyDescent="0.25">
      <c r="A4303" s="4">
        <v>4301</v>
      </c>
    </row>
    <row r="4304" spans="1:1" x14ac:dyDescent="0.25">
      <c r="A4304" s="4">
        <v>4302</v>
      </c>
    </row>
    <row r="4305" spans="1:1" x14ac:dyDescent="0.25">
      <c r="A4305" s="4">
        <v>4303</v>
      </c>
    </row>
    <row r="4306" spans="1:1" x14ac:dyDescent="0.25">
      <c r="A4306" s="4">
        <v>4304</v>
      </c>
    </row>
    <row r="4307" spans="1:1" x14ac:dyDescent="0.25">
      <c r="A4307" s="4">
        <v>4305</v>
      </c>
    </row>
    <row r="4308" spans="1:1" x14ac:dyDescent="0.25">
      <c r="A4308" s="4">
        <v>4306</v>
      </c>
    </row>
    <row r="4309" spans="1:1" x14ac:dyDescent="0.25">
      <c r="A4309" s="4">
        <v>4307</v>
      </c>
    </row>
    <row r="4310" spans="1:1" x14ac:dyDescent="0.25">
      <c r="A4310" s="4">
        <v>4308</v>
      </c>
    </row>
    <row r="4311" spans="1:1" x14ac:dyDescent="0.25">
      <c r="A4311" s="4">
        <v>4309</v>
      </c>
    </row>
    <row r="4312" spans="1:1" x14ac:dyDescent="0.25">
      <c r="A4312" s="4">
        <v>4310</v>
      </c>
    </row>
    <row r="4313" spans="1:1" x14ac:dyDescent="0.25">
      <c r="A4313" s="4">
        <v>4311</v>
      </c>
    </row>
    <row r="4314" spans="1:1" x14ac:dyDescent="0.25">
      <c r="A4314" s="4">
        <v>4312</v>
      </c>
    </row>
    <row r="4315" spans="1:1" x14ac:dyDescent="0.25">
      <c r="A4315" s="4">
        <v>4313</v>
      </c>
    </row>
    <row r="4316" spans="1:1" x14ac:dyDescent="0.25">
      <c r="A4316" s="4">
        <v>4314</v>
      </c>
    </row>
    <row r="4317" spans="1:1" x14ac:dyDescent="0.25">
      <c r="A4317" s="4">
        <v>4315</v>
      </c>
    </row>
    <row r="4318" spans="1:1" x14ac:dyDescent="0.25">
      <c r="A4318" s="4">
        <v>4316</v>
      </c>
    </row>
    <row r="4319" spans="1:1" x14ac:dyDescent="0.25">
      <c r="A4319" s="4">
        <v>4317</v>
      </c>
    </row>
    <row r="4320" spans="1:1" x14ac:dyDescent="0.25">
      <c r="A4320" s="4">
        <v>4318</v>
      </c>
    </row>
    <row r="4321" spans="1:1" x14ac:dyDescent="0.25">
      <c r="A4321" s="4">
        <v>4319</v>
      </c>
    </row>
    <row r="4322" spans="1:1" x14ac:dyDescent="0.25">
      <c r="A4322" s="4">
        <v>4320</v>
      </c>
    </row>
    <row r="4323" spans="1:1" x14ac:dyDescent="0.25">
      <c r="A4323" s="4">
        <v>4321</v>
      </c>
    </row>
    <row r="4324" spans="1:1" x14ac:dyDescent="0.25">
      <c r="A4324" s="4">
        <v>4322</v>
      </c>
    </row>
    <row r="4325" spans="1:1" x14ac:dyDescent="0.25">
      <c r="A4325" s="4">
        <v>4323</v>
      </c>
    </row>
    <row r="4326" spans="1:1" x14ac:dyDescent="0.25">
      <c r="A4326" s="4">
        <v>4324</v>
      </c>
    </row>
    <row r="4327" spans="1:1" x14ac:dyDescent="0.25">
      <c r="A4327" s="4">
        <v>4325</v>
      </c>
    </row>
    <row r="4328" spans="1:1" x14ac:dyDescent="0.25">
      <c r="A4328" s="4">
        <v>4326</v>
      </c>
    </row>
    <row r="4329" spans="1:1" x14ac:dyDescent="0.25">
      <c r="A4329" s="4">
        <v>4327</v>
      </c>
    </row>
    <row r="4330" spans="1:1" x14ac:dyDescent="0.25">
      <c r="A4330" s="4">
        <v>4328</v>
      </c>
    </row>
    <row r="4331" spans="1:1" x14ac:dyDescent="0.25">
      <c r="A4331" s="4">
        <v>4329</v>
      </c>
    </row>
    <row r="4332" spans="1:1" x14ac:dyDescent="0.25">
      <c r="A4332" s="4">
        <v>4330</v>
      </c>
    </row>
    <row r="4333" spans="1:1" x14ac:dyDescent="0.25">
      <c r="A4333" s="4">
        <v>4331</v>
      </c>
    </row>
    <row r="4334" spans="1:1" x14ac:dyDescent="0.25">
      <c r="A4334" s="4">
        <v>4332</v>
      </c>
    </row>
    <row r="4335" spans="1:1" x14ac:dyDescent="0.25">
      <c r="A4335" s="4">
        <v>4333</v>
      </c>
    </row>
    <row r="4336" spans="1:1" x14ac:dyDescent="0.25">
      <c r="A4336" s="4">
        <v>4334</v>
      </c>
    </row>
    <row r="4337" spans="1:1" x14ac:dyDescent="0.25">
      <c r="A4337" s="4">
        <v>4335</v>
      </c>
    </row>
    <row r="4338" spans="1:1" x14ac:dyDescent="0.25">
      <c r="A4338" s="4">
        <v>4336</v>
      </c>
    </row>
    <row r="4339" spans="1:1" x14ac:dyDescent="0.25">
      <c r="A4339" s="4">
        <v>4337</v>
      </c>
    </row>
    <row r="4340" spans="1:1" x14ac:dyDescent="0.25">
      <c r="A4340" s="4">
        <v>4338</v>
      </c>
    </row>
    <row r="4341" spans="1:1" x14ac:dyDescent="0.25">
      <c r="A4341" s="4">
        <v>4339</v>
      </c>
    </row>
    <row r="4342" spans="1:1" x14ac:dyDescent="0.25">
      <c r="A4342" s="4">
        <v>4340</v>
      </c>
    </row>
    <row r="4343" spans="1:1" x14ac:dyDescent="0.25">
      <c r="A4343" s="4">
        <v>4341</v>
      </c>
    </row>
    <row r="4344" spans="1:1" x14ac:dyDescent="0.25">
      <c r="A4344" s="4">
        <v>4342</v>
      </c>
    </row>
    <row r="4345" spans="1:1" x14ac:dyDescent="0.25">
      <c r="A4345" s="4">
        <v>4343</v>
      </c>
    </row>
    <row r="4346" spans="1:1" x14ac:dyDescent="0.25">
      <c r="A4346" s="4">
        <v>4344</v>
      </c>
    </row>
    <row r="4347" spans="1:1" x14ac:dyDescent="0.25">
      <c r="A4347" s="4">
        <v>4345</v>
      </c>
    </row>
    <row r="4348" spans="1:1" x14ac:dyDescent="0.25">
      <c r="A4348" s="4">
        <v>4346</v>
      </c>
    </row>
    <row r="4349" spans="1:1" x14ac:dyDescent="0.25">
      <c r="A4349" s="4">
        <v>4347</v>
      </c>
    </row>
    <row r="4350" spans="1:1" x14ac:dyDescent="0.25">
      <c r="A4350" s="4">
        <v>4348</v>
      </c>
    </row>
    <row r="4351" spans="1:1" x14ac:dyDescent="0.25">
      <c r="A4351" s="4">
        <v>4349</v>
      </c>
    </row>
    <row r="4352" spans="1:1" x14ac:dyDescent="0.25">
      <c r="A4352" s="4">
        <v>4350</v>
      </c>
    </row>
    <row r="4353" spans="1:1" x14ac:dyDescent="0.25">
      <c r="A4353" s="4">
        <v>4351</v>
      </c>
    </row>
    <row r="4354" spans="1:1" x14ac:dyDescent="0.25">
      <c r="A4354" s="4">
        <v>4352</v>
      </c>
    </row>
    <row r="4355" spans="1:1" x14ac:dyDescent="0.25">
      <c r="A4355" s="4">
        <v>4353</v>
      </c>
    </row>
    <row r="4356" spans="1:1" x14ac:dyDescent="0.25">
      <c r="A4356" s="4">
        <v>4354</v>
      </c>
    </row>
    <row r="4357" spans="1:1" x14ac:dyDescent="0.25">
      <c r="A4357" s="4">
        <v>4355</v>
      </c>
    </row>
    <row r="4358" spans="1:1" x14ac:dyDescent="0.25">
      <c r="A4358" s="4">
        <v>4356</v>
      </c>
    </row>
    <row r="4359" spans="1:1" x14ac:dyDescent="0.25">
      <c r="A4359" s="4">
        <v>4357</v>
      </c>
    </row>
    <row r="4360" spans="1:1" x14ac:dyDescent="0.25">
      <c r="A4360" s="4">
        <v>4358</v>
      </c>
    </row>
    <row r="4361" spans="1:1" x14ac:dyDescent="0.25">
      <c r="A4361" s="4">
        <v>4359</v>
      </c>
    </row>
    <row r="4362" spans="1:1" x14ac:dyDescent="0.25">
      <c r="A4362" s="4">
        <v>4360</v>
      </c>
    </row>
    <row r="4363" spans="1:1" x14ac:dyDescent="0.25">
      <c r="A4363" s="4">
        <v>4361</v>
      </c>
    </row>
    <row r="4364" spans="1:1" x14ac:dyDescent="0.25">
      <c r="A4364" s="4">
        <v>4362</v>
      </c>
    </row>
    <row r="4365" spans="1:1" x14ac:dyDescent="0.25">
      <c r="A4365" s="4">
        <v>4363</v>
      </c>
    </row>
    <row r="4366" spans="1:1" x14ac:dyDescent="0.25">
      <c r="A4366" s="4">
        <v>4364</v>
      </c>
    </row>
    <row r="4367" spans="1:1" x14ac:dyDescent="0.25">
      <c r="A4367" s="4">
        <v>4365</v>
      </c>
    </row>
    <row r="4368" spans="1:1" x14ac:dyDescent="0.25">
      <c r="A4368" s="4">
        <v>4366</v>
      </c>
    </row>
    <row r="4369" spans="1:1" x14ac:dyDescent="0.25">
      <c r="A4369" s="4">
        <v>4367</v>
      </c>
    </row>
    <row r="4370" spans="1:1" x14ac:dyDescent="0.25">
      <c r="A4370" s="4">
        <v>4368</v>
      </c>
    </row>
    <row r="4371" spans="1:1" x14ac:dyDescent="0.25">
      <c r="A4371" s="4">
        <v>4369</v>
      </c>
    </row>
    <row r="4372" spans="1:1" x14ac:dyDescent="0.25">
      <c r="A4372" s="4">
        <v>4370</v>
      </c>
    </row>
    <row r="4373" spans="1:1" x14ac:dyDescent="0.25">
      <c r="A4373" s="4">
        <v>4371</v>
      </c>
    </row>
    <row r="4374" spans="1:1" x14ac:dyDescent="0.25">
      <c r="A4374" s="4">
        <v>4372</v>
      </c>
    </row>
    <row r="4375" spans="1:1" x14ac:dyDescent="0.25">
      <c r="A4375" s="4">
        <v>4373</v>
      </c>
    </row>
    <row r="4376" spans="1:1" x14ac:dyDescent="0.25">
      <c r="A4376" s="4">
        <v>4374</v>
      </c>
    </row>
    <row r="4377" spans="1:1" x14ac:dyDescent="0.25">
      <c r="A4377" s="4">
        <v>4375</v>
      </c>
    </row>
    <row r="4378" spans="1:1" x14ac:dyDescent="0.25">
      <c r="A4378" s="4">
        <v>4376</v>
      </c>
    </row>
    <row r="4379" spans="1:1" x14ac:dyDescent="0.25">
      <c r="A4379" s="4">
        <v>4377</v>
      </c>
    </row>
    <row r="4380" spans="1:1" x14ac:dyDescent="0.25">
      <c r="A4380" s="4">
        <v>4378</v>
      </c>
    </row>
    <row r="4381" spans="1:1" x14ac:dyDescent="0.25">
      <c r="A4381" s="4">
        <v>4379</v>
      </c>
    </row>
    <row r="4382" spans="1:1" x14ac:dyDescent="0.25">
      <c r="A4382" s="4">
        <v>4380</v>
      </c>
    </row>
    <row r="4383" spans="1:1" x14ac:dyDescent="0.25">
      <c r="A4383" s="4">
        <v>4381</v>
      </c>
    </row>
    <row r="4384" spans="1:1" x14ac:dyDescent="0.25">
      <c r="A4384" s="4">
        <v>4382</v>
      </c>
    </row>
    <row r="4385" spans="1:1" x14ac:dyDescent="0.25">
      <c r="A4385" s="4">
        <v>4383</v>
      </c>
    </row>
    <row r="4386" spans="1:1" x14ac:dyDescent="0.25">
      <c r="A4386" s="4">
        <v>4384</v>
      </c>
    </row>
    <row r="4387" spans="1:1" x14ac:dyDescent="0.25">
      <c r="A4387" s="4">
        <v>4385</v>
      </c>
    </row>
    <row r="4388" spans="1:1" x14ac:dyDescent="0.25">
      <c r="A4388" s="4">
        <v>4386</v>
      </c>
    </row>
    <row r="4389" spans="1:1" x14ac:dyDescent="0.25">
      <c r="A4389" s="4">
        <v>4387</v>
      </c>
    </row>
    <row r="4390" spans="1:1" x14ac:dyDescent="0.25">
      <c r="A4390" s="4">
        <v>4388</v>
      </c>
    </row>
    <row r="4391" spans="1:1" x14ac:dyDescent="0.25">
      <c r="A4391" s="4">
        <v>4389</v>
      </c>
    </row>
    <row r="4392" spans="1:1" x14ac:dyDescent="0.25">
      <c r="A4392" s="4">
        <v>4390</v>
      </c>
    </row>
    <row r="4393" spans="1:1" x14ac:dyDescent="0.25">
      <c r="A4393" s="4">
        <v>4391</v>
      </c>
    </row>
    <row r="4394" spans="1:1" x14ac:dyDescent="0.25">
      <c r="A4394" s="4">
        <v>4392</v>
      </c>
    </row>
    <row r="4395" spans="1:1" x14ac:dyDescent="0.25">
      <c r="A4395" s="4">
        <v>4393</v>
      </c>
    </row>
    <row r="4396" spans="1:1" x14ac:dyDescent="0.25">
      <c r="A4396" s="4">
        <v>4394</v>
      </c>
    </row>
    <row r="4397" spans="1:1" x14ac:dyDescent="0.25">
      <c r="A4397" s="4">
        <v>4395</v>
      </c>
    </row>
    <row r="4398" spans="1:1" x14ac:dyDescent="0.25">
      <c r="A4398" s="4">
        <v>4396</v>
      </c>
    </row>
    <row r="4399" spans="1:1" x14ac:dyDescent="0.25">
      <c r="A4399" s="4">
        <v>4397</v>
      </c>
    </row>
    <row r="4400" spans="1:1" x14ac:dyDescent="0.25">
      <c r="A4400" s="4">
        <v>4398</v>
      </c>
    </row>
    <row r="4401" spans="1:1" x14ac:dyDescent="0.25">
      <c r="A4401" s="4">
        <v>4399</v>
      </c>
    </row>
    <row r="4402" spans="1:1" x14ac:dyDescent="0.25">
      <c r="A4402" s="4">
        <v>4400</v>
      </c>
    </row>
    <row r="4403" spans="1:1" x14ac:dyDescent="0.25">
      <c r="A4403" s="4">
        <v>4401</v>
      </c>
    </row>
    <row r="4404" spans="1:1" x14ac:dyDescent="0.25">
      <c r="A4404" s="4">
        <v>4402</v>
      </c>
    </row>
    <row r="4405" spans="1:1" x14ac:dyDescent="0.25">
      <c r="A4405" s="4">
        <v>4403</v>
      </c>
    </row>
    <row r="4406" spans="1:1" x14ac:dyDescent="0.25">
      <c r="A4406" s="4">
        <v>4404</v>
      </c>
    </row>
    <row r="4407" spans="1:1" x14ac:dyDescent="0.25">
      <c r="A4407" s="4">
        <v>4405</v>
      </c>
    </row>
    <row r="4408" spans="1:1" x14ac:dyDescent="0.25">
      <c r="A4408" s="4">
        <v>4406</v>
      </c>
    </row>
    <row r="4409" spans="1:1" x14ac:dyDescent="0.25">
      <c r="A4409" s="4">
        <v>4407</v>
      </c>
    </row>
    <row r="4410" spans="1:1" x14ac:dyDescent="0.25">
      <c r="A4410" s="4">
        <v>4408</v>
      </c>
    </row>
    <row r="4411" spans="1:1" x14ac:dyDescent="0.25">
      <c r="A4411" s="4">
        <v>4409</v>
      </c>
    </row>
    <row r="4412" spans="1:1" x14ac:dyDescent="0.25">
      <c r="A4412" s="4">
        <v>4410</v>
      </c>
    </row>
    <row r="4413" spans="1:1" x14ac:dyDescent="0.25">
      <c r="A4413" s="4">
        <v>4411</v>
      </c>
    </row>
    <row r="4414" spans="1:1" x14ac:dyDescent="0.25">
      <c r="A4414" s="4">
        <v>4412</v>
      </c>
    </row>
    <row r="4415" spans="1:1" x14ac:dyDescent="0.25">
      <c r="A4415" s="4">
        <v>4413</v>
      </c>
    </row>
    <row r="4416" spans="1:1" x14ac:dyDescent="0.25">
      <c r="A4416" s="4">
        <v>4414</v>
      </c>
    </row>
    <row r="4417" spans="1:1" x14ac:dyDescent="0.25">
      <c r="A4417" s="4">
        <v>4415</v>
      </c>
    </row>
    <row r="4418" spans="1:1" x14ac:dyDescent="0.25">
      <c r="A4418" s="4">
        <v>4416</v>
      </c>
    </row>
    <row r="4419" spans="1:1" x14ac:dyDescent="0.25">
      <c r="A4419" s="4">
        <v>4417</v>
      </c>
    </row>
    <row r="4420" spans="1:1" x14ac:dyDescent="0.25">
      <c r="A4420" s="4">
        <v>4418</v>
      </c>
    </row>
    <row r="4421" spans="1:1" x14ac:dyDescent="0.25">
      <c r="A4421" s="4">
        <v>4419</v>
      </c>
    </row>
    <row r="4422" spans="1:1" x14ac:dyDescent="0.25">
      <c r="A4422" s="4">
        <v>4420</v>
      </c>
    </row>
    <row r="4423" spans="1:1" x14ac:dyDescent="0.25">
      <c r="A4423" s="4">
        <v>4421</v>
      </c>
    </row>
    <row r="4424" spans="1:1" x14ac:dyDescent="0.25">
      <c r="A4424" s="4">
        <v>4422</v>
      </c>
    </row>
    <row r="4425" spans="1:1" x14ac:dyDescent="0.25">
      <c r="A4425" s="4">
        <v>4423</v>
      </c>
    </row>
    <row r="4426" spans="1:1" x14ac:dyDescent="0.25">
      <c r="A4426" s="4">
        <v>4424</v>
      </c>
    </row>
    <row r="4427" spans="1:1" x14ac:dyDescent="0.25">
      <c r="A4427" s="4">
        <v>4425</v>
      </c>
    </row>
    <row r="4428" spans="1:1" x14ac:dyDescent="0.25">
      <c r="A4428" s="4">
        <v>4426</v>
      </c>
    </row>
    <row r="4429" spans="1:1" x14ac:dyDescent="0.25">
      <c r="A4429" s="4">
        <v>4427</v>
      </c>
    </row>
    <row r="4430" spans="1:1" x14ac:dyDescent="0.25">
      <c r="A4430" s="4">
        <v>4428</v>
      </c>
    </row>
    <row r="4431" spans="1:1" x14ac:dyDescent="0.25">
      <c r="A4431" s="4">
        <v>4429</v>
      </c>
    </row>
    <row r="4432" spans="1:1" x14ac:dyDescent="0.25">
      <c r="A4432" s="4">
        <v>4430</v>
      </c>
    </row>
    <row r="4433" spans="1:1" x14ac:dyDescent="0.25">
      <c r="A4433" s="4">
        <v>4431</v>
      </c>
    </row>
    <row r="4434" spans="1:1" x14ac:dyDescent="0.25">
      <c r="A4434" s="4">
        <v>4432</v>
      </c>
    </row>
    <row r="4435" spans="1:1" x14ac:dyDescent="0.25">
      <c r="A4435" s="4">
        <v>4433</v>
      </c>
    </row>
    <row r="4436" spans="1:1" x14ac:dyDescent="0.25">
      <c r="A4436" s="4">
        <v>4434</v>
      </c>
    </row>
    <row r="4437" spans="1:1" x14ac:dyDescent="0.25">
      <c r="A4437" s="4">
        <v>4435</v>
      </c>
    </row>
    <row r="4438" spans="1:1" x14ac:dyDescent="0.25">
      <c r="A4438" s="4">
        <v>4436</v>
      </c>
    </row>
    <row r="4439" spans="1:1" x14ac:dyDescent="0.25">
      <c r="A4439" s="4">
        <v>4437</v>
      </c>
    </row>
    <row r="4440" spans="1:1" x14ac:dyDescent="0.25">
      <c r="A4440" s="4">
        <v>4438</v>
      </c>
    </row>
    <row r="4441" spans="1:1" x14ac:dyDescent="0.25">
      <c r="A4441" s="4">
        <v>4439</v>
      </c>
    </row>
    <row r="4442" spans="1:1" x14ac:dyDescent="0.25">
      <c r="A4442" s="4">
        <v>4440</v>
      </c>
    </row>
    <row r="4443" spans="1:1" x14ac:dyDescent="0.25">
      <c r="A4443" s="4">
        <v>4441</v>
      </c>
    </row>
    <row r="4444" spans="1:1" x14ac:dyDescent="0.25">
      <c r="A4444" s="4">
        <v>4442</v>
      </c>
    </row>
    <row r="4445" spans="1:1" x14ac:dyDescent="0.25">
      <c r="A4445" s="4">
        <v>4443</v>
      </c>
    </row>
    <row r="4446" spans="1:1" x14ac:dyDescent="0.25">
      <c r="A4446" s="4">
        <v>4444</v>
      </c>
    </row>
    <row r="4447" spans="1:1" x14ac:dyDescent="0.25">
      <c r="A4447" s="4">
        <v>4445</v>
      </c>
    </row>
    <row r="4448" spans="1:1" x14ac:dyDescent="0.25">
      <c r="A4448" s="4">
        <v>4446</v>
      </c>
    </row>
    <row r="4449" spans="1:1" x14ac:dyDescent="0.25">
      <c r="A4449" s="4">
        <v>4447</v>
      </c>
    </row>
    <row r="4450" spans="1:1" x14ac:dyDescent="0.25">
      <c r="A4450" s="4">
        <v>4448</v>
      </c>
    </row>
    <row r="4451" spans="1:1" x14ac:dyDescent="0.25">
      <c r="A4451" s="4">
        <v>4449</v>
      </c>
    </row>
    <row r="4452" spans="1:1" x14ac:dyDescent="0.25">
      <c r="A4452" s="4">
        <v>4450</v>
      </c>
    </row>
    <row r="4453" spans="1:1" x14ac:dyDescent="0.25">
      <c r="A4453" s="4">
        <v>4451</v>
      </c>
    </row>
    <row r="4454" spans="1:1" x14ac:dyDescent="0.25">
      <c r="A4454" s="4">
        <v>4452</v>
      </c>
    </row>
    <row r="4455" spans="1:1" x14ac:dyDescent="0.25">
      <c r="A4455" s="4">
        <v>4453</v>
      </c>
    </row>
    <row r="4456" spans="1:1" x14ac:dyDescent="0.25">
      <c r="A4456" s="4">
        <v>4454</v>
      </c>
    </row>
    <row r="4457" spans="1:1" x14ac:dyDescent="0.25">
      <c r="A4457" s="4">
        <v>4455</v>
      </c>
    </row>
    <row r="4458" spans="1:1" x14ac:dyDescent="0.25">
      <c r="A4458" s="4">
        <v>4456</v>
      </c>
    </row>
    <row r="4459" spans="1:1" x14ac:dyDescent="0.25">
      <c r="A4459" s="4">
        <v>4457</v>
      </c>
    </row>
    <row r="4460" spans="1:1" x14ac:dyDescent="0.25">
      <c r="A4460" s="4">
        <v>4458</v>
      </c>
    </row>
    <row r="4461" spans="1:1" x14ac:dyDescent="0.25">
      <c r="A4461" s="4">
        <v>4459</v>
      </c>
    </row>
    <row r="4462" spans="1:1" x14ac:dyDescent="0.25">
      <c r="A4462" s="4">
        <v>4460</v>
      </c>
    </row>
    <row r="4463" spans="1:1" x14ac:dyDescent="0.25">
      <c r="A4463" s="4">
        <v>4461</v>
      </c>
    </row>
    <row r="4464" spans="1:1" x14ac:dyDescent="0.25">
      <c r="A4464" s="4">
        <v>4462</v>
      </c>
    </row>
    <row r="4465" spans="1:1" x14ac:dyDescent="0.25">
      <c r="A4465" s="4">
        <v>4463</v>
      </c>
    </row>
    <row r="4466" spans="1:1" x14ac:dyDescent="0.25">
      <c r="A4466" s="4">
        <v>4464</v>
      </c>
    </row>
    <row r="4467" spans="1:1" x14ac:dyDescent="0.25">
      <c r="A4467" s="4">
        <v>4465</v>
      </c>
    </row>
    <row r="4468" spans="1:1" x14ac:dyDescent="0.25">
      <c r="A4468" s="4">
        <v>4466</v>
      </c>
    </row>
    <row r="4469" spans="1:1" x14ac:dyDescent="0.25">
      <c r="A4469" s="4">
        <v>4467</v>
      </c>
    </row>
    <row r="4470" spans="1:1" x14ac:dyDescent="0.25">
      <c r="A4470" s="4">
        <v>4468</v>
      </c>
    </row>
    <row r="4471" spans="1:1" x14ac:dyDescent="0.25">
      <c r="A4471" s="4">
        <v>4469</v>
      </c>
    </row>
    <row r="4472" spans="1:1" x14ac:dyDescent="0.25">
      <c r="A4472" s="4">
        <v>4470</v>
      </c>
    </row>
    <row r="4473" spans="1:1" x14ac:dyDescent="0.25">
      <c r="A4473" s="4">
        <v>4471</v>
      </c>
    </row>
    <row r="4474" spans="1:1" x14ac:dyDescent="0.25">
      <c r="A4474" s="4">
        <v>4472</v>
      </c>
    </row>
    <row r="4475" spans="1:1" x14ac:dyDescent="0.25">
      <c r="A4475" s="4">
        <v>4473</v>
      </c>
    </row>
    <row r="4476" spans="1:1" x14ac:dyDescent="0.25">
      <c r="A4476" s="4">
        <v>4474</v>
      </c>
    </row>
    <row r="4477" spans="1:1" x14ac:dyDescent="0.25">
      <c r="A4477" s="4">
        <v>4475</v>
      </c>
    </row>
    <row r="4478" spans="1:1" x14ac:dyDescent="0.25">
      <c r="A4478" s="4">
        <v>4476</v>
      </c>
    </row>
    <row r="4479" spans="1:1" x14ac:dyDescent="0.25">
      <c r="A4479" s="4">
        <v>4477</v>
      </c>
    </row>
    <row r="4480" spans="1:1" x14ac:dyDescent="0.25">
      <c r="A4480" s="4">
        <v>4478</v>
      </c>
    </row>
    <row r="4481" spans="1:1" x14ac:dyDescent="0.25">
      <c r="A4481" s="4">
        <v>4479</v>
      </c>
    </row>
    <row r="4482" spans="1:1" x14ac:dyDescent="0.25">
      <c r="A4482" s="4">
        <v>4480</v>
      </c>
    </row>
    <row r="4483" spans="1:1" x14ac:dyDescent="0.25">
      <c r="A4483" s="4">
        <v>4481</v>
      </c>
    </row>
    <row r="4484" spans="1:1" x14ac:dyDescent="0.25">
      <c r="A4484" s="4">
        <v>4482</v>
      </c>
    </row>
    <row r="4485" spans="1:1" x14ac:dyDescent="0.25">
      <c r="A4485" s="4">
        <v>4483</v>
      </c>
    </row>
    <row r="4486" spans="1:1" x14ac:dyDescent="0.25">
      <c r="A4486" s="4">
        <v>4484</v>
      </c>
    </row>
    <row r="4487" spans="1:1" x14ac:dyDescent="0.25">
      <c r="A4487" s="4">
        <v>4485</v>
      </c>
    </row>
    <row r="4488" spans="1:1" x14ac:dyDescent="0.25">
      <c r="A4488" s="4">
        <v>4486</v>
      </c>
    </row>
    <row r="4489" spans="1:1" x14ac:dyDescent="0.25">
      <c r="A4489" s="4">
        <v>4487</v>
      </c>
    </row>
    <row r="4490" spans="1:1" x14ac:dyDescent="0.25">
      <c r="A4490" s="4">
        <v>4488</v>
      </c>
    </row>
    <row r="4491" spans="1:1" x14ac:dyDescent="0.25">
      <c r="A4491" s="4">
        <v>4489</v>
      </c>
    </row>
    <row r="4492" spans="1:1" x14ac:dyDescent="0.25">
      <c r="A4492" s="4">
        <v>4490</v>
      </c>
    </row>
    <row r="4493" spans="1:1" x14ac:dyDescent="0.25">
      <c r="A4493" s="4">
        <v>4491</v>
      </c>
    </row>
    <row r="4494" spans="1:1" x14ac:dyDescent="0.25">
      <c r="A4494" s="4">
        <v>4492</v>
      </c>
    </row>
    <row r="4495" spans="1:1" x14ac:dyDescent="0.25">
      <c r="A4495" s="4">
        <v>4493</v>
      </c>
    </row>
    <row r="4496" spans="1:1" x14ac:dyDescent="0.25">
      <c r="A4496" s="4">
        <v>4494</v>
      </c>
    </row>
    <row r="4497" spans="1:1" x14ac:dyDescent="0.25">
      <c r="A4497" s="4">
        <v>4495</v>
      </c>
    </row>
    <row r="4498" spans="1:1" x14ac:dyDescent="0.25">
      <c r="A4498" s="4">
        <v>4496</v>
      </c>
    </row>
    <row r="4499" spans="1:1" x14ac:dyDescent="0.25">
      <c r="A4499" s="4">
        <v>4497</v>
      </c>
    </row>
    <row r="4500" spans="1:1" x14ac:dyDescent="0.25">
      <c r="A4500" s="4">
        <v>4498</v>
      </c>
    </row>
    <row r="4501" spans="1:1" x14ac:dyDescent="0.25">
      <c r="A4501" s="4">
        <v>4499</v>
      </c>
    </row>
    <row r="4502" spans="1:1" x14ac:dyDescent="0.25">
      <c r="A4502" s="4">
        <v>4500</v>
      </c>
    </row>
    <row r="4503" spans="1:1" x14ac:dyDescent="0.25">
      <c r="A4503" s="4">
        <v>4501</v>
      </c>
    </row>
    <row r="4504" spans="1:1" x14ac:dyDescent="0.25">
      <c r="A4504" s="4">
        <v>4502</v>
      </c>
    </row>
    <row r="4505" spans="1:1" x14ac:dyDescent="0.25">
      <c r="A4505" s="4">
        <v>4503</v>
      </c>
    </row>
    <row r="4506" spans="1:1" x14ac:dyDescent="0.25">
      <c r="A4506" s="4">
        <v>4504</v>
      </c>
    </row>
    <row r="4507" spans="1:1" x14ac:dyDescent="0.25">
      <c r="A4507" s="4">
        <v>4505</v>
      </c>
    </row>
    <row r="4508" spans="1:1" x14ac:dyDescent="0.25">
      <c r="A4508" s="4">
        <v>4506</v>
      </c>
    </row>
    <row r="4509" spans="1:1" x14ac:dyDescent="0.25">
      <c r="A4509" s="4">
        <v>4507</v>
      </c>
    </row>
    <row r="4510" spans="1:1" x14ac:dyDescent="0.25">
      <c r="A4510" s="4">
        <v>4508</v>
      </c>
    </row>
    <row r="4511" spans="1:1" x14ac:dyDescent="0.25">
      <c r="A4511" s="4">
        <v>4509</v>
      </c>
    </row>
    <row r="4512" spans="1:1" x14ac:dyDescent="0.25">
      <c r="A4512" s="4">
        <v>4510</v>
      </c>
    </row>
    <row r="4513" spans="1:1" x14ac:dyDescent="0.25">
      <c r="A4513" s="4">
        <v>4511</v>
      </c>
    </row>
    <row r="4514" spans="1:1" x14ac:dyDescent="0.25">
      <c r="A4514" s="4">
        <v>4512</v>
      </c>
    </row>
    <row r="4515" spans="1:1" x14ac:dyDescent="0.25">
      <c r="A4515" s="4">
        <v>4513</v>
      </c>
    </row>
    <row r="4516" spans="1:1" x14ac:dyDescent="0.25">
      <c r="A4516" s="4">
        <v>4514</v>
      </c>
    </row>
    <row r="4517" spans="1:1" x14ac:dyDescent="0.25">
      <c r="A4517" s="4">
        <v>4515</v>
      </c>
    </row>
    <row r="4518" spans="1:1" x14ac:dyDescent="0.25">
      <c r="A4518" s="4">
        <v>4516</v>
      </c>
    </row>
    <row r="4519" spans="1:1" x14ac:dyDescent="0.25">
      <c r="A4519" s="4">
        <v>4517</v>
      </c>
    </row>
    <row r="4520" spans="1:1" x14ac:dyDescent="0.25">
      <c r="A4520" s="4">
        <v>4518</v>
      </c>
    </row>
    <row r="4521" spans="1:1" x14ac:dyDescent="0.25">
      <c r="A4521" s="4">
        <v>4519</v>
      </c>
    </row>
    <row r="4522" spans="1:1" x14ac:dyDescent="0.25">
      <c r="A4522" s="4">
        <v>4520</v>
      </c>
    </row>
    <row r="4523" spans="1:1" x14ac:dyDescent="0.25">
      <c r="A4523" s="4">
        <v>4521</v>
      </c>
    </row>
    <row r="4524" spans="1:1" x14ac:dyDescent="0.25">
      <c r="A4524" s="4">
        <v>4522</v>
      </c>
    </row>
    <row r="4525" spans="1:1" x14ac:dyDescent="0.25">
      <c r="A4525" s="4">
        <v>4523</v>
      </c>
    </row>
    <row r="4526" spans="1:1" x14ac:dyDescent="0.25">
      <c r="A4526" s="4">
        <v>4524</v>
      </c>
    </row>
    <row r="4527" spans="1:1" x14ac:dyDescent="0.25">
      <c r="A4527" s="4">
        <v>4525</v>
      </c>
    </row>
    <row r="4528" spans="1:1" x14ac:dyDescent="0.25">
      <c r="A4528" s="4">
        <v>4526</v>
      </c>
    </row>
    <row r="4529" spans="1:1" x14ac:dyDescent="0.25">
      <c r="A4529" s="4">
        <v>4527</v>
      </c>
    </row>
    <row r="4530" spans="1:1" x14ac:dyDescent="0.25">
      <c r="A4530" s="4">
        <v>4528</v>
      </c>
    </row>
    <row r="4531" spans="1:1" x14ac:dyDescent="0.25">
      <c r="A4531" s="4">
        <v>4529</v>
      </c>
    </row>
    <row r="4532" spans="1:1" x14ac:dyDescent="0.25">
      <c r="A4532" s="4">
        <v>4530</v>
      </c>
    </row>
    <row r="4533" spans="1:1" x14ac:dyDescent="0.25">
      <c r="A4533" s="4">
        <v>4531</v>
      </c>
    </row>
    <row r="4534" spans="1:1" x14ac:dyDescent="0.25">
      <c r="A4534" s="4">
        <v>4532</v>
      </c>
    </row>
    <row r="4535" spans="1:1" x14ac:dyDescent="0.25">
      <c r="A4535" s="4">
        <v>4533</v>
      </c>
    </row>
    <row r="4536" spans="1:1" x14ac:dyDescent="0.25">
      <c r="A4536" s="4">
        <v>4534</v>
      </c>
    </row>
    <row r="4537" spans="1:1" x14ac:dyDescent="0.25">
      <c r="A4537" s="4">
        <v>4535</v>
      </c>
    </row>
    <row r="4538" spans="1:1" x14ac:dyDescent="0.25">
      <c r="A4538" s="4">
        <v>4536</v>
      </c>
    </row>
    <row r="4539" spans="1:1" x14ac:dyDescent="0.25">
      <c r="A4539" s="4">
        <v>4537</v>
      </c>
    </row>
    <row r="4540" spans="1:1" x14ac:dyDescent="0.25">
      <c r="A4540" s="4">
        <v>4538</v>
      </c>
    </row>
    <row r="4541" spans="1:1" x14ac:dyDescent="0.25">
      <c r="A4541" s="4">
        <v>4539</v>
      </c>
    </row>
    <row r="4542" spans="1:1" x14ac:dyDescent="0.25">
      <c r="A4542" s="4">
        <v>4540</v>
      </c>
    </row>
    <row r="4543" spans="1:1" x14ac:dyDescent="0.25">
      <c r="A4543" s="4">
        <v>4541</v>
      </c>
    </row>
    <row r="4544" spans="1:1" x14ac:dyDescent="0.25">
      <c r="A4544" s="4">
        <v>4542</v>
      </c>
    </row>
    <row r="4545" spans="1:1" x14ac:dyDescent="0.25">
      <c r="A4545" s="4">
        <v>4543</v>
      </c>
    </row>
    <row r="4546" spans="1:1" x14ac:dyDescent="0.25">
      <c r="A4546" s="4">
        <v>4544</v>
      </c>
    </row>
    <row r="4547" spans="1:1" x14ac:dyDescent="0.25">
      <c r="A4547" s="4">
        <v>4545</v>
      </c>
    </row>
    <row r="4548" spans="1:1" x14ac:dyDescent="0.25">
      <c r="A4548" s="4">
        <v>4546</v>
      </c>
    </row>
    <row r="4549" spans="1:1" x14ac:dyDescent="0.25">
      <c r="A4549" s="4">
        <v>4547</v>
      </c>
    </row>
    <row r="4550" spans="1:1" x14ac:dyDescent="0.25">
      <c r="A4550" s="4">
        <v>4548</v>
      </c>
    </row>
    <row r="4551" spans="1:1" x14ac:dyDescent="0.25">
      <c r="A4551" s="4">
        <v>4549</v>
      </c>
    </row>
    <row r="4552" spans="1:1" x14ac:dyDescent="0.25">
      <c r="A4552" s="4">
        <v>4550</v>
      </c>
    </row>
    <row r="4553" spans="1:1" x14ac:dyDescent="0.25">
      <c r="A4553" s="4">
        <v>4551</v>
      </c>
    </row>
    <row r="4554" spans="1:1" x14ac:dyDescent="0.25">
      <c r="A4554" s="4">
        <v>4552</v>
      </c>
    </row>
    <row r="4555" spans="1:1" x14ac:dyDescent="0.25">
      <c r="A4555" s="4">
        <v>4553</v>
      </c>
    </row>
    <row r="4556" spans="1:1" x14ac:dyDescent="0.25">
      <c r="A4556" s="4">
        <v>4554</v>
      </c>
    </row>
    <row r="4557" spans="1:1" x14ac:dyDescent="0.25">
      <c r="A4557" s="4">
        <v>4555</v>
      </c>
    </row>
    <row r="4558" spans="1:1" x14ac:dyDescent="0.25">
      <c r="A4558" s="4">
        <v>4556</v>
      </c>
    </row>
    <row r="4559" spans="1:1" x14ac:dyDescent="0.25">
      <c r="A4559" s="4">
        <v>4557</v>
      </c>
    </row>
    <row r="4560" spans="1:1" x14ac:dyDescent="0.25">
      <c r="A4560" s="4">
        <v>4558</v>
      </c>
    </row>
    <row r="4561" spans="1:1" x14ac:dyDescent="0.25">
      <c r="A4561" s="4">
        <v>4559</v>
      </c>
    </row>
    <row r="4562" spans="1:1" x14ac:dyDescent="0.25">
      <c r="A4562" s="4">
        <v>4560</v>
      </c>
    </row>
    <row r="4563" spans="1:1" x14ac:dyDescent="0.25">
      <c r="A4563" s="4">
        <v>4561</v>
      </c>
    </row>
    <row r="4564" spans="1:1" x14ac:dyDescent="0.25">
      <c r="A4564" s="4">
        <v>4562</v>
      </c>
    </row>
    <row r="4565" spans="1:1" x14ac:dyDescent="0.25">
      <c r="A4565" s="4">
        <v>4563</v>
      </c>
    </row>
    <row r="4566" spans="1:1" x14ac:dyDescent="0.25">
      <c r="A4566" s="4">
        <v>4564</v>
      </c>
    </row>
    <row r="4567" spans="1:1" x14ac:dyDescent="0.25">
      <c r="A4567" s="4">
        <v>4565</v>
      </c>
    </row>
    <row r="4568" spans="1:1" x14ac:dyDescent="0.25">
      <c r="A4568" s="4">
        <v>4566</v>
      </c>
    </row>
    <row r="4569" spans="1:1" x14ac:dyDescent="0.25">
      <c r="A4569" s="4">
        <v>4567</v>
      </c>
    </row>
    <row r="4570" spans="1:1" x14ac:dyDescent="0.25">
      <c r="A4570" s="4">
        <v>4568</v>
      </c>
    </row>
    <row r="4571" spans="1:1" x14ac:dyDescent="0.25">
      <c r="A4571" s="4">
        <v>4569</v>
      </c>
    </row>
    <row r="4572" spans="1:1" x14ac:dyDescent="0.25">
      <c r="A4572" s="4">
        <v>4570</v>
      </c>
    </row>
    <row r="4573" spans="1:1" x14ac:dyDescent="0.25">
      <c r="A4573" s="4">
        <v>4571</v>
      </c>
    </row>
    <row r="4574" spans="1:1" x14ac:dyDescent="0.25">
      <c r="A4574" s="4">
        <v>4572</v>
      </c>
    </row>
    <row r="4575" spans="1:1" x14ac:dyDescent="0.25">
      <c r="A4575" s="4">
        <v>4573</v>
      </c>
    </row>
    <row r="4576" spans="1:1" x14ac:dyDescent="0.25">
      <c r="A4576" s="4">
        <v>4574</v>
      </c>
    </row>
    <row r="4577" spans="1:1" x14ac:dyDescent="0.25">
      <c r="A4577" s="4">
        <v>4575</v>
      </c>
    </row>
    <row r="4578" spans="1:1" x14ac:dyDescent="0.25">
      <c r="A4578" s="4">
        <v>4576</v>
      </c>
    </row>
    <row r="4579" spans="1:1" x14ac:dyDescent="0.25">
      <c r="A4579" s="4">
        <v>4577</v>
      </c>
    </row>
    <row r="4580" spans="1:1" x14ac:dyDescent="0.25">
      <c r="A4580" s="4">
        <v>4578</v>
      </c>
    </row>
    <row r="4581" spans="1:1" x14ac:dyDescent="0.25">
      <c r="A4581" s="4">
        <v>4579</v>
      </c>
    </row>
    <row r="4582" spans="1:1" x14ac:dyDescent="0.25">
      <c r="A4582" s="4">
        <v>4580</v>
      </c>
    </row>
    <row r="4583" spans="1:1" x14ac:dyDescent="0.25">
      <c r="A4583" s="4">
        <v>4581</v>
      </c>
    </row>
    <row r="4584" spans="1:1" x14ac:dyDescent="0.25">
      <c r="A4584" s="4">
        <v>4582</v>
      </c>
    </row>
    <row r="4585" spans="1:1" x14ac:dyDescent="0.25">
      <c r="A4585" s="4">
        <v>4583</v>
      </c>
    </row>
    <row r="4586" spans="1:1" x14ac:dyDescent="0.25">
      <c r="A4586" s="4">
        <v>4584</v>
      </c>
    </row>
    <row r="4587" spans="1:1" x14ac:dyDescent="0.25">
      <c r="A4587" s="4">
        <v>4585</v>
      </c>
    </row>
    <row r="4588" spans="1:1" x14ac:dyDescent="0.25">
      <c r="A4588" s="4">
        <v>4586</v>
      </c>
    </row>
    <row r="4589" spans="1:1" x14ac:dyDescent="0.25">
      <c r="A4589" s="4">
        <v>4587</v>
      </c>
    </row>
    <row r="4590" spans="1:1" x14ac:dyDescent="0.25">
      <c r="A4590" s="4">
        <v>4588</v>
      </c>
    </row>
    <row r="4591" spans="1:1" x14ac:dyDescent="0.25">
      <c r="A4591" s="4">
        <v>4589</v>
      </c>
    </row>
    <row r="4592" spans="1:1" x14ac:dyDescent="0.25">
      <c r="A4592" s="4">
        <v>4590</v>
      </c>
    </row>
    <row r="4593" spans="1:1" x14ac:dyDescent="0.25">
      <c r="A4593" s="4">
        <v>4591</v>
      </c>
    </row>
    <row r="4594" spans="1:1" x14ac:dyDescent="0.25">
      <c r="A4594" s="4">
        <v>4592</v>
      </c>
    </row>
    <row r="4595" spans="1:1" x14ac:dyDescent="0.25">
      <c r="A4595" s="4">
        <v>4593</v>
      </c>
    </row>
    <row r="4596" spans="1:1" x14ac:dyDescent="0.25">
      <c r="A4596" s="4">
        <v>4594</v>
      </c>
    </row>
    <row r="4597" spans="1:1" x14ac:dyDescent="0.25">
      <c r="A4597" s="4">
        <v>4595</v>
      </c>
    </row>
    <row r="4598" spans="1:1" x14ac:dyDescent="0.25">
      <c r="A4598" s="4">
        <v>4596</v>
      </c>
    </row>
    <row r="4599" spans="1:1" x14ac:dyDescent="0.25">
      <c r="A4599" s="4">
        <v>4597</v>
      </c>
    </row>
    <row r="4600" spans="1:1" x14ac:dyDescent="0.25">
      <c r="A4600" s="4">
        <v>4598</v>
      </c>
    </row>
    <row r="4601" spans="1:1" x14ac:dyDescent="0.25">
      <c r="A4601" s="4">
        <v>4599</v>
      </c>
    </row>
    <row r="4602" spans="1:1" x14ac:dyDescent="0.25">
      <c r="A4602" s="4">
        <v>4600</v>
      </c>
    </row>
    <row r="4603" spans="1:1" x14ac:dyDescent="0.25">
      <c r="A4603" s="4">
        <v>4601</v>
      </c>
    </row>
    <row r="4604" spans="1:1" x14ac:dyDescent="0.25">
      <c r="A4604" s="4">
        <v>4602</v>
      </c>
    </row>
    <row r="4605" spans="1:1" x14ac:dyDescent="0.25">
      <c r="A4605" s="4">
        <v>4603</v>
      </c>
    </row>
    <row r="4606" spans="1:1" x14ac:dyDescent="0.25">
      <c r="A4606" s="4">
        <v>4604</v>
      </c>
    </row>
    <row r="4607" spans="1:1" x14ac:dyDescent="0.25">
      <c r="A4607" s="4">
        <v>4605</v>
      </c>
    </row>
    <row r="4608" spans="1:1" x14ac:dyDescent="0.25">
      <c r="A4608" s="4">
        <v>4606</v>
      </c>
    </row>
    <row r="4609" spans="1:1" x14ac:dyDescent="0.25">
      <c r="A4609" s="4">
        <v>4607</v>
      </c>
    </row>
    <row r="4610" spans="1:1" x14ac:dyDescent="0.25">
      <c r="A4610" s="4">
        <v>4608</v>
      </c>
    </row>
    <row r="4611" spans="1:1" x14ac:dyDescent="0.25">
      <c r="A4611" s="4">
        <v>4609</v>
      </c>
    </row>
    <row r="4612" spans="1:1" x14ac:dyDescent="0.25">
      <c r="A4612" s="4">
        <v>4610</v>
      </c>
    </row>
    <row r="4613" spans="1:1" x14ac:dyDescent="0.25">
      <c r="A4613" s="4">
        <v>4611</v>
      </c>
    </row>
    <row r="4614" spans="1:1" x14ac:dyDescent="0.25">
      <c r="A4614" s="4">
        <v>4612</v>
      </c>
    </row>
    <row r="4615" spans="1:1" x14ac:dyDescent="0.25">
      <c r="A4615" s="4">
        <v>4613</v>
      </c>
    </row>
    <row r="4616" spans="1:1" x14ac:dyDescent="0.25">
      <c r="A4616" s="4">
        <v>4614</v>
      </c>
    </row>
    <row r="4617" spans="1:1" x14ac:dyDescent="0.25">
      <c r="A4617" s="4">
        <v>4615</v>
      </c>
    </row>
    <row r="4618" spans="1:1" x14ac:dyDescent="0.25">
      <c r="A4618" s="4">
        <v>4616</v>
      </c>
    </row>
    <row r="4619" spans="1:1" x14ac:dyDescent="0.25">
      <c r="A4619" s="4">
        <v>4617</v>
      </c>
    </row>
    <row r="4620" spans="1:1" x14ac:dyDescent="0.25">
      <c r="A4620" s="4">
        <v>4618</v>
      </c>
    </row>
    <row r="4621" spans="1:1" x14ac:dyDescent="0.25">
      <c r="A4621" s="4">
        <v>4619</v>
      </c>
    </row>
    <row r="4622" spans="1:1" x14ac:dyDescent="0.25">
      <c r="A4622" s="4">
        <v>4620</v>
      </c>
    </row>
    <row r="4623" spans="1:1" x14ac:dyDescent="0.25">
      <c r="A4623" s="4">
        <v>4621</v>
      </c>
    </row>
    <row r="4624" spans="1:1" x14ac:dyDescent="0.25">
      <c r="A4624" s="4">
        <v>4622</v>
      </c>
    </row>
    <row r="4625" spans="1:1" x14ac:dyDescent="0.25">
      <c r="A4625" s="4">
        <v>4623</v>
      </c>
    </row>
    <row r="4626" spans="1:1" x14ac:dyDescent="0.25">
      <c r="A4626" s="4">
        <v>4624</v>
      </c>
    </row>
    <row r="4627" spans="1:1" x14ac:dyDescent="0.25">
      <c r="A4627" s="4">
        <v>4625</v>
      </c>
    </row>
    <row r="4628" spans="1:1" x14ac:dyDescent="0.25">
      <c r="A4628" s="4">
        <v>4626</v>
      </c>
    </row>
    <row r="4629" spans="1:1" x14ac:dyDescent="0.25">
      <c r="A4629" s="4">
        <v>4627</v>
      </c>
    </row>
    <row r="4630" spans="1:1" x14ac:dyDescent="0.25">
      <c r="A4630" s="4">
        <v>4628</v>
      </c>
    </row>
    <row r="4631" spans="1:1" x14ac:dyDescent="0.25">
      <c r="A4631" s="4">
        <v>4629</v>
      </c>
    </row>
    <row r="4632" spans="1:1" x14ac:dyDescent="0.25">
      <c r="A4632" s="4">
        <v>4630</v>
      </c>
    </row>
    <row r="4633" spans="1:1" x14ac:dyDescent="0.25">
      <c r="A4633" s="4">
        <v>4631</v>
      </c>
    </row>
    <row r="4634" spans="1:1" x14ac:dyDescent="0.25">
      <c r="A4634" s="4">
        <v>4632</v>
      </c>
    </row>
    <row r="4635" spans="1:1" x14ac:dyDescent="0.25">
      <c r="A4635" s="4">
        <v>4633</v>
      </c>
    </row>
    <row r="4636" spans="1:1" x14ac:dyDescent="0.25">
      <c r="A4636" s="4">
        <v>4634</v>
      </c>
    </row>
    <row r="4637" spans="1:1" x14ac:dyDescent="0.25">
      <c r="A4637" s="4">
        <v>4635</v>
      </c>
    </row>
    <row r="4638" spans="1:1" x14ac:dyDescent="0.25">
      <c r="A4638" s="4">
        <v>4636</v>
      </c>
    </row>
    <row r="4639" spans="1:1" x14ac:dyDescent="0.25">
      <c r="A4639" s="4">
        <v>4637</v>
      </c>
    </row>
    <row r="4640" spans="1:1" x14ac:dyDescent="0.25">
      <c r="A4640" s="4">
        <v>4638</v>
      </c>
    </row>
    <row r="4641" spans="1:1" x14ac:dyDescent="0.25">
      <c r="A4641" s="4">
        <v>4639</v>
      </c>
    </row>
    <row r="4642" spans="1:1" x14ac:dyDescent="0.25">
      <c r="A4642" s="4">
        <v>4640</v>
      </c>
    </row>
    <row r="4643" spans="1:1" x14ac:dyDescent="0.25">
      <c r="A4643" s="4">
        <v>4641</v>
      </c>
    </row>
    <row r="4644" spans="1:1" x14ac:dyDescent="0.25">
      <c r="A4644" s="4">
        <v>4642</v>
      </c>
    </row>
    <row r="4645" spans="1:1" x14ac:dyDescent="0.25">
      <c r="A4645" s="4">
        <v>4643</v>
      </c>
    </row>
    <row r="4646" spans="1:1" x14ac:dyDescent="0.25">
      <c r="A4646" s="4">
        <v>4644</v>
      </c>
    </row>
    <row r="4647" spans="1:1" x14ac:dyDescent="0.25">
      <c r="A4647" s="4">
        <v>4645</v>
      </c>
    </row>
    <row r="4648" spans="1:1" x14ac:dyDescent="0.25">
      <c r="A4648" s="4">
        <v>4646</v>
      </c>
    </row>
    <row r="4649" spans="1:1" x14ac:dyDescent="0.25">
      <c r="A4649" s="4">
        <v>4647</v>
      </c>
    </row>
    <row r="4650" spans="1:1" x14ac:dyDescent="0.25">
      <c r="A4650" s="4">
        <v>4648</v>
      </c>
    </row>
    <row r="4651" spans="1:1" x14ac:dyDescent="0.25">
      <c r="A4651" s="4">
        <v>4649</v>
      </c>
    </row>
    <row r="4652" spans="1:1" x14ac:dyDescent="0.25">
      <c r="A4652" s="4">
        <v>4650</v>
      </c>
    </row>
    <row r="4653" spans="1:1" x14ac:dyDescent="0.25">
      <c r="A4653" s="4">
        <v>4651</v>
      </c>
    </row>
    <row r="4654" spans="1:1" x14ac:dyDescent="0.25">
      <c r="A4654" s="4">
        <v>4652</v>
      </c>
    </row>
    <row r="4655" spans="1:1" x14ac:dyDescent="0.25">
      <c r="A4655" s="4">
        <v>4653</v>
      </c>
    </row>
    <row r="4656" spans="1:1" x14ac:dyDescent="0.25">
      <c r="A4656" s="4">
        <v>4654</v>
      </c>
    </row>
    <row r="4657" spans="1:1" x14ac:dyDescent="0.25">
      <c r="A4657" s="4">
        <v>4655</v>
      </c>
    </row>
    <row r="4658" spans="1:1" x14ac:dyDescent="0.25">
      <c r="A4658" s="4">
        <v>4656</v>
      </c>
    </row>
    <row r="4659" spans="1:1" x14ac:dyDescent="0.25">
      <c r="A4659" s="4">
        <v>4657</v>
      </c>
    </row>
    <row r="4660" spans="1:1" x14ac:dyDescent="0.25">
      <c r="A4660" s="4">
        <v>4658</v>
      </c>
    </row>
    <row r="4661" spans="1:1" x14ac:dyDescent="0.25">
      <c r="A4661" s="4">
        <v>4659</v>
      </c>
    </row>
    <row r="4662" spans="1:1" x14ac:dyDescent="0.25">
      <c r="A4662" s="4">
        <v>4660</v>
      </c>
    </row>
    <row r="4663" spans="1:1" x14ac:dyDescent="0.25">
      <c r="A4663" s="4">
        <v>4661</v>
      </c>
    </row>
    <row r="4664" spans="1:1" x14ac:dyDescent="0.25">
      <c r="A4664" s="4">
        <v>4662</v>
      </c>
    </row>
    <row r="4665" spans="1:1" x14ac:dyDescent="0.25">
      <c r="A4665" s="4">
        <v>4663</v>
      </c>
    </row>
    <row r="4666" spans="1:1" x14ac:dyDescent="0.25">
      <c r="A4666" s="4">
        <v>4664</v>
      </c>
    </row>
    <row r="4667" spans="1:1" x14ac:dyDescent="0.25">
      <c r="A4667" s="4">
        <v>4665</v>
      </c>
    </row>
    <row r="4668" spans="1:1" x14ac:dyDescent="0.25">
      <c r="A4668" s="4">
        <v>4666</v>
      </c>
    </row>
    <row r="4669" spans="1:1" x14ac:dyDescent="0.25">
      <c r="A4669" s="4">
        <v>4667</v>
      </c>
    </row>
    <row r="4670" spans="1:1" x14ac:dyDescent="0.25">
      <c r="A4670" s="4">
        <v>4668</v>
      </c>
    </row>
    <row r="4671" spans="1:1" x14ac:dyDescent="0.25">
      <c r="A4671" s="4">
        <v>4669</v>
      </c>
    </row>
    <row r="4672" spans="1:1" x14ac:dyDescent="0.25">
      <c r="A4672" s="4">
        <v>4670</v>
      </c>
    </row>
    <row r="4673" spans="1:1" x14ac:dyDescent="0.25">
      <c r="A4673" s="4">
        <v>4671</v>
      </c>
    </row>
    <row r="4674" spans="1:1" x14ac:dyDescent="0.25">
      <c r="A4674" s="4">
        <v>4672</v>
      </c>
    </row>
    <row r="4675" spans="1:1" x14ac:dyDescent="0.25">
      <c r="A4675" s="4">
        <v>4673</v>
      </c>
    </row>
    <row r="4676" spans="1:1" x14ac:dyDescent="0.25">
      <c r="A4676" s="4">
        <v>4674</v>
      </c>
    </row>
    <row r="4677" spans="1:1" x14ac:dyDescent="0.25">
      <c r="A4677" s="4">
        <v>4675</v>
      </c>
    </row>
    <row r="4678" spans="1:1" x14ac:dyDescent="0.25">
      <c r="A4678" s="4">
        <v>4676</v>
      </c>
    </row>
    <row r="4679" spans="1:1" x14ac:dyDescent="0.25">
      <c r="A4679" s="4">
        <v>4677</v>
      </c>
    </row>
    <row r="4680" spans="1:1" x14ac:dyDescent="0.25">
      <c r="A4680" s="4">
        <v>4678</v>
      </c>
    </row>
    <row r="4681" spans="1:1" x14ac:dyDescent="0.25">
      <c r="A4681" s="4">
        <v>4679</v>
      </c>
    </row>
    <row r="4682" spans="1:1" x14ac:dyDescent="0.25">
      <c r="A4682" s="4">
        <v>4680</v>
      </c>
    </row>
    <row r="4683" spans="1:1" x14ac:dyDescent="0.25">
      <c r="A4683" s="4">
        <v>4681</v>
      </c>
    </row>
    <row r="4684" spans="1:1" x14ac:dyDescent="0.25">
      <c r="A4684" s="4">
        <v>4682</v>
      </c>
    </row>
    <row r="4685" spans="1:1" x14ac:dyDescent="0.25">
      <c r="A4685" s="4">
        <v>4683</v>
      </c>
    </row>
    <row r="4686" spans="1:1" x14ac:dyDescent="0.25">
      <c r="A4686" s="4">
        <v>4684</v>
      </c>
    </row>
    <row r="4687" spans="1:1" x14ac:dyDescent="0.25">
      <c r="A4687" s="4">
        <v>4685</v>
      </c>
    </row>
    <row r="4688" spans="1:1" x14ac:dyDescent="0.25">
      <c r="A4688" s="4">
        <v>4686</v>
      </c>
    </row>
    <row r="4689" spans="1:1" x14ac:dyDescent="0.25">
      <c r="A4689" s="4">
        <v>4687</v>
      </c>
    </row>
    <row r="4690" spans="1:1" x14ac:dyDescent="0.25">
      <c r="A4690" s="4">
        <v>4688</v>
      </c>
    </row>
    <row r="4691" spans="1:1" x14ac:dyDescent="0.25">
      <c r="A4691" s="4">
        <v>4689</v>
      </c>
    </row>
    <row r="4692" spans="1:1" x14ac:dyDescent="0.25">
      <c r="A4692" s="4">
        <v>4690</v>
      </c>
    </row>
    <row r="4693" spans="1:1" x14ac:dyDescent="0.25">
      <c r="A4693" s="4">
        <v>4691</v>
      </c>
    </row>
    <row r="4694" spans="1:1" x14ac:dyDescent="0.25">
      <c r="A4694" s="4">
        <v>4692</v>
      </c>
    </row>
    <row r="4695" spans="1:1" x14ac:dyDescent="0.25">
      <c r="A4695" s="4">
        <v>4693</v>
      </c>
    </row>
    <row r="4696" spans="1:1" x14ac:dyDescent="0.25">
      <c r="A4696" s="4">
        <v>4694</v>
      </c>
    </row>
    <row r="4697" spans="1:1" x14ac:dyDescent="0.25">
      <c r="A4697" s="4">
        <v>4695</v>
      </c>
    </row>
    <row r="4698" spans="1:1" x14ac:dyDescent="0.25">
      <c r="A4698" s="4">
        <v>4696</v>
      </c>
    </row>
    <row r="4699" spans="1:1" x14ac:dyDescent="0.25">
      <c r="A4699" s="4">
        <v>4697</v>
      </c>
    </row>
    <row r="4700" spans="1:1" x14ac:dyDescent="0.25">
      <c r="A4700" s="4">
        <v>4698</v>
      </c>
    </row>
    <row r="4701" spans="1:1" x14ac:dyDescent="0.25">
      <c r="A4701" s="4">
        <v>4699</v>
      </c>
    </row>
    <row r="4702" spans="1:1" x14ac:dyDescent="0.25">
      <c r="A4702" s="4">
        <v>4700</v>
      </c>
    </row>
    <row r="4703" spans="1:1" x14ac:dyDescent="0.25">
      <c r="A4703" s="4">
        <v>4701</v>
      </c>
    </row>
    <row r="4704" spans="1:1" x14ac:dyDescent="0.25">
      <c r="A4704" s="4">
        <v>4702</v>
      </c>
    </row>
    <row r="4705" spans="1:1" x14ac:dyDescent="0.25">
      <c r="A4705" s="4">
        <v>4703</v>
      </c>
    </row>
    <row r="4706" spans="1:1" x14ac:dyDescent="0.25">
      <c r="A4706" s="4">
        <v>4704</v>
      </c>
    </row>
    <row r="4707" spans="1:1" x14ac:dyDescent="0.25">
      <c r="A4707" s="4">
        <v>4705</v>
      </c>
    </row>
    <row r="4708" spans="1:1" x14ac:dyDescent="0.25">
      <c r="A4708" s="4">
        <v>4706</v>
      </c>
    </row>
    <row r="4709" spans="1:1" x14ac:dyDescent="0.25">
      <c r="A4709" s="4">
        <v>4707</v>
      </c>
    </row>
    <row r="4710" spans="1:1" x14ac:dyDescent="0.25">
      <c r="A4710" s="4">
        <v>4708</v>
      </c>
    </row>
    <row r="4711" spans="1:1" x14ac:dyDescent="0.25">
      <c r="A4711" s="4">
        <v>4709</v>
      </c>
    </row>
    <row r="4712" spans="1:1" x14ac:dyDescent="0.25">
      <c r="A4712" s="4">
        <v>4710</v>
      </c>
    </row>
    <row r="4713" spans="1:1" x14ac:dyDescent="0.25">
      <c r="A4713" s="4">
        <v>4711</v>
      </c>
    </row>
    <row r="4714" spans="1:1" x14ac:dyDescent="0.25">
      <c r="A4714" s="4">
        <v>4712</v>
      </c>
    </row>
    <row r="4715" spans="1:1" x14ac:dyDescent="0.25">
      <c r="A4715" s="4">
        <v>4713</v>
      </c>
    </row>
    <row r="4716" spans="1:1" x14ac:dyDescent="0.25">
      <c r="A4716" s="4">
        <v>4714</v>
      </c>
    </row>
    <row r="4717" spans="1:1" x14ac:dyDescent="0.25">
      <c r="A4717" s="4">
        <v>4715</v>
      </c>
    </row>
    <row r="4718" spans="1:1" x14ac:dyDescent="0.25">
      <c r="A4718" s="4">
        <v>4716</v>
      </c>
    </row>
    <row r="4719" spans="1:1" x14ac:dyDescent="0.25">
      <c r="A4719" s="4">
        <v>4717</v>
      </c>
    </row>
    <row r="4720" spans="1:1" x14ac:dyDescent="0.25">
      <c r="A4720" s="4">
        <v>4718</v>
      </c>
    </row>
    <row r="4721" spans="1:1" x14ac:dyDescent="0.25">
      <c r="A4721" s="4">
        <v>4719</v>
      </c>
    </row>
    <row r="4722" spans="1:1" x14ac:dyDescent="0.25">
      <c r="A4722" s="4">
        <v>4720</v>
      </c>
    </row>
    <row r="4723" spans="1:1" x14ac:dyDescent="0.25">
      <c r="A4723" s="4">
        <v>4721</v>
      </c>
    </row>
    <row r="4724" spans="1:1" x14ac:dyDescent="0.25">
      <c r="A4724" s="4">
        <v>4722</v>
      </c>
    </row>
    <row r="4725" spans="1:1" x14ac:dyDescent="0.25">
      <c r="A4725" s="4">
        <v>4723</v>
      </c>
    </row>
    <row r="4726" spans="1:1" x14ac:dyDescent="0.25">
      <c r="A4726" s="4">
        <v>4724</v>
      </c>
    </row>
    <row r="4727" spans="1:1" x14ac:dyDescent="0.25">
      <c r="A4727" s="4">
        <v>4725</v>
      </c>
    </row>
    <row r="4728" spans="1:1" x14ac:dyDescent="0.25">
      <c r="A4728" s="4">
        <v>4726</v>
      </c>
    </row>
    <row r="4729" spans="1:1" x14ac:dyDescent="0.25">
      <c r="A4729" s="4">
        <v>4727</v>
      </c>
    </row>
    <row r="4730" spans="1:1" x14ac:dyDescent="0.25">
      <c r="A4730" s="4">
        <v>4728</v>
      </c>
    </row>
    <row r="4731" spans="1:1" x14ac:dyDescent="0.25">
      <c r="A4731" s="4">
        <v>4729</v>
      </c>
    </row>
    <row r="4732" spans="1:1" x14ac:dyDescent="0.25">
      <c r="A4732" s="4">
        <v>4730</v>
      </c>
    </row>
    <row r="4733" spans="1:1" x14ac:dyDescent="0.25">
      <c r="A4733" s="4">
        <v>4731</v>
      </c>
    </row>
    <row r="4734" spans="1:1" x14ac:dyDescent="0.25">
      <c r="A4734" s="4">
        <v>4732</v>
      </c>
    </row>
    <row r="4735" spans="1:1" x14ac:dyDescent="0.25">
      <c r="A4735" s="4">
        <v>4733</v>
      </c>
    </row>
    <row r="4736" spans="1:1" x14ac:dyDescent="0.25">
      <c r="A4736" s="4">
        <v>4734</v>
      </c>
    </row>
    <row r="4737" spans="1:1" x14ac:dyDescent="0.25">
      <c r="A4737" s="4">
        <v>4735</v>
      </c>
    </row>
    <row r="4738" spans="1:1" x14ac:dyDescent="0.25">
      <c r="A4738" s="4">
        <v>4736</v>
      </c>
    </row>
    <row r="4739" spans="1:1" x14ac:dyDescent="0.25">
      <c r="A4739" s="4">
        <v>4737</v>
      </c>
    </row>
    <row r="4740" spans="1:1" x14ac:dyDescent="0.25">
      <c r="A4740" s="4">
        <v>4738</v>
      </c>
    </row>
    <row r="4741" spans="1:1" x14ac:dyDescent="0.25">
      <c r="A4741" s="4">
        <v>4739</v>
      </c>
    </row>
    <row r="4742" spans="1:1" x14ac:dyDescent="0.25">
      <c r="A4742" s="4">
        <v>4740</v>
      </c>
    </row>
    <row r="4743" spans="1:1" x14ac:dyDescent="0.25">
      <c r="A4743" s="4">
        <v>4741</v>
      </c>
    </row>
    <row r="4744" spans="1:1" x14ac:dyDescent="0.25">
      <c r="A4744" s="4">
        <v>4742</v>
      </c>
    </row>
    <row r="4745" spans="1:1" x14ac:dyDescent="0.25">
      <c r="A4745" s="4">
        <v>4743</v>
      </c>
    </row>
    <row r="4746" spans="1:1" x14ac:dyDescent="0.25">
      <c r="A4746" s="4">
        <v>4744</v>
      </c>
    </row>
    <row r="4747" spans="1:1" x14ac:dyDescent="0.25">
      <c r="A4747" s="4">
        <v>4745</v>
      </c>
    </row>
    <row r="4748" spans="1:1" x14ac:dyDescent="0.25">
      <c r="A4748" s="4">
        <v>4746</v>
      </c>
    </row>
    <row r="4749" spans="1:1" x14ac:dyDescent="0.25">
      <c r="A4749" s="4">
        <v>4747</v>
      </c>
    </row>
    <row r="4750" spans="1:1" x14ac:dyDescent="0.25">
      <c r="A4750" s="4">
        <v>4748</v>
      </c>
    </row>
    <row r="4751" spans="1:1" x14ac:dyDescent="0.25">
      <c r="A4751" s="4">
        <v>4749</v>
      </c>
    </row>
    <row r="4752" spans="1:1" x14ac:dyDescent="0.25">
      <c r="A4752" s="4">
        <v>4750</v>
      </c>
    </row>
    <row r="4753" spans="1:1" x14ac:dyDescent="0.25">
      <c r="A4753" s="4">
        <v>4751</v>
      </c>
    </row>
    <row r="4754" spans="1:1" x14ac:dyDescent="0.25">
      <c r="A4754" s="4">
        <v>4752</v>
      </c>
    </row>
    <row r="4755" spans="1:1" x14ac:dyDescent="0.25">
      <c r="A4755" s="4">
        <v>4753</v>
      </c>
    </row>
    <row r="4756" spans="1:1" x14ac:dyDescent="0.25">
      <c r="A4756" s="4">
        <v>4754</v>
      </c>
    </row>
    <row r="4757" spans="1:1" x14ac:dyDescent="0.25">
      <c r="A4757" s="4">
        <v>4755</v>
      </c>
    </row>
    <row r="4758" spans="1:1" x14ac:dyDescent="0.25">
      <c r="A4758" s="4">
        <v>4756</v>
      </c>
    </row>
    <row r="4759" spans="1:1" x14ac:dyDescent="0.25">
      <c r="A4759" s="4">
        <v>4757</v>
      </c>
    </row>
    <row r="4760" spans="1:1" x14ac:dyDescent="0.25">
      <c r="A4760" s="4">
        <v>4758</v>
      </c>
    </row>
    <row r="4761" spans="1:1" x14ac:dyDescent="0.25">
      <c r="A4761" s="4">
        <v>4759</v>
      </c>
    </row>
    <row r="4762" spans="1:1" x14ac:dyDescent="0.25">
      <c r="A4762" s="4">
        <v>4760</v>
      </c>
    </row>
    <row r="4763" spans="1:1" x14ac:dyDescent="0.25">
      <c r="A4763" s="4">
        <v>4761</v>
      </c>
    </row>
    <row r="4764" spans="1:1" x14ac:dyDescent="0.25">
      <c r="A4764" s="4">
        <v>4762</v>
      </c>
    </row>
    <row r="4765" spans="1:1" x14ac:dyDescent="0.25">
      <c r="A4765" s="4">
        <v>4763</v>
      </c>
    </row>
    <row r="4766" spans="1:1" x14ac:dyDescent="0.25">
      <c r="A4766" s="4">
        <v>4764</v>
      </c>
    </row>
    <row r="4767" spans="1:1" x14ac:dyDescent="0.25">
      <c r="A4767" s="4">
        <v>4765</v>
      </c>
    </row>
    <row r="4768" spans="1:1" x14ac:dyDescent="0.25">
      <c r="A4768" s="4">
        <v>4766</v>
      </c>
    </row>
    <row r="4769" spans="1:1" x14ac:dyDescent="0.25">
      <c r="A4769" s="4">
        <v>4767</v>
      </c>
    </row>
    <row r="4770" spans="1:1" x14ac:dyDescent="0.25">
      <c r="A4770" s="4">
        <v>4768</v>
      </c>
    </row>
    <row r="4771" spans="1:1" x14ac:dyDescent="0.25">
      <c r="A4771" s="4">
        <v>4769</v>
      </c>
    </row>
    <row r="4772" spans="1:1" x14ac:dyDescent="0.25">
      <c r="A4772" s="4">
        <v>4770</v>
      </c>
    </row>
    <row r="4773" spans="1:1" x14ac:dyDescent="0.25">
      <c r="A4773" s="4">
        <v>4771</v>
      </c>
    </row>
    <row r="4774" spans="1:1" x14ac:dyDescent="0.25">
      <c r="A4774" s="4">
        <v>4772</v>
      </c>
    </row>
    <row r="4775" spans="1:1" x14ac:dyDescent="0.25">
      <c r="A4775" s="4">
        <v>4773</v>
      </c>
    </row>
    <row r="4776" spans="1:1" x14ac:dyDescent="0.25">
      <c r="A4776" s="4">
        <v>4774</v>
      </c>
    </row>
    <row r="4777" spans="1:1" x14ac:dyDescent="0.25">
      <c r="A4777" s="4">
        <v>4775</v>
      </c>
    </row>
    <row r="4778" spans="1:1" x14ac:dyDescent="0.25">
      <c r="A4778" s="4">
        <v>4776</v>
      </c>
    </row>
    <row r="4779" spans="1:1" x14ac:dyDescent="0.25">
      <c r="A4779" s="4">
        <v>4777</v>
      </c>
    </row>
    <row r="4780" spans="1:1" x14ac:dyDescent="0.25">
      <c r="A4780" s="4">
        <v>4778</v>
      </c>
    </row>
    <row r="4781" spans="1:1" x14ac:dyDescent="0.25">
      <c r="A4781" s="4">
        <v>4779</v>
      </c>
    </row>
    <row r="4782" spans="1:1" x14ac:dyDescent="0.25">
      <c r="A4782" s="4">
        <v>4780</v>
      </c>
    </row>
    <row r="4783" spans="1:1" x14ac:dyDescent="0.25">
      <c r="A4783" s="4">
        <v>4781</v>
      </c>
    </row>
    <row r="4784" spans="1:1" x14ac:dyDescent="0.25">
      <c r="A4784" s="4">
        <v>4782</v>
      </c>
    </row>
    <row r="4785" spans="1:1" x14ac:dyDescent="0.25">
      <c r="A4785" s="4">
        <v>4783</v>
      </c>
    </row>
    <row r="4786" spans="1:1" x14ac:dyDescent="0.25">
      <c r="A4786" s="4">
        <v>4784</v>
      </c>
    </row>
    <row r="4787" spans="1:1" x14ac:dyDescent="0.25">
      <c r="A4787" s="4">
        <v>4785</v>
      </c>
    </row>
    <row r="4788" spans="1:1" x14ac:dyDescent="0.25">
      <c r="A4788" s="4">
        <v>4786</v>
      </c>
    </row>
    <row r="4789" spans="1:1" x14ac:dyDescent="0.25">
      <c r="A4789" s="4">
        <v>4787</v>
      </c>
    </row>
    <row r="4790" spans="1:1" x14ac:dyDescent="0.25">
      <c r="A4790" s="4">
        <v>4788</v>
      </c>
    </row>
    <row r="4791" spans="1:1" x14ac:dyDescent="0.25">
      <c r="A4791" s="4">
        <v>4789</v>
      </c>
    </row>
    <row r="4792" spans="1:1" x14ac:dyDescent="0.25">
      <c r="A4792" s="4">
        <v>4790</v>
      </c>
    </row>
    <row r="4793" spans="1:1" x14ac:dyDescent="0.25">
      <c r="A4793" s="4">
        <v>4791</v>
      </c>
    </row>
    <row r="4794" spans="1:1" x14ac:dyDescent="0.25">
      <c r="A4794" s="4">
        <v>4792</v>
      </c>
    </row>
    <row r="4795" spans="1:1" x14ac:dyDescent="0.25">
      <c r="A4795" s="4">
        <v>4793</v>
      </c>
    </row>
    <row r="4796" spans="1:1" x14ac:dyDescent="0.25">
      <c r="A4796" s="4">
        <v>4794</v>
      </c>
    </row>
    <row r="4797" spans="1:1" x14ac:dyDescent="0.25">
      <c r="A4797" s="4">
        <v>4795</v>
      </c>
    </row>
    <row r="4798" spans="1:1" x14ac:dyDescent="0.25">
      <c r="A4798" s="4">
        <v>4796</v>
      </c>
    </row>
    <row r="4799" spans="1:1" x14ac:dyDescent="0.25">
      <c r="A4799" s="4">
        <v>4797</v>
      </c>
    </row>
    <row r="4800" spans="1:1" x14ac:dyDescent="0.25">
      <c r="A4800" s="4">
        <v>4798</v>
      </c>
    </row>
    <row r="4801" spans="1:1" x14ac:dyDescent="0.25">
      <c r="A4801" s="4">
        <v>4799</v>
      </c>
    </row>
    <row r="4802" spans="1:1" x14ac:dyDescent="0.25">
      <c r="A4802" s="4">
        <v>4800</v>
      </c>
    </row>
    <row r="4803" spans="1:1" x14ac:dyDescent="0.25">
      <c r="A4803" s="4">
        <v>4801</v>
      </c>
    </row>
    <row r="4804" spans="1:1" x14ac:dyDescent="0.25">
      <c r="A4804" s="4">
        <v>4802</v>
      </c>
    </row>
    <row r="4805" spans="1:1" x14ac:dyDescent="0.25">
      <c r="A4805" s="4">
        <v>4803</v>
      </c>
    </row>
    <row r="4806" spans="1:1" x14ac:dyDescent="0.25">
      <c r="A4806" s="4">
        <v>4804</v>
      </c>
    </row>
    <row r="4807" spans="1:1" x14ac:dyDescent="0.25">
      <c r="A4807" s="4">
        <v>4805</v>
      </c>
    </row>
    <row r="4808" spans="1:1" x14ac:dyDescent="0.25">
      <c r="A4808" s="4">
        <v>4806</v>
      </c>
    </row>
    <row r="4809" spans="1:1" x14ac:dyDescent="0.25">
      <c r="A4809" s="4">
        <v>4807</v>
      </c>
    </row>
    <row r="4810" spans="1:1" x14ac:dyDescent="0.25">
      <c r="A4810" s="4">
        <v>4808</v>
      </c>
    </row>
    <row r="4811" spans="1:1" x14ac:dyDescent="0.25">
      <c r="A4811" s="4">
        <v>4809</v>
      </c>
    </row>
    <row r="4812" spans="1:1" x14ac:dyDescent="0.25">
      <c r="A4812" s="4">
        <v>4810</v>
      </c>
    </row>
    <row r="4813" spans="1:1" x14ac:dyDescent="0.25">
      <c r="A4813" s="4">
        <v>4811</v>
      </c>
    </row>
    <row r="4814" spans="1:1" x14ac:dyDescent="0.25">
      <c r="A4814" s="4">
        <v>4812</v>
      </c>
    </row>
    <row r="4815" spans="1:1" x14ac:dyDescent="0.25">
      <c r="A4815" s="4">
        <v>4813</v>
      </c>
    </row>
    <row r="4816" spans="1:1" x14ac:dyDescent="0.25">
      <c r="A4816" s="4">
        <v>4814</v>
      </c>
    </row>
    <row r="4817" spans="1:1" x14ac:dyDescent="0.25">
      <c r="A4817" s="4">
        <v>4815</v>
      </c>
    </row>
    <row r="4818" spans="1:1" x14ac:dyDescent="0.25">
      <c r="A4818" s="4">
        <v>4816</v>
      </c>
    </row>
    <row r="4819" spans="1:1" x14ac:dyDescent="0.25">
      <c r="A4819" s="4">
        <v>4817</v>
      </c>
    </row>
    <row r="4820" spans="1:1" x14ac:dyDescent="0.25">
      <c r="A4820" s="4">
        <v>4818</v>
      </c>
    </row>
    <row r="4821" spans="1:1" x14ac:dyDescent="0.25">
      <c r="A4821" s="4">
        <v>4819</v>
      </c>
    </row>
    <row r="4822" spans="1:1" x14ac:dyDescent="0.25">
      <c r="A4822" s="4">
        <v>4820</v>
      </c>
    </row>
    <row r="4823" spans="1:1" x14ac:dyDescent="0.25">
      <c r="A4823" s="4">
        <v>4821</v>
      </c>
    </row>
    <row r="4824" spans="1:1" x14ac:dyDescent="0.25">
      <c r="A4824" s="4">
        <v>4822</v>
      </c>
    </row>
    <row r="4825" spans="1:1" x14ac:dyDescent="0.25">
      <c r="A4825" s="4">
        <v>4823</v>
      </c>
    </row>
    <row r="4826" spans="1:1" x14ac:dyDescent="0.25">
      <c r="A4826" s="4">
        <v>4824</v>
      </c>
    </row>
    <row r="4827" spans="1:1" x14ac:dyDescent="0.25">
      <c r="A4827" s="4">
        <v>4825</v>
      </c>
    </row>
    <row r="4828" spans="1:1" x14ac:dyDescent="0.25">
      <c r="A4828" s="4">
        <v>4826</v>
      </c>
    </row>
    <row r="4829" spans="1:1" x14ac:dyDescent="0.25">
      <c r="A4829" s="4">
        <v>4827</v>
      </c>
    </row>
    <row r="4830" spans="1:1" x14ac:dyDescent="0.25">
      <c r="A4830" s="4">
        <v>4828</v>
      </c>
    </row>
    <row r="4831" spans="1:1" x14ac:dyDescent="0.25">
      <c r="A4831" s="4">
        <v>4829</v>
      </c>
    </row>
    <row r="4832" spans="1:1" x14ac:dyDescent="0.25">
      <c r="A4832" s="4">
        <v>4830</v>
      </c>
    </row>
    <row r="4833" spans="1:1" x14ac:dyDescent="0.25">
      <c r="A4833" s="4">
        <v>4831</v>
      </c>
    </row>
    <row r="4834" spans="1:1" x14ac:dyDescent="0.25">
      <c r="A4834" s="4">
        <v>4832</v>
      </c>
    </row>
    <row r="4835" spans="1:1" x14ac:dyDescent="0.25">
      <c r="A4835" s="4">
        <v>4833</v>
      </c>
    </row>
    <row r="4836" spans="1:1" x14ac:dyDescent="0.25">
      <c r="A4836" s="4">
        <v>4834</v>
      </c>
    </row>
    <row r="4837" spans="1:1" x14ac:dyDescent="0.25">
      <c r="A4837" s="4">
        <v>4835</v>
      </c>
    </row>
    <row r="4838" spans="1:1" x14ac:dyDescent="0.25">
      <c r="A4838" s="4">
        <v>4836</v>
      </c>
    </row>
    <row r="4839" spans="1:1" x14ac:dyDescent="0.25">
      <c r="A4839" s="4">
        <v>4837</v>
      </c>
    </row>
    <row r="4840" spans="1:1" x14ac:dyDescent="0.25">
      <c r="A4840" s="4">
        <v>4838</v>
      </c>
    </row>
    <row r="4841" spans="1:1" x14ac:dyDescent="0.25">
      <c r="A4841" s="4">
        <v>4839</v>
      </c>
    </row>
    <row r="4842" spans="1:1" x14ac:dyDescent="0.25">
      <c r="A4842" s="4">
        <v>4840</v>
      </c>
    </row>
    <row r="4843" spans="1:1" x14ac:dyDescent="0.25">
      <c r="A4843" s="4">
        <v>4841</v>
      </c>
    </row>
    <row r="4844" spans="1:1" x14ac:dyDescent="0.25">
      <c r="A4844" s="4">
        <v>4842</v>
      </c>
    </row>
    <row r="4845" spans="1:1" x14ac:dyDescent="0.25">
      <c r="A4845" s="4">
        <v>4843</v>
      </c>
    </row>
    <row r="4846" spans="1:1" x14ac:dyDescent="0.25">
      <c r="A4846" s="4">
        <v>4844</v>
      </c>
    </row>
    <row r="4847" spans="1:1" x14ac:dyDescent="0.25">
      <c r="A4847" s="4">
        <v>4845</v>
      </c>
    </row>
    <row r="4848" spans="1:1" x14ac:dyDescent="0.25">
      <c r="A4848" s="4">
        <v>4846</v>
      </c>
    </row>
    <row r="4849" spans="1:1" x14ac:dyDescent="0.25">
      <c r="A4849" s="4">
        <v>4847</v>
      </c>
    </row>
    <row r="4850" spans="1:1" x14ac:dyDescent="0.25">
      <c r="A4850" s="4">
        <v>4848</v>
      </c>
    </row>
    <row r="4851" spans="1:1" x14ac:dyDescent="0.25">
      <c r="A4851" s="4">
        <v>4849</v>
      </c>
    </row>
    <row r="4852" spans="1:1" x14ac:dyDescent="0.25">
      <c r="A4852" s="4">
        <v>4850</v>
      </c>
    </row>
    <row r="4853" spans="1:1" x14ac:dyDescent="0.25">
      <c r="A4853" s="4">
        <v>4851</v>
      </c>
    </row>
    <row r="4854" spans="1:1" x14ac:dyDescent="0.25">
      <c r="A4854" s="4">
        <v>4852</v>
      </c>
    </row>
    <row r="4855" spans="1:1" x14ac:dyDescent="0.25">
      <c r="A4855" s="4">
        <v>4853</v>
      </c>
    </row>
    <row r="4856" spans="1:1" x14ac:dyDescent="0.25">
      <c r="A4856" s="4">
        <v>4854</v>
      </c>
    </row>
    <row r="4857" spans="1:1" x14ac:dyDescent="0.25">
      <c r="A4857" s="4">
        <v>4855</v>
      </c>
    </row>
    <row r="4858" spans="1:1" x14ac:dyDescent="0.25">
      <c r="A4858" s="4">
        <v>4856</v>
      </c>
    </row>
    <row r="4859" spans="1:1" x14ac:dyDescent="0.25">
      <c r="A4859" s="4">
        <v>4857</v>
      </c>
    </row>
    <row r="4860" spans="1:1" x14ac:dyDescent="0.25">
      <c r="A4860" s="4">
        <v>4858</v>
      </c>
    </row>
    <row r="4861" spans="1:1" x14ac:dyDescent="0.25">
      <c r="A4861" s="4">
        <v>4859</v>
      </c>
    </row>
    <row r="4862" spans="1:1" x14ac:dyDescent="0.25">
      <c r="A4862" s="4">
        <v>4860</v>
      </c>
    </row>
    <row r="4863" spans="1:1" x14ac:dyDescent="0.25">
      <c r="A4863" s="4">
        <v>4861</v>
      </c>
    </row>
    <row r="4864" spans="1:1" x14ac:dyDescent="0.25">
      <c r="A4864" s="4">
        <v>4862</v>
      </c>
    </row>
    <row r="4865" spans="1:1" x14ac:dyDescent="0.25">
      <c r="A4865" s="4">
        <v>4863</v>
      </c>
    </row>
    <row r="4866" spans="1:1" x14ac:dyDescent="0.25">
      <c r="A4866" s="4">
        <v>4864</v>
      </c>
    </row>
    <row r="4867" spans="1:1" x14ac:dyDescent="0.25">
      <c r="A4867" s="4">
        <v>4865</v>
      </c>
    </row>
    <row r="4868" spans="1:1" x14ac:dyDescent="0.25">
      <c r="A4868" s="4">
        <v>4866</v>
      </c>
    </row>
    <row r="4869" spans="1:1" x14ac:dyDescent="0.25">
      <c r="A4869" s="4">
        <v>4867</v>
      </c>
    </row>
    <row r="4870" spans="1:1" x14ac:dyDescent="0.25">
      <c r="A4870" s="4">
        <v>4868</v>
      </c>
    </row>
    <row r="4871" spans="1:1" x14ac:dyDescent="0.25">
      <c r="A4871" s="4">
        <v>4869</v>
      </c>
    </row>
    <row r="4872" spans="1:1" x14ac:dyDescent="0.25">
      <c r="A4872" s="4">
        <v>4870</v>
      </c>
    </row>
    <row r="4873" spans="1:1" x14ac:dyDescent="0.25">
      <c r="A4873" s="4">
        <v>4871</v>
      </c>
    </row>
    <row r="4874" spans="1:1" x14ac:dyDescent="0.25">
      <c r="A4874" s="4">
        <v>4872</v>
      </c>
    </row>
    <row r="4875" spans="1:1" x14ac:dyDescent="0.25">
      <c r="A4875" s="4">
        <v>4873</v>
      </c>
    </row>
    <row r="4876" spans="1:1" x14ac:dyDescent="0.25">
      <c r="A4876" s="4">
        <v>4874</v>
      </c>
    </row>
    <row r="4877" spans="1:1" x14ac:dyDescent="0.25">
      <c r="A4877" s="4">
        <v>4875</v>
      </c>
    </row>
    <row r="4878" spans="1:1" x14ac:dyDescent="0.25">
      <c r="A4878" s="4">
        <v>4876</v>
      </c>
    </row>
    <row r="4879" spans="1:1" x14ac:dyDescent="0.25">
      <c r="A4879" s="4">
        <v>4877</v>
      </c>
    </row>
    <row r="4880" spans="1:1" x14ac:dyDescent="0.25">
      <c r="A4880" s="4">
        <v>4878</v>
      </c>
    </row>
    <row r="4881" spans="1:1" x14ac:dyDescent="0.25">
      <c r="A4881" s="4">
        <v>4879</v>
      </c>
    </row>
    <row r="4882" spans="1:1" x14ac:dyDescent="0.25">
      <c r="A4882" s="4">
        <v>4880</v>
      </c>
    </row>
    <row r="4883" spans="1:1" x14ac:dyDescent="0.25">
      <c r="A4883" s="4">
        <v>4881</v>
      </c>
    </row>
    <row r="4884" spans="1:1" x14ac:dyDescent="0.25">
      <c r="A4884" s="4">
        <v>4882</v>
      </c>
    </row>
    <row r="4885" spans="1:1" x14ac:dyDescent="0.25">
      <c r="A4885" s="4">
        <v>4883</v>
      </c>
    </row>
    <row r="4886" spans="1:1" x14ac:dyDescent="0.25">
      <c r="A4886" s="4">
        <v>4884</v>
      </c>
    </row>
    <row r="4887" spans="1:1" x14ac:dyDescent="0.25">
      <c r="A4887" s="4">
        <v>4885</v>
      </c>
    </row>
    <row r="4888" spans="1:1" x14ac:dyDescent="0.25">
      <c r="A4888" s="4">
        <v>4886</v>
      </c>
    </row>
    <row r="4889" spans="1:1" x14ac:dyDescent="0.25">
      <c r="A4889" s="4">
        <v>4887</v>
      </c>
    </row>
    <row r="4890" spans="1:1" x14ac:dyDescent="0.25">
      <c r="A4890" s="4">
        <v>4888</v>
      </c>
    </row>
    <row r="4891" spans="1:1" x14ac:dyDescent="0.25">
      <c r="A4891" s="4">
        <v>4889</v>
      </c>
    </row>
    <row r="4892" spans="1:1" x14ac:dyDescent="0.25">
      <c r="A4892" s="4">
        <v>4890</v>
      </c>
    </row>
    <row r="4893" spans="1:1" x14ac:dyDescent="0.25">
      <c r="A4893" s="4">
        <v>4891</v>
      </c>
    </row>
    <row r="4894" spans="1:1" x14ac:dyDescent="0.25">
      <c r="A4894" s="4">
        <v>4892</v>
      </c>
    </row>
    <row r="4895" spans="1:1" x14ac:dyDescent="0.25">
      <c r="A4895" s="4">
        <v>4893</v>
      </c>
    </row>
    <row r="4896" spans="1:1" x14ac:dyDescent="0.25">
      <c r="A4896" s="4">
        <v>4894</v>
      </c>
    </row>
    <row r="4897" spans="1:1" x14ac:dyDescent="0.25">
      <c r="A4897" s="4">
        <v>4895</v>
      </c>
    </row>
    <row r="4898" spans="1:1" x14ac:dyDescent="0.25">
      <c r="A4898" s="4">
        <v>4896</v>
      </c>
    </row>
    <row r="4899" spans="1:1" x14ac:dyDescent="0.25">
      <c r="A4899" s="4">
        <v>4897</v>
      </c>
    </row>
    <row r="4900" spans="1:1" x14ac:dyDescent="0.25">
      <c r="A4900" s="4">
        <v>4898</v>
      </c>
    </row>
    <row r="4901" spans="1:1" x14ac:dyDescent="0.25">
      <c r="A4901" s="4">
        <v>4899</v>
      </c>
    </row>
    <row r="4902" spans="1:1" x14ac:dyDescent="0.25">
      <c r="A4902" s="4">
        <v>4900</v>
      </c>
    </row>
    <row r="4903" spans="1:1" x14ac:dyDescent="0.25">
      <c r="A4903" s="4">
        <v>4901</v>
      </c>
    </row>
    <row r="4904" spans="1:1" x14ac:dyDescent="0.25">
      <c r="A4904" s="4">
        <v>4902</v>
      </c>
    </row>
    <row r="4905" spans="1:1" x14ac:dyDescent="0.25">
      <c r="A4905" s="4">
        <v>4903</v>
      </c>
    </row>
    <row r="4906" spans="1:1" x14ac:dyDescent="0.25">
      <c r="A4906" s="4">
        <v>4904</v>
      </c>
    </row>
    <row r="4907" spans="1:1" x14ac:dyDescent="0.25">
      <c r="A4907" s="4">
        <v>4905</v>
      </c>
    </row>
    <row r="4908" spans="1:1" x14ac:dyDescent="0.25">
      <c r="A4908" s="4">
        <v>4906</v>
      </c>
    </row>
    <row r="4909" spans="1:1" x14ac:dyDescent="0.25">
      <c r="A4909" s="4">
        <v>4907</v>
      </c>
    </row>
    <row r="4910" spans="1:1" x14ac:dyDescent="0.25">
      <c r="A4910" s="4">
        <v>4908</v>
      </c>
    </row>
    <row r="4911" spans="1:1" x14ac:dyDescent="0.25">
      <c r="A4911" s="4">
        <v>4909</v>
      </c>
    </row>
    <row r="4912" spans="1:1" x14ac:dyDescent="0.25">
      <c r="A4912" s="4">
        <v>4910</v>
      </c>
    </row>
    <row r="4913" spans="1:1" x14ac:dyDescent="0.25">
      <c r="A4913" s="4">
        <v>4911</v>
      </c>
    </row>
    <row r="4914" spans="1:1" x14ac:dyDescent="0.25">
      <c r="A4914" s="4">
        <v>4912</v>
      </c>
    </row>
    <row r="4915" spans="1:1" x14ac:dyDescent="0.25">
      <c r="A4915" s="4">
        <v>4913</v>
      </c>
    </row>
    <row r="4916" spans="1:1" x14ac:dyDescent="0.25">
      <c r="A4916" s="4">
        <v>4914</v>
      </c>
    </row>
    <row r="4917" spans="1:1" x14ac:dyDescent="0.25">
      <c r="A4917" s="4">
        <v>4915</v>
      </c>
    </row>
    <row r="4918" spans="1:1" x14ac:dyDescent="0.25">
      <c r="A4918" s="4">
        <v>4916</v>
      </c>
    </row>
    <row r="4919" spans="1:1" x14ac:dyDescent="0.25">
      <c r="A4919" s="4">
        <v>4917</v>
      </c>
    </row>
    <row r="4920" spans="1:1" x14ac:dyDescent="0.25">
      <c r="A4920" s="4">
        <v>4918</v>
      </c>
    </row>
    <row r="4921" spans="1:1" x14ac:dyDescent="0.25">
      <c r="A4921" s="4">
        <v>4919</v>
      </c>
    </row>
    <row r="4922" spans="1:1" x14ac:dyDescent="0.25">
      <c r="A4922" s="4">
        <v>4920</v>
      </c>
    </row>
    <row r="4923" spans="1:1" x14ac:dyDescent="0.25">
      <c r="A4923" s="4">
        <v>4921</v>
      </c>
    </row>
    <row r="4924" spans="1:1" x14ac:dyDescent="0.25">
      <c r="A4924" s="4">
        <v>4922</v>
      </c>
    </row>
    <row r="4925" spans="1:1" x14ac:dyDescent="0.25">
      <c r="A4925" s="4">
        <v>4923</v>
      </c>
    </row>
    <row r="4926" spans="1:1" x14ac:dyDescent="0.25">
      <c r="A4926" s="4">
        <v>4924</v>
      </c>
    </row>
    <row r="4927" spans="1:1" x14ac:dyDescent="0.25">
      <c r="A4927" s="4">
        <v>4925</v>
      </c>
    </row>
    <row r="4928" spans="1:1" x14ac:dyDescent="0.25">
      <c r="A4928" s="4">
        <v>4926</v>
      </c>
    </row>
    <row r="4929" spans="1:1" x14ac:dyDescent="0.25">
      <c r="A4929" s="4">
        <v>4927</v>
      </c>
    </row>
    <row r="4930" spans="1:1" x14ac:dyDescent="0.25">
      <c r="A4930" s="4">
        <v>4928</v>
      </c>
    </row>
    <row r="4931" spans="1:1" x14ac:dyDescent="0.25">
      <c r="A4931" s="4">
        <v>4929</v>
      </c>
    </row>
    <row r="4932" spans="1:1" x14ac:dyDescent="0.25">
      <c r="A4932" s="4">
        <v>4930</v>
      </c>
    </row>
    <row r="4933" spans="1:1" x14ac:dyDescent="0.25">
      <c r="A4933" s="4">
        <v>4931</v>
      </c>
    </row>
    <row r="4934" spans="1:1" x14ac:dyDescent="0.25">
      <c r="A4934" s="4">
        <v>4932</v>
      </c>
    </row>
    <row r="4935" spans="1:1" x14ac:dyDescent="0.25">
      <c r="A4935" s="4">
        <v>4933</v>
      </c>
    </row>
    <row r="4936" spans="1:1" x14ac:dyDescent="0.25">
      <c r="A4936" s="4">
        <v>4934</v>
      </c>
    </row>
    <row r="4937" spans="1:1" x14ac:dyDescent="0.25">
      <c r="A4937" s="4">
        <v>4935</v>
      </c>
    </row>
    <row r="4938" spans="1:1" x14ac:dyDescent="0.25">
      <c r="A4938" s="4">
        <v>4936</v>
      </c>
    </row>
    <row r="4939" spans="1:1" x14ac:dyDescent="0.25">
      <c r="A4939" s="4">
        <v>4937</v>
      </c>
    </row>
    <row r="4940" spans="1:1" x14ac:dyDescent="0.25">
      <c r="A4940" s="4">
        <v>4938</v>
      </c>
    </row>
    <row r="4941" spans="1:1" x14ac:dyDescent="0.25">
      <c r="A4941" s="4">
        <v>4939</v>
      </c>
    </row>
    <row r="4942" spans="1:1" x14ac:dyDescent="0.25">
      <c r="A4942" s="4">
        <v>4940</v>
      </c>
    </row>
    <row r="4943" spans="1:1" x14ac:dyDescent="0.25">
      <c r="A4943" s="4">
        <v>4941</v>
      </c>
    </row>
    <row r="4944" spans="1:1" x14ac:dyDescent="0.25">
      <c r="A4944" s="4">
        <v>4942</v>
      </c>
    </row>
    <row r="4945" spans="1:1" x14ac:dyDescent="0.25">
      <c r="A4945" s="4">
        <v>4943</v>
      </c>
    </row>
    <row r="4946" spans="1:1" x14ac:dyDescent="0.25">
      <c r="A4946" s="4">
        <v>4944</v>
      </c>
    </row>
    <row r="4947" spans="1:1" x14ac:dyDescent="0.25">
      <c r="A4947" s="4">
        <v>4945</v>
      </c>
    </row>
    <row r="4948" spans="1:1" x14ac:dyDescent="0.25">
      <c r="A4948" s="4">
        <v>4946</v>
      </c>
    </row>
    <row r="4949" spans="1:1" x14ac:dyDescent="0.25">
      <c r="A4949" s="4">
        <v>4947</v>
      </c>
    </row>
    <row r="4950" spans="1:1" x14ac:dyDescent="0.25">
      <c r="A4950" s="4">
        <v>4948</v>
      </c>
    </row>
    <row r="4951" spans="1:1" x14ac:dyDescent="0.25">
      <c r="A4951" s="4">
        <v>4949</v>
      </c>
    </row>
    <row r="4952" spans="1:1" x14ac:dyDescent="0.25">
      <c r="A4952" s="4">
        <v>4950</v>
      </c>
    </row>
    <row r="4953" spans="1:1" x14ac:dyDescent="0.25">
      <c r="A4953" s="4">
        <v>4951</v>
      </c>
    </row>
    <row r="4954" spans="1:1" x14ac:dyDescent="0.25">
      <c r="A4954" s="4">
        <v>4952</v>
      </c>
    </row>
    <row r="4955" spans="1:1" x14ac:dyDescent="0.25">
      <c r="A4955" s="4">
        <v>4953</v>
      </c>
    </row>
    <row r="4956" spans="1:1" x14ac:dyDescent="0.25">
      <c r="A4956" s="4">
        <v>4954</v>
      </c>
    </row>
    <row r="4957" spans="1:1" x14ac:dyDescent="0.25">
      <c r="A4957" s="4">
        <v>4955</v>
      </c>
    </row>
    <row r="4958" spans="1:1" x14ac:dyDescent="0.25">
      <c r="A4958" s="4">
        <v>4956</v>
      </c>
    </row>
    <row r="4959" spans="1:1" x14ac:dyDescent="0.25">
      <c r="A4959" s="4">
        <v>4957</v>
      </c>
    </row>
    <row r="4960" spans="1:1" x14ac:dyDescent="0.25">
      <c r="A4960" s="4">
        <v>4958</v>
      </c>
    </row>
    <row r="4961" spans="1:1" x14ac:dyDescent="0.25">
      <c r="A4961" s="4">
        <v>4959</v>
      </c>
    </row>
    <row r="4962" spans="1:1" x14ac:dyDescent="0.25">
      <c r="A4962" s="4">
        <v>4960</v>
      </c>
    </row>
    <row r="4963" spans="1:1" x14ac:dyDescent="0.25">
      <c r="A4963" s="4">
        <v>4961</v>
      </c>
    </row>
    <row r="4964" spans="1:1" x14ac:dyDescent="0.25">
      <c r="A4964" s="4">
        <v>4962</v>
      </c>
    </row>
    <row r="4965" spans="1:1" x14ac:dyDescent="0.25">
      <c r="A4965" s="4">
        <v>4963</v>
      </c>
    </row>
    <row r="4966" spans="1:1" x14ac:dyDescent="0.25">
      <c r="A4966" s="4">
        <v>4964</v>
      </c>
    </row>
    <row r="4967" spans="1:1" x14ac:dyDescent="0.25">
      <c r="A4967" s="4">
        <v>4965</v>
      </c>
    </row>
    <row r="4968" spans="1:1" x14ac:dyDescent="0.25">
      <c r="A4968" s="4">
        <v>4966</v>
      </c>
    </row>
    <row r="4969" spans="1:1" x14ac:dyDescent="0.25">
      <c r="A4969" s="4">
        <v>4967</v>
      </c>
    </row>
    <row r="4970" spans="1:1" x14ac:dyDescent="0.25">
      <c r="A4970" s="4">
        <v>4968</v>
      </c>
    </row>
    <row r="4971" spans="1:1" x14ac:dyDescent="0.25">
      <c r="A4971" s="4">
        <v>4969</v>
      </c>
    </row>
    <row r="4972" spans="1:1" x14ac:dyDescent="0.25">
      <c r="A4972" s="4">
        <v>4970</v>
      </c>
    </row>
    <row r="4973" spans="1:1" x14ac:dyDescent="0.25">
      <c r="A4973" s="4">
        <v>4971</v>
      </c>
    </row>
    <row r="4974" spans="1:1" x14ac:dyDescent="0.25">
      <c r="A4974" s="4">
        <v>4972</v>
      </c>
    </row>
    <row r="4975" spans="1:1" x14ac:dyDescent="0.25">
      <c r="A4975" s="4">
        <v>4973</v>
      </c>
    </row>
    <row r="4976" spans="1:1" x14ac:dyDescent="0.25">
      <c r="A4976" s="4">
        <v>4974</v>
      </c>
    </row>
    <row r="4977" spans="1:1" x14ac:dyDescent="0.25">
      <c r="A4977" s="4">
        <v>4975</v>
      </c>
    </row>
    <row r="4978" spans="1:1" x14ac:dyDescent="0.25">
      <c r="A4978" s="4">
        <v>4976</v>
      </c>
    </row>
    <row r="4979" spans="1:1" x14ac:dyDescent="0.25">
      <c r="A4979" s="4">
        <v>4977</v>
      </c>
    </row>
    <row r="4980" spans="1:1" x14ac:dyDescent="0.25">
      <c r="A4980" s="4">
        <v>4978</v>
      </c>
    </row>
    <row r="4981" spans="1:1" x14ac:dyDescent="0.25">
      <c r="A4981" s="4">
        <v>4979</v>
      </c>
    </row>
    <row r="4982" spans="1:1" x14ac:dyDescent="0.25">
      <c r="A4982" s="4">
        <v>4980</v>
      </c>
    </row>
    <row r="4983" spans="1:1" x14ac:dyDescent="0.25">
      <c r="A4983" s="4">
        <v>4981</v>
      </c>
    </row>
    <row r="4984" spans="1:1" x14ac:dyDescent="0.25">
      <c r="A4984" s="4">
        <v>4982</v>
      </c>
    </row>
    <row r="4985" spans="1:1" x14ac:dyDescent="0.25">
      <c r="A4985" s="4">
        <v>4983</v>
      </c>
    </row>
    <row r="4986" spans="1:1" x14ac:dyDescent="0.25">
      <c r="A4986" s="4">
        <v>4984</v>
      </c>
    </row>
    <row r="4987" spans="1:1" x14ac:dyDescent="0.25">
      <c r="A4987" s="4">
        <v>4985</v>
      </c>
    </row>
    <row r="4988" spans="1:1" x14ac:dyDescent="0.25">
      <c r="A4988" s="4">
        <v>4986</v>
      </c>
    </row>
    <row r="4989" spans="1:1" x14ac:dyDescent="0.25">
      <c r="A4989" s="4">
        <v>4987</v>
      </c>
    </row>
    <row r="4990" spans="1:1" x14ac:dyDescent="0.25">
      <c r="A4990" s="4">
        <v>4988</v>
      </c>
    </row>
    <row r="4991" spans="1:1" x14ac:dyDescent="0.25">
      <c r="A4991" s="4">
        <v>4989</v>
      </c>
    </row>
    <row r="4992" spans="1:1" x14ac:dyDescent="0.25">
      <c r="A4992" s="4">
        <v>4990</v>
      </c>
    </row>
    <row r="4993" spans="1:1" x14ac:dyDescent="0.25">
      <c r="A4993" s="4">
        <v>4991</v>
      </c>
    </row>
    <row r="4994" spans="1:1" x14ac:dyDescent="0.25">
      <c r="A4994" s="4">
        <v>4992</v>
      </c>
    </row>
    <row r="4995" spans="1:1" x14ac:dyDescent="0.25">
      <c r="A4995" s="4">
        <v>4993</v>
      </c>
    </row>
    <row r="4996" spans="1:1" x14ac:dyDescent="0.25">
      <c r="A4996" s="4">
        <v>4994</v>
      </c>
    </row>
    <row r="4997" spans="1:1" x14ac:dyDescent="0.25">
      <c r="A4997" s="4">
        <v>4995</v>
      </c>
    </row>
    <row r="4998" spans="1:1" x14ac:dyDescent="0.25">
      <c r="A4998" s="4">
        <v>4996</v>
      </c>
    </row>
    <row r="4999" spans="1:1" x14ac:dyDescent="0.25">
      <c r="A4999" s="4">
        <v>4997</v>
      </c>
    </row>
    <row r="5000" spans="1:1" x14ac:dyDescent="0.25">
      <c r="A5000" s="4">
        <v>4998</v>
      </c>
    </row>
    <row r="5001" spans="1:1" x14ac:dyDescent="0.25">
      <c r="A5001" s="4">
        <v>4999</v>
      </c>
    </row>
    <row r="5002" spans="1:1" x14ac:dyDescent="0.25">
      <c r="A5002" s="4">
        <v>5000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Dialogs</vt:lpstr>
      </vt:variant>
      <vt:variant>
        <vt:i4>2</vt:i4>
      </vt:variant>
      <vt:variant>
        <vt:lpstr>Named Ranges</vt:lpstr>
      </vt:variant>
      <vt:variant>
        <vt:i4>95</vt:i4>
      </vt:variant>
    </vt:vector>
  </HeadingPairs>
  <TitlesOfParts>
    <vt:vector size="111" baseType="lpstr">
      <vt:lpstr>Main Page</vt:lpstr>
      <vt:lpstr>Inputs</vt:lpstr>
      <vt:lpstr>Input_Curves</vt:lpstr>
      <vt:lpstr>Input_Escalators</vt:lpstr>
      <vt:lpstr>Outputs</vt:lpstr>
      <vt:lpstr>ExistingDeal</vt:lpstr>
      <vt:lpstr>GlobalPosition</vt:lpstr>
      <vt:lpstr>MonthlyPos</vt:lpstr>
      <vt:lpstr>Data Base</vt:lpstr>
      <vt:lpstr>Single Data Base</vt:lpstr>
      <vt:lpstr>CashFlow</vt:lpstr>
      <vt:lpstr>Aux</vt:lpstr>
      <vt:lpstr>AuxDataBase</vt:lpstr>
      <vt:lpstr>DealBase</vt:lpstr>
      <vt:lpstr>ChangeEsc1</vt:lpstr>
      <vt:lpstr>EscDialog</vt:lpstr>
      <vt:lpstr>ANANumber</vt:lpstr>
      <vt:lpstr>AuxActive</vt:lpstr>
      <vt:lpstr>AuxAux</vt:lpstr>
      <vt:lpstr>AuxCounter</vt:lpstr>
      <vt:lpstr>AuxDataBase</vt:lpstr>
      <vt:lpstr>AuxExec</vt:lpstr>
      <vt:lpstr>BSNumber</vt:lpstr>
      <vt:lpstr>BuyExecutedBase</vt:lpstr>
      <vt:lpstr>BuyExist</vt:lpstr>
      <vt:lpstr>BuyPosition</vt:lpstr>
      <vt:lpstr>BuySellBase</vt:lpstr>
      <vt:lpstr>Check</vt:lpstr>
      <vt:lpstr>ClienteBase</vt:lpstr>
      <vt:lpstr>ClientMKTMKTBase</vt:lpstr>
      <vt:lpstr>ClientMWhBase</vt:lpstr>
      <vt:lpstr>CurvesNumber</vt:lpstr>
      <vt:lpstr>CurveValues</vt:lpstr>
      <vt:lpstr>Date1Base</vt:lpstr>
      <vt:lpstr>Date1Search</vt:lpstr>
      <vt:lpstr>DateBase</vt:lpstr>
      <vt:lpstr>DateFlowBase</vt:lpstr>
      <vt:lpstr>DateSearch</vt:lpstr>
      <vt:lpstr>Days</vt:lpstr>
      <vt:lpstr>DealNumber</vt:lpstr>
      <vt:lpstr>DealSearchCounter</vt:lpstr>
      <vt:lpstr>DH</vt:lpstr>
      <vt:lpstr>ENENumber</vt:lpstr>
      <vt:lpstr>EscalatorNumber</vt:lpstr>
      <vt:lpstr>EscBase</vt:lpstr>
      <vt:lpstr>ExecExist</vt:lpstr>
      <vt:lpstr>FinalPositions</vt:lpstr>
      <vt:lpstr>HoursFlowBase</vt:lpstr>
      <vt:lpstr>IGMPFut</vt:lpstr>
      <vt:lpstr>IGPM</vt:lpstr>
      <vt:lpstr>IGPMBase</vt:lpstr>
      <vt:lpstr>IGPMFut</vt:lpstr>
      <vt:lpstr>IntGen</vt:lpstr>
      <vt:lpstr>IntPrice</vt:lpstr>
      <vt:lpstr>IntVolume</vt:lpstr>
      <vt:lpstr>InvRes</vt:lpstr>
      <vt:lpstr>LDCBase</vt:lpstr>
      <vt:lpstr>LDCNUmber</vt:lpstr>
      <vt:lpstr>LocationNumber</vt:lpstr>
      <vt:lpstr>MKTMKTBase</vt:lpstr>
      <vt:lpstr>MonthBase</vt:lpstr>
      <vt:lpstr>MWhBase</vt:lpstr>
      <vt:lpstr>NameNumber</vt:lpstr>
      <vt:lpstr>NameSearch</vt:lpstr>
      <vt:lpstr>NPVInvest</vt:lpstr>
      <vt:lpstr>NPVInvestBase</vt:lpstr>
      <vt:lpstr>OffPrice</vt:lpstr>
      <vt:lpstr>OffVolume</vt:lpstr>
      <vt:lpstr>OPH</vt:lpstr>
      <vt:lpstr>PH</vt:lpstr>
      <vt:lpstr>PointNumber</vt:lpstr>
      <vt:lpstr>PowerPlantBase</vt:lpstr>
      <vt:lpstr>PPrice</vt:lpstr>
      <vt:lpstr>PriceBase</vt:lpstr>
      <vt:lpstr>PricesBase</vt:lpstr>
      <vt:lpstr>PVolume</vt:lpstr>
      <vt:lpstr>RetrieveCurves</vt:lpstr>
      <vt:lpstr>RetrieveEscalator</vt:lpstr>
      <vt:lpstr>RetrieveLDC</vt:lpstr>
      <vt:lpstr>RetrieveName</vt:lpstr>
      <vt:lpstr>RetrievePoint</vt:lpstr>
      <vt:lpstr>RetrieveTension</vt:lpstr>
      <vt:lpstr>RetrieveTrans1</vt:lpstr>
      <vt:lpstr>RetrieveTrans2</vt:lpstr>
      <vt:lpstr>RetrieveUpLeft</vt:lpstr>
      <vt:lpstr>RetrieveUpRight</vt:lpstr>
      <vt:lpstr>RetrieveVoltage</vt:lpstr>
      <vt:lpstr>SalePosition</vt:lpstr>
      <vt:lpstr>Save1Base</vt:lpstr>
      <vt:lpstr>SaveBase</vt:lpstr>
      <vt:lpstr>SBuyExecutedBase</vt:lpstr>
      <vt:lpstr>SBuySell</vt:lpstr>
      <vt:lpstr>SdateBase</vt:lpstr>
      <vt:lpstr>SingleMWhBase</vt:lpstr>
      <vt:lpstr>SingleNPVInvest</vt:lpstr>
      <vt:lpstr>SPriceBase</vt:lpstr>
      <vt:lpstr>SVolumeBase</vt:lpstr>
      <vt:lpstr>teste</vt:lpstr>
      <vt:lpstr>teste1</vt:lpstr>
      <vt:lpstr>texto1</vt:lpstr>
      <vt:lpstr>texto2</vt:lpstr>
      <vt:lpstr>texto3</vt:lpstr>
      <vt:lpstr>texto4</vt:lpstr>
      <vt:lpstr>texto5</vt:lpstr>
      <vt:lpstr>Today</vt:lpstr>
      <vt:lpstr>TransNumber</vt:lpstr>
      <vt:lpstr>UpMiddle</vt:lpstr>
      <vt:lpstr>VoltageNumber</vt:lpstr>
      <vt:lpstr>VolumeBase</vt:lpstr>
      <vt:lpstr>WH</vt:lpstr>
      <vt:lpstr>WorkDays</vt:lpstr>
    </vt:vector>
  </TitlesOfParts>
  <Company>Enron Servicos do Brasil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Servicos do Brasil</dc:creator>
  <cp:lastModifiedBy>Havlíček Jan</cp:lastModifiedBy>
  <dcterms:created xsi:type="dcterms:W3CDTF">1999-11-18T20:43:09Z</dcterms:created>
  <dcterms:modified xsi:type="dcterms:W3CDTF">2023-09-10T16:08:25Z</dcterms:modified>
</cp:coreProperties>
</file>