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36" windowWidth="20304" windowHeight="13164"/>
  </bookViews>
  <sheets>
    <sheet name="2000 Input Sheet" sheetId="1" r:id="rId1"/>
    <sheet name="Definitions" sheetId="3" r:id="rId2"/>
    <sheet name="Coversion Factors" sheetId="5" r:id="rId3"/>
    <sheet name="B&amp;W Input Sheet - For Printing" sheetId="4" r:id="rId4"/>
    <sheet name="99 Input Sheet - For Reference" sheetId="2" r:id="rId5"/>
    <sheet name="Conversion Worksheet" sheetId="6" r:id="rId6"/>
  </sheets>
  <definedNames>
    <definedName name="_xlnm.Print_Area" localSheetId="0">'2000 Input Sheet'!$A$1:$F$640</definedName>
    <definedName name="_xlnm.Print_Titles" localSheetId="0">'2000 Input Sheet'!$1:$2</definedName>
    <definedName name="_xlnm.Print_Titles" localSheetId="3">'B&amp;W Input Sheet - For Printing'!$1:$2</definedName>
  </definedNames>
  <calcPr calcId="0" fullCalcOnLoad="1"/>
</workbook>
</file>

<file path=xl/calcChain.xml><?xml version="1.0" encoding="utf-8"?>
<calcChain xmlns="http://schemas.openxmlformats.org/spreadsheetml/2006/main">
  <c r="C30" i="1" l="1"/>
  <c r="C31" i="1"/>
  <c r="C32" i="1"/>
  <c r="C40" i="1"/>
  <c r="C41" i="1"/>
  <c r="C42" i="1"/>
  <c r="C44" i="1"/>
  <c r="C45" i="1"/>
  <c r="C46" i="1"/>
  <c r="C55" i="1"/>
  <c r="C58" i="1"/>
  <c r="C59" i="1"/>
  <c r="C63" i="1"/>
  <c r="C75" i="1"/>
  <c r="C76" i="1"/>
  <c r="C77" i="1"/>
  <c r="C88" i="1"/>
  <c r="C89" i="1"/>
  <c r="C90" i="1"/>
  <c r="C92" i="1"/>
  <c r="C93" i="1"/>
  <c r="C94" i="1"/>
  <c r="C106" i="1"/>
  <c r="C118" i="1"/>
  <c r="C119" i="1"/>
  <c r="C129" i="1"/>
  <c r="C131" i="1"/>
  <c r="C132" i="1"/>
  <c r="C133" i="1"/>
  <c r="C140" i="1"/>
  <c r="C143" i="1"/>
  <c r="C144" i="1"/>
  <c r="C145" i="1"/>
  <c r="C146" i="1"/>
  <c r="C153" i="1"/>
  <c r="C156" i="1"/>
  <c r="C157" i="1"/>
  <c r="C158" i="1"/>
  <c r="C159" i="1"/>
  <c r="C163" i="1"/>
  <c r="C166" i="1"/>
  <c r="C167" i="1"/>
  <c r="C168" i="1"/>
  <c r="C169" i="1"/>
  <c r="C174" i="1"/>
  <c r="C177" i="1"/>
  <c r="C180" i="1"/>
  <c r="C181" i="1"/>
  <c r="C182" i="1"/>
  <c r="C183" i="1"/>
  <c r="C190" i="1"/>
  <c r="C193" i="1"/>
  <c r="C196" i="1"/>
  <c r="C197" i="1"/>
  <c r="C198" i="1"/>
  <c r="C199" i="1"/>
  <c r="C201" i="1"/>
  <c r="C202" i="1"/>
  <c r="C203" i="1"/>
  <c r="C210" i="1"/>
  <c r="C213" i="1"/>
  <c r="C217" i="1"/>
  <c r="C220" i="1"/>
  <c r="C222" i="1"/>
  <c r="C223" i="1"/>
  <c r="C227" i="1"/>
  <c r="C231" i="1"/>
  <c r="C237" i="1"/>
  <c r="C240" i="1"/>
  <c r="C245" i="1"/>
  <c r="C248" i="1"/>
  <c r="C250" i="1"/>
  <c r="C251" i="1"/>
  <c r="C256" i="1"/>
  <c r="C258" i="1"/>
  <c r="C259" i="1"/>
  <c r="C280" i="1"/>
  <c r="C287" i="1"/>
  <c r="C306" i="1"/>
  <c r="C333" i="1"/>
  <c r="C335" i="1"/>
  <c r="C336" i="1"/>
  <c r="C337" i="1"/>
  <c r="C338" i="1"/>
  <c r="C339" i="1"/>
  <c r="C343" i="1"/>
  <c r="C395" i="1"/>
  <c r="C396" i="1"/>
  <c r="C405" i="1"/>
  <c r="C408" i="1"/>
  <c r="C415" i="1"/>
  <c r="C423" i="1"/>
  <c r="C429" i="1"/>
  <c r="C430" i="1"/>
  <c r="C432" i="1"/>
  <c r="C433" i="1"/>
  <c r="C493" i="1"/>
  <c r="C502" i="1"/>
  <c r="C511" i="1"/>
  <c r="C520" i="1"/>
  <c r="B640" i="1"/>
  <c r="D640" i="1"/>
  <c r="C30" i="4"/>
  <c r="C31" i="4"/>
  <c r="C32" i="4"/>
  <c r="C40" i="4"/>
  <c r="C41" i="4"/>
  <c r="C42" i="4"/>
  <c r="C44" i="4"/>
  <c r="C45" i="4"/>
  <c r="C46" i="4"/>
  <c r="C55" i="4"/>
  <c r="C58" i="4"/>
  <c r="C59" i="4"/>
  <c r="C63" i="4"/>
  <c r="C75" i="4"/>
  <c r="C76" i="4"/>
  <c r="C77" i="4"/>
  <c r="C88" i="4"/>
  <c r="C89" i="4"/>
  <c r="C90" i="4"/>
  <c r="C92" i="4"/>
  <c r="C93" i="4"/>
  <c r="C94" i="4"/>
  <c r="C106" i="4"/>
  <c r="C118" i="4"/>
  <c r="C119" i="4"/>
  <c r="C129" i="4"/>
  <c r="C131" i="4"/>
  <c r="C132" i="4"/>
  <c r="C133" i="4"/>
  <c r="C140" i="4"/>
  <c r="C143" i="4"/>
  <c r="C144" i="4"/>
  <c r="C145" i="4"/>
  <c r="C146" i="4"/>
  <c r="C153" i="4"/>
  <c r="C156" i="4"/>
  <c r="C157" i="4"/>
  <c r="C158" i="4"/>
  <c r="C159" i="4"/>
  <c r="C163" i="4"/>
  <c r="C166" i="4"/>
  <c r="C167" i="4"/>
  <c r="C168" i="4"/>
  <c r="C169" i="4"/>
  <c r="C174" i="4"/>
  <c r="C177" i="4"/>
  <c r="C180" i="4"/>
  <c r="C181" i="4"/>
  <c r="C182" i="4"/>
  <c r="C183" i="4"/>
  <c r="C190" i="4"/>
  <c r="C193" i="4"/>
  <c r="C196" i="4"/>
  <c r="C197" i="4"/>
  <c r="C198" i="4"/>
  <c r="C199" i="4"/>
  <c r="C201" i="4"/>
  <c r="C202" i="4"/>
  <c r="C203" i="4"/>
  <c r="C210" i="4"/>
  <c r="C213" i="4"/>
  <c r="C217" i="4"/>
  <c r="C220" i="4"/>
  <c r="C222" i="4"/>
  <c r="C223" i="4"/>
  <c r="C227" i="4"/>
  <c r="C231" i="4"/>
  <c r="C237" i="4"/>
  <c r="C240" i="4"/>
  <c r="C245" i="4"/>
  <c r="C248" i="4"/>
  <c r="C250" i="4"/>
  <c r="C251" i="4"/>
  <c r="C256" i="4"/>
  <c r="C258" i="4"/>
  <c r="C259" i="4"/>
  <c r="C280" i="4"/>
  <c r="C287" i="4"/>
  <c r="C306" i="4"/>
  <c r="C333" i="4"/>
  <c r="C335" i="4"/>
  <c r="C336" i="4"/>
  <c r="C337" i="4"/>
  <c r="C338" i="4"/>
  <c r="C339" i="4"/>
  <c r="C343" i="4"/>
  <c r="C395" i="4"/>
  <c r="C396" i="4"/>
  <c r="C405" i="4"/>
  <c r="C408" i="4"/>
  <c r="C415" i="4"/>
  <c r="C423" i="4"/>
  <c r="C429" i="4"/>
  <c r="C430" i="4"/>
  <c r="C432" i="4"/>
  <c r="C433" i="4"/>
  <c r="C493" i="4"/>
  <c r="C502" i="4"/>
  <c r="C511" i="4"/>
  <c r="C520" i="4"/>
  <c r="B640" i="4"/>
  <c r="D640" i="4"/>
  <c r="G3" i="6"/>
  <c r="G5" i="6"/>
  <c r="G9" i="6"/>
  <c r="D11" i="6"/>
  <c r="G11" i="6"/>
  <c r="G21" i="6"/>
  <c r="D23" i="6"/>
  <c r="G23" i="6"/>
  <c r="J23" i="6"/>
</calcChain>
</file>

<file path=xl/sharedStrings.xml><?xml version="1.0" encoding="utf-8"?>
<sst xmlns="http://schemas.openxmlformats.org/spreadsheetml/2006/main" count="5148" uniqueCount="1342">
  <si>
    <t>Marketing  Support Production Services Allocation</t>
  </si>
  <si>
    <t>Communications  Materials Production Services Provided</t>
  </si>
  <si>
    <t>Communications  Materials Production Services Allocation</t>
  </si>
  <si>
    <t>Communications  Support Services Provided</t>
  </si>
  <si>
    <t>Communications  Support Production Services Allocation</t>
  </si>
  <si>
    <t>Consulting Services Provided</t>
  </si>
  <si>
    <t>Consulting Services Allocation</t>
  </si>
  <si>
    <t>Training Services Provided</t>
  </si>
  <si>
    <t>Training Services Allocation</t>
  </si>
  <si>
    <t>HR Support Services Provided</t>
  </si>
  <si>
    <t>HR Support Services Allocation</t>
  </si>
  <si>
    <t>Payroll Services Provided</t>
  </si>
  <si>
    <t>Payroll Services Allocation</t>
  </si>
  <si>
    <t>Operating Facilities Provided</t>
  </si>
  <si>
    <t>Operating Facilities Allocation</t>
  </si>
  <si>
    <t>Operating Facility O&amp;M Services Provided</t>
  </si>
  <si>
    <t>Operating Facility O&amp;M Services Allocation</t>
  </si>
  <si>
    <t>Net Income</t>
  </si>
  <si>
    <t>Net Income = Total Gross Margin - Total G&amp;A Expense</t>
  </si>
  <si>
    <t>Profitability</t>
  </si>
  <si>
    <t>Gas and Power Marketing and Trading  EBITDA</t>
  </si>
  <si>
    <t>Accounting System Earnings Before Interest, Taxes, Depreciation, and Amortization</t>
  </si>
  <si>
    <t>People</t>
  </si>
  <si>
    <t>Headcount</t>
  </si>
  <si>
    <t>Fractional People Should be Reported to the Nearest 1/4 of a Person</t>
  </si>
  <si>
    <t>Number of Gas Traders</t>
  </si>
  <si>
    <t>#</t>
  </si>
  <si>
    <t>Primarily Short-Term Oriented and Working from a Trading Floor</t>
  </si>
  <si>
    <t>Number of Power Traders</t>
  </si>
  <si>
    <t>Number of Gas Marketers</t>
  </si>
  <si>
    <t>Primarily Long-Term Oriented (Often Travel to Clients)</t>
  </si>
  <si>
    <t>Number of Power Marketers</t>
  </si>
  <si>
    <t>Number of Financial Traders</t>
  </si>
  <si>
    <t>Traders involved exclusively in Paper Transactions</t>
  </si>
  <si>
    <t>Number of Logistics Personnel</t>
  </si>
  <si>
    <t>Gas Controllers, Power Dispatchers, Schedulers, Etc.</t>
  </si>
  <si>
    <t>Number of Research, Analysis, and Structuring Personnel</t>
  </si>
  <si>
    <t>Research Staff, Analysts, Deal Structuring Group, Etc.</t>
  </si>
  <si>
    <t>Concentration of Profits/Losses</t>
  </si>
  <si>
    <t>Number of Deals resulting in a loss greater than $2,500,000</t>
  </si>
  <si>
    <t>Number of Deals resulting in a margin greater than $2,500,000</t>
  </si>
  <si>
    <t>Sum Total of Losses greater than $2,500,000</t>
  </si>
  <si>
    <t>Number of Deals processed in Calendar Year 1999 Having a Loss &gt; $2.5 Million</t>
  </si>
  <si>
    <t>Sum Total Loss Value of Deals processed in Calendar Year 1999 Having a Loss &gt; $2.5 Million</t>
  </si>
  <si>
    <t>The Number of Deals with losses over a value can show the number of large loss Transactions</t>
  </si>
  <si>
    <t>The Total Value of Losses over a given value can show the concentration of losses  among a few large deals</t>
  </si>
  <si>
    <t>Profitable Deals</t>
  </si>
  <si>
    <t>Unprofitable Deals</t>
  </si>
  <si>
    <t>February 1999 Gross Margin</t>
  </si>
  <si>
    <t>March1999 Gross Margin</t>
  </si>
  <si>
    <t>April 1999 Gross Margin</t>
  </si>
  <si>
    <t>May 1999 Gross Margin</t>
  </si>
  <si>
    <t>June 1999 Gross Margin</t>
  </si>
  <si>
    <t>July 1999 Gross Margin</t>
  </si>
  <si>
    <t>August 1999 Gross Margin</t>
  </si>
  <si>
    <t>September1999 Gross Margin</t>
  </si>
  <si>
    <t>October 1999 Gross Margin</t>
  </si>
  <si>
    <t>November 1999 Gross Margin</t>
  </si>
  <si>
    <t>December 1999 Gross Margin</t>
  </si>
  <si>
    <t>January 1999 Net Income</t>
  </si>
  <si>
    <t>February 1999 Net Income</t>
  </si>
  <si>
    <t>March1999 Net Income</t>
  </si>
  <si>
    <t>April 1999 Net Income</t>
  </si>
  <si>
    <t>May 1999 Net Income</t>
  </si>
  <si>
    <t>June 1999 Net Income</t>
  </si>
  <si>
    <t>July 1999 Net Income</t>
  </si>
  <si>
    <t>August 1999 Net Income</t>
  </si>
  <si>
    <t>September1999 Net Income</t>
  </si>
  <si>
    <t>October 1999 Net Income</t>
  </si>
  <si>
    <t>November 1999 Net Income</t>
  </si>
  <si>
    <t>December 1999 Net Income</t>
  </si>
  <si>
    <t>January 1999 Gross Margin</t>
  </si>
  <si>
    <t>Is Phantom Stock Used by the Leadership</t>
  </si>
  <si>
    <t>Are Stock Options Awarded to the Leadership</t>
  </si>
  <si>
    <t>What is the Targeted Average Stock Option Grant - Leadership</t>
  </si>
  <si>
    <t>What is the Targeted Average Bonus - Leadership</t>
  </si>
  <si>
    <t>Administration Expenses (Non Personnel)</t>
  </si>
  <si>
    <t>Accounting Expense (Non Personnel)</t>
  </si>
  <si>
    <t>Accounting Expenses -- Exclusive of Personnel Expense</t>
  </si>
  <si>
    <t>Administration Expenses -- Exclusive of Personnel Expense</t>
  </si>
  <si>
    <t>Base Salary Financial Traders</t>
  </si>
  <si>
    <t>Total Front Office Expenses</t>
  </si>
  <si>
    <t>Sum of all Front Office Expense Categories</t>
  </si>
  <si>
    <t>Base Salary Financial Control</t>
  </si>
  <si>
    <t>Benefits Financial Control</t>
  </si>
  <si>
    <t>Sum of all Mid Office  Expense Categories</t>
  </si>
  <si>
    <t xml:space="preserve">Any Mid Office Expenses Not Included in the Above Categories </t>
  </si>
  <si>
    <t>Total Mid Office Expenses</t>
  </si>
  <si>
    <t>IT Expense (Non Personnel)</t>
  </si>
  <si>
    <t>HR  Expenses (Non Personnel)</t>
  </si>
  <si>
    <t>Legal  Expenses (Non Personnel)</t>
  </si>
  <si>
    <t>Promotions and Marketing  Expenses (Non Personnel)</t>
  </si>
  <si>
    <t>Travel and Entertainment Expenses (Non Personnel)</t>
  </si>
  <si>
    <t>Facilities Expenses  (Non Personnel)</t>
  </si>
  <si>
    <t>Other Back Office Expenses (Non Personnel</t>
  </si>
  <si>
    <t>Total Back Office Expenses</t>
  </si>
  <si>
    <t>Total Expenses</t>
  </si>
  <si>
    <t>Leadership</t>
  </si>
  <si>
    <t>Total Leadership Expenses</t>
  </si>
  <si>
    <t>Other Expenses -- Leadership</t>
  </si>
  <si>
    <t>Other Expenses -- Front Office</t>
  </si>
  <si>
    <t>Travel and Entertainment Expense -- Front Office</t>
  </si>
  <si>
    <t>Travel and Entertainment Expense -- Leadership</t>
  </si>
  <si>
    <t>Sum of all Leadership Expense Categories</t>
  </si>
  <si>
    <t xml:space="preserve">Any Leadership Expenses Not Included in the Above Categories </t>
  </si>
  <si>
    <t>Total G&amp;A Expenses</t>
  </si>
  <si>
    <t>IT Equipment Expense and O&amp;M Expense -- Exclusive of Personnel Expense</t>
  </si>
  <si>
    <t>HR Expense -- Exclusive of Personnel Expense</t>
  </si>
  <si>
    <t>Rationale</t>
  </si>
  <si>
    <t>Unrealized Gas Volumes Resulting From Future Purchases and Sales -- Discounted and After Reserves</t>
  </si>
  <si>
    <t>Unrealized Power Volumes Resulting From Future Purchases and Sales -- Discounted and After Reserves</t>
  </si>
  <si>
    <t>Total Financial Gas Contracts</t>
  </si>
  <si>
    <t>Total Physical Gas Commitments</t>
  </si>
  <si>
    <t>Average Duration of All  Gas Volumes</t>
  </si>
  <si>
    <t>Average Duration of Gas Volumes Contracted in 1999</t>
  </si>
  <si>
    <t>Years</t>
  </si>
  <si>
    <t>Allocated  IT Equipment Expense and O&amp;M Expense exclusive of Personnel Expense</t>
  </si>
  <si>
    <t>Indirect HR  Expenses (Non Personnel)</t>
  </si>
  <si>
    <t>Allocated HR Expense</t>
  </si>
  <si>
    <t>Indirect Legal  Expenses (Non Personnel)</t>
  </si>
  <si>
    <t>Allocated Legal Expense</t>
  </si>
  <si>
    <t>Indirect Promotions and Marketing  Expenses (Non Personnel)</t>
  </si>
  <si>
    <t>Allocated Promotions and Marketing Expense</t>
  </si>
  <si>
    <t>Indirect Travel and Entertainment Expenses (Non Personnel)</t>
  </si>
  <si>
    <t>Allocated Transportation, Lodging, Meals and Entertainment Expense</t>
  </si>
  <si>
    <t>Indirect Facilities Expenses  (Non Personnel)</t>
  </si>
  <si>
    <t>Allocated Building and Building O&amp;M Expense</t>
  </si>
  <si>
    <t>Indirect Other Back Office Expenses (Non Personnel</t>
  </si>
  <si>
    <t>Miscellaneous Allocated Expenses</t>
  </si>
  <si>
    <t>Other Expense Items</t>
  </si>
  <si>
    <t>Extraordinary Expenses</t>
  </si>
  <si>
    <t>Non-Recurring Expenses of an Unusual Nature</t>
  </si>
  <si>
    <t>IT Depreciation Expense</t>
  </si>
  <si>
    <t>1998 Depreciation Expense for Information Technology</t>
  </si>
  <si>
    <t>IT Capital Expenses</t>
  </si>
  <si>
    <t>1998 Capital Budget for Information Technology</t>
  </si>
  <si>
    <t>Year 2000 Expenses</t>
  </si>
  <si>
    <t>1998 Expenses to Address Year 2000 Issues</t>
  </si>
  <si>
    <t>Support From Parent Company</t>
  </si>
  <si>
    <t>Auditing Services Provided</t>
  </si>
  <si>
    <t>Is this service provided by the parent or affiliate of the participant company</t>
  </si>
  <si>
    <t>Auditing Services Allocation</t>
  </si>
  <si>
    <t>Full/Partial/None</t>
  </si>
  <si>
    <t>What is the allocation to the participant company for the service provided</t>
  </si>
  <si>
    <t>A/P Services Provided</t>
  </si>
  <si>
    <t>A/P Services Allocation</t>
  </si>
  <si>
    <t>A/R Services Provided</t>
  </si>
  <si>
    <t>A/R Services Allocation</t>
  </si>
  <si>
    <t>Purchasing Services Provided</t>
  </si>
  <si>
    <t>Purchasing Services Allocation</t>
  </si>
  <si>
    <t>Treasury Services Provided</t>
  </si>
  <si>
    <t>Treasury Services Allocation</t>
  </si>
  <si>
    <t>IT Equipment Purchasing Services Provided</t>
  </si>
  <si>
    <t>IT Equipment Purchasing Services Allocation</t>
  </si>
  <si>
    <t>IT Networking Infrastructure Services Provided</t>
  </si>
  <si>
    <t>IT Networking Infrastructure Services Allocation</t>
  </si>
  <si>
    <t>IT O&amp;M Support Services Provided</t>
  </si>
  <si>
    <t>IT O&amp;M Support Services Allocation</t>
  </si>
  <si>
    <t>IT Programming Support Services Provided</t>
  </si>
  <si>
    <t>IT Programming Support Services Allocation</t>
  </si>
  <si>
    <t>IT Help Desk Services Provided</t>
  </si>
  <si>
    <t>IT Help Desk Services Allocation</t>
  </si>
  <si>
    <t>Marketing  Materials Production Services Provided</t>
  </si>
  <si>
    <t>Marketing  Materials Production Services Allocation</t>
  </si>
  <si>
    <t>Marketing  Support Services Provided</t>
  </si>
  <si>
    <t>Long-Term Physical Revenue - Long-Term COGS -- This may not exactly match Your  Gross Margin</t>
  </si>
  <si>
    <t>All Gas Revenues and COGS are reported in U.S. $</t>
  </si>
  <si>
    <t>Physical Gas Revenues are Revenues associated with volumes taken to delivery during the calendar year 1999</t>
  </si>
  <si>
    <t>Total Physical Gas COGS</t>
  </si>
  <si>
    <t>Total Physical Gas Marketing Gross Margin</t>
  </si>
  <si>
    <t>Total Physical Gas Gross Margin</t>
  </si>
  <si>
    <t>Total Physical Gas Volume + Total Financial Gas Volume</t>
  </si>
  <si>
    <t>Total Physical Power Volume + Total Financial Power Volume</t>
  </si>
  <si>
    <t>(Total Gas Volume / 1000) + (Total Power Volume / 293)</t>
  </si>
  <si>
    <t>Intraday Physical power Purchases from Affiliates</t>
  </si>
  <si>
    <t>Intraday Purchases from Affiliate Organizations</t>
  </si>
  <si>
    <t>Gas Revenues &amp; COGS</t>
  </si>
  <si>
    <t>Short-Term Physical  + Long-Term Physical COGS</t>
  </si>
  <si>
    <t>Short-Term Physical + Long-Term Physical Revenue</t>
  </si>
  <si>
    <t>Total Physical Trading Gross Margin + Total Physical Marketing Gross Margin</t>
  </si>
  <si>
    <t>Total Intraday Financial Power Volume</t>
  </si>
  <si>
    <t>Total Short-Term Financial Power Volume</t>
  </si>
  <si>
    <t>Total Long-Term Financial Power Volume</t>
  </si>
  <si>
    <t>Total Intraday Physical Power Volume</t>
  </si>
  <si>
    <t>Total Short-Term Physical Power Volume</t>
  </si>
  <si>
    <t>Total Long-Term Physical Power Volume</t>
  </si>
  <si>
    <t>Physical Gas Revenues &amp; COGS</t>
  </si>
  <si>
    <t>Mark to Market Gas Revenues &amp; COGS</t>
  </si>
  <si>
    <t>Inclusive of Physical Gas COGS for 1999</t>
  </si>
  <si>
    <t>Inclusive of Physical Gas Revenue for 1999</t>
  </si>
  <si>
    <t>Short-Term Canadian Physical Gas Revenue</t>
  </si>
  <si>
    <t>Total Canadian Physical Gas Trading Gross Margin</t>
  </si>
  <si>
    <t>Long-Term Canadian Physical Gas COGS</t>
  </si>
  <si>
    <t>Long-Term Canadian Physical Gas Revenue</t>
  </si>
  <si>
    <t>Total Canadian Physical Gas Marketing Gross Margin</t>
  </si>
  <si>
    <t>Total Canadian Physical Gas COGS</t>
  </si>
  <si>
    <t>Number of Financial Control Personnel</t>
  </si>
  <si>
    <t>Control and VAR Personnel</t>
  </si>
  <si>
    <t>Number of Management Personnel / Officers</t>
  </si>
  <si>
    <t>Marketing and Trading organization Managers and Officers of the Organization (Not Traders and Marketers)</t>
  </si>
  <si>
    <t>Number of Credit Personnel</t>
  </si>
  <si>
    <t>Credit Analysts and Credit Managers</t>
  </si>
  <si>
    <t>Number of Other Mid Office Personnel</t>
  </si>
  <si>
    <t>Mid Office Personnel Not Falling Into the Categories Above</t>
  </si>
  <si>
    <t>Number of Accounting Personnel</t>
  </si>
  <si>
    <t>Accountants, A/P Clerks, A/R Clerks, Controllers, Etc. - Officers included in Mid Office Management Personnel / Officer Category</t>
  </si>
  <si>
    <t>Number of Administrative Support Personnel</t>
  </si>
  <si>
    <t>Secretaries, Administrative Assistants, Office Managers, Etc.</t>
  </si>
  <si>
    <t>Number of Information Technology Personnel</t>
  </si>
  <si>
    <t>Programmers, IT Support Technicians, IT Managers, Etc. - Officers included in Mid Office Management Personnel / Officer Category</t>
  </si>
  <si>
    <t>Number of Human Resources Personnel</t>
  </si>
  <si>
    <t>HR Generalists, Recruiters, Personnel Managers, Etc. - Officers included in Mid Office Management Personnel / Officer Category</t>
  </si>
  <si>
    <t>Number of Legal Personnel</t>
  </si>
  <si>
    <t>Lawyers, Attorneys, Legal Aides, Etc. -  Officers included in Mid Office Management Personnel / Officer Category</t>
  </si>
  <si>
    <t>Number of Other Back Office Personnel</t>
  </si>
  <si>
    <t>Other Support Personnel Not Falling Into the Categories Above</t>
  </si>
  <si>
    <t>Number of Contractor FTEs - Accounting</t>
  </si>
  <si>
    <t>Full-Time-Equivalents = Total Contract Personnel Hours / 2080 - Supporting the Accounting Function</t>
  </si>
  <si>
    <t>Number of Contractor FTEs - Administrative Support</t>
  </si>
  <si>
    <t>Full-Time-Equivalents = Total Contract Personnel Hours / 2080 - Supporting the Administrative Function</t>
  </si>
  <si>
    <t>Number of Contractor FTEs - Information Technology</t>
  </si>
  <si>
    <t>Full-Time-Equivalents = Total Contract Personnel Hours / 2080 - Supporting the IT Functions</t>
  </si>
  <si>
    <t>Number of Contractor FTEs - Other</t>
  </si>
  <si>
    <t>Full-Time-Equivalents = Total Contract Personnel Hours / 2080 - Supporting All Other Functions</t>
  </si>
  <si>
    <t>Turnover and Experience</t>
  </si>
  <si>
    <t>Annual Turnover of Gas Traders</t>
  </si>
  <si>
    <t>Front Office Consists only of Traders and Marketers Whose Primary Responsibility is Trading &amp; Marketing</t>
  </si>
  <si>
    <t>Cash Bonus Compensation for 1999 Results (Does not Include Options)</t>
  </si>
  <si>
    <t>Bonuses Financial Traders</t>
  </si>
  <si>
    <t>Benefits Financial Traders</t>
  </si>
  <si>
    <t>Intraday Affiliate Physical Power Revenue</t>
  </si>
  <si>
    <t>Intraday Affiliate Physical Revenue - Intraday COGS -- This may not exactly match Your  Gross Margin</t>
  </si>
  <si>
    <t>Intraday Affiliate Physical Power COGS</t>
  </si>
  <si>
    <t>Total Intraday Trading Gross Margin + Total Physical Trading Gross Margin + Total Physical Marketing Gross Margin</t>
  </si>
  <si>
    <t>Total Physical Power Intraday Trading Gross Margin</t>
  </si>
  <si>
    <t>Total Affiliate Physical Power Intraday Trading Gross Margin</t>
  </si>
  <si>
    <t>Total Physical Gas Revenues</t>
  </si>
  <si>
    <t>Total Physical Power Revenues</t>
  </si>
  <si>
    <t>Total Physical Gas &amp; Power Revenues</t>
  </si>
  <si>
    <t>Gross Margins</t>
  </si>
  <si>
    <t>Short-Term Financial + Long-Term Financial Sales</t>
  </si>
  <si>
    <t>Total Short-Term + Total Long-Term Purchases</t>
  </si>
  <si>
    <t>Financial Gas Volumes are volumes that were not taken to delivery during the calendar year 1999</t>
  </si>
  <si>
    <t>Mark to Market Gas Volumes</t>
  </si>
  <si>
    <t>Inclusive of Physical Gas volumes for 1999</t>
  </si>
  <si>
    <t>Canadian Gas Volumes</t>
  </si>
  <si>
    <t>Canadian Volumes are also  included in the Physical and Financial Gas Volumes</t>
  </si>
  <si>
    <t>Short-Term Physical Canadian Volume + Long-Term Physical Canadian  Volume</t>
  </si>
  <si>
    <t>Short-Term Financial Canadian Volume + Long-Term Financial Canadian  Volume</t>
  </si>
  <si>
    <t>Power Volumes</t>
  </si>
  <si>
    <t>Short-Term Physical Gas Purchases</t>
  </si>
  <si>
    <t>Short-Term Physical Gas Sales</t>
  </si>
  <si>
    <t>Total Short-Term Physical Gas Volume</t>
  </si>
  <si>
    <t>Long-Term Physical Gas Purchases</t>
  </si>
  <si>
    <t>Long-Term Physical Gas Sales</t>
  </si>
  <si>
    <t>Total Long-Term Physical Gas Volume</t>
  </si>
  <si>
    <t>Short-Term Financial Gas Purchases</t>
  </si>
  <si>
    <t>Short-Term Financial Gas Sales</t>
  </si>
  <si>
    <t>Total Short-Term Financial Gas Volume</t>
  </si>
  <si>
    <t>Long-Term Financial Gas Purchases</t>
  </si>
  <si>
    <t>Long-Term Financial Gas Sales</t>
  </si>
  <si>
    <t>Total Long-Term Financial Gas Volume</t>
  </si>
  <si>
    <t>Includes all current volumes and contracted future volumes</t>
  </si>
  <si>
    <t>Includes only volumes contracted in 1999</t>
  </si>
  <si>
    <t>Physical Canadian Gas Volume + Financial Canadian Gas Volume</t>
  </si>
  <si>
    <t>Total Physical Power Commitments</t>
  </si>
  <si>
    <t>Total Financial Power Contracts</t>
  </si>
  <si>
    <t>Average Duration of All  Power Volumes</t>
  </si>
  <si>
    <t>Average Duration of Power Volumes Contracted in 1999</t>
  </si>
  <si>
    <t xml:space="preserve">Anticipated Physical Gas COGS </t>
  </si>
  <si>
    <t>Anticipated Physical Gas Revenue</t>
  </si>
  <si>
    <t>Anticipated Physical Power COGS</t>
  </si>
  <si>
    <t xml:space="preserve">Anticipated Physical Power Revenue </t>
  </si>
  <si>
    <t>Short-Term Purchases -- Includes Intraday</t>
  </si>
  <si>
    <t>Short-Term Sales -- Includes Intraday</t>
  </si>
  <si>
    <t>Eliminates purchase and subsequent sales of same volumes -- Includes Intraday</t>
  </si>
  <si>
    <t>Sum Total of Deals greater than $2,500,000</t>
  </si>
  <si>
    <t>Number of Deals processed in Calendar Year 1999 Having a Value &gt; $2.5 Million</t>
  </si>
  <si>
    <t>Sum Total Gross Margin Value of Deals processed in Calendar Year 1999 Having a Value &gt; $2.5 Million</t>
  </si>
  <si>
    <t>The Total Value of Deals over a given value can show the concentration of profits among a few large deals</t>
  </si>
  <si>
    <t>The Number of Deals over a value can show the number of highly profitable Transactions</t>
  </si>
  <si>
    <t>Use Mark to Market Gross Margin</t>
  </si>
  <si>
    <t>Use Mark to Market Net Income</t>
  </si>
  <si>
    <t>Total Physical Volume +  Total Financial Volume</t>
  </si>
  <si>
    <t>Total Physical  Volume +  Total Financial Volume</t>
  </si>
  <si>
    <t>Total Physical Gas Revenue</t>
  </si>
  <si>
    <t>Total Physical Power Revenue</t>
  </si>
  <si>
    <t>Unrealized Gas revenues Resulting From Future Purchases and Sales</t>
  </si>
  <si>
    <t>Canadian revenues are also  included in the Physical and Financial Gas revenues</t>
  </si>
  <si>
    <t>Power revenues</t>
  </si>
  <si>
    <t>Unrealized Power revenues Resulting From Future Purchases and Sales</t>
  </si>
  <si>
    <t>Total revenues</t>
  </si>
  <si>
    <t>Physical Revenue &amp; COGS</t>
  </si>
  <si>
    <t>Short-Term Physical Gas COGS</t>
  </si>
  <si>
    <t>COGS from Purchases less than 30 days in duration</t>
  </si>
  <si>
    <t>Short-Term Physical Gas Revenue</t>
  </si>
  <si>
    <t>Revenue from Sales less than 30 days in duration</t>
  </si>
  <si>
    <t>Total Physical Gas Trading Gross Margin</t>
  </si>
  <si>
    <t>Long-Term Physical Gas Revenue</t>
  </si>
  <si>
    <t>Long-Term Physical Gas COGS</t>
  </si>
  <si>
    <t>COGS from Purchases 30 days or more in duration</t>
  </si>
  <si>
    <t>Revenue from Sales 30 days or more in duration</t>
  </si>
  <si>
    <t>Short-Term Physical Revenue - Short-Term COGS -- This may not exactly match Your  Gross Margin</t>
  </si>
  <si>
    <t>VAR Limit $12,500,001 to $15,000,000</t>
  </si>
  <si>
    <t>VAR Limit $15,000,001 to $17,500,000</t>
  </si>
  <si>
    <t>VAR Limit $17,500,001 to $20,000,000</t>
  </si>
  <si>
    <t>VAR Limit $20,000,001 to $22,500,000</t>
  </si>
  <si>
    <t>VAR Limit $22,500,001 to $25,000,000</t>
  </si>
  <si>
    <t>VAR Limit $25,000,001 to $27,500,000</t>
  </si>
  <si>
    <t>VAR Limit $27,500,001 to $30,000,000</t>
  </si>
  <si>
    <t>VAR Limit $30,000,001 to $32,500,000</t>
  </si>
  <si>
    <t>VAR Limit $32,500,001 to $35,000,000</t>
  </si>
  <si>
    <t>Var Limit Over $35,000,000</t>
  </si>
  <si>
    <t>Control - Method B - Proportional budgeted VAR</t>
  </si>
  <si>
    <t>For each  $1MM of Budgeted Margin, what is your Budgeted Daily Earnings at Risk?</t>
  </si>
  <si>
    <t>Input dollar amount</t>
  </si>
  <si>
    <t>Does your Company Market Weather Derivatives?</t>
  </si>
  <si>
    <t>Does the company buy or sell weather based derivatives</t>
  </si>
  <si>
    <t xml:space="preserve">Does your Company Trade in Other Correlated Commodities? </t>
  </si>
  <si>
    <t>Does the company buy or sell other commodities correlated to gas and power</t>
  </si>
  <si>
    <t>What Correlated Commodities do you Trade In</t>
  </si>
  <si>
    <t>Commodities</t>
  </si>
  <si>
    <t>Corporate Credit</t>
  </si>
  <si>
    <t>Bad Debt Expense for 1998</t>
  </si>
  <si>
    <t>Non Extraordinary Expenses or Write-Offs due to Bad Debts</t>
  </si>
  <si>
    <t>Does the Parent Corporation Provide a Credit Guarantee</t>
  </si>
  <si>
    <t>Are  Lines of Credit Extended to Customers Guaranteed by the Parent Company</t>
  </si>
  <si>
    <t>Corporate Customer Credit Guarantee Level</t>
  </si>
  <si>
    <t>What is the Level of Credit Guarantee  per Customer</t>
  </si>
  <si>
    <t>Total Corporate Credit Guarantee Level</t>
  </si>
  <si>
    <t>What is the Total Level of Credit Guarantee for All Customers</t>
  </si>
  <si>
    <t>Earnings Volatility - Annualized Volatility - Margin</t>
  </si>
  <si>
    <t>January 1998 Gross Margin</t>
  </si>
  <si>
    <t>Input total month end gross margin resulting from all (Gas, Power , Marketing and Trading) activities this month</t>
  </si>
  <si>
    <t>February 1998 Gross Margin</t>
  </si>
  <si>
    <t>Total Canadian Physical Gas Revenue</t>
  </si>
  <si>
    <t>Total Canadian Physical Gas Gross Margin</t>
  </si>
  <si>
    <t>Short-Term Canadian Physical Gas COGS</t>
  </si>
  <si>
    <t>Canadian Gas Revenues &amp; COGS</t>
  </si>
  <si>
    <t>Short-Term Affiliate Physical Gas Revenue</t>
  </si>
  <si>
    <t>Total Affiliate Physical Gas Trading Gross Margin</t>
  </si>
  <si>
    <t>Long-Term Affiliate Physical Gas COGS</t>
  </si>
  <si>
    <t>Long-Term Affiliate Physical Gas Revenue</t>
  </si>
  <si>
    <t>Total Affiliate Physical Gas Marketing Gross Margin</t>
  </si>
  <si>
    <t>Total Affiliate Physical Gas COGS</t>
  </si>
  <si>
    <t>Total Affiliate Physical Gas Revenue</t>
  </si>
  <si>
    <t>Total Affiliate Physical Gas Gross Margin</t>
  </si>
  <si>
    <t>Short-Term Affiliate Physical Gas COGS</t>
  </si>
  <si>
    <t>Physical Power Revenues are Revenues associated with volumes taken to delivery during the calendar year 1999</t>
  </si>
  <si>
    <t>Short-Term Physical Power COGS</t>
  </si>
  <si>
    <t>Short-Term Physical Power Revenue</t>
  </si>
  <si>
    <t>Total Physical Power Trading Gross Margin</t>
  </si>
  <si>
    <t>Long-Term Physical Power COGS</t>
  </si>
  <si>
    <t>Long-Term Physical Power Revenue</t>
  </si>
  <si>
    <t>Total Physical Power Marketing Gross Margin</t>
  </si>
  <si>
    <t>Total Physical Power COGS</t>
  </si>
  <si>
    <t>Total Physical Power Gross Margin</t>
  </si>
  <si>
    <t>Mark to Market Power Revenues &amp; COGS</t>
  </si>
  <si>
    <t>Inclusive of Physical Power COGS for 1999</t>
  </si>
  <si>
    <t>Inclusive of Physical Power Revenue for 1999</t>
  </si>
  <si>
    <t>Short-Term Affiliate Physical Power COGS</t>
  </si>
  <si>
    <t>Short-Term Affiliate Physical Power Revenue</t>
  </si>
  <si>
    <t>Total Affiliate Physical Power Trading Gross Margin</t>
  </si>
  <si>
    <t>Long-Term Affiliate Physical Power COGS</t>
  </si>
  <si>
    <t>Long-Term Affiliate Physical Power Revenue</t>
  </si>
  <si>
    <t>Total Affiliate Physical Power Marketing Gross Margin</t>
  </si>
  <si>
    <t>Total Affiliate Physical Power COGS</t>
  </si>
  <si>
    <t>Total Affiliate Physical Power Revenue</t>
  </si>
  <si>
    <t>Total Affiliate Physical Power Gross Margin</t>
  </si>
  <si>
    <t>Physical Power Revenues &amp; COGS</t>
  </si>
  <si>
    <t>Affiliate Power Revenue &amp; COGS</t>
  </si>
  <si>
    <t>Affiliate Gas Revenue &amp; COGS</t>
  </si>
  <si>
    <t>Intraday Physical Power Revenue</t>
  </si>
  <si>
    <t>Intraday Physical Revenue - Intraday COGS -- This may not exactly match Your  Gross Margin</t>
  </si>
  <si>
    <t>Intraday Physical Power COGS</t>
  </si>
  <si>
    <t>COGS from Intraday Purchases</t>
  </si>
  <si>
    <t>Revenue from Intraday Sales</t>
  </si>
  <si>
    <t>Intraday Physical + Short-Term Physical  + Long-Term Physical COGS</t>
  </si>
  <si>
    <t>Intraday Physical + Short-Term Physical + Long-Term Physical Revenue</t>
  </si>
  <si>
    <t>Intraday Physical Trading Gross Margin + Total Physical Trading Gross Margin + Total Physical Marketing Gross Margin</t>
  </si>
  <si>
    <t>Retention bonuses when combined with other compensation information can help explain turnover percentages</t>
  </si>
  <si>
    <t>The Physical Gas Information is used to determine the Physical Gas portfolio risk</t>
  </si>
  <si>
    <t>The Physical Gas Information is used to determine the Financial Gas portfolio risk</t>
  </si>
  <si>
    <t>The Physical Gas Information is used to determine the Physical Power portfolio risk</t>
  </si>
  <si>
    <t>The Physical Gas Information is used to determine the Financial Power portfolio risk</t>
  </si>
  <si>
    <t>The customer base information can increase understanding of the complexity of the organization and its portfolio mix</t>
  </si>
  <si>
    <t>Customer Sources helps to determine the degree to which the trading organizations activities are only in support of deals negotiated by the marketers</t>
  </si>
  <si>
    <t>See definition sheet for transaction definitions</t>
  </si>
  <si>
    <t>The Number of Transactions can determine the amount and concentration of activity in the organization</t>
  </si>
  <si>
    <t>The Total Number of Transactions can determine the activity for the support personnel and generate metrics like transactions per accounting employee</t>
  </si>
  <si>
    <t>Risk Management measures can help place company results in perspective with the financial risks that were assumed to achieve those results</t>
  </si>
  <si>
    <t>The VAR limit is a measure of how much risk the organization has stated that it is willing to undertake</t>
  </si>
  <si>
    <t>The interval limit can give a close approximation of the actual VAR limit</t>
  </si>
  <si>
    <t>The Actual VAR is a measure of the average daily risk that the organization undertook to generate the results for 1999</t>
  </si>
  <si>
    <t>Total Gas Purchases</t>
  </si>
  <si>
    <t>Total Gas Sales</t>
  </si>
  <si>
    <t>Total Short-Term Physical Canadian Gas Volume</t>
  </si>
  <si>
    <t>Total Long-Term Physical Canadian Gas Volume</t>
  </si>
  <si>
    <t>Total Physical Canadian Gas Volume</t>
  </si>
  <si>
    <t>Total Short-Term Financial Canadian Gas Volume</t>
  </si>
  <si>
    <t>Total Long-Term Financial Canadian Gas Volume</t>
  </si>
  <si>
    <t>Total Financial Canadian Gas Volume</t>
  </si>
  <si>
    <t>Unrealized Gas Gross Margins Resulting From Future Purchases and Sales -- Discounted and After Reserves</t>
  </si>
  <si>
    <t>Unrealized Power Gross Margins Resulting From Future Purchases and Sales -- Discounted and After Reserves</t>
  </si>
  <si>
    <t>Affiliate Gross Margins are also  included in the Physical and Financial Gas Gross Margins</t>
  </si>
  <si>
    <t>Physical Power Gross Margins are From Transactions taken to delivery or intended to be taken to Delivery During Calendar Year 1999</t>
  </si>
  <si>
    <t>Back Office Includes Only People in a Support Role Such as Administration, Accounting, IT, HR, Legal</t>
  </si>
  <si>
    <t>Mid Office Includes All Categories Not in the Front or Back Offices or in the Leadership Category</t>
  </si>
  <si>
    <t>Base Salary and Overtime Compensation -- Other includes HR and Legal</t>
  </si>
  <si>
    <t>Cash Bonus Compensation for 1998 Results (Does not Include Options) -- Other includes HR and Legal</t>
  </si>
  <si>
    <t>Benefits (Medical, Life, &amp; Disability Insurance, Employers Social Security, 401K) Expense -- Other includes HR and Legal</t>
  </si>
  <si>
    <t>Expense for Full-Time-Equivalent (FTE) Contractor Employees (1 FTE = 2080 Hours) -- Includes Shared Services</t>
  </si>
  <si>
    <t>Ensure People are in the Same Category as their Expenses (Base, Bonus, Salary, etc.)</t>
  </si>
  <si>
    <t>Managers and Officers of the Organization (Not Traders and Marketers)</t>
  </si>
  <si>
    <t>People Either Not Employed by Your Company or Not in Your Organizational Chart -- Includes Shared Services</t>
  </si>
  <si>
    <t>This Turnover Measures both Good Turnover (Growth) and Bad Turnover (Terminations)</t>
  </si>
  <si>
    <t>This Turnover Measures Only Bad Turnover (Terminations)</t>
  </si>
  <si>
    <t>Used to Determine Compensation Normalization Factor</t>
  </si>
  <si>
    <t>Participant Company Daily Value at Risk Limit (Only One Answer per Company)</t>
  </si>
  <si>
    <t>VAR Limit $1,000,000 or Less</t>
  </si>
  <si>
    <t>VAR Limit $1,000,001 to $5,000,000</t>
  </si>
  <si>
    <t>VAR Limit $5,000,001 to $7,500,000</t>
  </si>
  <si>
    <t>VAR Limit $7,500,001 to $10,000,000</t>
  </si>
  <si>
    <t>VAR Limit $10,000,001 to 12,500,000</t>
  </si>
  <si>
    <t>The Back Office expenses determine the absolute and relative expenses of the indirect support and personnel and metrics like IT costs per unit of volume or employee</t>
  </si>
  <si>
    <t>The Mid Office expenses determine the absolute and relative expenses of the direct support and personnel</t>
  </si>
  <si>
    <t>The Front Office expenses determine the absolute and relative expenses of the traders and marketers and metrics like trading volumes per trader</t>
  </si>
  <si>
    <t>Splitting commodities into Trading and Marketing helps to determine the long and short term nature of the business and per unit measures like trading margin per trader</t>
  </si>
  <si>
    <t>Affiliate purchase can be used to determine the fraction of purchases from affiliate and  if Affiliate Volumes have different financial implications than other volumes</t>
  </si>
  <si>
    <t>Affiliate purchase can be used to determine the fraction of purchases from affiliate and if Affiliate Volumes have different financial implications than other volumes</t>
  </si>
  <si>
    <t>The Canadian Gas Volumes will determine the scale of the Canadian business and if Canadian Volumes have different financial implications than other volumes</t>
  </si>
  <si>
    <t>FTE categories can capture contractor and shared services employee expenses and can also be used to compare costs with employee costs for the same function</t>
  </si>
  <si>
    <t>Gas Transaction</t>
  </si>
  <si>
    <t>Power Transaction</t>
  </si>
  <si>
    <t>Financial Transaction</t>
  </si>
  <si>
    <t>Each and every buy, sell or transmission deal including hourly transactions.  Identified by some system generated number.</t>
  </si>
  <si>
    <t xml:space="preserve">Any and all receipts at a receipt Entity at a Receipt Meter. -- Any and all deliveries at a Delivery Entity at a Delivery Entity.
Excludes pool deliveries and receipts. -- Excludes interconnect deliveries and receipts.
</t>
  </si>
  <si>
    <t>Front Office Headcount can determine metrics such as gas trading gross margin per gas trader and average compensation levels for traders and marketers</t>
  </si>
  <si>
    <t>T&amp;E Expenses are used to track T&amp;E Expenses by office</t>
  </si>
  <si>
    <t>Other expenses are included to capture non-compensation and non-T&amp;E Expenses incurred by an office</t>
  </si>
  <si>
    <t>The Mid Office Headcount can be used to determine ratios of direct support to Front Office employees and average compensation levels</t>
  </si>
  <si>
    <t>The Back Office Headcount can be used to determine ratios of indirect support to Front Office employees and average compensation levels</t>
  </si>
  <si>
    <t>Leadership Expenses are tracked separately so that Mid Office metrics will not be distorted by the leadership compensation levels</t>
  </si>
  <si>
    <t>The Turnover percentages can be tested for correlation with compensation and company performance</t>
  </si>
  <si>
    <t>Net Income is the key measure of profitability and is used to determine the benchmark companies and measures such as Net Income per dollar of total G&amp;A expense</t>
  </si>
  <si>
    <t>EBITDA is a measure of accrual Net Income</t>
  </si>
  <si>
    <t>Mark to Market Net Income measures the Net Income including future business prospects</t>
  </si>
  <si>
    <t>Expense data can be used to determine costs per unit, cost per person, gross margin per dollar of expenses , Net Income per dollar of expense, and many other metrics</t>
  </si>
  <si>
    <t>These compensation questions can help increase the understanding of average compensation levels</t>
  </si>
  <si>
    <t>The Normalization information allows for the normalization of compensation information to a Houston, TX level to account for differences in the cost of living</t>
  </si>
  <si>
    <t>Stock Options for 1999 Results</t>
  </si>
  <si>
    <t>The percentage of pay targeted for options can give an indication of typical option awards without having to go through complex stock option valuation models</t>
  </si>
  <si>
    <t>The vesting information can give an idea of the long or short term nature of the stock options</t>
  </si>
  <si>
    <t>The additional bonus questions can be used to place average bonus amounts in context</t>
  </si>
  <si>
    <t>The percentage of pay targeted for bonuses can help determine if average bonuses exceeded, met, or fell short of employee expectations</t>
  </si>
  <si>
    <t>Sign-On Bonuses provide information on the recruitment efforts of the organization</t>
  </si>
  <si>
    <t>Earnings Volatility can show the swings in Earnings from month to month which is an indicator of both risk tolerance and operational execution</t>
  </si>
  <si>
    <t>Total Affiliate Cost of Goods Sold - Physical Gas</t>
  </si>
  <si>
    <t>Total Affiliate Cost of Goods Sold - Physical Power</t>
  </si>
  <si>
    <t>Non Extraordinary Expenses or write-offs due to Bad Debts</t>
  </si>
  <si>
    <t>Mark to Market COGS can be used to determine the anticipated future costs per unit of volume and whether costs are changing in the future</t>
  </si>
  <si>
    <t>Mark to Market COGS can be used to determine the anticipated future revenue per unit of volume and whether costs are changing in the future</t>
  </si>
  <si>
    <t>Canadian Physical COGS can be used to determine if costs per unit of volume for Canadian commodities are different from the general commodities</t>
  </si>
  <si>
    <t>Canadian Physical COGS can be used to determine if revenues per unit of volume for Canadian commodities are different from the general commodities</t>
  </si>
  <si>
    <t>Affiliate Physical COGS can be used to determine if costs per unit of volume for Affiliate commodities are different from the general commodities</t>
  </si>
  <si>
    <t>Affiliate Physical COGS can be used to determine if revenues per unit of volume for Affiliate commodities are different from the general commodities</t>
  </si>
  <si>
    <t xml:space="preserve">Physical COGS can be used to determine a revenue per unit of volume of a specific commodity such as Short-Term Physical power </t>
  </si>
  <si>
    <t xml:space="preserve">Physical COGS can be used to determine a cost per unit of volume of a specific commodity such as Short-Term Physical power </t>
  </si>
  <si>
    <t>Splitting commodities into Physical and Financial helps to determine the underlying basis of the business and to what extent physical commodities are capitalized upon</t>
  </si>
  <si>
    <t>The Other Commodities Questions get additional information on the scope of risk operations</t>
  </si>
  <si>
    <t>Bandwidth Trading and eCommerce</t>
  </si>
  <si>
    <t>Is your organization trading in Bandwidth?</t>
  </si>
  <si>
    <t>Will your organization be trading in Bandwidth?</t>
  </si>
  <si>
    <t>What is the amount of your eCommerce Investment</t>
  </si>
  <si>
    <t>Is your organization implementing eCommerce Solutions?</t>
  </si>
  <si>
    <t>Will your organization be implementing eCommerce Solutions?</t>
  </si>
  <si>
    <t>Has your organization commenced trading in Bandwidth?</t>
  </si>
  <si>
    <t>Does your organization have concrete current plans to trade in Bandwidth?</t>
  </si>
  <si>
    <t>Has your organization implemented any eCommerce trading or marketing solutions?</t>
  </si>
  <si>
    <t>Does your organization have concrete plans to implement any eCommerce trading or marketing solutions?</t>
  </si>
  <si>
    <t>What is the current investment in eCommerce solutions</t>
  </si>
  <si>
    <t>Credit Questions can provide additional information on the amount of risk that the organization and its parent organization is willing to take on</t>
  </si>
  <si>
    <t>Balance Sheet metrics can help determine the capital investment that was made to obtain the Net Income and indicate the profitability for investor stakeholders</t>
  </si>
  <si>
    <t>Traditional Balance Sheet metrics show the Capital that was used as reported on the balance sheet</t>
  </si>
  <si>
    <t>Return metrics and cash provided provide additional methods for measuring investor returns</t>
  </si>
  <si>
    <t>First point of contact for the study</t>
  </si>
  <si>
    <t>Other contact for the study</t>
  </si>
  <si>
    <t xml:space="preserve">Address for Navigant to send invoices to </t>
  </si>
  <si>
    <t>2000 Gas &amp; Power Marketing and Trading Study (1999 Data)</t>
  </si>
  <si>
    <t>The Stock Option questions determine if there is an option plan in place because expenses are not being collected on stock options which are difficult to value</t>
  </si>
  <si>
    <t>IT Capital expenses show investments made in IT that will typically occur over several years and can help explain large disparities in IT expenses due primarily to timing</t>
  </si>
  <si>
    <t>People measures determine the size of the organization in headcount and are key in calculating metrics like average compensation and gross margin per employee</t>
  </si>
  <si>
    <t>Leadership headcount can be used to determine the ratio of leaders to other employees and the separate category prevents distortion of the front and Mid Offices</t>
  </si>
  <si>
    <t>Physical Power Revenue from FRCC NERC Region</t>
  </si>
  <si>
    <t>MAAC Revenue</t>
  </si>
  <si>
    <t>Physical Power Revenue from MAAC NERC Region</t>
  </si>
  <si>
    <t>MAIN Revenue</t>
  </si>
  <si>
    <t>Physical Power Revenue from MAIN NERC Region</t>
  </si>
  <si>
    <t>MAPP Revenue</t>
  </si>
  <si>
    <t>Physical Power Revenue from MAPP NERC Region</t>
  </si>
  <si>
    <t>NPCC Revenue</t>
  </si>
  <si>
    <t>Physical Power Revenue from NPCC NERC Region</t>
  </si>
  <si>
    <t>SERC Revenue</t>
  </si>
  <si>
    <t>Physical Power Revenue from SERC NERC Region</t>
  </si>
  <si>
    <t>SPP Revenue</t>
  </si>
  <si>
    <t>Physical Power Revenue from SPP NERC Region</t>
  </si>
  <si>
    <t>WSCC Revenue</t>
  </si>
  <si>
    <t>Physical Power Revenue from WSCC NERC Region</t>
  </si>
  <si>
    <t>Total Affiliate Gas Revenue</t>
  </si>
  <si>
    <t>Physical Gas Revenue for Affiliate Transactions - All Equity Affiliates Combined</t>
  </si>
  <si>
    <t>Total Affiliate Power Revenue</t>
  </si>
  <si>
    <t>Physical Power Revenue for Affiliate Transactions - All Equity Affiliates Combined</t>
  </si>
  <si>
    <t>by Source</t>
  </si>
  <si>
    <t>% Gas Trading from Marketing Activities</t>
  </si>
  <si>
    <t>%</t>
  </si>
  <si>
    <t>Gas Trading Revenue from Gas Marketing Activities</t>
  </si>
  <si>
    <t>% Power Trading from Marketing Activities</t>
  </si>
  <si>
    <t>Power Trading Revenue from Power Marketing Activities</t>
  </si>
  <si>
    <t>by Cash Flow</t>
  </si>
  <si>
    <t>Average Monthly Receivables for Physical Gas</t>
  </si>
  <si>
    <t>Average Revenue Balance for one Month (Ideally averaged from all 12 Months) for Physical Gas Transactions</t>
  </si>
  <si>
    <t>Average Monthly Revenue for Physical Gas</t>
  </si>
  <si>
    <t>Average Accounts Receivables Balance for one Month (Ideally averaged from all 12 Months) for Physical Gas Transactions</t>
  </si>
  <si>
    <t>Average Monthly Receivables for Physical Power</t>
  </si>
  <si>
    <t>Average Revenue Balance for one Month (Ideally averaged from all 12 Months) for Physical Power Transactions</t>
  </si>
  <si>
    <t xml:space="preserve">Every buy or sell of a future, swap, basis swap, exchange option or OTC option. Identified by some system generated deal number.
</t>
  </si>
  <si>
    <t>All Power Volumes are reported in Mcf (100 MWh = 1 BBtue) -- Gross Conversion Ratio</t>
  </si>
  <si>
    <r>
      <t xml:space="preserve">On </t>
    </r>
    <r>
      <rPr>
        <u/>
        <sz val="9"/>
        <rFont val="Arial"/>
        <family val="2"/>
      </rPr>
      <t>Net Volumes,</t>
    </r>
    <r>
      <rPr>
        <sz val="9"/>
        <rFont val="Arial"/>
        <family val="2"/>
      </rPr>
      <t xml:space="preserve"> in order to avoid double counting the same the same transaction, count 'one side'.  For Example - 1 Mcf of Gas purchased from an affiliate organization and then sold to a marketing customer should not become 2 Mcf of Gas for revenue and volume purposes. All usual intracompany eliminations should be assumed.</t>
    </r>
  </si>
  <si>
    <t>Spot Contract</t>
  </si>
  <si>
    <t>Term Contract</t>
  </si>
  <si>
    <t>Value at Risk</t>
  </si>
  <si>
    <t>Final Study Conversion Factors</t>
  </si>
  <si>
    <t>Mcf to MWh</t>
  </si>
  <si>
    <t>(=)</t>
  </si>
  <si>
    <t>MWh to Mcf</t>
  </si>
  <si>
    <t>BBtue to Mcf</t>
  </si>
  <si>
    <t>BBtue to MWh</t>
  </si>
  <si>
    <t>From</t>
  </si>
  <si>
    <t>(=g6 / 1,000)</t>
  </si>
  <si>
    <t>KWh</t>
  </si>
  <si>
    <t>Wh</t>
  </si>
  <si>
    <t>MMBtue</t>
  </si>
  <si>
    <t>x 1000</t>
  </si>
  <si>
    <t>To</t>
  </si>
  <si>
    <t>(=g8 / 1,000,000)</t>
  </si>
  <si>
    <t>(=g12 / 1,000,000)</t>
  </si>
  <si>
    <t>MMbtue</t>
  </si>
  <si>
    <t>x 100</t>
  </si>
  <si>
    <t>(=g13 / 1,000,000)</t>
  </si>
  <si>
    <t>Gas Conversion</t>
  </si>
  <si>
    <t xml:space="preserve">Gas to Power Conversion </t>
  </si>
  <si>
    <t>/ 1000</t>
  </si>
  <si>
    <t>x 10</t>
  </si>
  <si>
    <t>Net Power Conversion -- Not to be used for this year's study</t>
  </si>
  <si>
    <t>Gross Power Conversion -- To be used for this year's (2000) study</t>
  </si>
  <si>
    <t>Net Income is calculated by Navigant for all participants but the Net Income from a participants accounting system can help to check the calculated Net Income.  Net Income can also be correlated against the other metrics to determine what drives profitability</t>
  </si>
  <si>
    <t>The Contractor Headcount can be used to determine the percentage of support functions fulfilled by contractors</t>
  </si>
  <si>
    <t>This turnover measure can help distinguish whether total turnover is due to bad personnel or growth and reorganization</t>
  </si>
  <si>
    <t>Options are split into two categories because Phantom Stock is generally considered to be more leading edge so it help indicate overall compensation philosophies</t>
  </si>
  <si>
    <t>Market segmentation data is used to determine the risk profile (price risk) of a participants portfolio and it also shows the focus and balance of the portfolio</t>
  </si>
  <si>
    <t>Exchange Trading can provide information on the types of transactions and help explain productivity metrics</t>
  </si>
  <si>
    <t>VAR Limit Over $35,000,000</t>
  </si>
  <si>
    <t>The actual limit is more accurate than the approximation and can make the analysis for a participant more exacting</t>
  </si>
  <si>
    <t>Gross Margin for Long-Term (More than 30 Days) Physical Gas Transactions</t>
  </si>
  <si>
    <t>Gross Margin -Physical  Power Trading</t>
  </si>
  <si>
    <t>Gross Margin or Short-Term (30 Days or Less) Physical Power Transactions</t>
  </si>
  <si>
    <t>Gross Margin -Physical  Power Marketing</t>
  </si>
  <si>
    <t>Gross Margins by Financial Commodity</t>
  </si>
  <si>
    <t>Gross Margin -Financial Gas Trading</t>
  </si>
  <si>
    <t>Gross Margin Derived from Short-Term (30 Days or Less) Paper Gas Transactions</t>
  </si>
  <si>
    <t>Gross Margin -Financial Gas Marketing</t>
  </si>
  <si>
    <t>Gross Margin Derived from Long-Term (More than 30 Days) Paper Gas Transactions</t>
  </si>
  <si>
    <t>Gross Margin -Financial Power Trading</t>
  </si>
  <si>
    <t>Gross Margin Derived from Short-Term (30 Days or Less) Paper Power Transactions</t>
  </si>
  <si>
    <t>Gross Margin -Financial Power Marketing</t>
  </si>
  <si>
    <t>Gross Margin Derived from Long-Term (More than 30 Days) Paper Power Transactions</t>
  </si>
  <si>
    <t>Gross Margin - Risk Management</t>
  </si>
  <si>
    <t>Gross Margin Derived from Speculative Transactions - Exclusive of Other Financial Margins</t>
  </si>
  <si>
    <t>Gross Margins - Other</t>
  </si>
  <si>
    <t>Gross Margin produced by OTC Transactions</t>
  </si>
  <si>
    <t>Gas and Power Over the Counter Transactions</t>
  </si>
  <si>
    <t xml:space="preserve">Gross Margin produced by exchange-traded instruments </t>
  </si>
  <si>
    <t>Gas and Power Exchange Traded Instruments</t>
  </si>
  <si>
    <t>Expenses</t>
  </si>
  <si>
    <t>Note:  Front, Mid, and Back Office Definitions are on the Definitions Sheet</t>
  </si>
  <si>
    <t>Front Office</t>
  </si>
  <si>
    <t>Traders and Marketers</t>
  </si>
  <si>
    <t>Base Salary Gas Traders</t>
  </si>
  <si>
    <t>Base Salary and Overtime Compensation</t>
  </si>
  <si>
    <t>Base Salary Gas Marketers</t>
  </si>
  <si>
    <t>Base Salary Power Traders</t>
  </si>
  <si>
    <t>Base Salary Power Marketers</t>
  </si>
  <si>
    <t>Base Salary Risk Traders</t>
  </si>
  <si>
    <t>Bonuses Gas Traders</t>
  </si>
  <si>
    <t>Splitting commodities into Trading and Marketing helps to determine the long and short term nature of the business and per unit measures such as trading margin per trader</t>
  </si>
  <si>
    <t>Mark-to-Market gross margins help to determine the future profitability of the business and also to fully capture the value being created today</t>
  </si>
  <si>
    <t>Looking at the Canadian Gross Margins can help determine if the Canadian gas business has a different profitability than the total gas business</t>
  </si>
  <si>
    <t>Looking at the Affiliate Gross Margins can help determine if the Affiliate gas business has a different profitability than the total gas business</t>
  </si>
  <si>
    <t>Looking at Intraday trading can help to determine if intraday transactions have a different profitability than trading in general</t>
  </si>
  <si>
    <t>VAR Limit</t>
  </si>
  <si>
    <t>Actual VAR</t>
  </si>
  <si>
    <t>Or Supply the actual Average Daily VAR Limit</t>
  </si>
  <si>
    <t>Answer Yes for the Appropriate Range</t>
  </si>
  <si>
    <t>Actual Average Daily Value at Risk for 1999</t>
  </si>
  <si>
    <t>Actual Average Daily Value at Risk for 1998</t>
  </si>
  <si>
    <t>Average Daily Risk Limit at a 95% Confidence Interval stated in dollars</t>
  </si>
  <si>
    <t>Actual Average Daily Value at Risk for 1999 stated in dollars</t>
  </si>
  <si>
    <t>Affiliates are companies with whom you have an equity interest</t>
  </si>
  <si>
    <t>Total Affiliate Gas Volume</t>
  </si>
  <si>
    <t>Gas Volumes transacted for Affiliate Organizations  - All Equity Affiliates Combined</t>
  </si>
  <si>
    <t>Total Affiliate Power Volume</t>
  </si>
  <si>
    <t>Power Volumes transacted for Affiliate Organizations  - All Equity Affiliates Combined</t>
  </si>
  <si>
    <t>Is Affiliate Transfer Price Market Based?</t>
  </si>
  <si>
    <t>Yes/No</t>
  </si>
  <si>
    <t>Realistic Market Prices</t>
  </si>
  <si>
    <t>Revenue</t>
  </si>
  <si>
    <t>by Physical Commodity</t>
  </si>
  <si>
    <t>Total Trading Revenue - Gas</t>
  </si>
  <si>
    <t>$</t>
  </si>
  <si>
    <t>Revenue from Short-Term (30 Days or Less) Physical Gas Transactions</t>
  </si>
  <si>
    <t>Total Marketing Revenue - Gas</t>
  </si>
  <si>
    <t>Revenue from Long-Term (More than 30 Days) Physical Gas Transactions</t>
  </si>
  <si>
    <t>Total Trading Revenue - Power</t>
  </si>
  <si>
    <t>Revenue from Short-Term (30 Days or Less) Physical Power Transactions</t>
  </si>
  <si>
    <t>Total Marketing Revenue - Power</t>
  </si>
  <si>
    <t>by Region - Physical Gas</t>
  </si>
  <si>
    <t>Gas Revenue United States</t>
  </si>
  <si>
    <t>Physical Gas Revenue from the United States</t>
  </si>
  <si>
    <t>Canadian Gas Revenue</t>
  </si>
  <si>
    <t>Physical Gas Revenue from Canada</t>
  </si>
  <si>
    <t>by Region - Physical Power</t>
  </si>
  <si>
    <t>ECAR Revenue</t>
  </si>
  <si>
    <t>Physical Power Revenue from ECAR NERC Region</t>
  </si>
  <si>
    <t>ERCOT Revenue</t>
  </si>
  <si>
    <t>Physical Power Revenue from ERCOT NERC Region</t>
  </si>
  <si>
    <t>FRCC Revenue</t>
  </si>
  <si>
    <t>FTE Contractor Expenses - Information Technology Support</t>
  </si>
  <si>
    <t>FTE Contractor Expenses - Other Support</t>
  </si>
  <si>
    <t>Direct IT Expense (Non Personnel)</t>
  </si>
  <si>
    <t>Internal IT Equipment Expense and O&amp;M Expense exclusive of Personnel Expense</t>
  </si>
  <si>
    <t>Direct HR  Expenses (Non Personnel)</t>
  </si>
  <si>
    <t>Internal HR Expense</t>
  </si>
  <si>
    <t>Direct Legal  Expenses (Non Personnel)</t>
  </si>
  <si>
    <t>Internal Legal Expense</t>
  </si>
  <si>
    <t>Direct Promotions and Marketing  Expenses (Non Personnel)</t>
  </si>
  <si>
    <t>Internal Promotions and Marketing Expense</t>
  </si>
  <si>
    <t>Direct Travel and Entertainment Expenses (Non Personnel)</t>
  </si>
  <si>
    <t>Internal Transportation, Lodging, Meals and Entertainment Expense</t>
  </si>
  <si>
    <t>Direct Facilities Expenses  (Non Personnel)</t>
  </si>
  <si>
    <t>Internal Building and Building O&amp;M Expense</t>
  </si>
  <si>
    <t>Direct Other Back Office Expenses (Non Personnel</t>
  </si>
  <si>
    <t>Miscellaneous Internal Expenses</t>
  </si>
  <si>
    <t>Indirect IT Expense (Non Personnel)</t>
  </si>
  <si>
    <t>Percent of total trading and marketing transactions best described by this category</t>
  </si>
  <si>
    <t>This is not expected to be an exact number -- Give a rough approximation</t>
  </si>
  <si>
    <t>Average Daily Risk Limit at a 95% Confidence Interval</t>
  </si>
  <si>
    <t>Sum of Physical Gas Categories -- Should = 100%</t>
  </si>
  <si>
    <t>Sum of Financial Gas Categories -- Should = 100%</t>
  </si>
  <si>
    <t>Sum of Physical Power Categories -- Should = 100%</t>
  </si>
  <si>
    <t>Total Physical Gas Contract %</t>
  </si>
  <si>
    <t>Total Financial Gas Contract %</t>
  </si>
  <si>
    <t>Total Physical Power Contract %</t>
  </si>
  <si>
    <t>Average Monthly Revenue for Physical Power</t>
  </si>
  <si>
    <t>Average Accounts Receivables Balance for one Month (Ideally averaged from all 12 Months) for Physical Power Transactions</t>
  </si>
  <si>
    <t>Gross Margin - Cost of Goods Sold (COGS)</t>
  </si>
  <si>
    <t>Cost of Goods Sold by Physical Commodity</t>
  </si>
  <si>
    <t>Cost of Goods Sold for Physical  Gas Trading</t>
  </si>
  <si>
    <t>COGS for Short-Term (30 Days or Less) Physical Gas Transactions</t>
  </si>
  <si>
    <t>Cost of Goods Sold for Physical  Gas Marketing</t>
  </si>
  <si>
    <t>COGS for Long-Term (More than 30 Days) Physical Gas Transactions</t>
  </si>
  <si>
    <t>Cost of Goods Sold for Physical  Power Trading</t>
  </si>
  <si>
    <t>COGS for Short-Term (30 Days or Less) Physical Power Transactions</t>
  </si>
  <si>
    <t>Cost of Goods Sold for Physical  Power Marketing</t>
  </si>
  <si>
    <t>Cost of Goods Sold by Region - Physical Gas</t>
  </si>
  <si>
    <t>Gas Cost of Goods Sold United States</t>
  </si>
  <si>
    <t>COGS for Physical Gas Transactions from the United States</t>
  </si>
  <si>
    <t>Gas Cost of Goods Sold Canada</t>
  </si>
  <si>
    <t>COGS for Physical Gas Transactions from Canada</t>
  </si>
  <si>
    <t>Cost of Goods Sold by Region - Physical Power</t>
  </si>
  <si>
    <t xml:space="preserve">Cost of Goods Sold ECAR </t>
  </si>
  <si>
    <t>COGS for Physical Power Transactions from ECAR NERC Region</t>
  </si>
  <si>
    <t xml:space="preserve">Cost of Goods Sold ERCOT </t>
  </si>
  <si>
    <t>COGS for Physical Power Transactions from ERCOT NERC Region</t>
  </si>
  <si>
    <t>Cost of Goods Sold FRCC</t>
  </si>
  <si>
    <t>COGS for Physical Power Transactions from FRCC NERC Region</t>
  </si>
  <si>
    <t xml:space="preserve">Cost of Goods Sold MAAC </t>
  </si>
  <si>
    <t>COGS for Physical Power Transactions from MACC NERC Region</t>
  </si>
  <si>
    <t xml:space="preserve">Cost of Goods Sold MAIN </t>
  </si>
  <si>
    <t>COGS for Physical Power Transactions from MAIN NERC Region</t>
  </si>
  <si>
    <t>Cost of Goods Sold MAPP</t>
  </si>
  <si>
    <t>COGS for Physical Power Transactions from MAPP NERC Region</t>
  </si>
  <si>
    <t xml:space="preserve">Cost of Goods Sold NPCC </t>
  </si>
  <si>
    <t>COGS for Physical Power Transactions from NPCC NERC Region</t>
  </si>
  <si>
    <t xml:space="preserve">Cost of Goods Sold SERC </t>
  </si>
  <si>
    <t>COGS for Physical Power Transactions from SERC NERC Region</t>
  </si>
  <si>
    <t xml:space="preserve">Cost of Goods Sold SPP </t>
  </si>
  <si>
    <t>COGS for Physical Power Transactions from SPP NERC Region</t>
  </si>
  <si>
    <t xml:space="preserve">Cost of Goods Sold WSCC </t>
  </si>
  <si>
    <t>COGS for Physical Power Transactions from WSCC NERC Region</t>
  </si>
  <si>
    <t>Affiliates</t>
  </si>
  <si>
    <t>COGS for Affiliate Transactions - All Equity Affiliates Combined</t>
  </si>
  <si>
    <t>Gross Margins by Physical Commodity</t>
  </si>
  <si>
    <t>Gross Margin = Revenue - COGS</t>
  </si>
  <si>
    <t>Gross Margin -Physical  Gas Trading</t>
  </si>
  <si>
    <t>Gross Margin for Short-Term (30 Days or Less) Physical Gas Transactions</t>
  </si>
  <si>
    <t>Gross Margin -Physical  Gas Marketing</t>
  </si>
  <si>
    <t>by Commodity</t>
  </si>
  <si>
    <t>Note:  Spot and Term Definitions  are  on the Definition Sheet</t>
  </si>
  <si>
    <t>Physical Volume of Gas - Spot</t>
  </si>
  <si>
    <t>Mcf</t>
  </si>
  <si>
    <t>Gas transactions 30 days or less in length</t>
  </si>
  <si>
    <t>Physical Volume of Gas - Term</t>
  </si>
  <si>
    <t>Gas transactions more than 30 days  in length</t>
  </si>
  <si>
    <t>Physical Volume of Power - Spot</t>
  </si>
  <si>
    <t>MWh</t>
  </si>
  <si>
    <t>Power transactions 30 days or less in length</t>
  </si>
  <si>
    <t>Physical Volume of Power - Term</t>
  </si>
  <si>
    <t>Power transactions more than 30 days in length</t>
  </si>
  <si>
    <t>Financial Volumes of Gas - Spot</t>
  </si>
  <si>
    <t>Paper Gas transactions 30 days or less in length</t>
  </si>
  <si>
    <t>Financial Volumes of Gas - Term</t>
  </si>
  <si>
    <t>Paper Gas transactions more than 30 days in length</t>
  </si>
  <si>
    <t>Financial Volumes of Power - Spot</t>
  </si>
  <si>
    <t>Total Front Office Personnel</t>
  </si>
  <si>
    <t>Total Officers &amp; Managers</t>
  </si>
  <si>
    <t>Total Mid Office Personnel</t>
  </si>
  <si>
    <t>Total Back Office Personnel</t>
  </si>
  <si>
    <t>Front Office Headcount</t>
  </si>
  <si>
    <t>Officer &amp; Manager Headcount</t>
  </si>
  <si>
    <t>Mid Office Headcount</t>
  </si>
  <si>
    <t>Back Office Headcount</t>
  </si>
  <si>
    <t>Contractor Headcount</t>
  </si>
  <si>
    <t>Total Contractor Personnel</t>
  </si>
  <si>
    <t>Total Back Office &amp; Contractor Personnel</t>
  </si>
  <si>
    <t>Total Personnel</t>
  </si>
  <si>
    <t>Total Headcount</t>
  </si>
  <si>
    <t>Total Personnel with Contractors</t>
  </si>
  <si>
    <t>Sum of Front Office Categories</t>
  </si>
  <si>
    <t>Officers &amp; Managers</t>
  </si>
  <si>
    <t>Sum of Mid Office Categories</t>
  </si>
  <si>
    <t>Sum of Back Office Categories</t>
  </si>
  <si>
    <t>Sum of FTE Categories</t>
  </si>
  <si>
    <t>Sum of Back Office &amp; FTE Categories</t>
  </si>
  <si>
    <t>Sum of All Personnel Categories Except FTEs</t>
  </si>
  <si>
    <t>Sum of All Personnel Categories</t>
  </si>
  <si>
    <t>Turnover = (New Hires + Terminations)/((Beginning Employees + Ending Employees) / 2 ) -- Gas Traders</t>
  </si>
  <si>
    <t>Cash Bonus Compensation for 1998 Results (Does not Include Options)</t>
  </si>
  <si>
    <t>Bonuses Gas Marketers</t>
  </si>
  <si>
    <t>Bonuses Power Traders</t>
  </si>
  <si>
    <t>Bonuses Power Marketers</t>
  </si>
  <si>
    <t>Bonuses Risk Traders</t>
  </si>
  <si>
    <t>Benefits Gas Traders</t>
  </si>
  <si>
    <t>Benefits (Medical, Life, &amp; Disability Insurance, Employers Social Security, 401K) Expense</t>
  </si>
  <si>
    <t>Benefits Gas Marketers</t>
  </si>
  <si>
    <t>Benefits Power Traders</t>
  </si>
  <si>
    <t>Benefits Power Marketers</t>
  </si>
  <si>
    <t>Benefits Risk Traders</t>
  </si>
  <si>
    <t>Travel and Entertainment Expense Front Office</t>
  </si>
  <si>
    <t>Transportation, Lodging, Meals and Entertainment</t>
  </si>
  <si>
    <t>Other Expenses Front Office</t>
  </si>
  <si>
    <t xml:space="preserve">Any Front Office Expenses Not Included in the Above Categories </t>
  </si>
  <si>
    <t>Mid Office</t>
  </si>
  <si>
    <t>Direct Support of the Front Office</t>
  </si>
  <si>
    <t>Base Salary Logistical Personnel</t>
  </si>
  <si>
    <t>Base Salary Research, Analysis, Structuring</t>
  </si>
  <si>
    <t xml:space="preserve">Base Salary Financial Control </t>
  </si>
  <si>
    <t>Base Salary Management / Officers</t>
  </si>
  <si>
    <t>Base Salary Credit</t>
  </si>
  <si>
    <t>Base Salary Other Mid Office</t>
  </si>
  <si>
    <t>Bonuses Logistical Personnel</t>
  </si>
  <si>
    <t>Bonuses Research, Analysis, Structuring</t>
  </si>
  <si>
    <t>Bonuses Financial Control</t>
  </si>
  <si>
    <t>Bonuses Management</t>
  </si>
  <si>
    <t>Bonuses Credit</t>
  </si>
  <si>
    <t>Bonuses Other Mid Office</t>
  </si>
  <si>
    <t>Benefits Logistical Personnel</t>
  </si>
  <si>
    <t>Benefits Research, Analysis, Structuring</t>
  </si>
  <si>
    <t>Benefits Control</t>
  </si>
  <si>
    <t>Benefits Management / Officers</t>
  </si>
  <si>
    <t>Benefits Credit</t>
  </si>
  <si>
    <t>Benefits Other Mid Office</t>
  </si>
  <si>
    <t>Travel and Entertainment Expense Mid Office</t>
  </si>
  <si>
    <t>Other Expenses Other Mid Office</t>
  </si>
  <si>
    <t>Back Office - Support</t>
  </si>
  <si>
    <t>Indirect Support (Accounting, IT, HR) of the Front Office  -- Note:  Direct and Indirect Definitions are on the Definitions Sheet</t>
  </si>
  <si>
    <t>Base Salary Accounting Personnel</t>
  </si>
  <si>
    <t>Bonuses Accounting Personnel</t>
  </si>
  <si>
    <t>Benefits Accounting Personnel</t>
  </si>
  <si>
    <t>Base Salary Administrative Support Personnel</t>
  </si>
  <si>
    <t>Bonuses Administrative Support Personnel</t>
  </si>
  <si>
    <t>Benefits Administrative Support Personnel</t>
  </si>
  <si>
    <t>Base Salary Information Technology Personnel</t>
  </si>
  <si>
    <t>Bonuses Information Technology Personnel</t>
  </si>
  <si>
    <t>Benefits Information Technology Personnel</t>
  </si>
  <si>
    <t>Base Salary Other Support Personnel</t>
  </si>
  <si>
    <t>Bonuses Other Support Personnel</t>
  </si>
  <si>
    <t>Benefits Other Support Personnel</t>
  </si>
  <si>
    <t>FTE Contractor Expenses - Accounting Support</t>
  </si>
  <si>
    <t>Expense for Full-Time-Equivalent (FTE) Contractor Employees</t>
  </si>
  <si>
    <t>FTE Contractor Expenses - Administrative Support</t>
  </si>
  <si>
    <t>Paper Power Transactions for FRCC NERC Region</t>
  </si>
  <si>
    <t>Physical Power Volume MAAC</t>
  </si>
  <si>
    <t>Physical Power Transactions for MAAC NERC Region</t>
  </si>
  <si>
    <t>Financial Power Volume MAAC</t>
  </si>
  <si>
    <t>Paper Power Transactions for MAAC NERC Region</t>
  </si>
  <si>
    <t>Physical Power Volume MAIN</t>
  </si>
  <si>
    <t>Physical Power Transactions for MAIN NERC Region</t>
  </si>
  <si>
    <t>Financial Power Volume MAIN</t>
  </si>
  <si>
    <t>Paper Power Transactions for MAIN NERC Region</t>
  </si>
  <si>
    <t>Physical Power Volume MAPP</t>
  </si>
  <si>
    <t>Physical Power Transactions for MAPP NERC Region</t>
  </si>
  <si>
    <t>Financial Power Volume MAPP</t>
  </si>
  <si>
    <t>Paper Power Transactions for MAPP NERC Region</t>
  </si>
  <si>
    <t>Physical Power Volume NPCC</t>
  </si>
  <si>
    <t>Physical Power Transactions for NPCC NERC Region</t>
  </si>
  <si>
    <t>Financial Power Volume NPCC</t>
  </si>
  <si>
    <t>Paper Power Transactions for NPCC NERC Region</t>
  </si>
  <si>
    <t>Physical Power Volume SERC</t>
  </si>
  <si>
    <t>Physical Power Transactions for SERC NERC Region</t>
  </si>
  <si>
    <t>Financial Power Volume SERC</t>
  </si>
  <si>
    <t>Paper Power Transactions for SERC NERC Region</t>
  </si>
  <si>
    <t>Physical Power Volume SPP</t>
  </si>
  <si>
    <t>Physical Power Transactions for SPP NERC Region</t>
  </si>
  <si>
    <t>Financial Power Volume SPP</t>
  </si>
  <si>
    <t>Paper Power Transactions for SPP NERC Region</t>
  </si>
  <si>
    <t>Physical Power Volume WSCC</t>
  </si>
  <si>
    <t>Physical Power Transactions for WSCC NERC Region</t>
  </si>
  <si>
    <t>Financial Power Volume WSCC</t>
  </si>
  <si>
    <t>Paper Power Transactions for WSCC NERC Region</t>
  </si>
  <si>
    <t>by Affiliates</t>
  </si>
  <si>
    <t xml:space="preserve">Physical COGS can be used to determine a cost per unit of volume of a specific commodity such as Short-Term Physical Gas </t>
  </si>
  <si>
    <t xml:space="preserve">Physical COGS can be used to determine a revenue per unit of volume of a specific commodity such as Short-Term Physical Gas </t>
  </si>
  <si>
    <t>Sum of Financial Power Categories -- Should = 100%</t>
  </si>
  <si>
    <t>Total Financial Power Contract %</t>
  </si>
  <si>
    <t>Total Canadian Gas Volume</t>
  </si>
  <si>
    <t>Intraday Physical Power Purchases</t>
  </si>
  <si>
    <t>Intraday Physical Power Sales</t>
  </si>
  <si>
    <t>Physical Power Volumes</t>
  </si>
  <si>
    <t>Intraday Purchases</t>
  </si>
  <si>
    <t>Intraday Sales</t>
  </si>
  <si>
    <t>Short-Term Physical Power Sales</t>
  </si>
  <si>
    <t>Short-Term Physical Power Purchases</t>
  </si>
  <si>
    <t>Long-Term Purchases</t>
  </si>
  <si>
    <t>Long-Term Physical Power Sales</t>
  </si>
  <si>
    <t>Long-Term Sales</t>
  </si>
  <si>
    <t>Long-Term Physical Power Purchases</t>
  </si>
  <si>
    <t>Total Physical Power Sales</t>
  </si>
  <si>
    <t>Total Physical Power Volume</t>
  </si>
  <si>
    <t>Total Physical Power Purchases</t>
  </si>
  <si>
    <t>Intraday Financial Power Purchases</t>
  </si>
  <si>
    <t>Intraday Financial Power Sales</t>
  </si>
  <si>
    <t>Short-Term Financial Power Purchases</t>
  </si>
  <si>
    <t>Short-Term Financial Power Sales</t>
  </si>
  <si>
    <t>Long-Term Financial Power Purchases</t>
  </si>
  <si>
    <t>Long-Term Financial Power Sales</t>
  </si>
  <si>
    <t>Total Financial Power Purchases</t>
  </si>
  <si>
    <t>Total Financial Power Sales</t>
  </si>
  <si>
    <t>Total Financial Power Volume</t>
  </si>
  <si>
    <t>Financial Power Volumes</t>
  </si>
  <si>
    <t>Financial Power Volumes are volumes that were not taken to delivery during the calendar year 1999</t>
  </si>
  <si>
    <t>Total Power Purchases</t>
  </si>
  <si>
    <t>Total Power Sales</t>
  </si>
  <si>
    <t>Total Power Volume</t>
  </si>
  <si>
    <t>Mark to Market Power Volumes</t>
  </si>
  <si>
    <t>Inclusive of Physical Power volumes for 1999</t>
  </si>
  <si>
    <t>Total Power Volumes</t>
  </si>
  <si>
    <t>Total Volumes</t>
  </si>
  <si>
    <t>Total Gas &amp; Power Volumes</t>
  </si>
  <si>
    <t>BBtue</t>
  </si>
  <si>
    <t>Key</t>
  </si>
  <si>
    <t>Check Cells that Self Calculate</t>
  </si>
  <si>
    <t>Will Be Filled in By Navigant</t>
  </si>
  <si>
    <t>This cells must be filled in -- If it does not apply fill it in with a zero value</t>
  </si>
  <si>
    <t>DO NOT TYPE IN THESE CELLS AS THEY HAVE FORMULAS</t>
  </si>
  <si>
    <t>These cells will be filled in by Navigant</t>
  </si>
  <si>
    <t>Input #</t>
  </si>
  <si>
    <t>Metric</t>
  </si>
  <si>
    <t>1998 Gas and Power Marketing and Trading Study -- Input Form</t>
  </si>
  <si>
    <t>Unit of</t>
  </si>
  <si>
    <t xml:space="preserve">Participant </t>
  </si>
  <si>
    <t>Measure</t>
  </si>
  <si>
    <t>Input</t>
  </si>
  <si>
    <t>Definition / Notes</t>
  </si>
  <si>
    <t>General Information</t>
  </si>
  <si>
    <t>Company Name</t>
  </si>
  <si>
    <t>Name of Marketing and Trading Organization</t>
  </si>
  <si>
    <t xml:space="preserve">Contact Name </t>
  </si>
  <si>
    <t>Primary Contact</t>
  </si>
  <si>
    <t>Contact Phone Number</t>
  </si>
  <si>
    <t>Contact E-Mail</t>
  </si>
  <si>
    <t>Contact Name</t>
  </si>
  <si>
    <t>Secondary Contact</t>
  </si>
  <si>
    <t>Contact  Phone Number</t>
  </si>
  <si>
    <t>Date of Submission</t>
  </si>
  <si>
    <t>DD/MM/YY</t>
  </si>
  <si>
    <t>Volume</t>
  </si>
  <si>
    <t>Note:  Sterling Will Use BBtue when Reporting Combined Gas and Power Metrics - BBtue = 3.413 MWh (Power) or 1000 MCF (Gas)</t>
  </si>
  <si>
    <t>Cash provided by marketing and trading as shown on your financial statements</t>
  </si>
  <si>
    <t>Pay close attention to rows with red text</t>
  </si>
  <si>
    <t>Legal Expense -- Exclusive of Personnel Expense</t>
  </si>
  <si>
    <t>Promotions and Marketing Expense -- Exclusive of Personnel Expense</t>
  </si>
  <si>
    <t>Transportation, Lodging, Meals and Entertainment Expense -- Exclusive of Personnel Expense</t>
  </si>
  <si>
    <t>Building and Building O&amp;M Expense -- Exclusive of Personnel Expense</t>
  </si>
  <si>
    <t>Miscellaneous Expenses -- Exclusive of Personnel Expense</t>
  </si>
  <si>
    <t>Sum of All Back Office Expense Categories</t>
  </si>
  <si>
    <t>Sum of All Expense Categories</t>
  </si>
  <si>
    <t>Sum of All Front Office Expense Categories</t>
  </si>
  <si>
    <t>Sum of All Leadership Expense Categories</t>
  </si>
  <si>
    <t>Sum of All Mid Office Expense Categories</t>
  </si>
  <si>
    <t>Total Allocated Expenses</t>
  </si>
  <si>
    <t>Total Expenses Less Allocated Expenses</t>
  </si>
  <si>
    <t>Total G&amp;A Expenses - Allocated Expenses</t>
  </si>
  <si>
    <t>Allocated Expenses from Parent or Affiliate Organizations -- Amount should be incorporated into expense categories above as well</t>
  </si>
  <si>
    <t>Parent Organization Expenses</t>
  </si>
  <si>
    <t>Expense Allocations</t>
  </si>
  <si>
    <t>Calculated Net Income</t>
  </si>
  <si>
    <t>Mark to Market Net Income</t>
  </si>
  <si>
    <t>Calculated Mark to Market Net Income</t>
  </si>
  <si>
    <t>Mark to Market Earnings Before Interest, Taxes, Depreciation, and Amortization</t>
  </si>
  <si>
    <t>Total Physical and Financial Gross Margin - Total G&amp;A Expenses</t>
  </si>
  <si>
    <t>Total Mark to Market Physical and Financial Gross Margin - Total G&amp;A Expenses</t>
  </si>
  <si>
    <t>Other Expenses</t>
  </si>
  <si>
    <t>1999 Depreciation Expense for Information Technology</t>
  </si>
  <si>
    <t>1999 Capital Budget for Information Technology</t>
  </si>
  <si>
    <t>1999 Expenses to Address Year 2000 Issues</t>
  </si>
  <si>
    <t>Turnover = (New Hires + Terminations)/((Beginning Employees + Ending Employees) / 2 ) -- Gas Marketers</t>
  </si>
  <si>
    <t>Turnover = (New Hires + Terminations)/((Beginning Employees + Ending Employees) / 2 ) -- Power Traders</t>
  </si>
  <si>
    <t>Turnover = (New Hires + Terminations)/((Beginning Employees + Ending Employees) / 2 ) -- Power Marketers</t>
  </si>
  <si>
    <t>Turnover = (New Hires + Terminations)/((Beginning Employees + Ending Employees) / 2 ) -- Financial Traders</t>
  </si>
  <si>
    <t>Turnover = (New Hires + Terminations)/((Beginning Employees + Ending Employees) / 2 ) -- All Mid Office Personnel Categories</t>
  </si>
  <si>
    <t>Turnover = (New Hires + Terminations)/((Beginning Employees + Ending Employees) / 2 ) -- All Back Office Personnel Categories</t>
  </si>
  <si>
    <t>Schedule for Being Able to Redeem Stock Option</t>
  </si>
  <si>
    <t>Job Titles that Receive Sign-On Bonuses</t>
  </si>
  <si>
    <t>Typical Sign Bonus for a New Hire -- Please list only one value and not a range</t>
  </si>
  <si>
    <t>Typical Retention Bonus -- Please list only one value and not a range</t>
  </si>
  <si>
    <t>Job Titles that Receive Retention Bonuses</t>
  </si>
  <si>
    <t>Primary Location of Marketing and Trading Operations -- City</t>
  </si>
  <si>
    <t>Primary Location of Marketing and Trading Operations -- State</t>
  </si>
  <si>
    <t>Customer Sources</t>
  </si>
  <si>
    <t>List Correlated Commodities</t>
  </si>
  <si>
    <t>Budgeted Book Capital Employed  per $Million of Budgeted Margin</t>
  </si>
  <si>
    <t xml:space="preserve"> Grand Total Inputs</t>
  </si>
  <si>
    <t>Total Required Inputs</t>
  </si>
  <si>
    <t>Paper Power transactions 30 days or less in length</t>
  </si>
  <si>
    <t>Financial Volumes of Power - Term</t>
  </si>
  <si>
    <t>Paper Power transactions more than 30 days in length</t>
  </si>
  <si>
    <t>by Region - Gas</t>
  </si>
  <si>
    <t>Physical Gas Volume United States</t>
  </si>
  <si>
    <t>Gas transactions for the United States</t>
  </si>
  <si>
    <t>Financial Gas Volume United States</t>
  </si>
  <si>
    <t>Paper Gas transactions for the United States</t>
  </si>
  <si>
    <t>Physical Gas Volume Canada</t>
  </si>
  <si>
    <t>Gas transactions for Canada</t>
  </si>
  <si>
    <t>Financial Gas Volume Canada</t>
  </si>
  <si>
    <t>Paper Gas transactions for Canada</t>
  </si>
  <si>
    <t>by Region - Power</t>
  </si>
  <si>
    <t xml:space="preserve">Physical Power Volume ECAR </t>
  </si>
  <si>
    <t xml:space="preserve"> </t>
  </si>
  <si>
    <t>Physical Power Transactions for ECAR NERC Region</t>
  </si>
  <si>
    <t xml:space="preserve">Financial Power Volume ECAR </t>
  </si>
  <si>
    <t>Paper Power Transactions for ECAR NERC Region</t>
  </si>
  <si>
    <t>Physical Power Volume ERCOT</t>
  </si>
  <si>
    <t>Physical Power Transactions for ERCOT NERC Region</t>
  </si>
  <si>
    <t>Financial Power Volume ERCOT</t>
  </si>
  <si>
    <t>Paper Power Transactions for ERCOT NERC Region</t>
  </si>
  <si>
    <t>Physical Power Volume FRCC</t>
  </si>
  <si>
    <t>Physical Power Transactions for FRCC NERC Region</t>
  </si>
  <si>
    <t>Financial Power Volume FRCC</t>
  </si>
  <si>
    <t>What is the Vesting Schedule of the Options</t>
  </si>
  <si>
    <t>% and Year</t>
  </si>
  <si>
    <t>Annual Bonuses</t>
  </si>
  <si>
    <t>What is the Targeted Average Bonus - Front Office</t>
  </si>
  <si>
    <t>% of Base Pay that is Targeted to Paid Out in Bonuses</t>
  </si>
  <si>
    <t>What is the Targeted Average Bonus - Mid Office</t>
  </si>
  <si>
    <t>What is the Targeted Average Bonus - Back Office</t>
  </si>
  <si>
    <t>Sign-On Bonuses</t>
  </si>
  <si>
    <t>Are Sign-On Bonuses Offered</t>
  </si>
  <si>
    <t>Are Bonuses Offered to New Employees to Sign-On</t>
  </si>
  <si>
    <t>What Job Titles are Offered Sign-On Bonuses</t>
  </si>
  <si>
    <t>List Jobs</t>
  </si>
  <si>
    <t>What is the Average Sign-On Bonus</t>
  </si>
  <si>
    <t>Average or Typical Sign-On Bonus</t>
  </si>
  <si>
    <t>Retention Bonuses and Options</t>
  </si>
  <si>
    <t>Volumes are used to determine the scale of operations and to compute efficiency metrics such as volume per employee and cost per unit of volume</t>
  </si>
  <si>
    <t>Physical Volumes are collected to determine the scale of the physical business and its relation to the financial side of the business</t>
  </si>
  <si>
    <t>The Total Volume allows for the elimination of double counting due to instances involving the purchase and subsequent sale of the same volume</t>
  </si>
  <si>
    <t>These calculations are here to help cross check the above information</t>
  </si>
  <si>
    <t>Financial Volumes are collected to determine the scale of the Financial business and its relation to the underlying physical commodities</t>
  </si>
  <si>
    <t>Mark-to-Market Volumes are being collected to determine the future scale of the business and the growth prospects</t>
  </si>
  <si>
    <t>The Future Commitments and Contracts will determine the volumes that the company will move in the future</t>
  </si>
  <si>
    <t>The Duration will give the average length of the current Volumes and give an idea of the short or long term focus of the business</t>
  </si>
  <si>
    <t>COGS from Purchases less than 30 days in duration -- Includes Intraday</t>
  </si>
  <si>
    <t>Revenue from Sales less than 30 days in duration -- Includes Intraday</t>
  </si>
  <si>
    <t>Short-Term Physical Revenue - Short-Term COGS -- This may not exactly match Your  Gross Margin -- Includes Intraday</t>
  </si>
  <si>
    <t>Purchases less than 30 days in duration from Affiliate Organizations -- Includes Intraday</t>
  </si>
  <si>
    <t>Short-Term Financial  + Long-Term Financial Purchases</t>
  </si>
  <si>
    <t>Total Physical Trading Gross Margin + Total Physical Marketing Gross Margin -- This may not exactly match Your Gross Margin</t>
  </si>
  <si>
    <t>Short-Term Physical Revenue - Short-Term COGS  -- Includes Intraday -- This may not exactly match Your  Gross Margin</t>
  </si>
  <si>
    <t xml:space="preserve">Gross Margin from Financial Gas Trading </t>
  </si>
  <si>
    <t>Gross Margin from Financial Gas Marketing</t>
  </si>
  <si>
    <t>Financial Gas Trading Gross Margin + Financial Gas Marketing Gross Margin</t>
  </si>
  <si>
    <t>Canadian Gross Margins are also  included in the Physical and Financial Gas Gross Margins</t>
  </si>
  <si>
    <t>Gross Margin from Financial Power Intraday Trading</t>
  </si>
  <si>
    <t>Total Gross Margin from Power Trading</t>
  </si>
  <si>
    <t>Excludes Direct Hedges of Physical Transactions (see above) -- Includes Intraday</t>
  </si>
  <si>
    <t>Total Gross Margin From Financial Power Marketing</t>
  </si>
  <si>
    <t>President/Leader of the Marketing &amp; Trading Organization and their Direct Reports</t>
  </si>
  <si>
    <t>Overall Turnover</t>
  </si>
  <si>
    <t>Terminations</t>
  </si>
  <si>
    <t xml:space="preserve">Annual Turnover of Front Office Personnel </t>
  </si>
  <si>
    <t>Annual Turnover of Officers/Leaders</t>
  </si>
  <si>
    <t>Turnover = (New Hires + Terminations)/((Beginning Employees + Ending Employees) / 2 ) -- Officers/Leaders</t>
  </si>
  <si>
    <t>Bonuses Officers &amp; Leaders</t>
  </si>
  <si>
    <t>Benefits Officers &amp; Leaders</t>
  </si>
  <si>
    <t>Base Salary Officers &amp; Leaders</t>
  </si>
  <si>
    <t>Termination% = Terminations/((Beginning Employees + Ending Employees)/2) -- All Front Office Personnel Categories</t>
  </si>
  <si>
    <t>Termination% = Terminations/((Beginning Employees + Ending Employees)/2) -- All Mid Office Personnel Categories</t>
  </si>
  <si>
    <t>Termination% = Terminations/((Beginning Employees + Ending Employees)/2) -- All Back Office Personnel Categories</t>
  </si>
  <si>
    <t>Termination% = Terminations/((Beginning Employees + Ending Employees)/2) -- Officers/Leaders</t>
  </si>
  <si>
    <t>Total Number of Transactions</t>
  </si>
  <si>
    <t>Cash Provided by Marketing &amp; Trading Operations</t>
  </si>
  <si>
    <t>Financial Gas Term Contracts - contracts running over 18 months</t>
  </si>
  <si>
    <t>Contract  Exposure and Activity - Physical Power</t>
  </si>
  <si>
    <t>Physical Power Spot Contracts - Intraday Trading</t>
  </si>
  <si>
    <t>Physical Power Spot Contracts - contracts for 30 days or less</t>
  </si>
  <si>
    <t>Physical Power Term Contracts - contracts running 30 - 90 days (2- 3 months)</t>
  </si>
  <si>
    <t>Physical Power Term Contracts - contracts running 90 -180 days</t>
  </si>
  <si>
    <t>Physical Power Term Contracts - contracts running 181 - 365 days (6 -12 months)</t>
  </si>
  <si>
    <t>Physical Power Term Contracts- contracts running 13-18 months</t>
  </si>
  <si>
    <t>Physical Power Term Contracts - contracts running over 18 months</t>
  </si>
  <si>
    <t>Contract  Exposure and Activity - Financial Power</t>
  </si>
  <si>
    <t>Financial Power Spot Contracts - Intraday Trading</t>
  </si>
  <si>
    <t>Financial Power Spot Contracts - contracts for 30 days or less</t>
  </si>
  <si>
    <t>Financial Power Term Contracts - contracts running 30 - 90 days (2- 3 months)</t>
  </si>
  <si>
    <t>Financial Power Term Contracts - contracts running 90 -180 days</t>
  </si>
  <si>
    <t>Financial Power Term Contracts - contracts running 181 - 365 days (6 -12 months)</t>
  </si>
  <si>
    <t>Financial Power Term Contracts - contracts running 13 - 18 months</t>
  </si>
  <si>
    <t>Financial Power Term Contracts - contracts running over 18 months</t>
  </si>
  <si>
    <t>Exchange Trading</t>
  </si>
  <si>
    <t xml:space="preserve">% of Gas Contracts by Volume which are exchange-traded </t>
  </si>
  <si>
    <t>vs. Over The Counter Transactions</t>
  </si>
  <si>
    <t xml:space="preserve">% of Power Contracts by Volume which are exchange-traded </t>
  </si>
  <si>
    <t>Customer Base</t>
  </si>
  <si>
    <t>Other Gas and Power Marketers</t>
  </si>
  <si>
    <t>Buy/Sell/Both/No</t>
  </si>
  <si>
    <t>Type of Transaction Conducted with Customer - Both Means Buy &amp; Sell to This Customer</t>
  </si>
  <si>
    <t>Gas  Producers</t>
  </si>
  <si>
    <t>Local Distribution Companies</t>
  </si>
  <si>
    <t>Electric Utilities</t>
  </si>
  <si>
    <t>Industrial</t>
  </si>
  <si>
    <t>Other</t>
  </si>
  <si>
    <t>Turnover = (New Hires + Terminations)/((Beginning Employees + Ending Employees) / 2 ) - Gas Traders</t>
  </si>
  <si>
    <t>Annual Turnover of Gas Marketers</t>
  </si>
  <si>
    <t>Turnover = (New Hires + Terminations)/((Beginning Employees + Ending Employees) / 2 ) - Gas Marketers</t>
  </si>
  <si>
    <t>Annual Turnover of Power Traders</t>
  </si>
  <si>
    <t>Turnover = (New Hires + Terminations)/((Beginning Employees + Ending Employees) / 2 ) - Power Traders</t>
  </si>
  <si>
    <t>Annual Turnover of Power Marketers</t>
  </si>
  <si>
    <t>Turnover = (New Hires + Terminations)/((Beginning Employees + Ending Employees) / 2 ) - Power Marketers</t>
  </si>
  <si>
    <t>Annual Turnover of Financial Traders</t>
  </si>
  <si>
    <t>Turnover = (New Hires + Terminations)/((Beginning Employees + Ending Employees) / 2 ) - Financial Traders</t>
  </si>
  <si>
    <t>Annual Turnover of Mid Office Personnel</t>
  </si>
  <si>
    <t>Turnover = (New Hires + Terminations)/((Beginning Employees + Ending Employees) / 2 ) - All Mid Office Personnel Categories</t>
  </si>
  <si>
    <t>Annual Turnover of Back Office Personnel</t>
  </si>
  <si>
    <t>Turnover = (New Hires + Terminations)/((Beginning Employees + Ending Employees) / 2 ) - All Back Office Personnel Categories</t>
  </si>
  <si>
    <t>Compensation</t>
  </si>
  <si>
    <t>Normalization</t>
  </si>
  <si>
    <t>Primary Location of Marketing and Trading Operations</t>
  </si>
  <si>
    <t>City</t>
  </si>
  <si>
    <t>Where the Majority of the Gas and Power Trading Operations are Located</t>
  </si>
  <si>
    <t>State</t>
  </si>
  <si>
    <t>Stock Options</t>
  </si>
  <si>
    <t>Are Stock Options Awarded to the Front Office</t>
  </si>
  <si>
    <t>Stock Options for 1998 Results</t>
  </si>
  <si>
    <t>Is Phantom Stock Used by the Front Office</t>
  </si>
  <si>
    <t xml:space="preserve">Is there a Bonus Plan Based on Phantom Stock </t>
  </si>
  <si>
    <t>Are Stock Options Awarded to the Mid Office</t>
  </si>
  <si>
    <t>Is Phantom Stock Used by the Mid Office</t>
  </si>
  <si>
    <t>Are Stock Options Awarded to the Back Office</t>
  </si>
  <si>
    <t>Is Phantom Stock Used by the Back Office</t>
  </si>
  <si>
    <t>What is the Targeted Average Stock Option Grant - Front Office</t>
  </si>
  <si>
    <t>% of Base Pay that is Targeted to be Granted in Stock Options</t>
  </si>
  <si>
    <t>What is the Targeted Average Stock Option Grant - Mid Office</t>
  </si>
  <si>
    <t>What is the Targeted Average Stock Option Grant - Back Office</t>
  </si>
  <si>
    <t>What is the Average Initial Vesting Period for Stock Options</t>
  </si>
  <si>
    <t># of Years</t>
  </si>
  <si>
    <t>Average Number of Years to Initially Vest Stock Options</t>
  </si>
  <si>
    <t>What is the Average Period for Full Vesting of Stock Options</t>
  </si>
  <si>
    <t>Average Number of Years to Fully Vest Stock Options</t>
  </si>
  <si>
    <t xml:space="preserve">Splitting Volumes into Purchases and Sales can help to determine if one is long or short in specific commodities such as Short-Term Financial Power </t>
  </si>
  <si>
    <t>Physical Should  Include All Volumes Intended to be Delivered (Includes Book-Outs)</t>
  </si>
  <si>
    <t>Affiliate Results are Included in the Results Above</t>
  </si>
  <si>
    <t>Gross Margins are the key to profitability in this business and gross margin information and detailed gross margin information can help determine profitability by commodity and unit of measure</t>
  </si>
  <si>
    <t>Includes Direct Hedges of Physical Gas Trading Transactions</t>
  </si>
  <si>
    <t>Includes Direct Hedges of Physical Gas Marketing Transactions</t>
  </si>
  <si>
    <t>Includes Direct Hedges of Physical Power Intraday Trading Transactions</t>
  </si>
  <si>
    <t>Includes Direct Hedges of Physical Power Trading Transactions -- Includes Intraday</t>
  </si>
  <si>
    <t>Includes Direct Hedges of Physical Power Marketing Transactions</t>
  </si>
  <si>
    <t>Financial Hedges -- Company Wide + Financial Arbitrage + Financial Market Positions</t>
  </si>
  <si>
    <t>March1998 Gross Margin</t>
  </si>
  <si>
    <t>April 1998 Gross Margin</t>
  </si>
  <si>
    <t>May 1998 Gross Margin</t>
  </si>
  <si>
    <t>June 1998 Gross Margin</t>
  </si>
  <si>
    <t>July 1998 Gross Margin</t>
  </si>
  <si>
    <t>August 1998 Gross Margin</t>
  </si>
  <si>
    <t>September1998 Gross Margin</t>
  </si>
  <si>
    <t>October 1998 Gross Margin</t>
  </si>
  <si>
    <t>November 1998 Gross Margin</t>
  </si>
  <si>
    <t>December 1998 Gross Margin</t>
  </si>
  <si>
    <t>Earnings Volatility - Annualized Volatility of Net Income</t>
  </si>
  <si>
    <t>January 1998 Net Income</t>
  </si>
  <si>
    <t>Input month end Net Income resulting from all (Gas, Power , Marketing and Trading) activities this month</t>
  </si>
  <si>
    <t>February 1998 Net Income</t>
  </si>
  <si>
    <t>March1998 Net Income</t>
  </si>
  <si>
    <t>April 1998 Net Income</t>
  </si>
  <si>
    <t>May 1998 Net Income</t>
  </si>
  <si>
    <t>June 1998 Net Income</t>
  </si>
  <si>
    <t>The Duration of Volumes Contracted in 1999 will show if the current sales are shortening or lengthening the time horizon of the business</t>
  </si>
  <si>
    <t>This calculation is here to help cross check the above information</t>
  </si>
  <si>
    <t xml:space="preserve">Intraday Power Trading Volumes can help determine the exposure to and financial impacts of the highly volatile Intraday Power Market </t>
  </si>
  <si>
    <t>NERC Region volumes can be used to determine the geographic concentration of a power business</t>
  </si>
  <si>
    <t>Mark-to-Market Volumes can also be used in efficiency metrics to capture the full range of activities of the organization</t>
  </si>
  <si>
    <t>Revenue and COGS metrics can help determine the scale of operations and to derive metrics such as the average cost and revenue per unit</t>
  </si>
  <si>
    <t>Are Retention Bonuses Offered</t>
  </si>
  <si>
    <t>Are Bonuses Offered to Retain Key Employees</t>
  </si>
  <si>
    <t>Are Retention Stock Grants or Options Offered</t>
  </si>
  <si>
    <t>Are Options or Stock Grants Offered to Retain Key Employees</t>
  </si>
  <si>
    <t>What Job Titles are Offered Retention Bonuses and Options</t>
  </si>
  <si>
    <t>What is the Average Value of a Retention Bonus</t>
  </si>
  <si>
    <t>Average or Typical Retention Bonus</t>
  </si>
  <si>
    <t>Market Segmentation</t>
  </si>
  <si>
    <t>Contract  Exposure and Activity - Physical Gas</t>
  </si>
  <si>
    <t xml:space="preserve"> Physical Gas Spot Contracts - Intraday Trading</t>
  </si>
  <si>
    <t>Percent of total trading and marketing contracts best described by this category</t>
  </si>
  <si>
    <t xml:space="preserve"> Physical Gas Spot Contracts - contracts for 30 days or less</t>
  </si>
  <si>
    <t>Physical Gas Term Contracts - contracts running 30 - 90 days (2- 3 months)</t>
  </si>
  <si>
    <t>Physical Gas Term Contracts - contracts running 91 -180 days (3- 6 months)</t>
  </si>
  <si>
    <t>Physical Gas Term Contracts - contracts running 181 - 365 days (6 -12 months)</t>
  </si>
  <si>
    <t>Physical Gas Term Contracts - contracts running 13 - 18 months</t>
  </si>
  <si>
    <t>Physical Gas Term Contracts - contracts running over 18 months</t>
  </si>
  <si>
    <t>Contract  Exposure and Activity - Financial Gas</t>
  </si>
  <si>
    <t>Financial Gas Spot Contracts - Intraday Trading</t>
  </si>
  <si>
    <t>Financial Gas Spot Contracts - contracts for 30 days or less</t>
  </si>
  <si>
    <t>Financial Gas Term Contracts - contracts running 30 - 90 days (2- 3 months)</t>
  </si>
  <si>
    <t>Financial Gas Term Contracts - contracts running 91 -180 days (3- 6 months)</t>
  </si>
  <si>
    <t>Financial Gas Term Contracts - contracts running 181 - 365 days (6 -12 months)</t>
  </si>
  <si>
    <t>Financial Gas Term Contracts - contracts running 13 - 18 months</t>
  </si>
  <si>
    <t>Net Physical Trading Gross Margin + Net  Physical Marketing Gross Margin</t>
  </si>
  <si>
    <t>Mark to Market Physical Gas Gross Margins</t>
  </si>
  <si>
    <t>Expected Gross Margin from Future Physical Gas Transactions</t>
  </si>
  <si>
    <t>Total Mark to Market Physical Gas Gross Margin</t>
  </si>
  <si>
    <t>Expected Gross Margin from Unrealized Future Physical Gas Transactions</t>
  </si>
  <si>
    <t>Total Physical Gross Margin + Expected Gross Margin From Future Physical Transactions</t>
  </si>
  <si>
    <t>Excludes Direct Hedges of Physical Transactions (see above)</t>
  </si>
  <si>
    <t>Number of Transactions</t>
  </si>
  <si>
    <t>Number of Transactions processed in Calendar Year 1999</t>
  </si>
  <si>
    <t>Total Financial Gross Margin</t>
  </si>
  <si>
    <t>Net  Physical Gas Marketing Gross Margin</t>
  </si>
  <si>
    <t>Net  Physical Gas Trading Gross Margin</t>
  </si>
  <si>
    <t>Expected Gross Margin from Unrealized Future Financial Gas Transactions</t>
  </si>
  <si>
    <t>Total Mark to Market Financial Gas Gross Margin</t>
  </si>
  <si>
    <t>Total Financial Gross Margin + Expected Gross Margin From Future Financial Transactions</t>
  </si>
  <si>
    <t>Expected Gross Margin from Future Financial Gas Transactions</t>
  </si>
  <si>
    <t>Mark to Market Financial Gas Gross Margins</t>
  </si>
  <si>
    <t>Gas Gross Margins</t>
  </si>
  <si>
    <t>Net  Physical Power Trading Gross Margin</t>
  </si>
  <si>
    <t>Net  Physical Power Marketing Gross Margin</t>
  </si>
  <si>
    <t>Mark to Market Physical Power Gross Margins</t>
  </si>
  <si>
    <t>Expected Gross Margin from Future Physical Power Transactions</t>
  </si>
  <si>
    <t>Expected Gross Margin from Unrealized Future Physical Power Transactions</t>
  </si>
  <si>
    <t>Total Mark to Market Physical Power Gross Margin</t>
  </si>
  <si>
    <t>Mark to Market Financial Power Gross Margins</t>
  </si>
  <si>
    <t>Expected Gross Margin from Future Financial Power Transactions</t>
  </si>
  <si>
    <t>Expected Gross Margin from Unrealized Future Financial Power Transactions</t>
  </si>
  <si>
    <t>Risk Management</t>
  </si>
  <si>
    <t>Control - Method A - Value at Risk Buckets - Answer  Yes for the Appropriate Range</t>
  </si>
  <si>
    <t>No VAR Limit</t>
  </si>
  <si>
    <t>Yes</t>
  </si>
  <si>
    <t>Base Salary Expense is used to determine average base salary levels for a job position</t>
  </si>
  <si>
    <t>Benefits Expense is used to determine average benefit loading for a job position and to determine total compensation</t>
  </si>
  <si>
    <t>Base Salary Expense is used to determine average bonus levels for a job position and to determine total compensation</t>
  </si>
  <si>
    <t>The non-personnel expenses are used to capture costs for non-personnel support costs and determine costs per unit, etc.</t>
  </si>
  <si>
    <t>Allocated expenses are used to determine the percentage of support expenses allocated from parent and affiliate organizations</t>
  </si>
  <si>
    <t>Support From Parent/Affiliate Company</t>
  </si>
  <si>
    <t>These questions determine the level of support provided by parent/affiliate organizations and the cost allocations for those services</t>
  </si>
  <si>
    <t>The other expenses category is to capture unusual and one-time expenses</t>
  </si>
  <si>
    <t>Extraordinary expenses allow for events that are not normal and recurring like restructurings and office moves.  This prevents distortion of the other expense categories</t>
  </si>
  <si>
    <t>IT Depreciation expense can help to capture IT expenses spent in prior years and explain large disparities in IT expenses due primarily to timing</t>
  </si>
  <si>
    <t>Y2K expenses capture the expenditures for Y2K IT costs which would distort normal IT cost figures</t>
  </si>
  <si>
    <t>Other Commodities and Derivatives</t>
  </si>
  <si>
    <t>All Cells are pre-formatted and need to be filled in according to the unit of measure shown in column D</t>
  </si>
  <si>
    <t>To be filled in by Participant - Optional Cells</t>
  </si>
  <si>
    <t>Some participants may not have the systems to gather data for these cells</t>
  </si>
  <si>
    <t>To be filled in by Participant - Required Cells</t>
  </si>
  <si>
    <t xml:space="preserve">Splitting Volumes into Purchases and Sales can help to determine if one is long or short in specific commodities such as Short-Term Physical Gas </t>
  </si>
  <si>
    <t xml:space="preserve">Splitting Volumes into Purchases and Sales can help to determine if one is long or short in specific commodities such as Short-Term Financial Gas </t>
  </si>
  <si>
    <t>Inclusive of  Financial commitments through 1999 -- Does not include unrealized physical commitments</t>
  </si>
  <si>
    <t>Splitting Volumes into Purchases and Sales can help to determine if one is long or short in specific commodities such as Short-Term Physical Power</t>
  </si>
  <si>
    <t>Any contract negotiated, but not necessarily delivered in the calendar year 1999, which has a performance obligation longer than a one month period.</t>
  </si>
  <si>
    <t>One day exposure limits at the 95% Confidence Level.</t>
  </si>
  <si>
    <t>Special Note on Transactions</t>
  </si>
  <si>
    <t>Metric / Question</t>
  </si>
  <si>
    <t>Full Company Name</t>
  </si>
  <si>
    <t>Bill To:</t>
  </si>
  <si>
    <t>Data Finalized as of:</t>
  </si>
  <si>
    <t>For Navigant's Use Only</t>
  </si>
  <si>
    <t>Volumes</t>
  </si>
  <si>
    <t>Gas Volumes</t>
  </si>
  <si>
    <t>Physical Gas Volumes</t>
  </si>
  <si>
    <t>Purchases less than 30 days in duration</t>
  </si>
  <si>
    <t>Purchases 30 days or more in duration</t>
  </si>
  <si>
    <t>Sales 30 days or more in duration</t>
  </si>
  <si>
    <t>Sales less than 30 days in duration</t>
  </si>
  <si>
    <t>Total Physical Gas Purchases</t>
  </si>
  <si>
    <t>Total Physical Gas Sales</t>
  </si>
  <si>
    <t>Total Physical Gas Volume</t>
  </si>
  <si>
    <t>Short-Term Physical Volume + Long-Term Physical Volume</t>
  </si>
  <si>
    <t>All Gas Volumes are reported in Mcf (1000 Mcf = 1 BBtue)</t>
  </si>
  <si>
    <t>Physical Gas Volumes are volumes taken to delivery during the calendar year 1999</t>
  </si>
  <si>
    <t>Total Financial Gas Purchases</t>
  </si>
  <si>
    <t>Total Financial Gas Sales</t>
  </si>
  <si>
    <t>Total Financial Gas Volume</t>
  </si>
  <si>
    <t>Short-Term Financial Volume + Long-Term Financial Volume</t>
  </si>
  <si>
    <t>Financial Gas Volumes</t>
  </si>
  <si>
    <t>Eliminates purchase and subsequent sales of same volumes</t>
  </si>
  <si>
    <t>Total Gas Volume</t>
  </si>
  <si>
    <t>Total Gas Volumes</t>
  </si>
  <si>
    <t>Short-Term Physical  + Long-Term Physical Purchases</t>
  </si>
  <si>
    <t>Short-Term Physical + Long-Term Physical Sales</t>
  </si>
  <si>
    <t>Short-Term Financial + Long-Term Financial Purchases</t>
  </si>
  <si>
    <t>Affiliate Gas Purchases</t>
  </si>
  <si>
    <t>Short-Term Physical Gas Purchases from Affiliates</t>
  </si>
  <si>
    <t>Long-Term Physical Gas Purchases from Affiliates</t>
  </si>
  <si>
    <t>Total Physical Gas Purchases from Affiliates</t>
  </si>
  <si>
    <t>July 1998 Net Income</t>
  </si>
  <si>
    <t>August 1998 Net Income</t>
  </si>
  <si>
    <t>September1998 Net Income</t>
  </si>
  <si>
    <t>October 1998 Net Income</t>
  </si>
  <si>
    <t>November 1998 Net Income</t>
  </si>
  <si>
    <t>December 1998 Net Income</t>
  </si>
  <si>
    <t>Balance Sheet</t>
  </si>
  <si>
    <t>Traditional Balance Sheet Metrics</t>
  </si>
  <si>
    <t xml:space="preserve">One-time gains in Net Income </t>
  </si>
  <si>
    <t>Extraordinary Gains</t>
  </si>
  <si>
    <t>One-time losses in Net Income</t>
  </si>
  <si>
    <t>Extraordinary Losses</t>
  </si>
  <si>
    <t>Working Capital</t>
  </si>
  <si>
    <t>Average Working Capital (Sum of each Monthly Ending Working Capital / 12)</t>
  </si>
  <si>
    <t xml:space="preserve">Implied Trading Capital </t>
  </si>
  <si>
    <t>Annualized estimate of implied trading capital for comparison against annual gross margin</t>
  </si>
  <si>
    <t>Return on Capital Employed (ROCE)</t>
  </si>
  <si>
    <t>For each $1MM of Budgeted Margin, what is your Budgeted Book Capital Employed ?</t>
  </si>
  <si>
    <t>Input budgeted dollar amount</t>
  </si>
  <si>
    <t>Marketing and Trading ROCE</t>
  </si>
  <si>
    <t>ROCE = Return on Capital employed as prepared for your financial statements</t>
  </si>
  <si>
    <t>Unit of Measure</t>
  </si>
  <si>
    <t>Notes</t>
  </si>
  <si>
    <t>Company</t>
  </si>
  <si>
    <t>Primary Contact Name</t>
  </si>
  <si>
    <t>Primary Contact Phone Number</t>
  </si>
  <si>
    <t>Primary Contact E-mail</t>
  </si>
  <si>
    <t>Secondary Contact Name</t>
  </si>
  <si>
    <t>Secondary Contact Phone Number</t>
  </si>
  <si>
    <t>Secondary Contact E-mail</t>
  </si>
  <si>
    <t>Billing Address 1</t>
  </si>
  <si>
    <t>Billing Address 2</t>
  </si>
  <si>
    <t>Term</t>
  </si>
  <si>
    <t>Definition</t>
  </si>
  <si>
    <t>Categories associated with Gas Traders, Gas Marketers, Power Traders, Power Marketers, and Financial (Risk) Traders Only.</t>
  </si>
  <si>
    <t>Categories associated with people, expenses, etc. not falling into the Front Office or Back Office categories</t>
  </si>
  <si>
    <t>Back Office</t>
  </si>
  <si>
    <t>Categories associated with strict support functions such as Accounting, Administrative Support, Information Technology, Human Resources and Legal.</t>
  </si>
  <si>
    <t>Direct</t>
  </si>
  <si>
    <t>Physical Gas Gross Margins</t>
  </si>
  <si>
    <t>Physical Gas Gross Margins are Gross Margins taken to delivery during the calendar year 1999</t>
  </si>
  <si>
    <t>Financial Gas Gross Margins</t>
  </si>
  <si>
    <t>Financial Gas Gross Margins are Gross Margins that were not taken to delivery during the calendar year 1999</t>
  </si>
  <si>
    <t>Total Gas Gross Margin</t>
  </si>
  <si>
    <t>Canadian Gas Gross Margins</t>
  </si>
  <si>
    <t>Total Physical Canadian Gas Gross Margin</t>
  </si>
  <si>
    <t>Power Gross Margins</t>
  </si>
  <si>
    <t>Physical Power Gross Margins</t>
  </si>
  <si>
    <t>Financial Power Gross Margins</t>
  </si>
  <si>
    <t>Financial Power Gross Margins are Gross Margins that were not taken to delivery during the calendar year 1999</t>
  </si>
  <si>
    <t>Total Power Gross Margin</t>
  </si>
  <si>
    <t>Purchases less than 30 days in duration from Affiliate Organizations</t>
  </si>
  <si>
    <t>Purchases 30 days or more in duration from Affiliate Organizations</t>
  </si>
  <si>
    <t>Text</t>
  </si>
  <si>
    <t>Short-Term Physical power Purchases from Affiliates</t>
  </si>
  <si>
    <t>Long-Term Physical power Purchases from Affiliates</t>
  </si>
  <si>
    <t>Total Physical power Purchases from Affiliates</t>
  </si>
  <si>
    <t>Affiliate power Purchases</t>
  </si>
  <si>
    <t>Total Physical Purchases + Total Financial Purchases</t>
  </si>
  <si>
    <t>NERC Physical Power Volumes</t>
  </si>
  <si>
    <t>NERC Financial Power Volumes</t>
  </si>
  <si>
    <t>Total NERC Financial Power Volume</t>
  </si>
  <si>
    <t>Total NERC Physical Power Volume</t>
  </si>
  <si>
    <t>Financial Power Transactions for ERCOT NERC Region</t>
  </si>
  <si>
    <t>Financial Power Transactions for FRCC NERC Region</t>
  </si>
  <si>
    <t>Financial Power Transactions for MAAC NERC Region</t>
  </si>
  <si>
    <t>Financial Power Transactions for MAIN NERC Region</t>
  </si>
  <si>
    <t>Financial Power Transactions for MAPP NERC Region</t>
  </si>
  <si>
    <t>Financial Power Transactions for NPCC NERC Region</t>
  </si>
  <si>
    <t>Financial Power Transactions for SERC NERC Region</t>
  </si>
  <si>
    <t>Financial Power Transactions for SPP NERC Region</t>
  </si>
  <si>
    <t>Financial Power Transactions for WSCC NERC Region</t>
  </si>
  <si>
    <t>Financial Power Transactions for ECAR NERC Region</t>
  </si>
  <si>
    <t>Financial Should Include Only Volumes Not Intended to be Taken to Delivery</t>
  </si>
  <si>
    <t>Sum of Physical NERC Region Volumes</t>
  </si>
  <si>
    <t>Sum of Financial NERC Region Volumes</t>
  </si>
  <si>
    <t>Total Physical NERC Volumes + Total Financial NERC Volumes</t>
  </si>
  <si>
    <t>Physical Power Volumes are Volumes taken to delivery or intended to be taken to Delivery During Calendar Year 1999</t>
  </si>
  <si>
    <t>Total Physical Sales + Total Financial Sales</t>
  </si>
  <si>
    <t>Total Physical  Purchases + Total Financial  Purchases</t>
  </si>
  <si>
    <t>Total Mark to Market Financial Power Gross Margin</t>
  </si>
  <si>
    <t>Net  Physical Canadian Gas Trading Gross Margin</t>
  </si>
  <si>
    <t>Net  Physical Canadian Gas Marketing Gross Margin</t>
  </si>
  <si>
    <t>Net  Physical Affiliate Gas Trading Gross Margin</t>
  </si>
  <si>
    <t>Net  Physical Affiliate Gas Marketing Gross Margin</t>
  </si>
  <si>
    <t>Total Physical Affiliate Gas Gross Margin</t>
  </si>
  <si>
    <t>Total Physical &amp; Financial Gas Gross Margin</t>
  </si>
  <si>
    <t>Total Physical &amp; Financial Mark to Market Gas Gross Margin</t>
  </si>
  <si>
    <t>Total Physical Gross Margin + Total Financial Gross Margin</t>
  </si>
  <si>
    <t>Total Physical Mark to Market Gross Margin + Total Financial Mark to Market Gross Margin</t>
  </si>
  <si>
    <t>Net  Physical Power Intraday Trading Gross Margin</t>
  </si>
  <si>
    <t>Net Physical Intraday Trading Gross Margin + Net Physical Trading Gross Margin + Net  Physical Marketing Gross Margin</t>
  </si>
  <si>
    <t>Total Physical &amp; Financial Power Gross Margin</t>
  </si>
  <si>
    <t>Total Physical &amp; Financial Mark to Market Power Gross Margin</t>
  </si>
  <si>
    <t>Affiliate Gas Gross Margins</t>
  </si>
  <si>
    <t>Net  Physical Affiliate Power Trading Gross Margin</t>
  </si>
  <si>
    <t>Net  Physical Affiliate Power Marketing Gross Margin</t>
  </si>
  <si>
    <t>Total Physical Affiliate Power Gross Margin</t>
  </si>
  <si>
    <t>Affiliate Power Gross Margins</t>
  </si>
  <si>
    <t>Net  Physical Affiliate Power Intraday Trading Gross Margin</t>
  </si>
  <si>
    <t>Total Gross Margin</t>
  </si>
  <si>
    <t>Total Physical &amp; Financial Gross Margin</t>
  </si>
  <si>
    <t>Total Physical &amp; Financial Mark to Market Gross Margin</t>
  </si>
  <si>
    <t>Total Inputs</t>
  </si>
  <si>
    <t>Required Inputs</t>
  </si>
  <si>
    <t>Back Office people and expenses devoting more than half of their time to support the marketing and trading operations.  Examples - An A/P clerk spending 75% of their time processing payables for marketing and trading would be a Back Office Accounting employee - A specialized audit of the marketing and trading organization's books would be a Direct Back Office Accounting Expense</t>
  </si>
  <si>
    <t>Indirect</t>
  </si>
  <si>
    <t>Back Office expenses that are allocated by the parent organization and are not associated with the daily operations of the marketing and trading organization.  Example - An allocation from corporate for the marketing and trading organization's share of the annual corporate audit would be an Indirect Back Office Accounting Expense.</t>
  </si>
  <si>
    <t xml:space="preserve">Any contract executed and delivered in the calendar year 1998 which has a duration of one day to one month (28, 30 or 31 days - as appropriate to the trading month).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</si>
</sst>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.000_);_(* \(#,##0.000\);_(* &quot;-&quot;??_);_(@_)"/>
    <numFmt numFmtId="166" formatCode="_(* #,##0_);_(* \(#,##0\);_(* &quot;-&quot;??_);_(@_)"/>
    <numFmt numFmtId="167" formatCode="_(* #,##0.00000_);_(* \(#,##0.00000\);_(* &quot;-&quot;??_);_(@_)"/>
    <numFmt numFmtId="168" formatCode="_(&quot;$&quot;* #,##0_);_(&quot;$&quot;* \(#,##0\);_(&quot;$&quot;* &quot;-&quot;??_);_(@_)"/>
    <numFmt numFmtId="169" formatCode="0.0%"/>
    <numFmt numFmtId="170" formatCode="_(* #,##0.0_);_(* \(#,##0.0\);_(* &quot;-&quot;??_);_(@_)"/>
    <numFmt numFmtId="178" formatCode="0.0"/>
  </numFmts>
  <fonts count="3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color indexed="8"/>
      <name val="Arial"/>
      <family val="2"/>
    </font>
    <font>
      <i/>
      <sz val="9"/>
      <color indexed="8"/>
      <name val="Arial"/>
      <family val="2"/>
    </font>
    <font>
      <b/>
      <sz val="20"/>
      <name val="Arial"/>
      <family val="2"/>
    </font>
    <font>
      <b/>
      <sz val="20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i/>
      <sz val="9"/>
      <color indexed="8"/>
      <name val="Arial"/>
    </font>
    <font>
      <sz val="11"/>
      <color indexed="8"/>
      <name val="Arial"/>
    </font>
    <font>
      <b/>
      <i/>
      <sz val="10"/>
      <color indexed="8"/>
      <name val="Arial"/>
    </font>
    <font>
      <i/>
      <sz val="12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/>
    <xf numFmtId="0" fontId="5" fillId="0" borderId="7" xfId="0" applyFon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/>
    <xf numFmtId="0" fontId="6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6" fillId="0" borderId="0" xfId="0" applyFont="1"/>
    <xf numFmtId="0" fontId="8" fillId="0" borderId="7" xfId="0" applyFont="1" applyBorder="1"/>
    <xf numFmtId="165" fontId="0" fillId="0" borderId="9" xfId="1" applyNumberFormat="1" applyFont="1" applyFill="1" applyBorder="1" applyAlignment="1">
      <alignment horizontal="center"/>
    </xf>
    <xf numFmtId="166" fontId="0" fillId="0" borderId="9" xfId="1" applyNumberFormat="1" applyFont="1" applyFill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4" fillId="0" borderId="7" xfId="0" applyFont="1" applyFill="1" applyBorder="1"/>
    <xf numFmtId="0" fontId="0" fillId="0" borderId="0" xfId="0" applyFill="1" applyBorder="1" applyAlignment="1">
      <alignment horizontal="center"/>
    </xf>
    <xf numFmtId="167" fontId="0" fillId="0" borderId="9" xfId="1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4" fillId="0" borderId="10" xfId="0" applyFont="1" applyBorder="1"/>
    <xf numFmtId="0" fontId="6" fillId="0" borderId="8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168" fontId="0" fillId="0" borderId="9" xfId="2" applyNumberFormat="1" applyFont="1" applyBorder="1" applyAlignment="1">
      <alignment horizontal="center"/>
    </xf>
    <xf numFmtId="0" fontId="4" fillId="0" borderId="7" xfId="0" applyFont="1" applyBorder="1"/>
    <xf numFmtId="9" fontId="0" fillId="0" borderId="9" xfId="3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9" fontId="4" fillId="0" borderId="9" xfId="3" applyFont="1" applyBorder="1" applyAlignment="1">
      <alignment horizontal="center"/>
    </xf>
    <xf numFmtId="168" fontId="4" fillId="0" borderId="9" xfId="2" applyNumberFormat="1" applyFont="1" applyBorder="1" applyAlignment="1">
      <alignment horizontal="center"/>
    </xf>
    <xf numFmtId="0" fontId="0" fillId="0" borderId="7" xfId="0" applyFill="1" applyBorder="1"/>
    <xf numFmtId="169" fontId="0" fillId="0" borderId="9" xfId="3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9" fontId="4" fillId="0" borderId="9" xfId="3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0" xfId="0" applyFont="1" applyBorder="1"/>
    <xf numFmtId="0" fontId="9" fillId="0" borderId="8" xfId="0" applyFont="1" applyBorder="1" applyAlignment="1">
      <alignment horizontal="left"/>
    </xf>
    <xf numFmtId="9" fontId="0" fillId="0" borderId="0" xfId="3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4" fillId="0" borderId="7" xfId="0" applyFont="1" applyBorder="1" applyAlignment="1">
      <alignment wrapText="1"/>
    </xf>
    <xf numFmtId="0" fontId="10" fillId="0" borderId="7" xfId="0" applyFont="1" applyBorder="1"/>
    <xf numFmtId="0" fontId="9" fillId="0" borderId="7" xfId="0" applyFont="1" applyFill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0" xfId="0" applyBorder="1" applyAlignment="1"/>
    <xf numFmtId="168" fontId="0" fillId="0" borderId="15" xfId="2" applyNumberFormat="1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11" fillId="0" borderId="7" xfId="0" applyFont="1" applyBorder="1"/>
    <xf numFmtId="0" fontId="9" fillId="0" borderId="0" xfId="0" applyFont="1" applyBorder="1" applyAlignment="1">
      <alignment horizontal="center"/>
    </xf>
    <xf numFmtId="0" fontId="9" fillId="0" borderId="8" xfId="0" applyFont="1" applyBorder="1" applyAlignment="1">
      <alignment horizontal="left" wrapText="1"/>
    </xf>
    <xf numFmtId="0" fontId="9" fillId="0" borderId="7" xfId="0" applyFont="1" applyBorder="1"/>
    <xf numFmtId="168" fontId="9" fillId="0" borderId="9" xfId="2" applyNumberFormat="1" applyFont="1" applyBorder="1" applyAlignment="1">
      <alignment horizontal="center"/>
    </xf>
    <xf numFmtId="0" fontId="9" fillId="0" borderId="0" xfId="0" applyFont="1" applyBorder="1"/>
    <xf numFmtId="0" fontId="9" fillId="0" borderId="10" xfId="0" applyFont="1" applyBorder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left" wrapText="1"/>
    </xf>
    <xf numFmtId="0" fontId="9" fillId="0" borderId="11" xfId="0" applyFont="1" applyBorder="1"/>
    <xf numFmtId="168" fontId="0" fillId="0" borderId="9" xfId="2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0" fillId="0" borderId="16" xfId="0" applyBorder="1" applyAlignment="1">
      <alignment horizontal="left"/>
    </xf>
    <xf numFmtId="10" fontId="0" fillId="0" borderId="9" xfId="3" applyNumberFormat="1" applyFont="1" applyBorder="1" applyAlignment="1">
      <alignment horizontal="center"/>
    </xf>
    <xf numFmtId="0" fontId="8" fillId="0" borderId="4" xfId="0" applyFont="1" applyFill="1" applyBorder="1" applyAlignment="1"/>
    <xf numFmtId="0" fontId="9" fillId="0" borderId="5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5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3" fillId="0" borderId="0" xfId="0" applyFont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left" vertical="top" wrapText="1"/>
    </xf>
    <xf numFmtId="0" fontId="16" fillId="0" borderId="22" xfId="0" applyFont="1" applyBorder="1" applyAlignment="1">
      <alignment vertical="top" wrapText="1"/>
    </xf>
    <xf numFmtId="0" fontId="15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wrapText="1"/>
    </xf>
    <xf numFmtId="49" fontId="0" fillId="0" borderId="9" xfId="0" applyNumberFormat="1" applyFill="1" applyBorder="1"/>
    <xf numFmtId="0" fontId="0" fillId="0" borderId="9" xfId="0" applyFill="1" applyBorder="1"/>
    <xf numFmtId="49" fontId="0" fillId="0" borderId="25" xfId="0" applyNumberFormat="1" applyFill="1" applyBorder="1"/>
    <xf numFmtId="166" fontId="0" fillId="0" borderId="9" xfId="1" applyNumberFormat="1" applyFont="1" applyFill="1" applyBorder="1"/>
    <xf numFmtId="0" fontId="0" fillId="0" borderId="15" xfId="0" applyFill="1" applyBorder="1"/>
    <xf numFmtId="168" fontId="0" fillId="0" borderId="9" xfId="2" applyNumberFormat="1" applyFont="1" applyFill="1" applyBorder="1"/>
    <xf numFmtId="168" fontId="0" fillId="0" borderId="15" xfId="2" applyNumberFormat="1" applyFont="1" applyFill="1" applyBorder="1"/>
    <xf numFmtId="0" fontId="0" fillId="0" borderId="15" xfId="0" applyFill="1" applyBorder="1" applyAlignment="1">
      <alignment horizontal="center"/>
    </xf>
    <xf numFmtId="43" fontId="0" fillId="0" borderId="9" xfId="1" applyNumberFormat="1" applyFont="1" applyFill="1" applyBorder="1"/>
    <xf numFmtId="169" fontId="0" fillId="0" borderId="9" xfId="3" applyNumberFormat="1" applyFont="1" applyFill="1" applyBorder="1"/>
    <xf numFmtId="166" fontId="7" fillId="2" borderId="0" xfId="1" applyNumberFormat="1" applyFont="1" applyFill="1"/>
    <xf numFmtId="166" fontId="7" fillId="2" borderId="26" xfId="1" applyNumberFormat="1" applyFont="1" applyFill="1" applyBorder="1"/>
    <xf numFmtId="49" fontId="7" fillId="2" borderId="0" xfId="0" applyNumberFormat="1" applyFont="1" applyFill="1" applyBorder="1"/>
    <xf numFmtId="0" fontId="8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11" xfId="0" applyFill="1" applyBorder="1" applyAlignment="1">
      <alignment horizontal="left"/>
    </xf>
    <xf numFmtId="0" fontId="16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49" fontId="0" fillId="3" borderId="0" xfId="0" applyNumberFormat="1" applyFill="1" applyBorder="1"/>
    <xf numFmtId="0" fontId="7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1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0" fillId="3" borderId="26" xfId="0" applyFill="1" applyBorder="1"/>
    <xf numFmtId="0" fontId="16" fillId="3" borderId="26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0" xfId="0" applyFill="1" applyBorder="1"/>
    <xf numFmtId="0" fontId="7" fillId="3" borderId="26" xfId="0" applyFont="1" applyFill="1" applyBorder="1" applyAlignment="1">
      <alignment horizontal="left"/>
    </xf>
    <xf numFmtId="0" fontId="19" fillId="3" borderId="26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8" fillId="3" borderId="0" xfId="0" applyFont="1" applyFill="1" applyAlignment="1">
      <alignment horizontal="left"/>
    </xf>
    <xf numFmtId="166" fontId="0" fillId="3" borderId="0" xfId="0" applyNumberFormat="1" applyFill="1"/>
    <xf numFmtId="0" fontId="0" fillId="3" borderId="26" xfId="0" applyFill="1" applyBorder="1" applyAlignment="1">
      <alignment horizontal="left"/>
    </xf>
    <xf numFmtId="166" fontId="0" fillId="3" borderId="0" xfId="1" applyNumberFormat="1" applyFont="1" applyFill="1"/>
    <xf numFmtId="0" fontId="0" fillId="3" borderId="0" xfId="0" applyFill="1" applyBorder="1" applyAlignment="1">
      <alignment horizontal="left"/>
    </xf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8" fillId="3" borderId="0" xfId="0" applyFont="1" applyFill="1" applyBorder="1" applyAlignment="1">
      <alignment horizontal="left"/>
    </xf>
    <xf numFmtId="166" fontId="0" fillId="3" borderId="0" xfId="1" applyNumberFormat="1" applyFont="1" applyFill="1" applyBorder="1"/>
    <xf numFmtId="0" fontId="0" fillId="3" borderId="7" xfId="0" applyFill="1" applyBorder="1"/>
    <xf numFmtId="0" fontId="7" fillId="3" borderId="11" xfId="0" applyFont="1" applyFill="1" applyBorder="1" applyAlignment="1">
      <alignment horizontal="right"/>
    </xf>
    <xf numFmtId="0" fontId="19" fillId="3" borderId="11" xfId="0" applyFont="1" applyFill="1" applyBorder="1" applyAlignment="1">
      <alignment horizontal="center"/>
    </xf>
    <xf numFmtId="166" fontId="7" fillId="3" borderId="11" xfId="1" applyNumberFormat="1" applyFont="1" applyFill="1" applyBorder="1" applyAlignment="1">
      <alignment horizontal="right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/>
    <xf numFmtId="168" fontId="0" fillId="3" borderId="0" xfId="2" applyNumberFormat="1" applyFont="1" applyFill="1" applyBorder="1"/>
    <xf numFmtId="168" fontId="0" fillId="3" borderId="0" xfId="2" applyNumberFormat="1" applyFont="1" applyFill="1"/>
    <xf numFmtId="0" fontId="3" fillId="3" borderId="7" xfId="0" applyFont="1" applyFill="1" applyBorder="1" applyAlignment="1">
      <alignment horizontal="center"/>
    </xf>
    <xf numFmtId="0" fontId="8" fillId="3" borderId="7" xfId="0" applyFont="1" applyFill="1" applyBorder="1"/>
    <xf numFmtId="0" fontId="4" fillId="3" borderId="7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27" xfId="0" applyFont="1" applyFill="1" applyBorder="1"/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3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4" fillId="3" borderId="26" xfId="0" applyFont="1" applyFill="1" applyBorder="1"/>
    <xf numFmtId="0" fontId="3" fillId="3" borderId="0" xfId="0" applyFont="1" applyFill="1"/>
    <xf numFmtId="0" fontId="0" fillId="3" borderId="27" xfId="0" applyFill="1" applyBorder="1"/>
    <xf numFmtId="43" fontId="0" fillId="3" borderId="0" xfId="1" applyNumberFormat="1" applyFont="1" applyFill="1"/>
    <xf numFmtId="169" fontId="0" fillId="3" borderId="0" xfId="3" applyNumberFormat="1" applyFont="1" applyFill="1" applyBorder="1"/>
    <xf numFmtId="0" fontId="3" fillId="3" borderId="7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9" fontId="0" fillId="3" borderId="0" xfId="3" applyFont="1" applyFill="1"/>
    <xf numFmtId="0" fontId="0" fillId="3" borderId="14" xfId="0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0" fontId="10" fillId="3" borderId="7" xfId="0" applyFont="1" applyFill="1" applyBorder="1" applyAlignment="1"/>
    <xf numFmtId="0" fontId="4" fillId="3" borderId="27" xfId="0" applyFont="1" applyFill="1" applyBorder="1" applyAlignment="1">
      <alignment wrapText="1"/>
    </xf>
    <xf numFmtId="0" fontId="4" fillId="3" borderId="0" xfId="0" applyFont="1" applyFill="1" applyBorder="1" applyAlignment="1">
      <alignment horizontal="left" wrapText="1"/>
    </xf>
    <xf numFmtId="0" fontId="11" fillId="3" borderId="7" xfId="0" applyFont="1" applyFill="1" applyBorder="1"/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wrapText="1"/>
    </xf>
    <xf numFmtId="0" fontId="9" fillId="3" borderId="26" xfId="0" applyFont="1" applyFill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9" fillId="3" borderId="7" xfId="0" applyFont="1" applyFill="1" applyBorder="1" applyAlignment="1"/>
    <xf numFmtId="0" fontId="4" fillId="3" borderId="0" xfId="0" applyFont="1" applyFill="1" applyBorder="1" applyAlignment="1">
      <alignment wrapText="1"/>
    </xf>
    <xf numFmtId="0" fontId="20" fillId="3" borderId="11" xfId="0" applyFont="1" applyFill="1" applyBorder="1" applyAlignment="1">
      <alignment horizontal="right"/>
    </xf>
    <xf numFmtId="0" fontId="16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49" fontId="0" fillId="5" borderId="11" xfId="0" applyNumberFormat="1" applyFill="1" applyBorder="1"/>
    <xf numFmtId="166" fontId="0" fillId="0" borderId="15" xfId="1" applyNumberFormat="1" applyFont="1" applyFill="1" applyBorder="1"/>
    <xf numFmtId="0" fontId="19" fillId="3" borderId="0" xfId="0" applyFont="1" applyFill="1" applyBorder="1" applyAlignment="1">
      <alignment horizontal="center"/>
    </xf>
    <xf numFmtId="166" fontId="7" fillId="2" borderId="0" xfId="1" applyNumberFormat="1" applyFont="1" applyFill="1" applyBorder="1"/>
    <xf numFmtId="0" fontId="0" fillId="6" borderId="9" xfId="0" applyFill="1" applyBorder="1"/>
    <xf numFmtId="166" fontId="0" fillId="6" borderId="9" xfId="1" applyNumberFormat="1" applyFont="1" applyFill="1" applyBorder="1"/>
    <xf numFmtId="49" fontId="0" fillId="6" borderId="9" xfId="0" applyNumberFormat="1" applyFill="1" applyBorder="1"/>
    <xf numFmtId="0" fontId="21" fillId="3" borderId="0" xfId="0" applyFont="1" applyFill="1"/>
    <xf numFmtId="0" fontId="7" fillId="3" borderId="26" xfId="0" applyFont="1" applyFill="1" applyBorder="1"/>
    <xf numFmtId="168" fontId="7" fillId="2" borderId="26" xfId="2" applyNumberFormat="1" applyFont="1" applyFill="1" applyBorder="1"/>
    <xf numFmtId="168" fontId="7" fillId="2" borderId="0" xfId="2" applyNumberFormat="1" applyFont="1" applyFill="1" applyBorder="1"/>
    <xf numFmtId="168" fontId="0" fillId="6" borderId="9" xfId="2" applyNumberFormat="1" applyFont="1" applyFill="1" applyBorder="1"/>
    <xf numFmtId="0" fontId="22" fillId="3" borderId="0" xfId="0" applyFont="1" applyFill="1"/>
    <xf numFmtId="168" fontId="7" fillId="2" borderId="0" xfId="2" applyNumberFormat="1" applyFont="1" applyFill="1"/>
    <xf numFmtId="0" fontId="21" fillId="3" borderId="0" xfId="0" applyFont="1" applyFill="1" applyBorder="1" applyAlignment="1">
      <alignment horizontal="left"/>
    </xf>
    <xf numFmtId="0" fontId="16" fillId="3" borderId="28" xfId="0" applyFont="1" applyFill="1" applyBorder="1" applyAlignment="1">
      <alignment horizontal="center"/>
    </xf>
    <xf numFmtId="0" fontId="21" fillId="3" borderId="0" xfId="0" applyFont="1" applyFill="1" applyBorder="1"/>
    <xf numFmtId="168" fontId="0" fillId="6" borderId="15" xfId="2" applyNumberFormat="1" applyFont="1" applyFill="1" applyBorder="1"/>
    <xf numFmtId="10" fontId="0" fillId="0" borderId="9" xfId="3" applyNumberFormat="1" applyFont="1" applyFill="1" applyBorder="1"/>
    <xf numFmtId="0" fontId="23" fillId="0" borderId="0" xfId="0" applyFont="1"/>
    <xf numFmtId="0" fontId="23" fillId="3" borderId="29" xfId="0" applyFont="1" applyFill="1" applyBorder="1"/>
    <xf numFmtId="0" fontId="24" fillId="3" borderId="30" xfId="0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7" fillId="3" borderId="27" xfId="0" applyFont="1" applyFill="1" applyBorder="1"/>
    <xf numFmtId="0" fontId="7" fillId="3" borderId="30" xfId="0" applyFont="1" applyFill="1" applyBorder="1"/>
    <xf numFmtId="0" fontId="19" fillId="3" borderId="30" xfId="0" applyFont="1" applyFill="1" applyBorder="1" applyAlignment="1">
      <alignment horizontal="center"/>
    </xf>
    <xf numFmtId="168" fontId="7" fillId="2" borderId="30" xfId="2" applyNumberFormat="1" applyFont="1" applyFill="1" applyBorder="1"/>
    <xf numFmtId="0" fontId="7" fillId="3" borderId="30" xfId="0" applyFont="1" applyFill="1" applyBorder="1" applyAlignment="1">
      <alignment horizontal="center"/>
    </xf>
    <xf numFmtId="168" fontId="7" fillId="2" borderId="0" xfId="0" applyNumberFormat="1" applyFont="1" applyFill="1"/>
    <xf numFmtId="168" fontId="7" fillId="2" borderId="26" xfId="0" applyNumberFormat="1" applyFont="1" applyFill="1" applyBorder="1"/>
    <xf numFmtId="0" fontId="7" fillId="3" borderId="29" xfId="0" applyFont="1" applyFill="1" applyBorder="1"/>
    <xf numFmtId="43" fontId="7" fillId="2" borderId="30" xfId="1" applyNumberFormat="1" applyFont="1" applyFill="1" applyBorder="1"/>
    <xf numFmtId="0" fontId="7" fillId="3" borderId="7" xfId="0" applyFont="1" applyFill="1" applyBorder="1"/>
    <xf numFmtId="43" fontId="7" fillId="2" borderId="0" xfId="1" applyNumberFormat="1" applyFont="1" applyFill="1"/>
    <xf numFmtId="43" fontId="7" fillId="2" borderId="26" xfId="1" applyNumberFormat="1" applyFont="1" applyFill="1" applyBorder="1"/>
    <xf numFmtId="0" fontId="16" fillId="0" borderId="0" xfId="0" applyFont="1" applyAlignment="1"/>
    <xf numFmtId="0" fontId="4" fillId="2" borderId="0" xfId="0" applyFont="1" applyFill="1" applyBorder="1"/>
    <xf numFmtId="0" fontId="0" fillId="0" borderId="0" xfId="0" applyFill="1" applyBorder="1"/>
    <xf numFmtId="0" fontId="10" fillId="3" borderId="7" xfId="0" applyFont="1" applyFill="1" applyBorder="1" applyAlignment="1">
      <alignment wrapText="1"/>
    </xf>
    <xf numFmtId="0" fontId="18" fillId="3" borderId="0" xfId="0" applyFont="1" applyFill="1" applyAlignment="1"/>
    <xf numFmtId="0" fontId="16" fillId="3" borderId="0" xfId="0" applyFont="1" applyFill="1" applyAlignment="1"/>
    <xf numFmtId="0" fontId="19" fillId="3" borderId="0" xfId="0" applyFont="1" applyFill="1" applyAlignment="1"/>
    <xf numFmtId="0" fontId="16" fillId="3" borderId="11" xfId="0" applyFont="1" applyFill="1" applyBorder="1" applyAlignment="1"/>
    <xf numFmtId="0" fontId="19" fillId="3" borderId="11" xfId="0" applyFont="1" applyFill="1" applyBorder="1" applyAlignment="1"/>
    <xf numFmtId="0" fontId="7" fillId="0" borderId="11" xfId="0" applyFont="1" applyBorder="1"/>
    <xf numFmtId="0" fontId="16" fillId="3" borderId="0" xfId="0" applyFont="1" applyFill="1" applyBorder="1" applyAlignment="1"/>
    <xf numFmtId="0" fontId="24" fillId="3" borderId="0" xfId="0" applyFont="1" applyFill="1" applyAlignment="1"/>
    <xf numFmtId="44" fontId="0" fillId="6" borderId="9" xfId="2" applyFont="1" applyFill="1" applyBorder="1" applyAlignment="1">
      <alignment horizontal="center"/>
    </xf>
    <xf numFmtId="44" fontId="0" fillId="3" borderId="0" xfId="2" applyFont="1" applyFill="1" applyBorder="1" applyAlignment="1">
      <alignment horizontal="center"/>
    </xf>
    <xf numFmtId="168" fontId="0" fillId="6" borderId="9" xfId="2" applyNumberFormat="1" applyFont="1" applyFill="1" applyBorder="1" applyAlignment="1">
      <alignment horizontal="center"/>
    </xf>
    <xf numFmtId="0" fontId="4" fillId="3" borderId="0" xfId="0" applyFont="1" applyFill="1" applyAlignment="1"/>
    <xf numFmtId="0" fontId="25" fillId="3" borderId="0" xfId="0" applyFont="1" applyFill="1" applyAlignment="1">
      <alignment horizontal="left"/>
    </xf>
    <xf numFmtId="0" fontId="16" fillId="3" borderId="0" xfId="0" applyFont="1" applyFill="1" applyAlignment="1">
      <alignment wrapText="1"/>
    </xf>
    <xf numFmtId="0" fontId="16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0" fontId="8" fillId="0" borderId="0" xfId="0" applyFont="1" applyFill="1" applyBorder="1"/>
    <xf numFmtId="168" fontId="0" fillId="6" borderId="13" xfId="2" applyNumberFormat="1" applyFont="1" applyFill="1" applyBorder="1"/>
    <xf numFmtId="0" fontId="16" fillId="0" borderId="8" xfId="0" applyFont="1" applyBorder="1" applyAlignment="1">
      <alignment vertical="top" wrapText="1"/>
    </xf>
    <xf numFmtId="0" fontId="8" fillId="0" borderId="31" xfId="0" applyFont="1" applyBorder="1"/>
    <xf numFmtId="0" fontId="0" fillId="0" borderId="32" xfId="0" applyBorder="1" applyAlignment="1">
      <alignment horizontal="right"/>
    </xf>
    <xf numFmtId="170" fontId="0" fillId="0" borderId="32" xfId="1" applyNumberFormat="1" applyFont="1" applyBorder="1"/>
    <xf numFmtId="0" fontId="0" fillId="0" borderId="32" xfId="0" applyBorder="1"/>
    <xf numFmtId="0" fontId="16" fillId="0" borderId="32" xfId="0" applyFont="1" applyBorder="1" applyAlignment="1">
      <alignment horizontal="center"/>
    </xf>
    <xf numFmtId="166" fontId="0" fillId="0" borderId="32" xfId="1" applyNumberFormat="1" applyFont="1" applyBorder="1"/>
    <xf numFmtId="0" fontId="0" fillId="0" borderId="20" xfId="0" applyBorder="1"/>
    <xf numFmtId="0" fontId="8" fillId="0" borderId="0" xfId="0" applyFont="1" applyBorder="1" applyAlignment="1">
      <alignment horizontal="right"/>
    </xf>
    <xf numFmtId="170" fontId="8" fillId="7" borderId="0" xfId="1" applyNumberFormat="1" applyFont="1" applyFill="1" applyBorder="1"/>
    <xf numFmtId="0" fontId="8" fillId="7" borderId="0" xfId="0" applyFont="1" applyFill="1" applyBorder="1"/>
    <xf numFmtId="0" fontId="18" fillId="7" borderId="0" xfId="0" applyFont="1" applyFill="1" applyBorder="1" applyAlignment="1">
      <alignment horizontal="center"/>
    </xf>
    <xf numFmtId="0" fontId="8" fillId="7" borderId="8" xfId="0" applyFont="1" applyFill="1" applyBorder="1"/>
    <xf numFmtId="0" fontId="8" fillId="0" borderId="0" xfId="0" applyFont="1" applyFill="1" applyBorder="1" applyAlignment="1">
      <alignment horizontal="right"/>
    </xf>
    <xf numFmtId="170" fontId="8" fillId="0" borderId="0" xfId="1" applyNumberFormat="1" applyFont="1" applyFill="1" applyBorder="1"/>
    <xf numFmtId="0" fontId="18" fillId="0" borderId="0" xfId="0" applyFont="1" applyFill="1" applyBorder="1" applyAlignment="1">
      <alignment horizontal="center"/>
    </xf>
    <xf numFmtId="0" fontId="8" fillId="0" borderId="8" xfId="0" applyFont="1" applyFill="1" applyBorder="1"/>
    <xf numFmtId="170" fontId="8" fillId="6" borderId="0" xfId="1" applyNumberFormat="1" applyFont="1" applyFill="1" applyBorder="1"/>
    <xf numFmtId="0" fontId="8" fillId="6" borderId="0" xfId="0" applyFont="1" applyFill="1" applyBorder="1"/>
    <xf numFmtId="0" fontId="18" fillId="6" borderId="0" xfId="0" applyFont="1" applyFill="1" applyBorder="1" applyAlignment="1">
      <alignment horizontal="center"/>
    </xf>
    <xf numFmtId="166" fontId="8" fillId="6" borderId="0" xfId="1" applyNumberFormat="1" applyFont="1" applyFill="1" applyBorder="1"/>
    <xf numFmtId="0" fontId="8" fillId="6" borderId="8" xfId="0" applyFont="1" applyFill="1" applyBorder="1"/>
    <xf numFmtId="166" fontId="8" fillId="0" borderId="0" xfId="1" applyNumberFormat="1" applyFont="1" applyFill="1" applyBorder="1"/>
    <xf numFmtId="170" fontId="8" fillId="8" borderId="0" xfId="1" applyNumberFormat="1" applyFont="1" applyFill="1" applyBorder="1"/>
    <xf numFmtId="0" fontId="8" fillId="8" borderId="0" xfId="0" applyFont="1" applyFill="1" applyBorder="1"/>
    <xf numFmtId="0" fontId="18" fillId="8" borderId="0" xfId="0" applyFont="1" applyFill="1" applyBorder="1" applyAlignment="1">
      <alignment horizontal="center"/>
    </xf>
    <xf numFmtId="166" fontId="8" fillId="8" borderId="0" xfId="1" applyNumberFormat="1" applyFont="1" applyFill="1" applyBorder="1"/>
    <xf numFmtId="0" fontId="8" fillId="8" borderId="8" xfId="0" applyFont="1" applyFill="1" applyBorder="1"/>
    <xf numFmtId="170" fontId="8" fillId="9" borderId="0" xfId="1" applyNumberFormat="1" applyFont="1" applyFill="1" applyBorder="1"/>
    <xf numFmtId="0" fontId="8" fillId="9" borderId="0" xfId="0" applyFont="1" applyFill="1" applyBorder="1"/>
    <xf numFmtId="0" fontId="18" fillId="9" borderId="0" xfId="0" applyFont="1" applyFill="1" applyBorder="1" applyAlignment="1">
      <alignment horizontal="center"/>
    </xf>
    <xf numFmtId="166" fontId="8" fillId="9" borderId="0" xfId="1" applyNumberFormat="1" applyFont="1" applyFill="1" applyBorder="1"/>
    <xf numFmtId="0" fontId="8" fillId="9" borderId="8" xfId="0" applyFont="1" applyFill="1" applyBorder="1"/>
    <xf numFmtId="0" fontId="0" fillId="0" borderId="4" xfId="0" applyBorder="1"/>
    <xf numFmtId="0" fontId="0" fillId="0" borderId="5" xfId="0" applyBorder="1" applyAlignment="1">
      <alignment horizontal="right"/>
    </xf>
    <xf numFmtId="170" fontId="0" fillId="0" borderId="5" xfId="1" applyNumberFormat="1" applyFont="1" applyBorder="1"/>
    <xf numFmtId="0" fontId="16" fillId="0" borderId="5" xfId="0" applyFont="1" applyBorder="1" applyAlignment="1">
      <alignment horizontal="center"/>
    </xf>
    <xf numFmtId="166" fontId="0" fillId="0" borderId="5" xfId="1" applyNumberFormat="1" applyFont="1" applyBorder="1"/>
    <xf numFmtId="0" fontId="0" fillId="0" borderId="6" xfId="0" applyBorder="1"/>
    <xf numFmtId="0" fontId="0" fillId="0" borderId="0" xfId="0" applyAlignment="1">
      <alignment horizontal="right"/>
    </xf>
    <xf numFmtId="170" fontId="0" fillId="0" borderId="0" xfId="1" applyNumberFormat="1" applyFont="1"/>
    <xf numFmtId="0" fontId="16" fillId="0" borderId="0" xfId="0" applyFont="1" applyAlignment="1">
      <alignment horizontal="center"/>
    </xf>
    <xf numFmtId="166" fontId="0" fillId="0" borderId="0" xfId="1" applyNumberFormat="1" applyFont="1"/>
    <xf numFmtId="0" fontId="16" fillId="0" borderId="0" xfId="0" applyFont="1" applyBorder="1" applyAlignment="1">
      <alignment horizontal="right"/>
    </xf>
    <xf numFmtId="170" fontId="0" fillId="0" borderId="0" xfId="1" applyNumberFormat="1" applyFont="1" applyBorder="1"/>
    <xf numFmtId="0" fontId="16" fillId="0" borderId="0" xfId="0" applyFont="1" applyBorder="1" applyAlignment="1">
      <alignment horizontal="center"/>
    </xf>
    <xf numFmtId="178" fontId="0" fillId="0" borderId="0" xfId="0" applyNumberFormat="1" applyBorder="1"/>
    <xf numFmtId="0" fontId="0" fillId="0" borderId="8" xfId="0" applyBorder="1"/>
    <xf numFmtId="0" fontId="16" fillId="0" borderId="0" xfId="0" applyFont="1" applyAlignment="1">
      <alignment horizontal="right"/>
    </xf>
    <xf numFmtId="0" fontId="16" fillId="0" borderId="7" xfId="0" applyFont="1" applyBorder="1" applyAlignment="1">
      <alignment horizontal="right"/>
    </xf>
    <xf numFmtId="170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166" fontId="0" fillId="0" borderId="0" xfId="1" applyNumberFormat="1" applyFont="1" applyBorder="1"/>
    <xf numFmtId="0" fontId="16" fillId="0" borderId="32" xfId="0" applyFont="1" applyBorder="1" applyAlignment="1">
      <alignment horizontal="right"/>
    </xf>
    <xf numFmtId="170" fontId="0" fillId="0" borderId="32" xfId="1" applyNumberFormat="1" applyFont="1" applyFill="1" applyBorder="1"/>
    <xf numFmtId="0" fontId="0" fillId="0" borderId="32" xfId="0" applyFill="1" applyBorder="1"/>
    <xf numFmtId="0" fontId="16" fillId="0" borderId="32" xfId="0" applyFont="1" applyFill="1" applyBorder="1" applyAlignment="1">
      <alignment horizontal="center"/>
    </xf>
    <xf numFmtId="166" fontId="0" fillId="0" borderId="32" xfId="1" applyNumberFormat="1" applyFont="1" applyFill="1" applyBorder="1"/>
    <xf numFmtId="0" fontId="0" fillId="0" borderId="20" xfId="0" applyFill="1" applyBorder="1"/>
    <xf numFmtId="170" fontId="0" fillId="0" borderId="14" xfId="1" applyNumberFormat="1" applyFont="1" applyFill="1" applyBorder="1"/>
    <xf numFmtId="0" fontId="0" fillId="0" borderId="28" xfId="0" applyFill="1" applyBorder="1"/>
    <xf numFmtId="170" fontId="0" fillId="0" borderId="0" xfId="1" applyNumberFormat="1" applyFont="1" applyFill="1" applyBorder="1"/>
    <xf numFmtId="0" fontId="16" fillId="0" borderId="14" xfId="0" applyFont="1" applyFill="1" applyBorder="1" applyAlignment="1">
      <alignment horizontal="center"/>
    </xf>
    <xf numFmtId="178" fontId="0" fillId="0" borderId="26" xfId="0" applyNumberFormat="1" applyFill="1" applyBorder="1"/>
    <xf numFmtId="0" fontId="0" fillId="0" borderId="33" xfId="0" applyFill="1" applyBorder="1"/>
    <xf numFmtId="0" fontId="0" fillId="0" borderId="0" xfId="0" applyBorder="1" applyAlignment="1">
      <alignment horizontal="right"/>
    </xf>
    <xf numFmtId="170" fontId="16" fillId="0" borderId="0" xfId="1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0" fontId="16" fillId="0" borderId="8" xfId="0" applyFont="1" applyFill="1" applyBorder="1" applyAlignment="1">
      <alignment horizontal="right"/>
    </xf>
    <xf numFmtId="170" fontId="0" fillId="9" borderId="34" xfId="1" applyNumberFormat="1" applyFont="1" applyFill="1" applyBorder="1"/>
    <xf numFmtId="0" fontId="0" fillId="9" borderId="18" xfId="0" applyFill="1" applyBorder="1"/>
    <xf numFmtId="0" fontId="16" fillId="9" borderId="34" xfId="0" applyFont="1" applyFill="1" applyBorder="1" applyAlignment="1">
      <alignment horizontal="center"/>
    </xf>
    <xf numFmtId="178" fontId="0" fillId="9" borderId="35" xfId="0" applyNumberFormat="1" applyFill="1" applyBorder="1"/>
    <xf numFmtId="170" fontId="0" fillId="0" borderId="5" xfId="1" applyNumberFormat="1" applyFont="1" applyFill="1" applyBorder="1"/>
    <xf numFmtId="0" fontId="0" fillId="0" borderId="5" xfId="0" applyFill="1" applyBorder="1"/>
    <xf numFmtId="0" fontId="16" fillId="0" borderId="5" xfId="0" applyFont="1" applyFill="1" applyBorder="1" applyAlignment="1">
      <alignment horizontal="center"/>
    </xf>
    <xf numFmtId="166" fontId="0" fillId="0" borderId="5" xfId="1" applyNumberFormat="1" applyFont="1" applyFill="1" applyBorder="1"/>
    <xf numFmtId="0" fontId="0" fillId="0" borderId="6" xfId="0" applyFill="1" applyBorder="1"/>
    <xf numFmtId="170" fontId="0" fillId="8" borderId="4" xfId="1" applyNumberFormat="1" applyFont="1" applyFill="1" applyBorder="1"/>
    <xf numFmtId="0" fontId="0" fillId="8" borderId="6" xfId="0" applyFill="1" applyBorder="1"/>
    <xf numFmtId="0" fontId="16" fillId="8" borderId="4" xfId="0" applyFont="1" applyFill="1" applyBorder="1" applyAlignment="1">
      <alignment horizontal="center"/>
    </xf>
    <xf numFmtId="178" fontId="0" fillId="8" borderId="5" xfId="0" applyNumberFormat="1" applyFill="1" applyBorder="1"/>
    <xf numFmtId="0" fontId="8" fillId="0" borderId="1" xfId="0" applyFont="1" applyBorder="1"/>
    <xf numFmtId="0" fontId="0" fillId="0" borderId="2" xfId="0" applyBorder="1" applyAlignment="1">
      <alignment horizontal="right"/>
    </xf>
    <xf numFmtId="170" fontId="0" fillId="0" borderId="2" xfId="1" applyNumberFormat="1" applyFont="1" applyFill="1" applyBorder="1"/>
    <xf numFmtId="0" fontId="0" fillId="0" borderId="2" xfId="0" applyFill="1" applyBorder="1"/>
    <xf numFmtId="0" fontId="16" fillId="0" borderId="2" xfId="0" applyFont="1" applyFill="1" applyBorder="1" applyAlignment="1">
      <alignment horizontal="center"/>
    </xf>
    <xf numFmtId="166" fontId="0" fillId="0" borderId="2" xfId="1" applyNumberFormat="1" applyFont="1" applyFill="1" applyBorder="1"/>
    <xf numFmtId="0" fontId="0" fillId="0" borderId="3" xfId="0" applyFill="1" applyBorder="1"/>
    <xf numFmtId="170" fontId="0" fillId="0" borderId="34" xfId="1" applyNumberFormat="1" applyFont="1" applyFill="1" applyBorder="1"/>
    <xf numFmtId="0" fontId="0" fillId="0" borderId="18" xfId="0" applyFill="1" applyBorder="1"/>
    <xf numFmtId="0" fontId="16" fillId="0" borderId="34" xfId="0" applyFont="1" applyFill="1" applyBorder="1" applyAlignment="1">
      <alignment horizontal="center"/>
    </xf>
    <xf numFmtId="178" fontId="0" fillId="0" borderId="35" xfId="0" applyNumberFormat="1" applyFill="1" applyBorder="1"/>
    <xf numFmtId="0" fontId="0" fillId="0" borderId="8" xfId="0" applyFill="1" applyBorder="1"/>
    <xf numFmtId="170" fontId="0" fillId="7" borderId="0" xfId="1" applyNumberFormat="1" applyFont="1" applyFill="1" applyBorder="1"/>
    <xf numFmtId="0" fontId="0" fillId="7" borderId="0" xfId="0" applyFill="1" applyBorder="1"/>
    <xf numFmtId="0" fontId="16" fillId="7" borderId="0" xfId="0" applyFont="1" applyFill="1" applyBorder="1" applyAlignment="1">
      <alignment horizontal="center"/>
    </xf>
    <xf numFmtId="178" fontId="0" fillId="0" borderId="0" xfId="0" applyNumberFormat="1" applyFill="1" applyBorder="1"/>
    <xf numFmtId="178" fontId="16" fillId="0" borderId="0" xfId="0" applyNumberFormat="1" applyFont="1" applyFill="1" applyBorder="1" applyAlignment="1">
      <alignment horizontal="right"/>
    </xf>
    <xf numFmtId="170" fontId="0" fillId="6" borderId="0" xfId="1" applyNumberFormat="1" applyFont="1" applyFill="1" applyBorder="1"/>
    <xf numFmtId="0" fontId="0" fillId="6" borderId="0" xfId="0" applyFill="1" applyBorder="1"/>
    <xf numFmtId="0" fontId="16" fillId="6" borderId="0" xfId="0" applyFont="1" applyFill="1" applyBorder="1" applyAlignment="1">
      <alignment horizontal="center"/>
    </xf>
    <xf numFmtId="170" fontId="0" fillId="6" borderId="36" xfId="1" applyNumberFormat="1" applyFont="1" applyFill="1" applyBorder="1"/>
    <xf numFmtId="0" fontId="0" fillId="6" borderId="37" xfId="0" applyFill="1" applyBorder="1"/>
    <xf numFmtId="0" fontId="16" fillId="0" borderId="36" xfId="0" applyFont="1" applyFill="1" applyBorder="1" applyAlignment="1">
      <alignment horizontal="center"/>
    </xf>
    <xf numFmtId="178" fontId="0" fillId="0" borderId="30" xfId="0" applyNumberFormat="1" applyFill="1" applyBorder="1"/>
    <xf numFmtId="0" fontId="0" fillId="0" borderId="22" xfId="0" applyFill="1" applyBorder="1"/>
    <xf numFmtId="169" fontId="0" fillId="6" borderId="15" xfId="3" applyNumberFormat="1" applyFont="1" applyFill="1" applyBorder="1"/>
    <xf numFmtId="169" fontId="0" fillId="6" borderId="9" xfId="3" applyNumberFormat="1" applyFont="1" applyFill="1" applyBorder="1"/>
    <xf numFmtId="169" fontId="23" fillId="2" borderId="30" xfId="3" applyNumberFormat="1" applyFont="1" applyFill="1" applyBorder="1"/>
    <xf numFmtId="166" fontId="9" fillId="0" borderId="9" xfId="1" applyNumberFormat="1" applyFont="1" applyFill="1" applyBorder="1" applyAlignment="1">
      <alignment horizontal="center"/>
    </xf>
    <xf numFmtId="169" fontId="0" fillId="0" borderId="9" xfId="3" applyNumberFormat="1" applyFont="1" applyFill="1" applyBorder="1" applyAlignment="1">
      <alignment horizontal="center"/>
    </xf>
    <xf numFmtId="166" fontId="9" fillId="3" borderId="0" xfId="1" applyNumberFormat="1" applyFont="1" applyFill="1" applyBorder="1" applyAlignment="1">
      <alignment horizontal="center"/>
    </xf>
    <xf numFmtId="168" fontId="0" fillId="3" borderId="30" xfId="2" applyNumberFormat="1" applyFont="1" applyFill="1" applyBorder="1" applyAlignment="1">
      <alignment horizontal="center"/>
    </xf>
    <xf numFmtId="0" fontId="9" fillId="10" borderId="7" xfId="0" applyFont="1" applyFill="1" applyBorder="1"/>
    <xf numFmtId="0" fontId="9" fillId="10" borderId="27" xfId="0" applyFont="1" applyFill="1" applyBorder="1"/>
    <xf numFmtId="0" fontId="7" fillId="10" borderId="11" xfId="0" applyFont="1" applyFill="1" applyBorder="1" applyAlignment="1">
      <alignment horizontal="center"/>
    </xf>
    <xf numFmtId="0" fontId="4" fillId="10" borderId="0" xfId="0" applyFont="1" applyFill="1" applyBorder="1"/>
    <xf numFmtId="0" fontId="0" fillId="10" borderId="0" xfId="0" applyFill="1" applyBorder="1" applyAlignment="1">
      <alignment horizontal="center"/>
    </xf>
    <xf numFmtId="0" fontId="21" fillId="10" borderId="0" xfId="0" applyFont="1" applyFill="1" applyBorder="1" applyAlignment="1">
      <alignment horizontal="left"/>
    </xf>
    <xf numFmtId="0" fontId="4" fillId="10" borderId="26" xfId="0" applyFont="1" applyFill="1" applyBorder="1"/>
    <xf numFmtId="0" fontId="0" fillId="10" borderId="26" xfId="0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4" fillId="10" borderId="7" xfId="0" applyFont="1" applyFill="1" applyBorder="1"/>
    <xf numFmtId="0" fontId="16" fillId="10" borderId="0" xfId="0" applyFont="1" applyFill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left"/>
    </xf>
    <xf numFmtId="0" fontId="16" fillId="1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6" fillId="10" borderId="0" xfId="0" applyFont="1" applyFill="1" applyAlignment="1"/>
    <xf numFmtId="0" fontId="26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horizontal="center"/>
    </xf>
    <xf numFmtId="0" fontId="27" fillId="0" borderId="0" xfId="0" applyFont="1" applyFill="1" applyAlignment="1"/>
    <xf numFmtId="0" fontId="29" fillId="0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30" fillId="0" borderId="0" xfId="0" applyFont="1" applyFill="1" applyAlignment="1"/>
    <xf numFmtId="0" fontId="29" fillId="0" borderId="0" xfId="0" applyFont="1" applyFill="1" applyAlignment="1">
      <alignment wrapText="1"/>
    </xf>
    <xf numFmtId="0" fontId="31" fillId="0" borderId="0" xfId="0" applyFont="1" applyFill="1" applyAlignment="1">
      <alignment horizontal="center"/>
    </xf>
    <xf numFmtId="0" fontId="28" fillId="0" borderId="0" xfId="0" applyFont="1" applyFill="1" applyAlignment="1">
      <alignment horizontal="left"/>
    </xf>
    <xf numFmtId="0" fontId="28" fillId="0" borderId="9" xfId="0" applyFont="1" applyFill="1" applyBorder="1"/>
    <xf numFmtId="49" fontId="28" fillId="0" borderId="9" xfId="0" applyNumberFormat="1" applyFont="1" applyFill="1" applyBorder="1"/>
    <xf numFmtId="0" fontId="28" fillId="0" borderId="11" xfId="0" applyFont="1" applyFill="1" applyBorder="1" applyAlignment="1">
      <alignment horizontal="left"/>
    </xf>
    <xf numFmtId="0" fontId="27" fillId="0" borderId="11" xfId="0" applyFont="1" applyFill="1" applyBorder="1" applyAlignment="1">
      <alignment horizontal="center"/>
    </xf>
    <xf numFmtId="49" fontId="28" fillId="0" borderId="25" xfId="0" applyNumberFormat="1" applyFont="1" applyFill="1" applyBorder="1"/>
    <xf numFmtId="0" fontId="28" fillId="0" borderId="11" xfId="0" applyFont="1" applyFill="1" applyBorder="1" applyAlignment="1">
      <alignment horizontal="center"/>
    </xf>
    <xf numFmtId="0" fontId="28" fillId="0" borderId="11" xfId="0" applyFont="1" applyFill="1" applyBorder="1"/>
    <xf numFmtId="0" fontId="27" fillId="0" borderId="11" xfId="0" applyFont="1" applyFill="1" applyBorder="1" applyAlignment="1"/>
    <xf numFmtId="49" fontId="28" fillId="0" borderId="0" xfId="0" applyNumberFormat="1" applyFont="1" applyFill="1" applyBorder="1"/>
    <xf numFmtId="0" fontId="32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49" fontId="32" fillId="0" borderId="0" xfId="0" applyNumberFormat="1" applyFont="1" applyFill="1" applyBorder="1"/>
    <xf numFmtId="0" fontId="32" fillId="0" borderId="0" xfId="0" applyFont="1" applyFill="1" applyAlignment="1">
      <alignment horizontal="center"/>
    </xf>
    <xf numFmtId="0" fontId="32" fillId="0" borderId="0" xfId="0" applyFont="1" applyFill="1"/>
    <xf numFmtId="49" fontId="28" fillId="0" borderId="11" xfId="0" applyNumberFormat="1" applyFont="1" applyFill="1" applyBorder="1"/>
    <xf numFmtId="0" fontId="30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166" fontId="28" fillId="0" borderId="9" xfId="1" applyNumberFormat="1" applyFont="1" applyFill="1" applyBorder="1"/>
    <xf numFmtId="0" fontId="28" fillId="0" borderId="26" xfId="0" applyFont="1" applyFill="1" applyBorder="1"/>
    <xf numFmtId="0" fontId="27" fillId="0" borderId="26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28" fillId="0" borderId="0" xfId="0" applyFont="1" applyFill="1" applyBorder="1"/>
    <xf numFmtId="166" fontId="28" fillId="0" borderId="15" xfId="1" applyNumberFormat="1" applyFont="1" applyFill="1" applyBorder="1"/>
    <xf numFmtId="166" fontId="32" fillId="0" borderId="0" xfId="1" applyNumberFormat="1" applyFont="1" applyFill="1"/>
    <xf numFmtId="0" fontId="33" fillId="0" borderId="0" xfId="0" applyFont="1" applyFill="1" applyAlignment="1"/>
    <xf numFmtId="0" fontId="32" fillId="0" borderId="26" xfId="0" applyFont="1" applyFill="1" applyBorder="1" applyAlignment="1">
      <alignment horizontal="left"/>
    </xf>
    <xf numFmtId="0" fontId="33" fillId="0" borderId="26" xfId="0" applyFont="1" applyFill="1" applyBorder="1" applyAlignment="1">
      <alignment horizontal="center"/>
    </xf>
    <xf numFmtId="166" fontId="32" fillId="0" borderId="26" xfId="1" applyNumberFormat="1" applyFont="1" applyFill="1" applyBorder="1"/>
    <xf numFmtId="0" fontId="32" fillId="0" borderId="26" xfId="0" applyFont="1" applyFill="1" applyBorder="1" applyAlignment="1">
      <alignment horizontal="center"/>
    </xf>
    <xf numFmtId="0" fontId="29" fillId="0" borderId="0" xfId="0" applyFont="1" applyFill="1" applyAlignment="1">
      <alignment horizontal="left"/>
    </xf>
    <xf numFmtId="166" fontId="28" fillId="0" borderId="0" xfId="0" applyNumberFormat="1" applyFont="1" applyFill="1"/>
    <xf numFmtId="0" fontId="28" fillId="0" borderId="26" xfId="0" applyFont="1" applyFill="1" applyBorder="1" applyAlignment="1">
      <alignment horizontal="left"/>
    </xf>
    <xf numFmtId="166" fontId="28" fillId="0" borderId="0" xfId="1" applyNumberFormat="1" applyFont="1" applyFill="1"/>
    <xf numFmtId="0" fontId="28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center"/>
    </xf>
    <xf numFmtId="166" fontId="32" fillId="0" borderId="0" xfId="1" applyNumberFormat="1" applyFont="1" applyFill="1" applyBorder="1"/>
    <xf numFmtId="0" fontId="32" fillId="0" borderId="0" xfId="0" applyFont="1" applyFill="1" applyBorder="1" applyAlignment="1">
      <alignment horizontal="center"/>
    </xf>
    <xf numFmtId="0" fontId="28" fillId="0" borderId="15" xfId="0" applyFont="1" applyFill="1" applyBorder="1"/>
    <xf numFmtId="0" fontId="29" fillId="0" borderId="0" xfId="0" applyFont="1" applyFill="1" applyBorder="1" applyAlignment="1">
      <alignment horizontal="left"/>
    </xf>
    <xf numFmtId="166" fontId="28" fillId="0" borderId="0" xfId="1" applyNumberFormat="1" applyFont="1" applyFill="1" applyBorder="1"/>
    <xf numFmtId="0" fontId="28" fillId="0" borderId="7" xfId="0" applyFont="1" applyFill="1" applyBorder="1"/>
    <xf numFmtId="0" fontId="32" fillId="0" borderId="26" xfId="0" applyFont="1" applyFill="1" applyBorder="1"/>
    <xf numFmtId="0" fontId="32" fillId="0" borderId="11" xfId="0" applyFont="1" applyFill="1" applyBorder="1" applyAlignment="1">
      <alignment horizontal="right"/>
    </xf>
    <xf numFmtId="0" fontId="33" fillId="0" borderId="11" xfId="0" applyFont="1" applyFill="1" applyBorder="1" applyAlignment="1">
      <alignment horizontal="center"/>
    </xf>
    <xf numFmtId="166" fontId="32" fillId="0" borderId="11" xfId="1" applyNumberFormat="1" applyFont="1" applyFill="1" applyBorder="1" applyAlignment="1">
      <alignment horizontal="right"/>
    </xf>
    <xf numFmtId="0" fontId="32" fillId="0" borderId="11" xfId="0" applyFont="1" applyFill="1" applyBorder="1" applyAlignment="1">
      <alignment horizontal="center"/>
    </xf>
    <xf numFmtId="0" fontId="32" fillId="0" borderId="11" xfId="0" applyFont="1" applyFill="1" applyBorder="1"/>
    <xf numFmtId="0" fontId="33" fillId="0" borderId="11" xfId="0" applyFont="1" applyFill="1" applyBorder="1" applyAlignment="1"/>
    <xf numFmtId="168" fontId="28" fillId="0" borderId="9" xfId="2" applyNumberFormat="1" applyFont="1" applyFill="1" applyBorder="1"/>
    <xf numFmtId="168" fontId="32" fillId="0" borderId="26" xfId="2" applyNumberFormat="1" applyFont="1" applyFill="1" applyBorder="1"/>
    <xf numFmtId="168" fontId="28" fillId="0" borderId="15" xfId="2" applyNumberFormat="1" applyFont="1" applyFill="1" applyBorder="1"/>
    <xf numFmtId="168" fontId="32" fillId="0" borderId="0" xfId="2" applyNumberFormat="1" applyFont="1" applyFill="1" applyBorder="1"/>
    <xf numFmtId="0" fontId="27" fillId="0" borderId="0" xfId="0" applyFont="1" applyFill="1" applyAlignment="1">
      <alignment wrapText="1"/>
    </xf>
    <xf numFmtId="168" fontId="28" fillId="0" borderId="0" xfId="2" applyNumberFormat="1" applyFont="1" applyFill="1"/>
    <xf numFmtId="168" fontId="32" fillId="0" borderId="0" xfId="2" applyNumberFormat="1" applyFont="1" applyFill="1"/>
    <xf numFmtId="168" fontId="28" fillId="0" borderId="0" xfId="2" applyNumberFormat="1" applyFont="1" applyFill="1" applyBorder="1"/>
    <xf numFmtId="168" fontId="28" fillId="0" borderId="13" xfId="2" applyNumberFormat="1" applyFont="1" applyFill="1" applyBorder="1"/>
    <xf numFmtId="0" fontId="31" fillId="0" borderId="7" xfId="0" applyFont="1" applyFill="1" applyBorder="1" applyAlignment="1">
      <alignment horizontal="center"/>
    </xf>
    <xf numFmtId="0" fontId="29" fillId="0" borderId="7" xfId="0" applyFont="1" applyFill="1" applyBorder="1"/>
    <xf numFmtId="0" fontId="27" fillId="0" borderId="0" xfId="0" applyFont="1" applyFill="1" applyBorder="1" applyAlignment="1"/>
    <xf numFmtId="0" fontId="28" fillId="0" borderId="27" xfId="0" applyFont="1" applyFill="1" applyBorder="1"/>
    <xf numFmtId="0" fontId="32" fillId="0" borderId="27" xfId="0" applyFont="1" applyFill="1" applyBorder="1"/>
    <xf numFmtId="0" fontId="32" fillId="0" borderId="30" xfId="0" applyFont="1" applyFill="1" applyBorder="1"/>
    <xf numFmtId="0" fontId="33" fillId="0" borderId="30" xfId="0" applyFont="1" applyFill="1" applyBorder="1" applyAlignment="1">
      <alignment horizontal="center"/>
    </xf>
    <xf numFmtId="168" fontId="32" fillId="0" borderId="30" xfId="2" applyNumberFormat="1" applyFont="1" applyFill="1" applyBorder="1"/>
    <xf numFmtId="0" fontId="32" fillId="0" borderId="30" xfId="0" applyFont="1" applyFill="1" applyBorder="1" applyAlignment="1">
      <alignment horizontal="center"/>
    </xf>
    <xf numFmtId="168" fontId="32" fillId="0" borderId="0" xfId="0" applyNumberFormat="1" applyFont="1" applyFill="1"/>
    <xf numFmtId="168" fontId="32" fillId="0" borderId="26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9" fillId="0" borderId="0" xfId="0" applyFont="1" applyFill="1" applyBorder="1"/>
    <xf numFmtId="168" fontId="28" fillId="0" borderId="9" xfId="2" applyNumberFormat="1" applyFont="1" applyFill="1" applyBorder="1" applyAlignment="1">
      <alignment horizontal="center"/>
    </xf>
    <xf numFmtId="0" fontId="31" fillId="0" borderId="0" xfId="0" applyFont="1" applyFill="1" applyBorder="1"/>
    <xf numFmtId="0" fontId="34" fillId="0" borderId="0" xfId="0" applyFont="1" applyFill="1" applyBorder="1" applyAlignment="1">
      <alignment horizontal="center"/>
    </xf>
    <xf numFmtId="0" fontId="31" fillId="0" borderId="0" xfId="0" applyFont="1" applyFill="1"/>
    <xf numFmtId="43" fontId="28" fillId="0" borderId="9" xfId="1" applyNumberFormat="1" applyFont="1" applyFill="1" applyBorder="1"/>
    <xf numFmtId="0" fontId="32" fillId="0" borderId="29" xfId="0" applyFont="1" applyFill="1" applyBorder="1"/>
    <xf numFmtId="43" fontId="32" fillId="0" borderId="30" xfId="1" applyNumberFormat="1" applyFont="1" applyFill="1" applyBorder="1"/>
    <xf numFmtId="43" fontId="28" fillId="0" borderId="0" xfId="1" applyNumberFormat="1" applyFont="1" applyFill="1"/>
    <xf numFmtId="0" fontId="32" fillId="0" borderId="7" xfId="0" applyFont="1" applyFill="1" applyBorder="1"/>
    <xf numFmtId="43" fontId="32" fillId="0" borderId="0" xfId="1" applyNumberFormat="1" applyFont="1" applyFill="1"/>
    <xf numFmtId="43" fontId="32" fillId="0" borderId="26" xfId="1" applyNumberFormat="1" applyFont="1" applyFill="1" applyBorder="1"/>
    <xf numFmtId="169" fontId="28" fillId="0" borderId="9" xfId="3" applyNumberFormat="1" applyFont="1" applyFill="1" applyBorder="1"/>
    <xf numFmtId="169" fontId="28" fillId="0" borderId="0" xfId="3" applyNumberFormat="1" applyFont="1" applyFill="1" applyBorder="1"/>
    <xf numFmtId="0" fontId="31" fillId="0" borderId="7" xfId="0" applyFont="1" applyFill="1" applyBorder="1"/>
    <xf numFmtId="169" fontId="28" fillId="0" borderId="15" xfId="3" applyNumberFormat="1" applyFont="1" applyFill="1" applyBorder="1"/>
    <xf numFmtId="0" fontId="27" fillId="0" borderId="28" xfId="0" applyFont="1" applyFill="1" applyBorder="1" applyAlignment="1">
      <alignment horizontal="center"/>
    </xf>
    <xf numFmtId="169" fontId="32" fillId="0" borderId="30" xfId="3" applyNumberFormat="1" applyFont="1" applyFill="1" applyBorder="1"/>
    <xf numFmtId="9" fontId="28" fillId="0" borderId="0" xfId="3" applyFont="1" applyFill="1"/>
    <xf numFmtId="0" fontId="28" fillId="0" borderId="14" xfId="0" applyFont="1" applyFill="1" applyBorder="1" applyAlignment="1">
      <alignment horizontal="center"/>
    </xf>
    <xf numFmtId="169" fontId="28" fillId="0" borderId="9" xfId="3" applyNumberFormat="1" applyFont="1" applyFill="1" applyBorder="1" applyAlignment="1">
      <alignment horizontal="center"/>
    </xf>
    <xf numFmtId="9" fontId="28" fillId="0" borderId="0" xfId="3" applyFont="1" applyFill="1" applyBorder="1" applyAlignment="1">
      <alignment horizontal="center"/>
    </xf>
    <xf numFmtId="166" fontId="28" fillId="0" borderId="9" xfId="1" applyNumberFormat="1" applyFont="1" applyFill="1" applyBorder="1" applyAlignment="1">
      <alignment horizontal="center"/>
    </xf>
    <xf numFmtId="166" fontId="28" fillId="0" borderId="0" xfId="1" applyNumberFormat="1" applyFont="1" applyFill="1" applyBorder="1" applyAlignment="1">
      <alignment horizontal="center"/>
    </xf>
    <xf numFmtId="168" fontId="28" fillId="0" borderId="30" xfId="2" applyNumberFormat="1" applyFont="1" applyFill="1" applyBorder="1" applyAlignment="1">
      <alignment horizontal="center"/>
    </xf>
    <xf numFmtId="44" fontId="28" fillId="0" borderId="0" xfId="2" applyFont="1" applyFill="1" applyBorder="1" applyAlignment="1">
      <alignment horizontal="center"/>
    </xf>
    <xf numFmtId="44" fontId="28" fillId="0" borderId="9" xfId="2" applyFont="1" applyFill="1" applyBorder="1" applyAlignment="1">
      <alignment horizontal="center"/>
    </xf>
    <xf numFmtId="0" fontId="28" fillId="0" borderId="0" xfId="0" applyFont="1" applyFill="1" applyAlignment="1"/>
    <xf numFmtId="0" fontId="35" fillId="0" borderId="7" xfId="0" applyFont="1" applyFill="1" applyBorder="1" applyAlignment="1"/>
    <xf numFmtId="0" fontId="28" fillId="0" borderId="27" xfId="0" applyFont="1" applyFill="1" applyBorder="1" applyAlignment="1">
      <alignment wrapText="1"/>
    </xf>
    <xf numFmtId="0" fontId="35" fillId="0" borderId="7" xfId="0" applyFont="1" applyFill="1" applyBorder="1" applyAlignment="1">
      <alignment wrapText="1"/>
    </xf>
    <xf numFmtId="0" fontId="29" fillId="0" borderId="7" xfId="0" applyFont="1" applyFill="1" applyBorder="1" applyAlignment="1">
      <alignment wrapText="1"/>
    </xf>
    <xf numFmtId="0" fontId="28" fillId="0" borderId="0" xfId="0" applyFont="1" applyFill="1" applyBorder="1" applyAlignment="1">
      <alignment horizontal="left" wrapText="1"/>
    </xf>
    <xf numFmtId="0" fontId="28" fillId="0" borderId="7" xfId="0" applyFont="1" applyFill="1" applyBorder="1" applyAlignment="1">
      <alignment wrapText="1"/>
    </xf>
    <xf numFmtId="0" fontId="28" fillId="0" borderId="7" xfId="0" applyFont="1" applyFill="1" applyBorder="1" applyAlignment="1"/>
    <xf numFmtId="0" fontId="28" fillId="0" borderId="0" xfId="0" applyFont="1" applyFill="1" applyBorder="1" applyAlignment="1">
      <alignment wrapText="1"/>
    </xf>
    <xf numFmtId="10" fontId="28" fillId="0" borderId="9" xfId="3" applyNumberFormat="1" applyFont="1" applyFill="1" applyBorder="1"/>
    <xf numFmtId="0" fontId="36" fillId="0" borderId="11" xfId="0" applyFont="1" applyFill="1" applyBorder="1" applyAlignment="1">
      <alignment horizontal="right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7" xfId="0" applyFont="1" applyBorder="1" applyAlignment="1"/>
    <xf numFmtId="0" fontId="0" fillId="0" borderId="0" xfId="0" applyAlignment="1"/>
    <xf numFmtId="0" fontId="0" fillId="0" borderId="36" xfId="0" applyBorder="1" applyAlignment="1">
      <alignment horizontal="center"/>
    </xf>
    <xf numFmtId="0" fontId="0" fillId="0" borderId="37" xfId="0" applyBorder="1" applyAlignment="1"/>
    <xf numFmtId="0" fontId="4" fillId="0" borderId="36" xfId="0" applyFont="1" applyBorder="1" applyAlignment="1">
      <alignment horizontal="center"/>
    </xf>
    <xf numFmtId="0" fontId="0" fillId="0" borderId="22" xfId="0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1"/>
  <sheetViews>
    <sheetView tabSelected="1" zoomScale="75" zoomScaleNormal="100" zoomScaleSheetLayoutView="75" workbookViewId="0">
      <selection activeCell="E1" sqref="E1"/>
    </sheetView>
  </sheetViews>
  <sheetFormatPr defaultColWidth="8.77734375" defaultRowHeight="13.2" x14ac:dyDescent="0.25"/>
  <cols>
    <col min="1" max="1" width="50.44140625" style="189" customWidth="1"/>
    <col min="2" max="2" width="6.44140625" style="188" customWidth="1"/>
    <col min="3" max="3" width="24.6640625" style="189" customWidth="1"/>
    <col min="4" max="4" width="14.44140625" style="190" customWidth="1"/>
    <col min="5" max="5" width="100.77734375" style="189" customWidth="1"/>
    <col min="6" max="6" width="135.6640625" style="230" customWidth="1"/>
  </cols>
  <sheetData>
    <row r="1" spans="1:6" s="112" customFormat="1" ht="33" customHeight="1" x14ac:dyDescent="0.4">
      <c r="A1" s="246" t="s">
        <v>488</v>
      </c>
      <c r="B1" s="111"/>
      <c r="D1" s="113"/>
      <c r="F1" s="235"/>
    </row>
    <row r="2" spans="1:6" s="94" customFormat="1" ht="24" customHeight="1" x14ac:dyDescent="0.25">
      <c r="A2" s="108" t="s">
        <v>1200</v>
      </c>
      <c r="B2" s="109" t="s">
        <v>875</v>
      </c>
      <c r="C2" s="108" t="s">
        <v>881</v>
      </c>
      <c r="D2" s="108" t="s">
        <v>1254</v>
      </c>
      <c r="E2" s="108" t="s">
        <v>1255</v>
      </c>
      <c r="F2" s="234" t="s">
        <v>108</v>
      </c>
    </row>
    <row r="3" spans="1:6" ht="15.6" x14ac:dyDescent="0.3">
      <c r="A3" s="110" t="s">
        <v>883</v>
      </c>
      <c r="B3" s="111"/>
      <c r="C3" s="112"/>
      <c r="D3" s="113"/>
      <c r="E3" s="199" t="s">
        <v>898</v>
      </c>
      <c r="F3" s="235"/>
    </row>
    <row r="4" spans="1:6" x14ac:dyDescent="0.25">
      <c r="A4" s="114" t="s">
        <v>893</v>
      </c>
      <c r="B4" s="111"/>
      <c r="C4" s="96"/>
      <c r="D4" s="113" t="s">
        <v>894</v>
      </c>
      <c r="E4" s="112"/>
      <c r="F4" s="235"/>
    </row>
    <row r="5" spans="1:6" x14ac:dyDescent="0.25">
      <c r="A5" s="114" t="s">
        <v>1203</v>
      </c>
      <c r="B5" s="111"/>
      <c r="C5" s="191"/>
      <c r="D5" s="113" t="s">
        <v>894</v>
      </c>
      <c r="E5" s="112" t="s">
        <v>1204</v>
      </c>
      <c r="F5" s="235"/>
    </row>
    <row r="6" spans="1:6" x14ac:dyDescent="0.25">
      <c r="A6" s="112" t="s">
        <v>1256</v>
      </c>
      <c r="B6" s="111"/>
      <c r="C6" s="95"/>
      <c r="D6" s="113" t="s">
        <v>1286</v>
      </c>
      <c r="E6" s="112" t="s">
        <v>1201</v>
      </c>
      <c r="F6" s="235"/>
    </row>
    <row r="7" spans="1:6" x14ac:dyDescent="0.25">
      <c r="A7" s="112" t="s">
        <v>1257</v>
      </c>
      <c r="B7" s="111"/>
      <c r="C7" s="95"/>
      <c r="D7" s="113" t="s">
        <v>1286</v>
      </c>
      <c r="E7" s="112" t="s">
        <v>485</v>
      </c>
      <c r="F7" s="235"/>
    </row>
    <row r="8" spans="1:6" x14ac:dyDescent="0.25">
      <c r="A8" s="112" t="s">
        <v>1258</v>
      </c>
      <c r="B8" s="111"/>
      <c r="C8" s="95"/>
      <c r="D8" s="113" t="s">
        <v>1286</v>
      </c>
      <c r="E8" s="112"/>
      <c r="F8" s="235"/>
    </row>
    <row r="9" spans="1:6" x14ac:dyDescent="0.25">
      <c r="A9" s="112" t="s">
        <v>1259</v>
      </c>
      <c r="B9" s="111"/>
      <c r="C9" s="95"/>
      <c r="D9" s="113" t="s">
        <v>1286</v>
      </c>
      <c r="E9" s="112"/>
      <c r="F9" s="235"/>
    </row>
    <row r="10" spans="1:6" x14ac:dyDescent="0.25">
      <c r="A10" s="112" t="s">
        <v>1260</v>
      </c>
      <c r="B10" s="111"/>
      <c r="C10" s="198"/>
      <c r="D10" s="113" t="s">
        <v>1286</v>
      </c>
      <c r="E10" s="112" t="s">
        <v>486</v>
      </c>
      <c r="F10" s="235"/>
    </row>
    <row r="11" spans="1:6" x14ac:dyDescent="0.25">
      <c r="A11" s="112" t="s">
        <v>1261</v>
      </c>
      <c r="B11" s="111"/>
      <c r="C11" s="198"/>
      <c r="D11" s="113" t="s">
        <v>1286</v>
      </c>
      <c r="E11" s="112"/>
      <c r="F11" s="235"/>
    </row>
    <row r="12" spans="1:6" x14ac:dyDescent="0.25">
      <c r="A12" s="112" t="s">
        <v>1262</v>
      </c>
      <c r="B12" s="111"/>
      <c r="C12" s="198"/>
      <c r="D12" s="113" t="s">
        <v>1286</v>
      </c>
      <c r="E12" s="112"/>
      <c r="F12" s="235"/>
    </row>
    <row r="13" spans="1:6" x14ac:dyDescent="0.25">
      <c r="A13" s="115" t="s">
        <v>1202</v>
      </c>
      <c r="B13" s="111"/>
      <c r="C13" s="95"/>
      <c r="D13" s="113" t="s">
        <v>1286</v>
      </c>
      <c r="E13" s="112" t="s">
        <v>487</v>
      </c>
      <c r="F13" s="235"/>
    </row>
    <row r="14" spans="1:6" x14ac:dyDescent="0.25">
      <c r="A14" s="115" t="s">
        <v>1263</v>
      </c>
      <c r="B14" s="111"/>
      <c r="C14" s="95"/>
      <c r="D14" s="113" t="s">
        <v>1286</v>
      </c>
      <c r="E14" s="112"/>
      <c r="F14" s="235"/>
    </row>
    <row r="15" spans="1:6" s="18" customFormat="1" ht="13.8" thickBot="1" x14ac:dyDescent="0.3">
      <c r="A15" s="116" t="s">
        <v>1264</v>
      </c>
      <c r="B15" s="117"/>
      <c r="C15" s="97"/>
      <c r="D15" s="118" t="s">
        <v>1286</v>
      </c>
      <c r="E15" s="119"/>
      <c r="F15" s="237"/>
    </row>
    <row r="16" spans="1:6" ht="16.2" thickTop="1" x14ac:dyDescent="0.3">
      <c r="A16" s="110" t="s">
        <v>869</v>
      </c>
      <c r="B16" s="111"/>
      <c r="C16" s="120"/>
      <c r="D16" s="113"/>
      <c r="E16" s="112" t="s">
        <v>1189</v>
      </c>
      <c r="F16" s="235"/>
    </row>
    <row r="17" spans="1:6" x14ac:dyDescent="0.25">
      <c r="A17" s="115" t="s">
        <v>1190</v>
      </c>
      <c r="B17" s="111"/>
      <c r="C17" s="198"/>
      <c r="D17" s="113"/>
      <c r="E17" s="112" t="s">
        <v>1191</v>
      </c>
      <c r="F17" s="235"/>
    </row>
    <row r="18" spans="1:6" x14ac:dyDescent="0.25">
      <c r="A18" s="115" t="s">
        <v>1192</v>
      </c>
      <c r="B18" s="111"/>
      <c r="C18" s="95"/>
      <c r="D18" s="113"/>
      <c r="E18" s="112" t="s">
        <v>872</v>
      </c>
      <c r="F18" s="235"/>
    </row>
    <row r="19" spans="1:6" x14ac:dyDescent="0.25">
      <c r="A19" s="121" t="s">
        <v>870</v>
      </c>
      <c r="B19" s="122"/>
      <c r="C19" s="107"/>
      <c r="D19" s="123"/>
      <c r="E19" s="124" t="s">
        <v>873</v>
      </c>
      <c r="F19" s="235"/>
    </row>
    <row r="20" spans="1:6" s="18" customFormat="1" ht="13.8" thickBot="1" x14ac:dyDescent="0.3">
      <c r="A20" s="116" t="s">
        <v>871</v>
      </c>
      <c r="B20" s="117"/>
      <c r="C20" s="192"/>
      <c r="D20" s="118"/>
      <c r="E20" s="119" t="s">
        <v>874</v>
      </c>
      <c r="F20" s="237"/>
    </row>
    <row r="21" spans="1:6" ht="16.2" thickTop="1" x14ac:dyDescent="0.3">
      <c r="A21" s="110" t="s">
        <v>1205</v>
      </c>
      <c r="B21" s="125"/>
      <c r="C21" s="112"/>
      <c r="D21" s="113"/>
      <c r="E21" s="112"/>
      <c r="F21" s="235" t="s">
        <v>983</v>
      </c>
    </row>
    <row r="22" spans="1:6" x14ac:dyDescent="0.25">
      <c r="A22" s="126" t="s">
        <v>1206</v>
      </c>
      <c r="B22" s="125"/>
      <c r="C22" s="112"/>
      <c r="D22" s="113"/>
      <c r="E22" s="112" t="s">
        <v>1216</v>
      </c>
      <c r="F22" s="235"/>
    </row>
    <row r="23" spans="1:6" x14ac:dyDescent="0.25">
      <c r="A23" s="127" t="s">
        <v>1207</v>
      </c>
      <c r="B23" s="125"/>
      <c r="C23" s="112"/>
      <c r="D23" s="113"/>
      <c r="E23" s="112" t="s">
        <v>1217</v>
      </c>
      <c r="F23" s="235" t="s">
        <v>984</v>
      </c>
    </row>
    <row r="24" spans="1:6" x14ac:dyDescent="0.25">
      <c r="A24" s="112" t="s">
        <v>250</v>
      </c>
      <c r="B24" s="111">
        <v>1</v>
      </c>
      <c r="C24" s="98"/>
      <c r="D24" s="113" t="s">
        <v>709</v>
      </c>
      <c r="E24" s="112" t="s">
        <v>1208</v>
      </c>
      <c r="F24" s="235" t="s">
        <v>1193</v>
      </c>
    </row>
    <row r="25" spans="1:6" x14ac:dyDescent="0.25">
      <c r="A25" s="112" t="s">
        <v>251</v>
      </c>
      <c r="B25" s="111">
        <v>2</v>
      </c>
      <c r="C25" s="98"/>
      <c r="D25" s="113" t="s">
        <v>709</v>
      </c>
      <c r="E25" s="112" t="s">
        <v>1211</v>
      </c>
      <c r="F25" s="235"/>
    </row>
    <row r="26" spans="1:6" x14ac:dyDescent="0.25">
      <c r="A26" s="128" t="s">
        <v>252</v>
      </c>
      <c r="B26" s="129">
        <v>3</v>
      </c>
      <c r="C26" s="98"/>
      <c r="D26" s="130" t="s">
        <v>709</v>
      </c>
      <c r="E26" s="131" t="s">
        <v>1223</v>
      </c>
      <c r="F26" s="235" t="s">
        <v>985</v>
      </c>
    </row>
    <row r="27" spans="1:6" x14ac:dyDescent="0.25">
      <c r="A27" s="112" t="s">
        <v>253</v>
      </c>
      <c r="B27" s="111">
        <v>4</v>
      </c>
      <c r="C27" s="193"/>
      <c r="D27" s="113" t="s">
        <v>709</v>
      </c>
      <c r="E27" s="131" t="s">
        <v>1209</v>
      </c>
      <c r="F27" s="235"/>
    </row>
    <row r="28" spans="1:6" x14ac:dyDescent="0.25">
      <c r="A28" s="112" t="s">
        <v>254</v>
      </c>
      <c r="B28" s="111">
        <v>5</v>
      </c>
      <c r="C28" s="98"/>
      <c r="D28" s="113" t="s">
        <v>709</v>
      </c>
      <c r="E28" s="131" t="s">
        <v>1210</v>
      </c>
      <c r="F28" s="235"/>
    </row>
    <row r="29" spans="1:6" x14ac:dyDescent="0.25">
      <c r="A29" s="128" t="s">
        <v>255</v>
      </c>
      <c r="B29" s="129">
        <v>6</v>
      </c>
      <c r="C29" s="98"/>
      <c r="D29" s="130" t="s">
        <v>709</v>
      </c>
      <c r="E29" s="131" t="s">
        <v>1223</v>
      </c>
      <c r="F29" s="235"/>
    </row>
    <row r="30" spans="1:6" s="93" customFormat="1" x14ac:dyDescent="0.25">
      <c r="A30" s="121" t="s">
        <v>1212</v>
      </c>
      <c r="B30" s="122"/>
      <c r="C30" s="105">
        <f>C24+C27</f>
        <v>0</v>
      </c>
      <c r="D30" s="123" t="s">
        <v>709</v>
      </c>
      <c r="E30" s="124" t="s">
        <v>1226</v>
      </c>
      <c r="F30" s="236" t="s">
        <v>986</v>
      </c>
    </row>
    <row r="31" spans="1:6" s="93" customFormat="1" x14ac:dyDescent="0.25">
      <c r="A31" s="121" t="s">
        <v>1213</v>
      </c>
      <c r="B31" s="122"/>
      <c r="C31" s="105">
        <f>C25+C28</f>
        <v>0</v>
      </c>
      <c r="D31" s="123" t="s">
        <v>709</v>
      </c>
      <c r="E31" s="124" t="s">
        <v>1227</v>
      </c>
      <c r="F31" s="236"/>
    </row>
    <row r="32" spans="1:6" s="93" customFormat="1" x14ac:dyDescent="0.25">
      <c r="A32" s="132" t="s">
        <v>1214</v>
      </c>
      <c r="B32" s="133"/>
      <c r="C32" s="106">
        <f>C26+C29</f>
        <v>0</v>
      </c>
      <c r="D32" s="134" t="s">
        <v>709</v>
      </c>
      <c r="E32" s="124" t="s">
        <v>1215</v>
      </c>
      <c r="F32" s="236"/>
    </row>
    <row r="33" spans="1:6" x14ac:dyDescent="0.25">
      <c r="A33" s="135" t="s">
        <v>1222</v>
      </c>
      <c r="B33" s="125"/>
      <c r="C33" s="136"/>
      <c r="D33" s="113"/>
      <c r="E33" s="112" t="s">
        <v>242</v>
      </c>
      <c r="F33" s="235" t="s">
        <v>987</v>
      </c>
    </row>
    <row r="34" spans="1:6" x14ac:dyDescent="0.25">
      <c r="A34" s="115" t="s">
        <v>256</v>
      </c>
      <c r="B34" s="111">
        <v>7</v>
      </c>
      <c r="C34" s="98"/>
      <c r="D34" s="113" t="s">
        <v>709</v>
      </c>
      <c r="E34" s="112" t="s">
        <v>1208</v>
      </c>
      <c r="F34" s="235" t="s">
        <v>1194</v>
      </c>
    </row>
    <row r="35" spans="1:6" x14ac:dyDescent="0.25">
      <c r="A35" s="115" t="s">
        <v>257</v>
      </c>
      <c r="B35" s="111">
        <v>8</v>
      </c>
      <c r="C35" s="98"/>
      <c r="D35" s="113" t="s">
        <v>709</v>
      </c>
      <c r="E35" s="112" t="s">
        <v>1211</v>
      </c>
      <c r="F35" s="235"/>
    </row>
    <row r="36" spans="1:6" x14ac:dyDescent="0.25">
      <c r="A36" s="137" t="s">
        <v>258</v>
      </c>
      <c r="B36" s="129">
        <v>9</v>
      </c>
      <c r="C36" s="98"/>
      <c r="D36" s="130" t="s">
        <v>709</v>
      </c>
      <c r="E36" s="112" t="s">
        <v>1223</v>
      </c>
      <c r="F36" s="235" t="s">
        <v>985</v>
      </c>
    </row>
    <row r="37" spans="1:6" x14ac:dyDescent="0.25">
      <c r="A37" s="115" t="s">
        <v>259</v>
      </c>
      <c r="B37" s="111">
        <v>10</v>
      </c>
      <c r="C37" s="193"/>
      <c r="D37" s="113" t="s">
        <v>709</v>
      </c>
      <c r="E37" s="112" t="s">
        <v>1209</v>
      </c>
      <c r="F37" s="235"/>
    </row>
    <row r="38" spans="1:6" x14ac:dyDescent="0.25">
      <c r="A38" s="115" t="s">
        <v>260</v>
      </c>
      <c r="B38" s="111">
        <v>11</v>
      </c>
      <c r="C38" s="98"/>
      <c r="D38" s="113" t="s">
        <v>709</v>
      </c>
      <c r="E38" s="112" t="s">
        <v>1210</v>
      </c>
      <c r="F38" s="235"/>
    </row>
    <row r="39" spans="1:6" x14ac:dyDescent="0.25">
      <c r="A39" s="137" t="s">
        <v>261</v>
      </c>
      <c r="B39" s="129">
        <v>12</v>
      </c>
      <c r="C39" s="98"/>
      <c r="D39" s="130" t="s">
        <v>709</v>
      </c>
      <c r="E39" s="112" t="s">
        <v>1223</v>
      </c>
      <c r="F39" s="235"/>
    </row>
    <row r="40" spans="1:6" s="93" customFormat="1" x14ac:dyDescent="0.25">
      <c r="A40" s="121" t="s">
        <v>1218</v>
      </c>
      <c r="B40" s="122"/>
      <c r="C40" s="105">
        <f>C34+C37</f>
        <v>0</v>
      </c>
      <c r="D40" s="123" t="s">
        <v>709</v>
      </c>
      <c r="E40" s="124" t="s">
        <v>1228</v>
      </c>
      <c r="F40" s="236" t="s">
        <v>986</v>
      </c>
    </row>
    <row r="41" spans="1:6" s="93" customFormat="1" x14ac:dyDescent="0.25">
      <c r="A41" s="121" t="s">
        <v>1219</v>
      </c>
      <c r="B41" s="122"/>
      <c r="C41" s="105">
        <f>C35+C38</f>
        <v>0</v>
      </c>
      <c r="D41" s="123" t="s">
        <v>709</v>
      </c>
      <c r="E41" s="124" t="s">
        <v>240</v>
      </c>
      <c r="F41" s="236"/>
    </row>
    <row r="42" spans="1:6" s="93" customFormat="1" x14ac:dyDescent="0.25">
      <c r="A42" s="132" t="s">
        <v>1220</v>
      </c>
      <c r="B42" s="133"/>
      <c r="C42" s="106">
        <f xml:space="preserve"> C36+C39</f>
        <v>0</v>
      </c>
      <c r="D42" s="134" t="s">
        <v>709</v>
      </c>
      <c r="E42" s="124" t="s">
        <v>1221</v>
      </c>
      <c r="F42" s="236"/>
    </row>
    <row r="43" spans="1:6" x14ac:dyDescent="0.25">
      <c r="A43" s="135" t="s">
        <v>1225</v>
      </c>
      <c r="B43" s="125"/>
      <c r="C43" s="138"/>
      <c r="D43" s="113"/>
      <c r="E43" s="112"/>
      <c r="F43" s="235" t="s">
        <v>986</v>
      </c>
    </row>
    <row r="44" spans="1:6" s="93" customFormat="1" x14ac:dyDescent="0.25">
      <c r="A44" s="121" t="s">
        <v>394</v>
      </c>
      <c r="B44" s="122"/>
      <c r="C44" s="105">
        <f>C30+C40</f>
        <v>0</v>
      </c>
      <c r="D44" s="123" t="s">
        <v>709</v>
      </c>
      <c r="E44" s="124" t="s">
        <v>1312</v>
      </c>
      <c r="F44" s="236"/>
    </row>
    <row r="45" spans="1:6" s="93" customFormat="1" x14ac:dyDescent="0.25">
      <c r="A45" s="121" t="s">
        <v>395</v>
      </c>
      <c r="B45" s="122"/>
      <c r="C45" s="105">
        <f>C31+C41</f>
        <v>0</v>
      </c>
      <c r="D45" s="123" t="s">
        <v>709</v>
      </c>
      <c r="E45" s="124" t="s">
        <v>1311</v>
      </c>
      <c r="F45" s="236"/>
    </row>
    <row r="46" spans="1:6" s="93" customFormat="1" x14ac:dyDescent="0.25">
      <c r="A46" s="132" t="s">
        <v>1224</v>
      </c>
      <c r="B46" s="133"/>
      <c r="C46" s="106">
        <f>C32+C42</f>
        <v>0</v>
      </c>
      <c r="D46" s="134" t="s">
        <v>709</v>
      </c>
      <c r="E46" s="124" t="s">
        <v>283</v>
      </c>
      <c r="F46" s="236"/>
    </row>
    <row r="47" spans="1:6" x14ac:dyDescent="0.25">
      <c r="A47" s="135" t="s">
        <v>243</v>
      </c>
      <c r="B47" s="125"/>
      <c r="C47" s="136"/>
      <c r="D47" s="113"/>
      <c r="E47" s="199" t="s">
        <v>109</v>
      </c>
      <c r="F47" s="235" t="s">
        <v>988</v>
      </c>
    </row>
    <row r="48" spans="1:6" x14ac:dyDescent="0.25">
      <c r="A48" s="115" t="s">
        <v>112</v>
      </c>
      <c r="B48" s="111">
        <v>13</v>
      </c>
      <c r="C48" s="98"/>
      <c r="D48" s="113" t="s">
        <v>709</v>
      </c>
      <c r="E48" s="199" t="s">
        <v>244</v>
      </c>
      <c r="F48" s="235" t="s">
        <v>1120</v>
      </c>
    </row>
    <row r="49" spans="1:6" x14ac:dyDescent="0.25">
      <c r="A49" s="139" t="s">
        <v>111</v>
      </c>
      <c r="B49" s="140">
        <v>14</v>
      </c>
      <c r="C49" s="98"/>
      <c r="D49" s="141" t="s">
        <v>709</v>
      </c>
      <c r="E49" s="199" t="s">
        <v>1195</v>
      </c>
      <c r="F49" s="235" t="s">
        <v>989</v>
      </c>
    </row>
    <row r="50" spans="1:6" x14ac:dyDescent="0.25">
      <c r="A50" s="139" t="s">
        <v>113</v>
      </c>
      <c r="B50" s="140">
        <v>15</v>
      </c>
      <c r="C50" s="98"/>
      <c r="D50" s="141" t="s">
        <v>115</v>
      </c>
      <c r="E50" s="199" t="s">
        <v>262</v>
      </c>
      <c r="F50" s="235" t="s">
        <v>990</v>
      </c>
    </row>
    <row r="51" spans="1:6" x14ac:dyDescent="0.25">
      <c r="A51" s="137" t="s">
        <v>114</v>
      </c>
      <c r="B51" s="129">
        <v>16</v>
      </c>
      <c r="C51" s="98"/>
      <c r="D51" s="130" t="s">
        <v>115</v>
      </c>
      <c r="E51" s="199" t="s">
        <v>263</v>
      </c>
      <c r="F51" s="235" t="s">
        <v>1116</v>
      </c>
    </row>
    <row r="52" spans="1:6" x14ac:dyDescent="0.25">
      <c r="A52" s="135" t="s">
        <v>245</v>
      </c>
      <c r="B52" s="125"/>
      <c r="C52" s="136"/>
      <c r="D52" s="113"/>
      <c r="E52" s="112" t="s">
        <v>246</v>
      </c>
      <c r="F52" s="235" t="s">
        <v>430</v>
      </c>
    </row>
    <row r="53" spans="1:6" x14ac:dyDescent="0.25">
      <c r="A53" s="115" t="s">
        <v>396</v>
      </c>
      <c r="B53" s="111">
        <v>17</v>
      </c>
      <c r="C53" s="98"/>
      <c r="D53" s="113" t="s">
        <v>709</v>
      </c>
      <c r="E53" s="112" t="s">
        <v>1223</v>
      </c>
      <c r="F53" s="235"/>
    </row>
    <row r="54" spans="1:6" x14ac:dyDescent="0.25">
      <c r="A54" s="115" t="s">
        <v>397</v>
      </c>
      <c r="B54" s="111">
        <v>18</v>
      </c>
      <c r="C54" s="98"/>
      <c r="D54" s="113" t="s">
        <v>709</v>
      </c>
      <c r="E54" s="112" t="s">
        <v>1223</v>
      </c>
      <c r="F54" s="235"/>
    </row>
    <row r="55" spans="1:6" s="93" customFormat="1" x14ac:dyDescent="0.25">
      <c r="A55" s="162" t="s">
        <v>398</v>
      </c>
      <c r="B55" s="194"/>
      <c r="C55" s="195">
        <f>C53+C54</f>
        <v>0</v>
      </c>
      <c r="D55" s="161" t="s">
        <v>709</v>
      </c>
      <c r="E55" s="124" t="s">
        <v>247</v>
      </c>
      <c r="F55" s="236" t="s">
        <v>1117</v>
      </c>
    </row>
    <row r="56" spans="1:6" x14ac:dyDescent="0.25">
      <c r="A56" s="139" t="s">
        <v>399</v>
      </c>
      <c r="B56" s="140">
        <v>19</v>
      </c>
      <c r="C56" s="98"/>
      <c r="D56" s="141" t="s">
        <v>709</v>
      </c>
      <c r="E56" s="112" t="s">
        <v>1223</v>
      </c>
      <c r="F56" s="235"/>
    </row>
    <row r="57" spans="1:6" x14ac:dyDescent="0.25">
      <c r="A57" s="139" t="s">
        <v>400</v>
      </c>
      <c r="B57" s="140">
        <v>20</v>
      </c>
      <c r="C57" s="98"/>
      <c r="D57" s="141" t="s">
        <v>709</v>
      </c>
      <c r="E57" s="112" t="s">
        <v>1223</v>
      </c>
      <c r="F57" s="235"/>
    </row>
    <row r="58" spans="1:6" s="93" customFormat="1" x14ac:dyDescent="0.25">
      <c r="A58" s="162" t="s">
        <v>401</v>
      </c>
      <c r="B58" s="194"/>
      <c r="C58" s="195">
        <f>C56+C57</f>
        <v>0</v>
      </c>
      <c r="D58" s="161" t="s">
        <v>709</v>
      </c>
      <c r="E58" s="124" t="s">
        <v>248</v>
      </c>
      <c r="F58" s="236" t="s">
        <v>986</v>
      </c>
    </row>
    <row r="59" spans="1:6" s="93" customFormat="1" x14ac:dyDescent="0.25">
      <c r="A59" s="132" t="s">
        <v>834</v>
      </c>
      <c r="B59" s="133"/>
      <c r="C59" s="106">
        <f>C55+C58</f>
        <v>0</v>
      </c>
      <c r="D59" s="134" t="s">
        <v>709</v>
      </c>
      <c r="E59" s="124" t="s">
        <v>264</v>
      </c>
      <c r="F59" s="236"/>
    </row>
    <row r="60" spans="1:6" x14ac:dyDescent="0.25">
      <c r="A60" s="135" t="s">
        <v>1229</v>
      </c>
      <c r="B60" s="111"/>
      <c r="C60" s="138"/>
      <c r="D60" s="113"/>
      <c r="E60" s="112"/>
      <c r="F60" s="235" t="s">
        <v>429</v>
      </c>
    </row>
    <row r="61" spans="1:6" x14ac:dyDescent="0.25">
      <c r="A61" s="115" t="s">
        <v>1230</v>
      </c>
      <c r="B61" s="111">
        <v>21</v>
      </c>
      <c r="C61" s="98"/>
      <c r="D61" s="113" t="s">
        <v>709</v>
      </c>
      <c r="E61" s="112" t="s">
        <v>1284</v>
      </c>
      <c r="F61" s="235"/>
    </row>
    <row r="62" spans="1:6" x14ac:dyDescent="0.25">
      <c r="A62" s="115" t="s">
        <v>1231</v>
      </c>
      <c r="B62" s="111">
        <v>22</v>
      </c>
      <c r="C62" s="98"/>
      <c r="D62" s="113" t="s">
        <v>709</v>
      </c>
      <c r="E62" s="112" t="s">
        <v>1285</v>
      </c>
      <c r="F62" s="235"/>
    </row>
    <row r="63" spans="1:6" s="93" customFormat="1" x14ac:dyDescent="0.25">
      <c r="A63" s="132" t="s">
        <v>1232</v>
      </c>
      <c r="B63" s="133"/>
      <c r="C63" s="106">
        <f>C61+C62</f>
        <v>0</v>
      </c>
      <c r="D63" s="134" t="s">
        <v>709</v>
      </c>
      <c r="E63" s="124" t="s">
        <v>241</v>
      </c>
      <c r="F63" s="236" t="s">
        <v>1117</v>
      </c>
    </row>
    <row r="64" spans="1:6" x14ac:dyDescent="0.25">
      <c r="A64" s="126" t="s">
        <v>249</v>
      </c>
      <c r="B64" s="111"/>
      <c r="C64" s="112"/>
      <c r="D64" s="113"/>
      <c r="E64" s="112" t="s">
        <v>526</v>
      </c>
      <c r="F64" s="235"/>
    </row>
    <row r="65" spans="1:6" x14ac:dyDescent="0.25">
      <c r="A65" s="135" t="s">
        <v>837</v>
      </c>
      <c r="B65" s="111"/>
      <c r="C65" s="112"/>
      <c r="D65" s="113"/>
      <c r="E65" s="199" t="s">
        <v>1310</v>
      </c>
      <c r="F65" s="235" t="s">
        <v>984</v>
      </c>
    </row>
    <row r="66" spans="1:6" x14ac:dyDescent="0.25">
      <c r="A66" s="115" t="s">
        <v>835</v>
      </c>
      <c r="B66" s="111">
        <v>23</v>
      </c>
      <c r="C66" s="196"/>
      <c r="D66" s="113" t="s">
        <v>714</v>
      </c>
      <c r="E66" s="112" t="s">
        <v>838</v>
      </c>
      <c r="F66" s="235" t="s">
        <v>1118</v>
      </c>
    </row>
    <row r="67" spans="1:6" x14ac:dyDescent="0.25">
      <c r="A67" s="115" t="s">
        <v>836</v>
      </c>
      <c r="B67" s="111">
        <v>24</v>
      </c>
      <c r="C67" s="196"/>
      <c r="D67" s="113" t="s">
        <v>714</v>
      </c>
      <c r="E67" s="112" t="s">
        <v>839</v>
      </c>
      <c r="F67" s="235" t="s">
        <v>1196</v>
      </c>
    </row>
    <row r="68" spans="1:6" x14ac:dyDescent="0.25">
      <c r="A68" s="137" t="s">
        <v>183</v>
      </c>
      <c r="B68" s="129">
        <v>25</v>
      </c>
      <c r="C68" s="196"/>
      <c r="D68" s="130" t="s">
        <v>714</v>
      </c>
      <c r="E68" s="112" t="s">
        <v>1223</v>
      </c>
      <c r="F68" s="235" t="s">
        <v>985</v>
      </c>
    </row>
    <row r="69" spans="1:6" x14ac:dyDescent="0.25">
      <c r="A69" s="115" t="s">
        <v>841</v>
      </c>
      <c r="B69" s="111">
        <v>26</v>
      </c>
      <c r="C69" s="99"/>
      <c r="D69" s="113" t="s">
        <v>714</v>
      </c>
      <c r="E69" s="199" t="s">
        <v>273</v>
      </c>
      <c r="F69" s="235"/>
    </row>
    <row r="70" spans="1:6" x14ac:dyDescent="0.25">
      <c r="A70" s="115" t="s">
        <v>840</v>
      </c>
      <c r="B70" s="111">
        <v>27</v>
      </c>
      <c r="C70" s="96"/>
      <c r="D70" s="113" t="s">
        <v>714</v>
      </c>
      <c r="E70" s="199" t="s">
        <v>274</v>
      </c>
      <c r="F70" s="235"/>
    </row>
    <row r="71" spans="1:6" x14ac:dyDescent="0.25">
      <c r="A71" s="137" t="s">
        <v>184</v>
      </c>
      <c r="B71" s="129">
        <v>28</v>
      </c>
      <c r="C71" s="96"/>
      <c r="D71" s="130" t="s">
        <v>714</v>
      </c>
      <c r="E71" s="199" t="s">
        <v>275</v>
      </c>
      <c r="F71" s="235"/>
    </row>
    <row r="72" spans="1:6" x14ac:dyDescent="0.25">
      <c r="A72" s="115" t="s">
        <v>845</v>
      </c>
      <c r="B72" s="111">
        <v>29</v>
      </c>
      <c r="C72" s="99"/>
      <c r="D72" s="113" t="s">
        <v>714</v>
      </c>
      <c r="E72" s="112" t="s">
        <v>842</v>
      </c>
      <c r="F72" s="235"/>
    </row>
    <row r="73" spans="1:6" x14ac:dyDescent="0.25">
      <c r="A73" s="115" t="s">
        <v>843</v>
      </c>
      <c r="B73" s="111">
        <v>30</v>
      </c>
      <c r="C73" s="96"/>
      <c r="D73" s="113" t="s">
        <v>714</v>
      </c>
      <c r="E73" s="112" t="s">
        <v>844</v>
      </c>
      <c r="F73" s="235"/>
    </row>
    <row r="74" spans="1:6" x14ac:dyDescent="0.25">
      <c r="A74" s="137" t="s">
        <v>185</v>
      </c>
      <c r="B74" s="129">
        <v>31</v>
      </c>
      <c r="C74" s="96"/>
      <c r="D74" s="130" t="s">
        <v>714</v>
      </c>
      <c r="E74" s="112" t="s">
        <v>1223</v>
      </c>
      <c r="F74" s="235"/>
    </row>
    <row r="75" spans="1:6" s="93" customFormat="1" x14ac:dyDescent="0.25">
      <c r="A75" s="121" t="s">
        <v>848</v>
      </c>
      <c r="B75" s="122"/>
      <c r="C75" s="105">
        <f>C69+C72</f>
        <v>0</v>
      </c>
      <c r="D75" s="123" t="s">
        <v>709</v>
      </c>
      <c r="E75" s="124" t="s">
        <v>1226</v>
      </c>
      <c r="F75" s="236" t="s">
        <v>986</v>
      </c>
    </row>
    <row r="76" spans="1:6" s="93" customFormat="1" x14ac:dyDescent="0.25">
      <c r="A76" s="121" t="s">
        <v>846</v>
      </c>
      <c r="B76" s="122"/>
      <c r="C76" s="105">
        <f>C70+C73</f>
        <v>0</v>
      </c>
      <c r="D76" s="123" t="s">
        <v>709</v>
      </c>
      <c r="E76" s="124" t="s">
        <v>1227</v>
      </c>
      <c r="F76" s="236"/>
    </row>
    <row r="77" spans="1:6" s="93" customFormat="1" x14ac:dyDescent="0.25">
      <c r="A77" s="132" t="s">
        <v>847</v>
      </c>
      <c r="B77" s="133"/>
      <c r="C77" s="106">
        <f>C71+C74</f>
        <v>0</v>
      </c>
      <c r="D77" s="134" t="s">
        <v>709</v>
      </c>
      <c r="E77" s="124" t="s">
        <v>1215</v>
      </c>
      <c r="F77" s="236"/>
    </row>
    <row r="78" spans="1:6" x14ac:dyDescent="0.25">
      <c r="A78" s="135" t="s">
        <v>858</v>
      </c>
      <c r="B78" s="111"/>
      <c r="C78" s="112"/>
      <c r="D78" s="113"/>
      <c r="E78" s="112" t="s">
        <v>859</v>
      </c>
      <c r="F78" s="235" t="s">
        <v>987</v>
      </c>
    </row>
    <row r="79" spans="1:6" x14ac:dyDescent="0.25">
      <c r="A79" s="115" t="s">
        <v>849</v>
      </c>
      <c r="B79" s="111">
        <v>32</v>
      </c>
      <c r="C79" s="196"/>
      <c r="D79" s="113" t="s">
        <v>714</v>
      </c>
      <c r="E79" s="112" t="s">
        <v>838</v>
      </c>
      <c r="F79" s="235" t="s">
        <v>1118</v>
      </c>
    </row>
    <row r="80" spans="1:6" x14ac:dyDescent="0.25">
      <c r="A80" s="115" t="s">
        <v>850</v>
      </c>
      <c r="B80" s="111">
        <v>33</v>
      </c>
      <c r="C80" s="196"/>
      <c r="D80" s="113" t="s">
        <v>714</v>
      </c>
      <c r="E80" s="112" t="s">
        <v>839</v>
      </c>
      <c r="F80" s="235" t="s">
        <v>1088</v>
      </c>
    </row>
    <row r="81" spans="1:6" x14ac:dyDescent="0.25">
      <c r="A81" s="137" t="s">
        <v>180</v>
      </c>
      <c r="B81" s="129">
        <v>34</v>
      </c>
      <c r="C81" s="196"/>
      <c r="D81" s="130" t="s">
        <v>714</v>
      </c>
      <c r="E81" s="112" t="s">
        <v>1223</v>
      </c>
      <c r="F81" s="235" t="s">
        <v>985</v>
      </c>
    </row>
    <row r="82" spans="1:6" x14ac:dyDescent="0.25">
      <c r="A82" s="115" t="s">
        <v>851</v>
      </c>
      <c r="B82" s="111">
        <v>35</v>
      </c>
      <c r="C82" s="99"/>
      <c r="D82" s="113" t="s">
        <v>714</v>
      </c>
      <c r="E82" s="199" t="s">
        <v>273</v>
      </c>
      <c r="F82" s="235"/>
    </row>
    <row r="83" spans="1:6" x14ac:dyDescent="0.25">
      <c r="A83" s="115" t="s">
        <v>852</v>
      </c>
      <c r="B83" s="111">
        <v>36</v>
      </c>
      <c r="C83" s="96"/>
      <c r="D83" s="113" t="s">
        <v>714</v>
      </c>
      <c r="E83" s="199" t="s">
        <v>274</v>
      </c>
      <c r="F83" s="235"/>
    </row>
    <row r="84" spans="1:6" x14ac:dyDescent="0.25">
      <c r="A84" s="137" t="s">
        <v>181</v>
      </c>
      <c r="B84" s="129">
        <v>37</v>
      </c>
      <c r="C84" s="96"/>
      <c r="D84" s="130" t="s">
        <v>714</v>
      </c>
      <c r="E84" s="199" t="s">
        <v>275</v>
      </c>
      <c r="F84" s="235"/>
    </row>
    <row r="85" spans="1:6" x14ac:dyDescent="0.25">
      <c r="A85" s="115" t="s">
        <v>853</v>
      </c>
      <c r="B85" s="111">
        <v>38</v>
      </c>
      <c r="C85" s="99"/>
      <c r="D85" s="113" t="s">
        <v>714</v>
      </c>
      <c r="E85" s="112" t="s">
        <v>842</v>
      </c>
      <c r="F85" s="235"/>
    </row>
    <row r="86" spans="1:6" x14ac:dyDescent="0.25">
      <c r="A86" s="115" t="s">
        <v>854</v>
      </c>
      <c r="B86" s="111">
        <v>39</v>
      </c>
      <c r="C86" s="96"/>
      <c r="D86" s="113" t="s">
        <v>714</v>
      </c>
      <c r="E86" s="112" t="s">
        <v>844</v>
      </c>
      <c r="F86" s="235"/>
    </row>
    <row r="87" spans="1:6" x14ac:dyDescent="0.25">
      <c r="A87" s="137" t="s">
        <v>182</v>
      </c>
      <c r="B87" s="129">
        <v>40</v>
      </c>
      <c r="C87" s="96"/>
      <c r="D87" s="130" t="s">
        <v>714</v>
      </c>
      <c r="E87" s="112" t="s">
        <v>1223</v>
      </c>
      <c r="F87" s="235"/>
    </row>
    <row r="88" spans="1:6" s="93" customFormat="1" x14ac:dyDescent="0.25">
      <c r="A88" s="121" t="s">
        <v>855</v>
      </c>
      <c r="B88" s="122"/>
      <c r="C88" s="105">
        <f>C82+C85</f>
        <v>0</v>
      </c>
      <c r="D88" s="123" t="s">
        <v>714</v>
      </c>
      <c r="E88" s="124" t="s">
        <v>995</v>
      </c>
      <c r="F88" s="236" t="s">
        <v>986</v>
      </c>
    </row>
    <row r="89" spans="1:6" s="93" customFormat="1" x14ac:dyDescent="0.25">
      <c r="A89" s="121" t="s">
        <v>856</v>
      </c>
      <c r="B89" s="122"/>
      <c r="C89" s="105">
        <f>C83+C86</f>
        <v>0</v>
      </c>
      <c r="D89" s="123" t="s">
        <v>714</v>
      </c>
      <c r="E89" s="124" t="s">
        <v>240</v>
      </c>
      <c r="F89" s="236"/>
    </row>
    <row r="90" spans="1:6" s="93" customFormat="1" x14ac:dyDescent="0.25">
      <c r="A90" s="132" t="s">
        <v>857</v>
      </c>
      <c r="B90" s="133"/>
      <c r="C90" s="106">
        <f>C84+C87</f>
        <v>0</v>
      </c>
      <c r="D90" s="134" t="s">
        <v>714</v>
      </c>
      <c r="E90" s="124" t="s">
        <v>1221</v>
      </c>
      <c r="F90" s="236"/>
    </row>
    <row r="91" spans="1:6" x14ac:dyDescent="0.25">
      <c r="A91" s="135" t="s">
        <v>865</v>
      </c>
      <c r="B91" s="125"/>
      <c r="C91" s="138"/>
      <c r="D91" s="113"/>
      <c r="E91" s="112"/>
      <c r="F91" s="235"/>
    </row>
    <row r="92" spans="1:6" s="93" customFormat="1" x14ac:dyDescent="0.25">
      <c r="A92" s="121" t="s">
        <v>860</v>
      </c>
      <c r="B92" s="122"/>
      <c r="C92" s="105">
        <f>C75+C88</f>
        <v>0</v>
      </c>
      <c r="D92" s="123" t="s">
        <v>714</v>
      </c>
      <c r="E92" s="124" t="s">
        <v>1291</v>
      </c>
      <c r="F92" s="236" t="s">
        <v>986</v>
      </c>
    </row>
    <row r="93" spans="1:6" s="93" customFormat="1" x14ac:dyDescent="0.25">
      <c r="A93" s="121" t="s">
        <v>861</v>
      </c>
      <c r="B93" s="122"/>
      <c r="C93" s="105">
        <f>C76+C89</f>
        <v>0</v>
      </c>
      <c r="D93" s="123" t="s">
        <v>714</v>
      </c>
      <c r="E93" s="124" t="s">
        <v>1311</v>
      </c>
      <c r="F93" s="236"/>
    </row>
    <row r="94" spans="1:6" s="93" customFormat="1" x14ac:dyDescent="0.25">
      <c r="A94" s="132" t="s">
        <v>862</v>
      </c>
      <c r="B94" s="133"/>
      <c r="C94" s="106">
        <f>C77+C90</f>
        <v>0</v>
      </c>
      <c r="D94" s="134" t="s">
        <v>714</v>
      </c>
      <c r="E94" s="124" t="s">
        <v>284</v>
      </c>
      <c r="F94" s="236"/>
    </row>
    <row r="95" spans="1:6" x14ac:dyDescent="0.25">
      <c r="A95" s="142" t="s">
        <v>1292</v>
      </c>
      <c r="B95" s="140"/>
      <c r="C95" s="143"/>
      <c r="D95" s="141"/>
      <c r="E95" s="199" t="s">
        <v>1089</v>
      </c>
      <c r="F95" s="235" t="s">
        <v>1119</v>
      </c>
    </row>
    <row r="96" spans="1:6" x14ac:dyDescent="0.25">
      <c r="A96" s="144" t="s">
        <v>956</v>
      </c>
      <c r="B96" s="140">
        <v>41</v>
      </c>
      <c r="C96" s="98"/>
      <c r="D96" s="141" t="s">
        <v>714</v>
      </c>
      <c r="E96" s="139" t="s">
        <v>958</v>
      </c>
      <c r="F96" s="235"/>
    </row>
    <row r="97" spans="1:6" x14ac:dyDescent="0.25">
      <c r="A97" s="144" t="s">
        <v>961</v>
      </c>
      <c r="B97" s="140">
        <v>42</v>
      </c>
      <c r="C97" s="98"/>
      <c r="D97" s="141" t="s">
        <v>714</v>
      </c>
      <c r="E97" s="139" t="s">
        <v>962</v>
      </c>
      <c r="F97" s="235"/>
    </row>
    <row r="98" spans="1:6" x14ac:dyDescent="0.25">
      <c r="A98" s="144" t="s">
        <v>965</v>
      </c>
      <c r="B98" s="140">
        <v>43</v>
      </c>
      <c r="C98" s="98"/>
      <c r="D98" s="141" t="s">
        <v>714</v>
      </c>
      <c r="E98" s="139" t="s">
        <v>966</v>
      </c>
      <c r="F98" s="235"/>
    </row>
    <row r="99" spans="1:6" x14ac:dyDescent="0.25">
      <c r="A99" s="144" t="s">
        <v>801</v>
      </c>
      <c r="B99" s="140">
        <v>44</v>
      </c>
      <c r="C99" s="98"/>
      <c r="D99" s="141" t="s">
        <v>714</v>
      </c>
      <c r="E99" s="139" t="s">
        <v>802</v>
      </c>
      <c r="F99" s="235"/>
    </row>
    <row r="100" spans="1:6" x14ac:dyDescent="0.25">
      <c r="A100" s="144" t="s">
        <v>805</v>
      </c>
      <c r="B100" s="140">
        <v>45</v>
      </c>
      <c r="C100" s="98"/>
      <c r="D100" s="141" t="s">
        <v>714</v>
      </c>
      <c r="E100" s="139" t="s">
        <v>806</v>
      </c>
      <c r="F100" s="235"/>
    </row>
    <row r="101" spans="1:6" x14ac:dyDescent="0.25">
      <c r="A101" s="144" t="s">
        <v>809</v>
      </c>
      <c r="B101" s="140">
        <v>46</v>
      </c>
      <c r="C101" s="98"/>
      <c r="D101" s="141" t="s">
        <v>714</v>
      </c>
      <c r="E101" s="139" t="s">
        <v>810</v>
      </c>
      <c r="F101" s="235"/>
    </row>
    <row r="102" spans="1:6" x14ac:dyDescent="0.25">
      <c r="A102" s="144" t="s">
        <v>813</v>
      </c>
      <c r="B102" s="140">
        <v>47</v>
      </c>
      <c r="C102" s="98"/>
      <c r="D102" s="141" t="s">
        <v>714</v>
      </c>
      <c r="E102" s="139" t="s">
        <v>814</v>
      </c>
      <c r="F102" s="235"/>
    </row>
    <row r="103" spans="1:6" x14ac:dyDescent="0.25">
      <c r="A103" s="144" t="s">
        <v>817</v>
      </c>
      <c r="B103" s="140">
        <v>48</v>
      </c>
      <c r="C103" s="98"/>
      <c r="D103" s="141" t="s">
        <v>714</v>
      </c>
      <c r="E103" s="139" t="s">
        <v>818</v>
      </c>
      <c r="F103" s="235"/>
    </row>
    <row r="104" spans="1:6" x14ac:dyDescent="0.25">
      <c r="A104" s="144" t="s">
        <v>821</v>
      </c>
      <c r="B104" s="140">
        <v>49</v>
      </c>
      <c r="C104" s="98"/>
      <c r="D104" s="141" t="s">
        <v>714</v>
      </c>
      <c r="E104" s="139" t="s">
        <v>822</v>
      </c>
      <c r="F104" s="235"/>
    </row>
    <row r="105" spans="1:6" x14ac:dyDescent="0.25">
      <c r="A105" s="144" t="s">
        <v>825</v>
      </c>
      <c r="B105" s="140">
        <v>50</v>
      </c>
      <c r="C105" s="98"/>
      <c r="D105" s="141" t="s">
        <v>714</v>
      </c>
      <c r="E105" s="139" t="s">
        <v>826</v>
      </c>
      <c r="F105" s="235"/>
    </row>
    <row r="106" spans="1:6" s="93" customFormat="1" x14ac:dyDescent="0.25">
      <c r="A106" s="200" t="s">
        <v>1295</v>
      </c>
      <c r="B106" s="133"/>
      <c r="C106" s="106">
        <f>SUM(C96:C105)</f>
        <v>0</v>
      </c>
      <c r="D106" s="134" t="s">
        <v>714</v>
      </c>
      <c r="E106" s="124" t="s">
        <v>1307</v>
      </c>
      <c r="F106" s="236" t="s">
        <v>1117</v>
      </c>
    </row>
    <row r="107" spans="1:6" x14ac:dyDescent="0.25">
      <c r="A107" s="142" t="s">
        <v>1293</v>
      </c>
      <c r="B107" s="140"/>
      <c r="C107" s="143"/>
      <c r="D107" s="141"/>
      <c r="E107" s="199" t="s">
        <v>1306</v>
      </c>
      <c r="F107" s="235" t="s">
        <v>1119</v>
      </c>
    </row>
    <row r="108" spans="1:6" x14ac:dyDescent="0.25">
      <c r="A108" s="144" t="s">
        <v>959</v>
      </c>
      <c r="B108" s="140">
        <v>51</v>
      </c>
      <c r="C108" s="98"/>
      <c r="D108" s="141" t="s">
        <v>714</v>
      </c>
      <c r="E108" s="139" t="s">
        <v>1305</v>
      </c>
      <c r="F108" s="235"/>
    </row>
    <row r="109" spans="1:6" x14ac:dyDescent="0.25">
      <c r="A109" s="144" t="s">
        <v>963</v>
      </c>
      <c r="B109" s="140">
        <v>52</v>
      </c>
      <c r="C109" s="98"/>
      <c r="D109" s="141" t="s">
        <v>714</v>
      </c>
      <c r="E109" s="139" t="s">
        <v>1296</v>
      </c>
      <c r="F109" s="235"/>
    </row>
    <row r="110" spans="1:6" x14ac:dyDescent="0.25">
      <c r="A110" s="144" t="s">
        <v>967</v>
      </c>
      <c r="B110" s="140">
        <v>53</v>
      </c>
      <c r="C110" s="98"/>
      <c r="D110" s="141" t="s">
        <v>714</v>
      </c>
      <c r="E110" s="139" t="s">
        <v>1297</v>
      </c>
      <c r="F110" s="235"/>
    </row>
    <row r="111" spans="1:6" x14ac:dyDescent="0.25">
      <c r="A111" s="144" t="s">
        <v>803</v>
      </c>
      <c r="B111" s="140">
        <v>54</v>
      </c>
      <c r="C111" s="98"/>
      <c r="D111" s="141" t="s">
        <v>714</v>
      </c>
      <c r="E111" s="139" t="s">
        <v>1298</v>
      </c>
      <c r="F111" s="235"/>
    </row>
    <row r="112" spans="1:6" x14ac:dyDescent="0.25">
      <c r="A112" s="144" t="s">
        <v>807</v>
      </c>
      <c r="B112" s="140">
        <v>55</v>
      </c>
      <c r="C112" s="98"/>
      <c r="D112" s="141" t="s">
        <v>714</v>
      </c>
      <c r="E112" s="139" t="s">
        <v>1299</v>
      </c>
      <c r="F112" s="235"/>
    </row>
    <row r="113" spans="1:6" x14ac:dyDescent="0.25">
      <c r="A113" s="144" t="s">
        <v>811</v>
      </c>
      <c r="B113" s="140">
        <v>56</v>
      </c>
      <c r="C113" s="98"/>
      <c r="D113" s="141" t="s">
        <v>714</v>
      </c>
      <c r="E113" s="139" t="s">
        <v>1300</v>
      </c>
      <c r="F113" s="235"/>
    </row>
    <row r="114" spans="1:6" x14ac:dyDescent="0.25">
      <c r="A114" s="144" t="s">
        <v>815</v>
      </c>
      <c r="B114" s="140">
        <v>57</v>
      </c>
      <c r="C114" s="98"/>
      <c r="D114" s="141" t="s">
        <v>714</v>
      </c>
      <c r="E114" s="139" t="s">
        <v>1301</v>
      </c>
      <c r="F114" s="235"/>
    </row>
    <row r="115" spans="1:6" x14ac:dyDescent="0.25">
      <c r="A115" s="144" t="s">
        <v>819</v>
      </c>
      <c r="B115" s="140">
        <v>58</v>
      </c>
      <c r="C115" s="98"/>
      <c r="D115" s="141" t="s">
        <v>714</v>
      </c>
      <c r="E115" s="139" t="s">
        <v>1302</v>
      </c>
      <c r="F115" s="235"/>
    </row>
    <row r="116" spans="1:6" x14ac:dyDescent="0.25">
      <c r="A116" s="144" t="s">
        <v>823</v>
      </c>
      <c r="B116" s="140">
        <v>59</v>
      </c>
      <c r="C116" s="98"/>
      <c r="D116" s="141" t="s">
        <v>714</v>
      </c>
      <c r="E116" s="139" t="s">
        <v>1303</v>
      </c>
      <c r="F116" s="235"/>
    </row>
    <row r="117" spans="1:6" x14ac:dyDescent="0.25">
      <c r="A117" s="144" t="s">
        <v>827</v>
      </c>
      <c r="B117" s="140">
        <v>60</v>
      </c>
      <c r="C117" s="98"/>
      <c r="D117" s="141" t="s">
        <v>714</v>
      </c>
      <c r="E117" s="139" t="s">
        <v>1304</v>
      </c>
      <c r="F117" s="235"/>
    </row>
    <row r="118" spans="1:6" s="93" customFormat="1" x14ac:dyDescent="0.25">
      <c r="A118" s="124" t="s">
        <v>1294</v>
      </c>
      <c r="B118" s="194"/>
      <c r="C118" s="195">
        <f>SUM(C108:C117)</f>
        <v>0</v>
      </c>
      <c r="D118" s="161" t="s">
        <v>714</v>
      </c>
      <c r="E118" s="124" t="s">
        <v>1308</v>
      </c>
      <c r="F118" s="236"/>
    </row>
    <row r="119" spans="1:6" s="93" customFormat="1" x14ac:dyDescent="0.25">
      <c r="A119" s="200" t="s">
        <v>862</v>
      </c>
      <c r="B119" s="133"/>
      <c r="C119" s="106">
        <f>C106+C118</f>
        <v>0</v>
      </c>
      <c r="D119" s="134" t="s">
        <v>714</v>
      </c>
      <c r="E119" s="124" t="s">
        <v>1309</v>
      </c>
      <c r="F119" s="236" t="s">
        <v>1117</v>
      </c>
    </row>
    <row r="120" spans="1:6" x14ac:dyDescent="0.25">
      <c r="A120" s="135" t="s">
        <v>863</v>
      </c>
      <c r="B120" s="125"/>
      <c r="C120" s="112"/>
      <c r="D120" s="113"/>
      <c r="E120" s="199" t="s">
        <v>110</v>
      </c>
      <c r="F120" s="235" t="s">
        <v>988</v>
      </c>
    </row>
    <row r="121" spans="1:6" x14ac:dyDescent="0.25">
      <c r="A121" s="115" t="s">
        <v>265</v>
      </c>
      <c r="B121" s="111">
        <v>61</v>
      </c>
      <c r="C121" s="96"/>
      <c r="D121" s="113" t="s">
        <v>709</v>
      </c>
      <c r="E121" s="199" t="s">
        <v>864</v>
      </c>
      <c r="F121" s="235" t="s">
        <v>1120</v>
      </c>
    </row>
    <row r="122" spans="1:6" x14ac:dyDescent="0.25">
      <c r="A122" s="139" t="s">
        <v>266</v>
      </c>
      <c r="B122" s="140">
        <v>62</v>
      </c>
      <c r="C122" s="96"/>
      <c r="D122" s="141" t="s">
        <v>709</v>
      </c>
      <c r="E122" s="199" t="s">
        <v>1195</v>
      </c>
      <c r="F122" s="235" t="s">
        <v>989</v>
      </c>
    </row>
    <row r="123" spans="1:6" x14ac:dyDescent="0.25">
      <c r="A123" s="139" t="s">
        <v>267</v>
      </c>
      <c r="B123" s="140">
        <v>63</v>
      </c>
      <c r="C123" s="96"/>
      <c r="D123" s="141" t="s">
        <v>115</v>
      </c>
      <c r="E123" s="199" t="s">
        <v>262</v>
      </c>
      <c r="F123" s="235" t="s">
        <v>990</v>
      </c>
    </row>
    <row r="124" spans="1:6" x14ac:dyDescent="0.25">
      <c r="A124" s="137" t="s">
        <v>268</v>
      </c>
      <c r="B124" s="129">
        <v>64</v>
      </c>
      <c r="C124" s="96"/>
      <c r="D124" s="130" t="s">
        <v>115</v>
      </c>
      <c r="E124" s="199" t="s">
        <v>263</v>
      </c>
      <c r="F124" s="235" t="s">
        <v>1116</v>
      </c>
    </row>
    <row r="125" spans="1:6" x14ac:dyDescent="0.25">
      <c r="A125" s="127" t="s">
        <v>1290</v>
      </c>
      <c r="B125" s="111"/>
      <c r="C125" s="138"/>
      <c r="D125" s="113"/>
      <c r="E125" s="112"/>
      <c r="F125" s="235" t="s">
        <v>428</v>
      </c>
    </row>
    <row r="126" spans="1:6" x14ac:dyDescent="0.25">
      <c r="A126" s="112" t="s">
        <v>174</v>
      </c>
      <c r="B126" s="111">
        <v>65</v>
      </c>
      <c r="C126" s="197"/>
      <c r="D126" s="113" t="s">
        <v>714</v>
      </c>
      <c r="E126" s="112" t="s">
        <v>175</v>
      </c>
      <c r="F126" s="235"/>
    </row>
    <row r="127" spans="1:6" x14ac:dyDescent="0.25">
      <c r="A127" s="112" t="s">
        <v>1287</v>
      </c>
      <c r="B127" s="111">
        <v>66</v>
      </c>
      <c r="C127" s="98"/>
      <c r="D127" s="113" t="s">
        <v>714</v>
      </c>
      <c r="E127" s="199" t="s">
        <v>994</v>
      </c>
      <c r="F127" s="235"/>
    </row>
    <row r="128" spans="1:6" x14ac:dyDescent="0.25">
      <c r="A128" s="112" t="s">
        <v>1288</v>
      </c>
      <c r="B128" s="111">
        <v>67</v>
      </c>
      <c r="C128" s="98"/>
      <c r="D128" s="113" t="s">
        <v>714</v>
      </c>
      <c r="E128" s="112" t="s">
        <v>1285</v>
      </c>
      <c r="F128" s="235"/>
    </row>
    <row r="129" spans="1:6" s="93" customFormat="1" x14ac:dyDescent="0.25">
      <c r="A129" s="200" t="s">
        <v>1289</v>
      </c>
      <c r="B129" s="133"/>
      <c r="C129" s="106">
        <f>C127+C128</f>
        <v>0</v>
      </c>
      <c r="D129" s="134" t="s">
        <v>714</v>
      </c>
      <c r="E129" s="124" t="s">
        <v>241</v>
      </c>
      <c r="F129" s="236" t="s">
        <v>1117</v>
      </c>
    </row>
    <row r="130" spans="1:6" x14ac:dyDescent="0.25">
      <c r="A130" s="126" t="s">
        <v>866</v>
      </c>
      <c r="B130" s="111"/>
      <c r="C130" s="112"/>
      <c r="D130" s="113"/>
      <c r="E130" s="112"/>
      <c r="F130" s="235" t="s">
        <v>986</v>
      </c>
    </row>
    <row r="131" spans="1:6" s="93" customFormat="1" x14ac:dyDescent="0.25">
      <c r="A131" s="124" t="s">
        <v>1225</v>
      </c>
      <c r="B131" s="122"/>
      <c r="C131" s="105">
        <f>C46</f>
        <v>0</v>
      </c>
      <c r="D131" s="123" t="s">
        <v>709</v>
      </c>
      <c r="E131" s="124" t="s">
        <v>171</v>
      </c>
      <c r="F131" s="236"/>
    </row>
    <row r="132" spans="1:6" s="93" customFormat="1" x14ac:dyDescent="0.25">
      <c r="A132" s="124" t="s">
        <v>865</v>
      </c>
      <c r="B132" s="122"/>
      <c r="C132" s="105">
        <f>C94</f>
        <v>0</v>
      </c>
      <c r="D132" s="123" t="s">
        <v>714</v>
      </c>
      <c r="E132" s="124" t="s">
        <v>172</v>
      </c>
      <c r="F132" s="236"/>
    </row>
    <row r="133" spans="1:6" s="93" customFormat="1" x14ac:dyDescent="0.25">
      <c r="A133" s="200" t="s">
        <v>867</v>
      </c>
      <c r="B133" s="133"/>
      <c r="C133" s="106">
        <f>(C131/1000)+(C132/293)</f>
        <v>0</v>
      </c>
      <c r="D133" s="134" t="s">
        <v>868</v>
      </c>
      <c r="E133" s="124" t="s">
        <v>173</v>
      </c>
      <c r="F133" s="236"/>
    </row>
    <row r="134" spans="1:6" s="239" customFormat="1" ht="13.8" thickBot="1" x14ac:dyDescent="0.3">
      <c r="A134" s="145" t="s">
        <v>1336</v>
      </c>
      <c r="B134" s="146">
        <v>67</v>
      </c>
      <c r="C134" s="147" t="s">
        <v>1337</v>
      </c>
      <c r="D134" s="148">
        <v>60</v>
      </c>
      <c r="E134" s="149"/>
      <c r="F134" s="238"/>
    </row>
    <row r="135" spans="1:6" ht="16.2" thickTop="1" x14ac:dyDescent="0.3">
      <c r="A135" s="110" t="s">
        <v>292</v>
      </c>
      <c r="B135" s="111"/>
      <c r="C135" s="112"/>
      <c r="D135" s="113"/>
      <c r="E135" s="112"/>
      <c r="F135" s="235" t="s">
        <v>1121</v>
      </c>
    </row>
    <row r="136" spans="1:6" x14ac:dyDescent="0.25">
      <c r="A136" s="126" t="s">
        <v>176</v>
      </c>
      <c r="B136" s="125"/>
      <c r="C136" s="112"/>
      <c r="D136" s="113"/>
      <c r="E136" s="112" t="s">
        <v>166</v>
      </c>
      <c r="F136" s="235"/>
    </row>
    <row r="137" spans="1:6" x14ac:dyDescent="0.25">
      <c r="A137" s="127" t="s">
        <v>186</v>
      </c>
      <c r="B137" s="125"/>
      <c r="C137" s="112"/>
      <c r="D137" s="113"/>
      <c r="E137" s="112" t="s">
        <v>167</v>
      </c>
      <c r="F137" s="235"/>
    </row>
    <row r="138" spans="1:6" x14ac:dyDescent="0.25">
      <c r="A138" s="112" t="s">
        <v>293</v>
      </c>
      <c r="B138" s="111">
        <v>1</v>
      </c>
      <c r="C138" s="100"/>
      <c r="D138" s="113" t="s">
        <v>618</v>
      </c>
      <c r="E138" s="112" t="s">
        <v>294</v>
      </c>
      <c r="F138" s="235" t="s">
        <v>830</v>
      </c>
    </row>
    <row r="139" spans="1:6" x14ac:dyDescent="0.25">
      <c r="A139" s="112" t="s">
        <v>295</v>
      </c>
      <c r="B139" s="111">
        <v>2</v>
      </c>
      <c r="C139" s="100"/>
      <c r="D139" s="113" t="s">
        <v>618</v>
      </c>
      <c r="E139" s="112" t="s">
        <v>296</v>
      </c>
      <c r="F139" s="235" t="s">
        <v>831</v>
      </c>
    </row>
    <row r="140" spans="1:6" s="93" customFormat="1" x14ac:dyDescent="0.25">
      <c r="A140" s="200" t="s">
        <v>297</v>
      </c>
      <c r="B140" s="133"/>
      <c r="C140" s="201">
        <f>C139-C138</f>
        <v>0</v>
      </c>
      <c r="D140" s="134" t="s">
        <v>618</v>
      </c>
      <c r="E140" s="124" t="s">
        <v>302</v>
      </c>
      <c r="F140" s="236" t="s">
        <v>1117</v>
      </c>
    </row>
    <row r="141" spans="1:6" x14ac:dyDescent="0.25">
      <c r="A141" s="112" t="s">
        <v>299</v>
      </c>
      <c r="B141" s="111">
        <v>3</v>
      </c>
      <c r="C141" s="101"/>
      <c r="D141" s="113" t="s">
        <v>618</v>
      </c>
      <c r="E141" s="112" t="s">
        <v>300</v>
      </c>
      <c r="F141" s="235"/>
    </row>
    <row r="142" spans="1:6" x14ac:dyDescent="0.25">
      <c r="A142" s="112" t="s">
        <v>298</v>
      </c>
      <c r="B142" s="111">
        <v>4</v>
      </c>
      <c r="C142" s="100"/>
      <c r="D142" s="113" t="s">
        <v>618</v>
      </c>
      <c r="E142" s="112" t="s">
        <v>301</v>
      </c>
      <c r="F142" s="235"/>
    </row>
    <row r="143" spans="1:6" s="93" customFormat="1" x14ac:dyDescent="0.25">
      <c r="A143" s="200" t="s">
        <v>169</v>
      </c>
      <c r="B143" s="133"/>
      <c r="C143" s="201">
        <f>C142-C141</f>
        <v>0</v>
      </c>
      <c r="D143" s="134" t="s">
        <v>618</v>
      </c>
      <c r="E143" s="124" t="s">
        <v>165</v>
      </c>
      <c r="F143" s="236" t="s">
        <v>1117</v>
      </c>
    </row>
    <row r="144" spans="1:6" s="93" customFormat="1" x14ac:dyDescent="0.25">
      <c r="A144" s="124" t="s">
        <v>168</v>
      </c>
      <c r="B144" s="122"/>
      <c r="C144" s="202">
        <f>C138+C141</f>
        <v>0</v>
      </c>
      <c r="D144" s="123" t="s">
        <v>618</v>
      </c>
      <c r="E144" s="124" t="s">
        <v>177</v>
      </c>
      <c r="F144" s="236" t="s">
        <v>986</v>
      </c>
    </row>
    <row r="145" spans="1:6" s="93" customFormat="1" x14ac:dyDescent="0.25">
      <c r="A145" s="124" t="s">
        <v>285</v>
      </c>
      <c r="B145" s="122"/>
      <c r="C145" s="202">
        <f>C139+C142</f>
        <v>0</v>
      </c>
      <c r="D145" s="123" t="s">
        <v>618</v>
      </c>
      <c r="E145" s="124" t="s">
        <v>178</v>
      </c>
      <c r="F145" s="236"/>
    </row>
    <row r="146" spans="1:6" s="93" customFormat="1" x14ac:dyDescent="0.25">
      <c r="A146" s="200" t="s">
        <v>170</v>
      </c>
      <c r="B146" s="133"/>
      <c r="C146" s="201">
        <f>C140+C143</f>
        <v>0</v>
      </c>
      <c r="D146" s="134" t="s">
        <v>618</v>
      </c>
      <c r="E146" s="124" t="s">
        <v>179</v>
      </c>
      <c r="F146" s="236"/>
    </row>
    <row r="147" spans="1:6" x14ac:dyDescent="0.25">
      <c r="A147" s="127" t="s">
        <v>187</v>
      </c>
      <c r="B147" s="125"/>
      <c r="C147" s="131"/>
      <c r="D147" s="113"/>
      <c r="E147" s="199" t="s">
        <v>287</v>
      </c>
      <c r="F147" s="235"/>
    </row>
    <row r="148" spans="1:6" x14ac:dyDescent="0.25">
      <c r="A148" s="112" t="s">
        <v>269</v>
      </c>
      <c r="B148" s="111">
        <v>5</v>
      </c>
      <c r="C148" s="100"/>
      <c r="D148" s="113" t="s">
        <v>618</v>
      </c>
      <c r="E148" s="199" t="s">
        <v>188</v>
      </c>
      <c r="F148" s="235" t="s">
        <v>460</v>
      </c>
    </row>
    <row r="149" spans="1:6" x14ac:dyDescent="0.25">
      <c r="A149" s="128" t="s">
        <v>270</v>
      </c>
      <c r="B149" s="129">
        <v>6</v>
      </c>
      <c r="C149" s="100"/>
      <c r="D149" s="130" t="s">
        <v>618</v>
      </c>
      <c r="E149" s="199" t="s">
        <v>189</v>
      </c>
      <c r="F149" s="235" t="s">
        <v>461</v>
      </c>
    </row>
    <row r="150" spans="1:6" x14ac:dyDescent="0.25">
      <c r="A150" s="127" t="s">
        <v>338</v>
      </c>
      <c r="B150" s="125"/>
      <c r="C150" s="131"/>
      <c r="D150" s="113"/>
      <c r="E150" s="112" t="s">
        <v>288</v>
      </c>
      <c r="F150" s="235"/>
    </row>
    <row r="151" spans="1:6" x14ac:dyDescent="0.25">
      <c r="A151" s="112" t="s">
        <v>337</v>
      </c>
      <c r="B151" s="111">
        <v>7</v>
      </c>
      <c r="C151" s="100"/>
      <c r="D151" s="113" t="s">
        <v>618</v>
      </c>
      <c r="E151" s="112" t="s">
        <v>294</v>
      </c>
      <c r="F151" s="235" t="s">
        <v>462</v>
      </c>
    </row>
    <row r="152" spans="1:6" x14ac:dyDescent="0.25">
      <c r="A152" s="112" t="s">
        <v>190</v>
      </c>
      <c r="B152" s="111">
        <v>8</v>
      </c>
      <c r="C152" s="100"/>
      <c r="D152" s="113" t="s">
        <v>618</v>
      </c>
      <c r="E152" s="112" t="s">
        <v>296</v>
      </c>
      <c r="F152" s="235" t="s">
        <v>463</v>
      </c>
    </row>
    <row r="153" spans="1:6" s="93" customFormat="1" x14ac:dyDescent="0.25">
      <c r="A153" s="200" t="s">
        <v>191</v>
      </c>
      <c r="B153" s="133"/>
      <c r="C153" s="201">
        <f>C152-C151</f>
        <v>0</v>
      </c>
      <c r="D153" s="134" t="s">
        <v>618</v>
      </c>
      <c r="E153" s="124" t="s">
        <v>302</v>
      </c>
      <c r="F153" s="236" t="s">
        <v>1117</v>
      </c>
    </row>
    <row r="154" spans="1:6" x14ac:dyDescent="0.25">
      <c r="A154" s="112" t="s">
        <v>192</v>
      </c>
      <c r="B154" s="111">
        <v>9</v>
      </c>
      <c r="C154" s="101"/>
      <c r="D154" s="113" t="s">
        <v>618</v>
      </c>
      <c r="E154" s="112" t="s">
        <v>300</v>
      </c>
      <c r="F154" s="235"/>
    </row>
    <row r="155" spans="1:6" x14ac:dyDescent="0.25">
      <c r="A155" s="112" t="s">
        <v>193</v>
      </c>
      <c r="B155" s="111">
        <v>10</v>
      </c>
      <c r="C155" s="100"/>
      <c r="D155" s="113" t="s">
        <v>618</v>
      </c>
      <c r="E155" s="112" t="s">
        <v>301</v>
      </c>
      <c r="F155" s="235"/>
    </row>
    <row r="156" spans="1:6" s="93" customFormat="1" x14ac:dyDescent="0.25">
      <c r="A156" s="200" t="s">
        <v>194</v>
      </c>
      <c r="B156" s="133"/>
      <c r="C156" s="201">
        <f>C155-C154</f>
        <v>0</v>
      </c>
      <c r="D156" s="134" t="s">
        <v>618</v>
      </c>
      <c r="E156" s="124" t="s">
        <v>165</v>
      </c>
      <c r="F156" s="236" t="s">
        <v>1117</v>
      </c>
    </row>
    <row r="157" spans="1:6" s="93" customFormat="1" x14ac:dyDescent="0.25">
      <c r="A157" s="124" t="s">
        <v>195</v>
      </c>
      <c r="B157" s="122"/>
      <c r="C157" s="202">
        <f>C151+C154</f>
        <v>0</v>
      </c>
      <c r="D157" s="123" t="s">
        <v>618</v>
      </c>
      <c r="E157" s="124" t="s">
        <v>177</v>
      </c>
      <c r="F157" s="236" t="s">
        <v>986</v>
      </c>
    </row>
    <row r="158" spans="1:6" s="93" customFormat="1" x14ac:dyDescent="0.25">
      <c r="A158" s="124" t="s">
        <v>335</v>
      </c>
      <c r="B158" s="122"/>
      <c r="C158" s="202">
        <f>C152+C155</f>
        <v>0</v>
      </c>
      <c r="D158" s="123" t="s">
        <v>618</v>
      </c>
      <c r="E158" s="124" t="s">
        <v>178</v>
      </c>
      <c r="F158" s="236"/>
    </row>
    <row r="159" spans="1:6" s="93" customFormat="1" x14ac:dyDescent="0.25">
      <c r="A159" s="200" t="s">
        <v>336</v>
      </c>
      <c r="B159" s="133"/>
      <c r="C159" s="201">
        <f>C153+C156</f>
        <v>0</v>
      </c>
      <c r="D159" s="134" t="s">
        <v>618</v>
      </c>
      <c r="E159" s="124" t="s">
        <v>179</v>
      </c>
      <c r="F159" s="236"/>
    </row>
    <row r="160" spans="1:6" x14ac:dyDescent="0.25">
      <c r="A160" s="127" t="s">
        <v>371</v>
      </c>
      <c r="B160" s="111"/>
      <c r="C160" s="143"/>
      <c r="D160" s="113"/>
      <c r="E160" s="112" t="s">
        <v>1090</v>
      </c>
      <c r="F160" s="235"/>
    </row>
    <row r="161" spans="1:6" x14ac:dyDescent="0.25">
      <c r="A161" s="112" t="s">
        <v>347</v>
      </c>
      <c r="B161" s="111">
        <v>11</v>
      </c>
      <c r="C161" s="100"/>
      <c r="D161" s="113" t="s">
        <v>618</v>
      </c>
      <c r="E161" s="112" t="s">
        <v>294</v>
      </c>
      <c r="F161" s="235" t="s">
        <v>464</v>
      </c>
    </row>
    <row r="162" spans="1:6" x14ac:dyDescent="0.25">
      <c r="A162" s="112" t="s">
        <v>339</v>
      </c>
      <c r="B162" s="111">
        <v>12</v>
      </c>
      <c r="C162" s="100"/>
      <c r="D162" s="113" t="s">
        <v>618</v>
      </c>
      <c r="E162" s="112" t="s">
        <v>296</v>
      </c>
      <c r="F162" s="235" t="s">
        <v>465</v>
      </c>
    </row>
    <row r="163" spans="1:6" s="93" customFormat="1" x14ac:dyDescent="0.25">
      <c r="A163" s="200" t="s">
        <v>340</v>
      </c>
      <c r="B163" s="133"/>
      <c r="C163" s="201">
        <f>C162-C161</f>
        <v>0</v>
      </c>
      <c r="D163" s="134" t="s">
        <v>618</v>
      </c>
      <c r="E163" s="124" t="s">
        <v>302</v>
      </c>
      <c r="F163" s="236" t="s">
        <v>1117</v>
      </c>
    </row>
    <row r="164" spans="1:6" x14ac:dyDescent="0.25">
      <c r="A164" s="112" t="s">
        <v>341</v>
      </c>
      <c r="B164" s="111">
        <v>13</v>
      </c>
      <c r="C164" s="101"/>
      <c r="D164" s="113" t="s">
        <v>618</v>
      </c>
      <c r="E164" s="112" t="s">
        <v>300</v>
      </c>
      <c r="F164" s="235"/>
    </row>
    <row r="165" spans="1:6" x14ac:dyDescent="0.25">
      <c r="A165" s="112" t="s">
        <v>342</v>
      </c>
      <c r="B165" s="111">
        <v>14</v>
      </c>
      <c r="C165" s="100"/>
      <c r="D165" s="113" t="s">
        <v>618</v>
      </c>
      <c r="E165" s="112" t="s">
        <v>301</v>
      </c>
      <c r="F165" s="235"/>
    </row>
    <row r="166" spans="1:6" s="93" customFormat="1" x14ac:dyDescent="0.25">
      <c r="A166" s="200" t="s">
        <v>343</v>
      </c>
      <c r="B166" s="133"/>
      <c r="C166" s="201">
        <f>C165-C164</f>
        <v>0</v>
      </c>
      <c r="D166" s="134" t="s">
        <v>618</v>
      </c>
      <c r="E166" s="124" t="s">
        <v>165</v>
      </c>
      <c r="F166" s="236" t="s">
        <v>1117</v>
      </c>
    </row>
    <row r="167" spans="1:6" s="93" customFormat="1" x14ac:dyDescent="0.25">
      <c r="A167" s="124" t="s">
        <v>344</v>
      </c>
      <c r="B167" s="122"/>
      <c r="C167" s="202">
        <f>C161+C164</f>
        <v>0</v>
      </c>
      <c r="D167" s="123" t="s">
        <v>618</v>
      </c>
      <c r="E167" s="124" t="s">
        <v>177</v>
      </c>
      <c r="F167" s="236" t="s">
        <v>986</v>
      </c>
    </row>
    <row r="168" spans="1:6" s="93" customFormat="1" x14ac:dyDescent="0.25">
      <c r="A168" s="124" t="s">
        <v>345</v>
      </c>
      <c r="B168" s="122"/>
      <c r="C168" s="202">
        <f>C162+C165</f>
        <v>0</v>
      </c>
      <c r="D168" s="123" t="s">
        <v>618</v>
      </c>
      <c r="E168" s="124" t="s">
        <v>178</v>
      </c>
      <c r="F168" s="236"/>
    </row>
    <row r="169" spans="1:6" s="93" customFormat="1" x14ac:dyDescent="0.25">
      <c r="A169" s="200" t="s">
        <v>346</v>
      </c>
      <c r="B169" s="133"/>
      <c r="C169" s="201">
        <f>C163+C166</f>
        <v>0</v>
      </c>
      <c r="D169" s="134" t="s">
        <v>618</v>
      </c>
      <c r="E169" s="124" t="s">
        <v>996</v>
      </c>
      <c r="F169" s="236"/>
    </row>
    <row r="170" spans="1:6" x14ac:dyDescent="0.25">
      <c r="A170" s="126" t="s">
        <v>289</v>
      </c>
      <c r="B170" s="111"/>
      <c r="C170" s="131"/>
      <c r="D170" s="113"/>
      <c r="E170" s="112"/>
      <c r="F170" s="235"/>
    </row>
    <row r="171" spans="1:6" x14ac:dyDescent="0.25">
      <c r="A171" s="127" t="s">
        <v>369</v>
      </c>
      <c r="B171" s="125"/>
      <c r="C171" s="112"/>
      <c r="D171" s="113"/>
      <c r="E171" s="112" t="s">
        <v>348</v>
      </c>
      <c r="F171" s="235"/>
    </row>
    <row r="172" spans="1:6" x14ac:dyDescent="0.25">
      <c r="A172" s="112" t="s">
        <v>374</v>
      </c>
      <c r="B172" s="111">
        <v>15</v>
      </c>
      <c r="C172" s="203"/>
      <c r="D172" s="113" t="s">
        <v>618</v>
      </c>
      <c r="E172" s="112" t="s">
        <v>375</v>
      </c>
      <c r="F172" s="235" t="s">
        <v>467</v>
      </c>
    </row>
    <row r="173" spans="1:6" x14ac:dyDescent="0.25">
      <c r="A173" s="112" t="s">
        <v>372</v>
      </c>
      <c r="B173" s="111">
        <v>16</v>
      </c>
      <c r="C173" s="203"/>
      <c r="D173" s="113" t="s">
        <v>618</v>
      </c>
      <c r="E173" s="112" t="s">
        <v>376</v>
      </c>
      <c r="F173" s="235" t="s">
        <v>466</v>
      </c>
    </row>
    <row r="174" spans="1:6" s="93" customFormat="1" x14ac:dyDescent="0.25">
      <c r="A174" s="200" t="s">
        <v>234</v>
      </c>
      <c r="B174" s="133"/>
      <c r="C174" s="201">
        <f>C173-C172</f>
        <v>0</v>
      </c>
      <c r="D174" s="134" t="s">
        <v>618</v>
      </c>
      <c r="E174" s="124" t="s">
        <v>373</v>
      </c>
      <c r="F174" s="236" t="s">
        <v>1117</v>
      </c>
    </row>
    <row r="175" spans="1:6" x14ac:dyDescent="0.25">
      <c r="A175" s="112" t="s">
        <v>349</v>
      </c>
      <c r="B175" s="111">
        <v>17</v>
      </c>
      <c r="C175" s="101"/>
      <c r="D175" s="113" t="s">
        <v>618</v>
      </c>
      <c r="E175" s="199" t="s">
        <v>991</v>
      </c>
      <c r="F175" s="235"/>
    </row>
    <row r="176" spans="1:6" x14ac:dyDescent="0.25">
      <c r="A176" s="112" t="s">
        <v>350</v>
      </c>
      <c r="B176" s="111">
        <v>18</v>
      </c>
      <c r="C176" s="100"/>
      <c r="D176" s="113" t="s">
        <v>618</v>
      </c>
      <c r="E176" s="199" t="s">
        <v>992</v>
      </c>
      <c r="F176" s="235"/>
    </row>
    <row r="177" spans="1:6" s="93" customFormat="1" x14ac:dyDescent="0.25">
      <c r="A177" s="200" t="s">
        <v>351</v>
      </c>
      <c r="B177" s="133"/>
      <c r="C177" s="201">
        <f>C176-C175</f>
        <v>0</v>
      </c>
      <c r="D177" s="134" t="s">
        <v>618</v>
      </c>
      <c r="E177" s="204" t="s">
        <v>993</v>
      </c>
      <c r="F177" s="236" t="s">
        <v>1117</v>
      </c>
    </row>
    <row r="178" spans="1:6" x14ac:dyDescent="0.25">
      <c r="A178" s="112" t="s">
        <v>352</v>
      </c>
      <c r="B178" s="111">
        <v>19</v>
      </c>
      <c r="C178" s="101"/>
      <c r="D178" s="113" t="s">
        <v>618</v>
      </c>
      <c r="E178" s="112" t="s">
        <v>300</v>
      </c>
      <c r="F178" s="235"/>
    </row>
    <row r="179" spans="1:6" x14ac:dyDescent="0.25">
      <c r="A179" s="112" t="s">
        <v>353</v>
      </c>
      <c r="B179" s="111">
        <v>20</v>
      </c>
      <c r="C179" s="100"/>
      <c r="D179" s="113" t="s">
        <v>618</v>
      </c>
      <c r="E179" s="112" t="s">
        <v>301</v>
      </c>
      <c r="F179" s="235"/>
    </row>
    <row r="180" spans="1:6" s="93" customFormat="1" x14ac:dyDescent="0.25">
      <c r="A180" s="200" t="s">
        <v>354</v>
      </c>
      <c r="B180" s="133"/>
      <c r="C180" s="201">
        <f>C179-C178</f>
        <v>0</v>
      </c>
      <c r="D180" s="134" t="s">
        <v>618</v>
      </c>
      <c r="E180" s="124" t="s">
        <v>165</v>
      </c>
      <c r="F180" s="236" t="s">
        <v>1117</v>
      </c>
    </row>
    <row r="181" spans="1:6" s="93" customFormat="1" x14ac:dyDescent="0.25">
      <c r="A181" s="124" t="s">
        <v>355</v>
      </c>
      <c r="B181" s="122"/>
      <c r="C181" s="202">
        <f>C175+C178</f>
        <v>0</v>
      </c>
      <c r="D181" s="123" t="s">
        <v>618</v>
      </c>
      <c r="E181" s="124" t="s">
        <v>377</v>
      </c>
      <c r="F181" s="236" t="s">
        <v>986</v>
      </c>
    </row>
    <row r="182" spans="1:6" s="93" customFormat="1" x14ac:dyDescent="0.25">
      <c r="A182" s="124" t="s">
        <v>286</v>
      </c>
      <c r="B182" s="122"/>
      <c r="C182" s="202">
        <f>C176+C179</f>
        <v>0</v>
      </c>
      <c r="D182" s="123" t="s">
        <v>618</v>
      </c>
      <c r="E182" s="124" t="s">
        <v>378</v>
      </c>
      <c r="F182" s="236"/>
    </row>
    <row r="183" spans="1:6" s="93" customFormat="1" x14ac:dyDescent="0.25">
      <c r="A183" s="200" t="s">
        <v>356</v>
      </c>
      <c r="B183" s="133"/>
      <c r="C183" s="201">
        <f>C177+C180</f>
        <v>0</v>
      </c>
      <c r="D183" s="134" t="s">
        <v>618</v>
      </c>
      <c r="E183" s="124" t="s">
        <v>379</v>
      </c>
      <c r="F183" s="236"/>
    </row>
    <row r="184" spans="1:6" x14ac:dyDescent="0.25">
      <c r="A184" s="127" t="s">
        <v>357</v>
      </c>
      <c r="B184" s="125"/>
      <c r="C184" s="131"/>
      <c r="D184" s="113"/>
      <c r="E184" s="199" t="s">
        <v>290</v>
      </c>
      <c r="F184" s="235"/>
    </row>
    <row r="185" spans="1:6" x14ac:dyDescent="0.25">
      <c r="A185" s="112" t="s">
        <v>271</v>
      </c>
      <c r="B185" s="111">
        <v>21</v>
      </c>
      <c r="C185" s="100"/>
      <c r="D185" s="113" t="s">
        <v>618</v>
      </c>
      <c r="E185" s="199" t="s">
        <v>358</v>
      </c>
      <c r="F185" s="235" t="s">
        <v>460</v>
      </c>
    </row>
    <row r="186" spans="1:6" x14ac:dyDescent="0.25">
      <c r="A186" s="128" t="s">
        <v>272</v>
      </c>
      <c r="B186" s="129">
        <v>22</v>
      </c>
      <c r="C186" s="100"/>
      <c r="D186" s="130" t="s">
        <v>618</v>
      </c>
      <c r="E186" s="199" t="s">
        <v>359</v>
      </c>
      <c r="F186" s="235" t="s">
        <v>461</v>
      </c>
    </row>
    <row r="187" spans="1:6" x14ac:dyDescent="0.25">
      <c r="A187" s="127" t="s">
        <v>370</v>
      </c>
      <c r="B187" s="111"/>
      <c r="C187" s="143"/>
      <c r="D187" s="113"/>
      <c r="E187" s="112" t="s">
        <v>1090</v>
      </c>
      <c r="F187" s="235"/>
    </row>
    <row r="188" spans="1:6" x14ac:dyDescent="0.25">
      <c r="A188" s="112" t="s">
        <v>232</v>
      </c>
      <c r="B188" s="111">
        <v>23</v>
      </c>
      <c r="C188" s="100"/>
      <c r="D188" s="113" t="s">
        <v>618</v>
      </c>
      <c r="E188" s="112" t="s">
        <v>375</v>
      </c>
      <c r="F188" s="235" t="s">
        <v>464</v>
      </c>
    </row>
    <row r="189" spans="1:6" x14ac:dyDescent="0.25">
      <c r="A189" s="112" t="s">
        <v>230</v>
      </c>
      <c r="B189" s="111">
        <v>24</v>
      </c>
      <c r="C189" s="100"/>
      <c r="D189" s="113" t="s">
        <v>618</v>
      </c>
      <c r="E189" s="112" t="s">
        <v>376</v>
      </c>
      <c r="F189" s="235" t="s">
        <v>465</v>
      </c>
    </row>
    <row r="190" spans="1:6" s="93" customFormat="1" x14ac:dyDescent="0.25">
      <c r="A190" s="200" t="s">
        <v>235</v>
      </c>
      <c r="B190" s="133"/>
      <c r="C190" s="201">
        <f>C189-C188</f>
        <v>0</v>
      </c>
      <c r="D190" s="134" t="s">
        <v>618</v>
      </c>
      <c r="E190" s="124" t="s">
        <v>231</v>
      </c>
      <c r="F190" s="236" t="s">
        <v>1117</v>
      </c>
    </row>
    <row r="191" spans="1:6" x14ac:dyDescent="0.25">
      <c r="A191" s="112" t="s">
        <v>360</v>
      </c>
      <c r="B191" s="111">
        <v>25</v>
      </c>
      <c r="C191" s="101"/>
      <c r="D191" s="113" t="s">
        <v>618</v>
      </c>
      <c r="E191" s="112" t="s">
        <v>991</v>
      </c>
      <c r="F191" s="235"/>
    </row>
    <row r="192" spans="1:6" x14ac:dyDescent="0.25">
      <c r="A192" s="112" t="s">
        <v>361</v>
      </c>
      <c r="B192" s="111">
        <v>26</v>
      </c>
      <c r="C192" s="100"/>
      <c r="D192" s="113" t="s">
        <v>618</v>
      </c>
      <c r="E192" s="112" t="s">
        <v>992</v>
      </c>
      <c r="F192" s="235"/>
    </row>
    <row r="193" spans="1:6" s="93" customFormat="1" x14ac:dyDescent="0.25">
      <c r="A193" s="200" t="s">
        <v>362</v>
      </c>
      <c r="B193" s="133"/>
      <c r="C193" s="201">
        <f>C192-C191</f>
        <v>0</v>
      </c>
      <c r="D193" s="134" t="s">
        <v>618</v>
      </c>
      <c r="E193" s="124" t="s">
        <v>997</v>
      </c>
      <c r="F193" s="236" t="s">
        <v>1117</v>
      </c>
    </row>
    <row r="194" spans="1:6" x14ac:dyDescent="0.25">
      <c r="A194" s="112" t="s">
        <v>363</v>
      </c>
      <c r="B194" s="111">
        <v>27</v>
      </c>
      <c r="C194" s="101"/>
      <c r="D194" s="113" t="s">
        <v>618</v>
      </c>
      <c r="E194" s="112" t="s">
        <v>300</v>
      </c>
      <c r="F194" s="235"/>
    </row>
    <row r="195" spans="1:6" x14ac:dyDescent="0.25">
      <c r="A195" s="112" t="s">
        <v>364</v>
      </c>
      <c r="B195" s="111">
        <v>28</v>
      </c>
      <c r="C195" s="100"/>
      <c r="D195" s="113" t="s">
        <v>618</v>
      </c>
      <c r="E195" s="112" t="s">
        <v>301</v>
      </c>
      <c r="F195" s="235"/>
    </row>
    <row r="196" spans="1:6" s="93" customFormat="1" x14ac:dyDescent="0.25">
      <c r="A196" s="200" t="s">
        <v>365</v>
      </c>
      <c r="B196" s="133"/>
      <c r="C196" s="201">
        <f>C195-C194</f>
        <v>0</v>
      </c>
      <c r="D196" s="134" t="s">
        <v>618</v>
      </c>
      <c r="E196" s="124" t="s">
        <v>165</v>
      </c>
      <c r="F196" s="236" t="s">
        <v>1117</v>
      </c>
    </row>
    <row r="197" spans="1:6" s="93" customFormat="1" x14ac:dyDescent="0.25">
      <c r="A197" s="124" t="s">
        <v>366</v>
      </c>
      <c r="B197" s="122"/>
      <c r="C197" s="202">
        <f>C191+C194</f>
        <v>0</v>
      </c>
      <c r="D197" s="123" t="s">
        <v>618</v>
      </c>
      <c r="E197" s="124" t="s">
        <v>377</v>
      </c>
      <c r="F197" s="236" t="s">
        <v>986</v>
      </c>
    </row>
    <row r="198" spans="1:6" s="93" customFormat="1" x14ac:dyDescent="0.25">
      <c r="A198" s="124" t="s">
        <v>367</v>
      </c>
      <c r="B198" s="122"/>
      <c r="C198" s="202">
        <f>C192+C195</f>
        <v>0</v>
      </c>
      <c r="D198" s="123" t="s">
        <v>618</v>
      </c>
      <c r="E198" s="124" t="s">
        <v>378</v>
      </c>
      <c r="F198" s="236"/>
    </row>
    <row r="199" spans="1:6" s="93" customFormat="1" x14ac:dyDescent="0.25">
      <c r="A199" s="200" t="s">
        <v>368</v>
      </c>
      <c r="B199" s="133"/>
      <c r="C199" s="201">
        <f>C193+C196</f>
        <v>0</v>
      </c>
      <c r="D199" s="134" t="s">
        <v>618</v>
      </c>
      <c r="E199" s="124" t="s">
        <v>233</v>
      </c>
      <c r="F199" s="236"/>
    </row>
    <row r="200" spans="1:6" s="4" customFormat="1" x14ac:dyDescent="0.25">
      <c r="A200" s="126" t="s">
        <v>291</v>
      </c>
      <c r="B200" s="111"/>
      <c r="C200" s="231"/>
      <c r="D200" s="216"/>
      <c r="E200" s="217"/>
      <c r="F200" s="236" t="s">
        <v>986</v>
      </c>
    </row>
    <row r="201" spans="1:6" s="93" customFormat="1" x14ac:dyDescent="0.25">
      <c r="A201" s="124" t="s">
        <v>236</v>
      </c>
      <c r="B201" s="122"/>
      <c r="C201" s="202">
        <f>C145</f>
        <v>0</v>
      </c>
      <c r="D201" s="123" t="s">
        <v>618</v>
      </c>
      <c r="E201" s="124" t="s">
        <v>236</v>
      </c>
      <c r="F201" s="236"/>
    </row>
    <row r="202" spans="1:6" s="93" customFormat="1" x14ac:dyDescent="0.25">
      <c r="A202" s="124" t="s">
        <v>237</v>
      </c>
      <c r="B202" s="122"/>
      <c r="C202" s="202">
        <f>C182</f>
        <v>0</v>
      </c>
      <c r="D202" s="123" t="s">
        <v>618</v>
      </c>
      <c r="E202" s="124" t="s">
        <v>237</v>
      </c>
      <c r="F202" s="236"/>
    </row>
    <row r="203" spans="1:6" s="93" customFormat="1" x14ac:dyDescent="0.25">
      <c r="A203" s="200" t="s">
        <v>238</v>
      </c>
      <c r="B203" s="133"/>
      <c r="C203" s="201">
        <f>C201+C202</f>
        <v>0</v>
      </c>
      <c r="D203" s="134" t="s">
        <v>618</v>
      </c>
      <c r="E203" s="124" t="s">
        <v>238</v>
      </c>
      <c r="F203" s="236"/>
    </row>
    <row r="204" spans="1:6" s="18" customFormat="1" ht="13.8" thickBot="1" x14ac:dyDescent="0.3">
      <c r="A204" s="145" t="s">
        <v>1336</v>
      </c>
      <c r="B204" s="146">
        <v>28</v>
      </c>
      <c r="C204" s="147" t="s">
        <v>1337</v>
      </c>
      <c r="D204" s="148">
        <v>26</v>
      </c>
      <c r="E204" s="119"/>
      <c r="F204" s="237"/>
    </row>
    <row r="205" spans="1:6" ht="24.6" thickTop="1" x14ac:dyDescent="0.3">
      <c r="A205" s="110" t="s">
        <v>239</v>
      </c>
      <c r="B205" s="111"/>
      <c r="C205" s="112"/>
      <c r="D205" s="113"/>
      <c r="E205" s="112"/>
      <c r="F205" s="247" t="s">
        <v>1091</v>
      </c>
    </row>
    <row r="206" spans="1:6" x14ac:dyDescent="0.25">
      <c r="A206" s="126" t="s">
        <v>1163</v>
      </c>
      <c r="B206" s="125"/>
      <c r="C206" s="112"/>
      <c r="D206" s="113"/>
      <c r="E206" s="112" t="s">
        <v>1216</v>
      </c>
      <c r="F206" s="235"/>
    </row>
    <row r="207" spans="1:6" x14ac:dyDescent="0.25">
      <c r="A207" s="127" t="s">
        <v>1272</v>
      </c>
      <c r="B207" s="125"/>
      <c r="C207" s="112"/>
      <c r="D207" s="113"/>
      <c r="E207" s="199" t="s">
        <v>1273</v>
      </c>
      <c r="F207" s="235" t="s">
        <v>468</v>
      </c>
    </row>
    <row r="208" spans="1:6" x14ac:dyDescent="0.25">
      <c r="A208" s="131" t="s">
        <v>1157</v>
      </c>
      <c r="B208" s="140">
        <v>1</v>
      </c>
      <c r="C208" s="100"/>
      <c r="D208" s="141" t="s">
        <v>618</v>
      </c>
      <c r="E208" s="199" t="s">
        <v>1092</v>
      </c>
      <c r="F208" s="235" t="s">
        <v>594</v>
      </c>
    </row>
    <row r="209" spans="1:6" x14ac:dyDescent="0.25">
      <c r="A209" s="131" t="s">
        <v>1156</v>
      </c>
      <c r="B209" s="140">
        <v>2</v>
      </c>
      <c r="C209" s="100"/>
      <c r="D209" s="141" t="s">
        <v>618</v>
      </c>
      <c r="E209" s="199" t="s">
        <v>1093</v>
      </c>
      <c r="F209" s="235"/>
    </row>
    <row r="210" spans="1:6" s="93" customFormat="1" x14ac:dyDescent="0.25">
      <c r="A210" s="200" t="s">
        <v>170</v>
      </c>
      <c r="B210" s="133"/>
      <c r="C210" s="201">
        <f>C208+C209</f>
        <v>0</v>
      </c>
      <c r="D210" s="134" t="s">
        <v>618</v>
      </c>
      <c r="E210" s="124" t="s">
        <v>1146</v>
      </c>
      <c r="F210" s="236" t="s">
        <v>1117</v>
      </c>
    </row>
    <row r="211" spans="1:6" x14ac:dyDescent="0.25">
      <c r="A211" s="127" t="s">
        <v>1147</v>
      </c>
      <c r="B211" s="111"/>
      <c r="C211" s="151"/>
      <c r="D211" s="113"/>
      <c r="E211" s="112"/>
      <c r="F211" s="235" t="s">
        <v>595</v>
      </c>
    </row>
    <row r="212" spans="1:6" x14ac:dyDescent="0.25">
      <c r="A212" s="112" t="s">
        <v>1148</v>
      </c>
      <c r="B212" s="111">
        <v>3</v>
      </c>
      <c r="C212" s="100"/>
      <c r="D212" s="113" t="s">
        <v>618</v>
      </c>
      <c r="E212" s="112" t="s">
        <v>1150</v>
      </c>
      <c r="F212" s="235" t="s">
        <v>468</v>
      </c>
    </row>
    <row r="213" spans="1:6" s="93" customFormat="1" x14ac:dyDescent="0.25">
      <c r="A213" s="200" t="s">
        <v>1149</v>
      </c>
      <c r="B213" s="133"/>
      <c r="C213" s="201">
        <f>C210+C212</f>
        <v>0</v>
      </c>
      <c r="D213" s="134" t="s">
        <v>618</v>
      </c>
      <c r="E213" s="124" t="s">
        <v>1151</v>
      </c>
      <c r="F213" s="236"/>
    </row>
    <row r="214" spans="1:6" x14ac:dyDescent="0.25">
      <c r="A214" s="127" t="s">
        <v>1274</v>
      </c>
      <c r="B214" s="125"/>
      <c r="C214" s="112"/>
      <c r="D214" s="113"/>
      <c r="E214" s="199" t="s">
        <v>1275</v>
      </c>
      <c r="F214" s="235" t="s">
        <v>468</v>
      </c>
    </row>
    <row r="215" spans="1:6" x14ac:dyDescent="0.25">
      <c r="A215" s="131" t="s">
        <v>998</v>
      </c>
      <c r="B215" s="140">
        <v>4</v>
      </c>
      <c r="C215" s="100"/>
      <c r="D215" s="141" t="s">
        <v>618</v>
      </c>
      <c r="E215" s="199" t="s">
        <v>1152</v>
      </c>
      <c r="F215" s="235" t="s">
        <v>594</v>
      </c>
    </row>
    <row r="216" spans="1:6" x14ac:dyDescent="0.25">
      <c r="A216" s="131" t="s">
        <v>999</v>
      </c>
      <c r="B216" s="140">
        <v>5</v>
      </c>
      <c r="C216" s="100"/>
      <c r="D216" s="141" t="s">
        <v>618</v>
      </c>
      <c r="E216" s="199" t="s">
        <v>1152</v>
      </c>
      <c r="F216" s="235"/>
    </row>
    <row r="217" spans="1:6" s="93" customFormat="1" x14ac:dyDescent="0.25">
      <c r="A217" s="200" t="s">
        <v>1155</v>
      </c>
      <c r="B217" s="133"/>
      <c r="C217" s="201">
        <f>C215+C216</f>
        <v>0</v>
      </c>
      <c r="D217" s="134" t="s">
        <v>618</v>
      </c>
      <c r="E217" s="124" t="s">
        <v>1000</v>
      </c>
      <c r="F217" s="236" t="s">
        <v>1117</v>
      </c>
    </row>
    <row r="218" spans="1:6" x14ac:dyDescent="0.25">
      <c r="A218" s="127" t="s">
        <v>1162</v>
      </c>
      <c r="B218" s="111"/>
      <c r="C218" s="151"/>
      <c r="D218" s="113"/>
      <c r="E218" s="199" t="s">
        <v>402</v>
      </c>
      <c r="F218" s="235" t="s">
        <v>595</v>
      </c>
    </row>
    <row r="219" spans="1:6" x14ac:dyDescent="0.25">
      <c r="A219" s="112" t="s">
        <v>1161</v>
      </c>
      <c r="B219" s="111">
        <v>6</v>
      </c>
      <c r="C219" s="100"/>
      <c r="D219" s="113" t="s">
        <v>618</v>
      </c>
      <c r="E219" s="199" t="s">
        <v>1158</v>
      </c>
      <c r="F219" s="235" t="s">
        <v>468</v>
      </c>
    </row>
    <row r="220" spans="1:6" s="93" customFormat="1" x14ac:dyDescent="0.25">
      <c r="A220" s="200" t="s">
        <v>1159</v>
      </c>
      <c r="B220" s="133"/>
      <c r="C220" s="201">
        <f>C217+C219</f>
        <v>0</v>
      </c>
      <c r="D220" s="134" t="s">
        <v>618</v>
      </c>
      <c r="E220" s="124" t="s">
        <v>1160</v>
      </c>
      <c r="F220" s="236" t="s">
        <v>1117</v>
      </c>
    </row>
    <row r="221" spans="1:6" x14ac:dyDescent="0.25">
      <c r="A221" s="127" t="s">
        <v>1276</v>
      </c>
      <c r="B221" s="111"/>
      <c r="C221" s="151"/>
      <c r="D221" s="113"/>
      <c r="E221" s="199"/>
      <c r="F221" s="236" t="s">
        <v>986</v>
      </c>
    </row>
    <row r="222" spans="1:6" s="93" customFormat="1" x14ac:dyDescent="0.25">
      <c r="A222" s="124" t="s">
        <v>1319</v>
      </c>
      <c r="B222" s="122"/>
      <c r="C222" s="205">
        <f>C210+C217</f>
        <v>0</v>
      </c>
      <c r="D222" s="123" t="s">
        <v>618</v>
      </c>
      <c r="E222" s="124" t="s">
        <v>1321</v>
      </c>
      <c r="F222" s="236"/>
    </row>
    <row r="223" spans="1:6" s="93" customFormat="1" x14ac:dyDescent="0.25">
      <c r="A223" s="200" t="s">
        <v>1320</v>
      </c>
      <c r="B223" s="133"/>
      <c r="C223" s="201">
        <f>C213+C220</f>
        <v>0</v>
      </c>
      <c r="D223" s="134" t="s">
        <v>618</v>
      </c>
      <c r="E223" s="124" t="s">
        <v>1322</v>
      </c>
      <c r="F223" s="236"/>
    </row>
    <row r="224" spans="1:6" x14ac:dyDescent="0.25">
      <c r="A224" s="127" t="s">
        <v>1277</v>
      </c>
      <c r="B224" s="125"/>
      <c r="C224" s="131"/>
      <c r="D224" s="113"/>
      <c r="E224" s="199" t="s">
        <v>1001</v>
      </c>
      <c r="F224" s="235" t="s">
        <v>596</v>
      </c>
    </row>
    <row r="225" spans="1:6" x14ac:dyDescent="0.25">
      <c r="A225" s="131" t="s">
        <v>1314</v>
      </c>
      <c r="B225" s="140">
        <v>7</v>
      </c>
      <c r="C225" s="100"/>
      <c r="D225" s="141" t="s">
        <v>618</v>
      </c>
      <c r="E225" s="112" t="s">
        <v>1092</v>
      </c>
      <c r="F225" s="235" t="s">
        <v>594</v>
      </c>
    </row>
    <row r="226" spans="1:6" x14ac:dyDescent="0.25">
      <c r="A226" s="131" t="s">
        <v>1315</v>
      </c>
      <c r="B226" s="140">
        <v>8</v>
      </c>
      <c r="C226" s="100"/>
      <c r="D226" s="141" t="s">
        <v>618</v>
      </c>
      <c r="E226" s="112" t="s">
        <v>1093</v>
      </c>
      <c r="F226" s="235"/>
    </row>
    <row r="227" spans="1:6" s="93" customFormat="1" x14ac:dyDescent="0.25">
      <c r="A227" s="200" t="s">
        <v>1278</v>
      </c>
      <c r="B227" s="133"/>
      <c r="C227" s="201">
        <f>C225+C226</f>
        <v>0</v>
      </c>
      <c r="D227" s="134" t="s">
        <v>618</v>
      </c>
      <c r="E227" s="124" t="s">
        <v>1146</v>
      </c>
      <c r="F227" s="236" t="s">
        <v>1117</v>
      </c>
    </row>
    <row r="228" spans="1:6" x14ac:dyDescent="0.25">
      <c r="A228" s="127" t="s">
        <v>1327</v>
      </c>
      <c r="B228" s="111"/>
      <c r="C228" s="143"/>
      <c r="D228" s="113"/>
      <c r="E228" s="199" t="s">
        <v>404</v>
      </c>
      <c r="F228" s="235" t="s">
        <v>597</v>
      </c>
    </row>
    <row r="229" spans="1:6" x14ac:dyDescent="0.25">
      <c r="A229" s="131" t="s">
        <v>1316</v>
      </c>
      <c r="B229" s="140">
        <v>9</v>
      </c>
      <c r="C229" s="100"/>
      <c r="D229" s="141" t="s">
        <v>618</v>
      </c>
      <c r="E229" s="112" t="s">
        <v>1092</v>
      </c>
      <c r="F229" s="235" t="s">
        <v>594</v>
      </c>
    </row>
    <row r="230" spans="1:6" x14ac:dyDescent="0.25">
      <c r="A230" s="131" t="s">
        <v>1317</v>
      </c>
      <c r="B230" s="140">
        <v>10</v>
      </c>
      <c r="C230" s="100"/>
      <c r="D230" s="141" t="s">
        <v>618</v>
      </c>
      <c r="E230" s="112" t="s">
        <v>1093</v>
      </c>
      <c r="F230" s="235"/>
    </row>
    <row r="231" spans="1:6" s="93" customFormat="1" x14ac:dyDescent="0.25">
      <c r="A231" s="200" t="s">
        <v>1318</v>
      </c>
      <c r="B231" s="133"/>
      <c r="C231" s="201">
        <f>C229+C230</f>
        <v>0</v>
      </c>
      <c r="D231" s="134" t="s">
        <v>618</v>
      </c>
      <c r="E231" s="124" t="s">
        <v>1146</v>
      </c>
      <c r="F231" s="236" t="s">
        <v>1117</v>
      </c>
    </row>
    <row r="232" spans="1:6" x14ac:dyDescent="0.25">
      <c r="A232" s="126" t="s">
        <v>1279</v>
      </c>
      <c r="B232" s="111"/>
      <c r="C232" s="150"/>
      <c r="D232" s="113"/>
      <c r="E232" s="112"/>
      <c r="F232" s="235"/>
    </row>
    <row r="233" spans="1:6" x14ac:dyDescent="0.25">
      <c r="A233" s="127" t="s">
        <v>1280</v>
      </c>
      <c r="B233" s="125"/>
      <c r="C233" s="112"/>
      <c r="D233" s="113"/>
      <c r="E233" s="199" t="s">
        <v>405</v>
      </c>
      <c r="F233" s="235" t="s">
        <v>468</v>
      </c>
    </row>
    <row r="234" spans="1:6" x14ac:dyDescent="0.25">
      <c r="A234" s="131" t="s">
        <v>1323</v>
      </c>
      <c r="B234" s="140">
        <v>11</v>
      </c>
      <c r="C234" s="100"/>
      <c r="D234" s="141" t="s">
        <v>618</v>
      </c>
      <c r="E234" s="199" t="s">
        <v>1094</v>
      </c>
      <c r="F234" s="235" t="s">
        <v>598</v>
      </c>
    </row>
    <row r="235" spans="1:6" x14ac:dyDescent="0.25">
      <c r="A235" s="131" t="s">
        <v>1164</v>
      </c>
      <c r="B235" s="140">
        <v>12</v>
      </c>
      <c r="C235" s="100"/>
      <c r="D235" s="141" t="s">
        <v>618</v>
      </c>
      <c r="E235" s="199" t="s">
        <v>1095</v>
      </c>
      <c r="F235" s="235" t="s">
        <v>594</v>
      </c>
    </row>
    <row r="236" spans="1:6" x14ac:dyDescent="0.25">
      <c r="A236" s="131" t="s">
        <v>1165</v>
      </c>
      <c r="B236" s="140">
        <v>13</v>
      </c>
      <c r="C236" s="100"/>
      <c r="D236" s="141" t="s">
        <v>618</v>
      </c>
      <c r="E236" s="199" t="s">
        <v>1096</v>
      </c>
      <c r="F236" s="235"/>
    </row>
    <row r="237" spans="1:6" s="93" customFormat="1" x14ac:dyDescent="0.25">
      <c r="A237" s="200" t="s">
        <v>356</v>
      </c>
      <c r="B237" s="133"/>
      <c r="C237" s="201">
        <f>C235+C236</f>
        <v>0</v>
      </c>
      <c r="D237" s="134" t="s">
        <v>618</v>
      </c>
      <c r="E237" s="124" t="s">
        <v>1324</v>
      </c>
      <c r="F237" s="236" t="s">
        <v>1117</v>
      </c>
    </row>
    <row r="238" spans="1:6" x14ac:dyDescent="0.25">
      <c r="A238" s="127" t="s">
        <v>1166</v>
      </c>
      <c r="B238" s="111"/>
      <c r="C238" s="151"/>
      <c r="D238" s="113"/>
      <c r="E238" s="199" t="s">
        <v>403</v>
      </c>
      <c r="F238" s="235" t="s">
        <v>595</v>
      </c>
    </row>
    <row r="239" spans="1:6" x14ac:dyDescent="0.25">
      <c r="A239" s="112" t="s">
        <v>1167</v>
      </c>
      <c r="B239" s="111">
        <v>14</v>
      </c>
      <c r="C239" s="100"/>
      <c r="D239" s="113" t="s">
        <v>618</v>
      </c>
      <c r="E239" s="199" t="s">
        <v>1168</v>
      </c>
      <c r="F239" s="235" t="s">
        <v>468</v>
      </c>
    </row>
    <row r="240" spans="1:6" s="93" customFormat="1" x14ac:dyDescent="0.25">
      <c r="A240" s="200" t="s">
        <v>1169</v>
      </c>
      <c r="B240" s="133"/>
      <c r="C240" s="201">
        <f>C237+C239</f>
        <v>0</v>
      </c>
      <c r="D240" s="134" t="s">
        <v>618</v>
      </c>
      <c r="E240" s="124" t="s">
        <v>1151</v>
      </c>
      <c r="F240" s="236" t="s">
        <v>1117</v>
      </c>
    </row>
    <row r="241" spans="1:6" x14ac:dyDescent="0.25">
      <c r="A241" s="127" t="s">
        <v>1281</v>
      </c>
      <c r="B241" s="125"/>
      <c r="C241" s="112"/>
      <c r="D241" s="113"/>
      <c r="E241" s="199" t="s">
        <v>1282</v>
      </c>
      <c r="F241" s="235" t="s">
        <v>468</v>
      </c>
    </row>
    <row r="242" spans="1:6" x14ac:dyDescent="0.25">
      <c r="A242" s="112" t="s">
        <v>1002</v>
      </c>
      <c r="B242" s="111">
        <v>15</v>
      </c>
      <c r="C242" s="251"/>
      <c r="D242" s="113" t="s">
        <v>618</v>
      </c>
      <c r="E242" s="199" t="s">
        <v>1152</v>
      </c>
      <c r="F242" s="235" t="s">
        <v>598</v>
      </c>
    </row>
    <row r="243" spans="1:6" x14ac:dyDescent="0.25">
      <c r="A243" s="131" t="s">
        <v>1003</v>
      </c>
      <c r="B243" s="140">
        <v>16</v>
      </c>
      <c r="C243" s="100"/>
      <c r="D243" s="141" t="s">
        <v>618</v>
      </c>
      <c r="E243" s="199" t="s">
        <v>1004</v>
      </c>
      <c r="F243" s="235" t="s">
        <v>594</v>
      </c>
    </row>
    <row r="244" spans="1:6" x14ac:dyDescent="0.25">
      <c r="A244" s="131" t="s">
        <v>1005</v>
      </c>
      <c r="B244" s="140">
        <v>17</v>
      </c>
      <c r="C244" s="100"/>
      <c r="D244" s="141" t="s">
        <v>618</v>
      </c>
      <c r="E244" s="199" t="s">
        <v>1152</v>
      </c>
      <c r="F244" s="235"/>
    </row>
    <row r="245" spans="1:6" s="93" customFormat="1" x14ac:dyDescent="0.25">
      <c r="A245" s="200" t="s">
        <v>1155</v>
      </c>
      <c r="B245" s="133"/>
      <c r="C245" s="201">
        <f>C243+C244</f>
        <v>0</v>
      </c>
      <c r="D245" s="134" t="s">
        <v>618</v>
      </c>
      <c r="E245" s="124" t="s">
        <v>1097</v>
      </c>
      <c r="F245" s="236" t="s">
        <v>1117</v>
      </c>
    </row>
    <row r="246" spans="1:6" x14ac:dyDescent="0.25">
      <c r="A246" s="127" t="s">
        <v>1170</v>
      </c>
      <c r="B246" s="111"/>
      <c r="C246" s="151"/>
      <c r="D246" s="113"/>
      <c r="E246" s="199" t="s">
        <v>402</v>
      </c>
      <c r="F246" s="235"/>
    </row>
    <row r="247" spans="1:6" x14ac:dyDescent="0.25">
      <c r="A247" s="112" t="s">
        <v>1171</v>
      </c>
      <c r="B247" s="111">
        <v>18</v>
      </c>
      <c r="C247" s="100"/>
      <c r="D247" s="113" t="s">
        <v>618</v>
      </c>
      <c r="E247" s="199" t="s">
        <v>1172</v>
      </c>
      <c r="F247" s="235"/>
    </row>
    <row r="248" spans="1:6" s="93" customFormat="1" x14ac:dyDescent="0.25">
      <c r="A248" s="200" t="s">
        <v>1313</v>
      </c>
      <c r="B248" s="133"/>
      <c r="C248" s="201">
        <f>C245+C247</f>
        <v>0</v>
      </c>
      <c r="D248" s="134" t="s">
        <v>618</v>
      </c>
      <c r="E248" s="124" t="s">
        <v>1160</v>
      </c>
      <c r="F248" s="236" t="s">
        <v>1117</v>
      </c>
    </row>
    <row r="249" spans="1:6" x14ac:dyDescent="0.25">
      <c r="A249" s="127" t="s">
        <v>1283</v>
      </c>
      <c r="B249" s="111"/>
      <c r="C249" s="151"/>
      <c r="D249" s="113"/>
      <c r="E249" s="112"/>
      <c r="F249" s="236" t="s">
        <v>986</v>
      </c>
    </row>
    <row r="250" spans="1:6" s="93" customFormat="1" x14ac:dyDescent="0.25">
      <c r="A250" s="124" t="s">
        <v>1325</v>
      </c>
      <c r="B250" s="122"/>
      <c r="C250" s="205">
        <f>C237+C245</f>
        <v>0</v>
      </c>
      <c r="D250" s="123" t="s">
        <v>618</v>
      </c>
      <c r="E250" s="124" t="s">
        <v>1321</v>
      </c>
      <c r="F250" s="236"/>
    </row>
    <row r="251" spans="1:6" s="93" customFormat="1" x14ac:dyDescent="0.25">
      <c r="A251" s="200" t="s">
        <v>1326</v>
      </c>
      <c r="B251" s="133"/>
      <c r="C251" s="201">
        <f>C240+C248</f>
        <v>0</v>
      </c>
      <c r="D251" s="134" t="s">
        <v>618</v>
      </c>
      <c r="E251" s="124" t="s">
        <v>1322</v>
      </c>
      <c r="F251" s="236"/>
    </row>
    <row r="252" spans="1:6" x14ac:dyDescent="0.25">
      <c r="A252" s="127" t="s">
        <v>1331</v>
      </c>
      <c r="B252" s="111"/>
      <c r="C252" s="143"/>
      <c r="D252" s="113"/>
      <c r="E252" s="199" t="s">
        <v>404</v>
      </c>
      <c r="F252" s="235" t="s">
        <v>597</v>
      </c>
    </row>
    <row r="253" spans="1:6" x14ac:dyDescent="0.25">
      <c r="A253" s="131" t="s">
        <v>1332</v>
      </c>
      <c r="B253" s="140">
        <v>19</v>
      </c>
      <c r="C253" s="203"/>
      <c r="D253" s="141" t="s">
        <v>618</v>
      </c>
      <c r="E253" s="112" t="s">
        <v>1094</v>
      </c>
      <c r="F253" s="235" t="s">
        <v>598</v>
      </c>
    </row>
    <row r="254" spans="1:6" x14ac:dyDescent="0.25">
      <c r="A254" s="131" t="s">
        <v>1328</v>
      </c>
      <c r="B254" s="140">
        <v>20</v>
      </c>
      <c r="C254" s="100"/>
      <c r="D254" s="141" t="s">
        <v>618</v>
      </c>
      <c r="E254" s="112" t="s">
        <v>1095</v>
      </c>
      <c r="F254" s="235" t="s">
        <v>427</v>
      </c>
    </row>
    <row r="255" spans="1:6" x14ac:dyDescent="0.25">
      <c r="A255" s="131" t="s">
        <v>1329</v>
      </c>
      <c r="B255" s="140">
        <v>21</v>
      </c>
      <c r="C255" s="100"/>
      <c r="D255" s="141" t="s">
        <v>618</v>
      </c>
      <c r="E255" s="112" t="s">
        <v>1096</v>
      </c>
      <c r="F255" s="235"/>
    </row>
    <row r="256" spans="1:6" s="93" customFormat="1" x14ac:dyDescent="0.25">
      <c r="A256" s="200" t="s">
        <v>1330</v>
      </c>
      <c r="B256" s="133"/>
      <c r="C256" s="201">
        <f>C254+C255</f>
        <v>0</v>
      </c>
      <c r="D256" s="134" t="s">
        <v>618</v>
      </c>
      <c r="E256" s="124" t="s">
        <v>1324</v>
      </c>
      <c r="F256" s="236" t="s">
        <v>1117</v>
      </c>
    </row>
    <row r="257" spans="1:6" x14ac:dyDescent="0.25">
      <c r="A257" s="127" t="s">
        <v>1333</v>
      </c>
      <c r="B257" s="111"/>
      <c r="C257" s="151"/>
      <c r="D257" s="113"/>
      <c r="E257" s="112"/>
      <c r="F257" s="236" t="s">
        <v>986</v>
      </c>
    </row>
    <row r="258" spans="1:6" s="93" customFormat="1" x14ac:dyDescent="0.25">
      <c r="A258" s="124" t="s">
        <v>1334</v>
      </c>
      <c r="B258" s="122"/>
      <c r="C258" s="205">
        <f>C222+C250</f>
        <v>0</v>
      </c>
      <c r="D258" s="123" t="s">
        <v>618</v>
      </c>
      <c r="E258" s="124" t="s">
        <v>1321</v>
      </c>
      <c r="F258" s="236"/>
    </row>
    <row r="259" spans="1:6" s="93" customFormat="1" x14ac:dyDescent="0.25">
      <c r="A259" s="200" t="s">
        <v>1335</v>
      </c>
      <c r="B259" s="133"/>
      <c r="C259" s="201">
        <f>C223+C251</f>
        <v>0</v>
      </c>
      <c r="D259" s="134" t="s">
        <v>618</v>
      </c>
      <c r="E259" s="124" t="s">
        <v>1322</v>
      </c>
      <c r="F259" s="236"/>
    </row>
    <row r="260" spans="1:6" s="18" customFormat="1" ht="13.8" thickBot="1" x14ac:dyDescent="0.3">
      <c r="A260" s="145" t="s">
        <v>1336</v>
      </c>
      <c r="B260" s="146">
        <v>21</v>
      </c>
      <c r="C260" s="147" t="s">
        <v>1337</v>
      </c>
      <c r="D260" s="148">
        <v>19</v>
      </c>
      <c r="E260" s="119"/>
      <c r="F260" s="237"/>
    </row>
    <row r="261" spans="1:6" ht="16.2" thickTop="1" x14ac:dyDescent="0.3">
      <c r="A261" s="152" t="s">
        <v>583</v>
      </c>
      <c r="B261" s="111"/>
      <c r="C261" s="112"/>
      <c r="D261" s="113"/>
      <c r="E261" s="112"/>
      <c r="F261" s="235" t="s">
        <v>447</v>
      </c>
    </row>
    <row r="262" spans="1:6" x14ac:dyDescent="0.25">
      <c r="A262" s="153" t="s">
        <v>585</v>
      </c>
      <c r="B262" s="111"/>
      <c r="C262" s="112"/>
      <c r="D262" s="113"/>
      <c r="E262" s="199" t="s">
        <v>226</v>
      </c>
      <c r="F262" s="235" t="s">
        <v>426</v>
      </c>
    </row>
    <row r="263" spans="1:6" x14ac:dyDescent="0.25">
      <c r="A263" s="154" t="s">
        <v>587</v>
      </c>
      <c r="B263" s="111">
        <v>1</v>
      </c>
      <c r="C263" s="100"/>
      <c r="D263" s="113" t="s">
        <v>618</v>
      </c>
      <c r="E263" s="155" t="s">
        <v>588</v>
      </c>
      <c r="F263" s="240" t="s">
        <v>1177</v>
      </c>
    </row>
    <row r="264" spans="1:6" x14ac:dyDescent="0.25">
      <c r="A264" s="154" t="s">
        <v>593</v>
      </c>
      <c r="B264" s="111">
        <v>2</v>
      </c>
      <c r="C264" s="100"/>
      <c r="D264" s="113" t="s">
        <v>618</v>
      </c>
      <c r="E264" s="155" t="s">
        <v>227</v>
      </c>
      <c r="F264" s="240" t="s">
        <v>1179</v>
      </c>
    </row>
    <row r="265" spans="1:6" x14ac:dyDescent="0.25">
      <c r="A265" s="156" t="s">
        <v>751</v>
      </c>
      <c r="B265" s="129">
        <v>3</v>
      </c>
      <c r="C265" s="100"/>
      <c r="D265" s="130" t="s">
        <v>618</v>
      </c>
      <c r="E265" s="155" t="s">
        <v>752</v>
      </c>
      <c r="F265" s="240" t="s">
        <v>1178</v>
      </c>
    </row>
    <row r="266" spans="1:6" x14ac:dyDescent="0.25">
      <c r="A266" s="154" t="s">
        <v>589</v>
      </c>
      <c r="B266" s="111">
        <v>4</v>
      </c>
      <c r="C266" s="101"/>
      <c r="D266" s="113" t="s">
        <v>618</v>
      </c>
      <c r="E266" s="155" t="s">
        <v>588</v>
      </c>
      <c r="F266" s="235"/>
    </row>
    <row r="267" spans="1:6" x14ac:dyDescent="0.25">
      <c r="A267" s="154" t="s">
        <v>747</v>
      </c>
      <c r="B267" s="111">
        <v>5</v>
      </c>
      <c r="C267" s="100"/>
      <c r="D267" s="113" t="s">
        <v>618</v>
      </c>
      <c r="E267" s="155" t="s">
        <v>227</v>
      </c>
      <c r="F267" s="235"/>
    </row>
    <row r="268" spans="1:6" x14ac:dyDescent="0.25">
      <c r="A268" s="156" t="s">
        <v>753</v>
      </c>
      <c r="B268" s="129">
        <v>6</v>
      </c>
      <c r="C268" s="100"/>
      <c r="D268" s="130" t="s">
        <v>618</v>
      </c>
      <c r="E268" s="155" t="s">
        <v>752</v>
      </c>
      <c r="F268" s="235"/>
    </row>
    <row r="269" spans="1:6" x14ac:dyDescent="0.25">
      <c r="A269" s="154" t="s">
        <v>590</v>
      </c>
      <c r="B269" s="111">
        <v>7</v>
      </c>
      <c r="C269" s="101"/>
      <c r="D269" s="113" t="s">
        <v>618</v>
      </c>
      <c r="E269" s="155" t="s">
        <v>588</v>
      </c>
      <c r="F269" s="235"/>
    </row>
    <row r="270" spans="1:6" x14ac:dyDescent="0.25">
      <c r="A270" s="154" t="s">
        <v>748</v>
      </c>
      <c r="B270" s="111">
        <v>8</v>
      </c>
      <c r="C270" s="100"/>
      <c r="D270" s="113" t="s">
        <v>618</v>
      </c>
      <c r="E270" s="155" t="s">
        <v>227</v>
      </c>
      <c r="F270" s="235"/>
    </row>
    <row r="271" spans="1:6" x14ac:dyDescent="0.25">
      <c r="A271" s="156" t="s">
        <v>754</v>
      </c>
      <c r="B271" s="129">
        <v>9</v>
      </c>
      <c r="C271" s="100"/>
      <c r="D271" s="130" t="s">
        <v>618</v>
      </c>
      <c r="E271" s="155" t="s">
        <v>752</v>
      </c>
      <c r="F271" s="235"/>
    </row>
    <row r="272" spans="1:6" x14ac:dyDescent="0.25">
      <c r="A272" s="154" t="s">
        <v>591</v>
      </c>
      <c r="B272" s="111">
        <v>10</v>
      </c>
      <c r="C272" s="101"/>
      <c r="D272" s="113" t="s">
        <v>618</v>
      </c>
      <c r="E272" s="155" t="s">
        <v>588</v>
      </c>
      <c r="F272" s="235"/>
    </row>
    <row r="273" spans="1:6" x14ac:dyDescent="0.25">
      <c r="A273" s="154" t="s">
        <v>749</v>
      </c>
      <c r="B273" s="111">
        <v>11</v>
      </c>
      <c r="C273" s="100"/>
      <c r="D273" s="113" t="s">
        <v>618</v>
      </c>
      <c r="E273" s="155" t="s">
        <v>227</v>
      </c>
      <c r="F273" s="235"/>
    </row>
    <row r="274" spans="1:6" x14ac:dyDescent="0.25">
      <c r="A274" s="156" t="s">
        <v>755</v>
      </c>
      <c r="B274" s="129">
        <v>12</v>
      </c>
      <c r="C274" s="100"/>
      <c r="D274" s="130" t="s">
        <v>618</v>
      </c>
      <c r="E274" s="155" t="s">
        <v>752</v>
      </c>
      <c r="F274" s="235"/>
    </row>
    <row r="275" spans="1:6" x14ac:dyDescent="0.25">
      <c r="A275" s="154" t="s">
        <v>80</v>
      </c>
      <c r="B275" s="111">
        <v>13</v>
      </c>
      <c r="C275" s="101"/>
      <c r="D275" s="113" t="s">
        <v>618</v>
      </c>
      <c r="E275" s="155" t="s">
        <v>588</v>
      </c>
      <c r="F275" s="235"/>
    </row>
    <row r="276" spans="1:6" x14ac:dyDescent="0.25">
      <c r="A276" s="154" t="s">
        <v>228</v>
      </c>
      <c r="B276" s="111">
        <v>14</v>
      </c>
      <c r="C276" s="100"/>
      <c r="D276" s="113" t="s">
        <v>618</v>
      </c>
      <c r="E276" s="155" t="s">
        <v>227</v>
      </c>
      <c r="F276" s="235"/>
    </row>
    <row r="277" spans="1:6" x14ac:dyDescent="0.25">
      <c r="A277" s="156" t="s">
        <v>229</v>
      </c>
      <c r="B277" s="129">
        <v>15</v>
      </c>
      <c r="C277" s="100"/>
      <c r="D277" s="130" t="s">
        <v>618</v>
      </c>
      <c r="E277" s="155" t="s">
        <v>752</v>
      </c>
      <c r="F277" s="235"/>
    </row>
    <row r="278" spans="1:6" x14ac:dyDescent="0.25">
      <c r="A278" s="154" t="s">
        <v>101</v>
      </c>
      <c r="B278" s="111">
        <v>16</v>
      </c>
      <c r="C278" s="101"/>
      <c r="D278" s="113" t="s">
        <v>618</v>
      </c>
      <c r="E278" s="155" t="s">
        <v>758</v>
      </c>
      <c r="F278" s="235" t="s">
        <v>438</v>
      </c>
    </row>
    <row r="279" spans="1:6" x14ac:dyDescent="0.25">
      <c r="A279" s="154" t="s">
        <v>100</v>
      </c>
      <c r="B279" s="111">
        <v>17</v>
      </c>
      <c r="C279" s="100"/>
      <c r="D279" s="113" t="s">
        <v>618</v>
      </c>
      <c r="E279" s="155" t="s">
        <v>760</v>
      </c>
      <c r="F279" s="235" t="s">
        <v>439</v>
      </c>
    </row>
    <row r="280" spans="1:6" s="93" customFormat="1" x14ac:dyDescent="0.25">
      <c r="A280" s="218" t="s">
        <v>81</v>
      </c>
      <c r="B280" s="133"/>
      <c r="C280" s="201">
        <f>SUM(C263:C279)</f>
        <v>0</v>
      </c>
      <c r="D280" s="134" t="s">
        <v>618</v>
      </c>
      <c r="E280" s="124" t="s">
        <v>82</v>
      </c>
      <c r="F280" s="236" t="s">
        <v>1117</v>
      </c>
    </row>
    <row r="281" spans="1:6" x14ac:dyDescent="0.25">
      <c r="A281" s="153" t="s">
        <v>97</v>
      </c>
      <c r="B281" s="140"/>
      <c r="C281" s="150"/>
      <c r="D281" s="141"/>
      <c r="E281" s="199" t="s">
        <v>1006</v>
      </c>
      <c r="F281" s="235" t="s">
        <v>442</v>
      </c>
    </row>
    <row r="282" spans="1:6" x14ac:dyDescent="0.25">
      <c r="A282" s="154" t="s">
        <v>1014</v>
      </c>
      <c r="B282" s="140">
        <v>18</v>
      </c>
      <c r="C282" s="100"/>
      <c r="D282" s="141" t="s">
        <v>618</v>
      </c>
      <c r="E282" s="155" t="s">
        <v>588</v>
      </c>
      <c r="F282" s="240" t="s">
        <v>1177</v>
      </c>
    </row>
    <row r="283" spans="1:6" x14ac:dyDescent="0.25">
      <c r="A283" s="154" t="s">
        <v>1012</v>
      </c>
      <c r="B283" s="140">
        <v>19</v>
      </c>
      <c r="C283" s="100"/>
      <c r="D283" s="141" t="s">
        <v>618</v>
      </c>
      <c r="E283" s="155" t="s">
        <v>227</v>
      </c>
      <c r="F283" s="240" t="s">
        <v>1179</v>
      </c>
    </row>
    <row r="284" spans="1:6" x14ac:dyDescent="0.25">
      <c r="A284" s="156" t="s">
        <v>1013</v>
      </c>
      <c r="B284" s="129">
        <v>20</v>
      </c>
      <c r="C284" s="100"/>
      <c r="D284" s="130" t="s">
        <v>618</v>
      </c>
      <c r="E284" s="155" t="s">
        <v>752</v>
      </c>
      <c r="F284" s="240" t="s">
        <v>1178</v>
      </c>
    </row>
    <row r="285" spans="1:6" x14ac:dyDescent="0.25">
      <c r="A285" s="154" t="s">
        <v>102</v>
      </c>
      <c r="B285" s="140">
        <v>21</v>
      </c>
      <c r="C285" s="100"/>
      <c r="D285" s="141" t="s">
        <v>618</v>
      </c>
      <c r="E285" s="155" t="s">
        <v>758</v>
      </c>
      <c r="F285" s="235" t="s">
        <v>438</v>
      </c>
    </row>
    <row r="286" spans="1:6" x14ac:dyDescent="0.25">
      <c r="A286" s="154" t="s">
        <v>99</v>
      </c>
      <c r="B286" s="140">
        <v>22</v>
      </c>
      <c r="C286" s="100"/>
      <c r="D286" s="141" t="s">
        <v>618</v>
      </c>
      <c r="E286" s="155" t="s">
        <v>104</v>
      </c>
      <c r="F286" s="235" t="s">
        <v>439</v>
      </c>
    </row>
    <row r="287" spans="1:6" s="93" customFormat="1" x14ac:dyDescent="0.25">
      <c r="A287" s="218" t="s">
        <v>98</v>
      </c>
      <c r="B287" s="133"/>
      <c r="C287" s="201">
        <f>SUM(C282:C286)</f>
        <v>0</v>
      </c>
      <c r="D287" s="134" t="s">
        <v>618</v>
      </c>
      <c r="E287" s="124" t="s">
        <v>103</v>
      </c>
      <c r="F287" s="236" t="s">
        <v>1117</v>
      </c>
    </row>
    <row r="288" spans="1:6" x14ac:dyDescent="0.25">
      <c r="A288" s="153" t="s">
        <v>761</v>
      </c>
      <c r="B288" s="111"/>
      <c r="C288" s="112"/>
      <c r="D288" s="113"/>
      <c r="E288" s="199" t="s">
        <v>407</v>
      </c>
      <c r="F288" s="235" t="s">
        <v>425</v>
      </c>
    </row>
    <row r="289" spans="1:6" x14ac:dyDescent="0.25">
      <c r="A289" s="154" t="s">
        <v>763</v>
      </c>
      <c r="B289" s="111">
        <v>23</v>
      </c>
      <c r="C289" s="100"/>
      <c r="D289" s="113" t="s">
        <v>618</v>
      </c>
      <c r="E289" s="155" t="s">
        <v>588</v>
      </c>
      <c r="F289" s="240" t="s">
        <v>1177</v>
      </c>
    </row>
    <row r="290" spans="1:6" x14ac:dyDescent="0.25">
      <c r="A290" s="154" t="s">
        <v>769</v>
      </c>
      <c r="B290" s="111">
        <v>24</v>
      </c>
      <c r="C290" s="100"/>
      <c r="D290" s="113" t="s">
        <v>618</v>
      </c>
      <c r="E290" s="155" t="s">
        <v>227</v>
      </c>
      <c r="F290" s="240" t="s">
        <v>1179</v>
      </c>
    </row>
    <row r="291" spans="1:6" x14ac:dyDescent="0.25">
      <c r="A291" s="156" t="s">
        <v>775</v>
      </c>
      <c r="B291" s="129">
        <v>25</v>
      </c>
      <c r="C291" s="100"/>
      <c r="D291" s="130" t="s">
        <v>618</v>
      </c>
      <c r="E291" s="155" t="s">
        <v>752</v>
      </c>
      <c r="F291" s="240" t="s">
        <v>1178</v>
      </c>
    </row>
    <row r="292" spans="1:6" x14ac:dyDescent="0.25">
      <c r="A292" s="154" t="s">
        <v>764</v>
      </c>
      <c r="B292" s="111">
        <v>26</v>
      </c>
      <c r="C292" s="101"/>
      <c r="D292" s="113" t="s">
        <v>618</v>
      </c>
      <c r="E292" s="155" t="s">
        <v>588</v>
      </c>
      <c r="F292" s="235"/>
    </row>
    <row r="293" spans="1:6" x14ac:dyDescent="0.25">
      <c r="A293" s="154" t="s">
        <v>770</v>
      </c>
      <c r="B293" s="111">
        <v>27</v>
      </c>
      <c r="C293" s="100"/>
      <c r="D293" s="113" t="s">
        <v>618</v>
      </c>
      <c r="E293" s="155" t="s">
        <v>227</v>
      </c>
      <c r="F293" s="235"/>
    </row>
    <row r="294" spans="1:6" x14ac:dyDescent="0.25">
      <c r="A294" s="156" t="s">
        <v>776</v>
      </c>
      <c r="B294" s="129">
        <v>28</v>
      </c>
      <c r="C294" s="100"/>
      <c r="D294" s="130" t="s">
        <v>618</v>
      </c>
      <c r="E294" s="155" t="s">
        <v>752</v>
      </c>
      <c r="F294" s="235"/>
    </row>
    <row r="295" spans="1:6" x14ac:dyDescent="0.25">
      <c r="A295" s="154" t="s">
        <v>83</v>
      </c>
      <c r="B295" s="111">
        <v>29</v>
      </c>
      <c r="C295" s="101"/>
      <c r="D295" s="113" t="s">
        <v>618</v>
      </c>
      <c r="E295" s="155" t="s">
        <v>588</v>
      </c>
      <c r="F295" s="235"/>
    </row>
    <row r="296" spans="1:6" x14ac:dyDescent="0.25">
      <c r="A296" s="154" t="s">
        <v>771</v>
      </c>
      <c r="B296" s="111">
        <v>30</v>
      </c>
      <c r="C296" s="100"/>
      <c r="D296" s="113" t="s">
        <v>618</v>
      </c>
      <c r="E296" s="155" t="s">
        <v>227</v>
      </c>
      <c r="F296" s="235"/>
    </row>
    <row r="297" spans="1:6" x14ac:dyDescent="0.25">
      <c r="A297" s="156" t="s">
        <v>84</v>
      </c>
      <c r="B297" s="129">
        <v>31</v>
      </c>
      <c r="C297" s="100"/>
      <c r="D297" s="130" t="s">
        <v>618</v>
      </c>
      <c r="E297" s="155" t="s">
        <v>752</v>
      </c>
      <c r="F297" s="235"/>
    </row>
    <row r="298" spans="1:6" x14ac:dyDescent="0.25">
      <c r="A298" s="154" t="s">
        <v>767</v>
      </c>
      <c r="B298" s="111">
        <v>32</v>
      </c>
      <c r="C298" s="101"/>
      <c r="D298" s="113" t="s">
        <v>618</v>
      </c>
      <c r="E298" s="155" t="s">
        <v>588</v>
      </c>
      <c r="F298" s="235"/>
    </row>
    <row r="299" spans="1:6" x14ac:dyDescent="0.25">
      <c r="A299" s="154" t="s">
        <v>773</v>
      </c>
      <c r="B299" s="111">
        <v>33</v>
      </c>
      <c r="C299" s="100"/>
      <c r="D299" s="113" t="s">
        <v>618</v>
      </c>
      <c r="E299" s="155" t="s">
        <v>227</v>
      </c>
      <c r="F299" s="235"/>
    </row>
    <row r="300" spans="1:6" x14ac:dyDescent="0.25">
      <c r="A300" s="156" t="s">
        <v>779</v>
      </c>
      <c r="B300" s="129">
        <v>34</v>
      </c>
      <c r="C300" s="100"/>
      <c r="D300" s="130" t="s">
        <v>618</v>
      </c>
      <c r="E300" s="155" t="s">
        <v>752</v>
      </c>
      <c r="F300" s="235"/>
    </row>
    <row r="301" spans="1:6" x14ac:dyDescent="0.25">
      <c r="A301" s="154" t="s">
        <v>768</v>
      </c>
      <c r="B301" s="111">
        <v>35</v>
      </c>
      <c r="C301" s="101"/>
      <c r="D301" s="113" t="s">
        <v>618</v>
      </c>
      <c r="E301" s="155" t="s">
        <v>588</v>
      </c>
      <c r="F301" s="235"/>
    </row>
    <row r="302" spans="1:6" x14ac:dyDescent="0.25">
      <c r="A302" s="154" t="s">
        <v>774</v>
      </c>
      <c r="B302" s="111">
        <v>36</v>
      </c>
      <c r="C302" s="100"/>
      <c r="D302" s="113" t="s">
        <v>618</v>
      </c>
      <c r="E302" s="155" t="s">
        <v>227</v>
      </c>
      <c r="F302" s="235"/>
    </row>
    <row r="303" spans="1:6" x14ac:dyDescent="0.25">
      <c r="A303" s="156" t="s">
        <v>780</v>
      </c>
      <c r="B303" s="129">
        <v>37</v>
      </c>
      <c r="C303" s="100"/>
      <c r="D303" s="130" t="s">
        <v>618</v>
      </c>
      <c r="E303" s="155" t="s">
        <v>752</v>
      </c>
      <c r="F303" s="235"/>
    </row>
    <row r="304" spans="1:6" x14ac:dyDescent="0.25">
      <c r="A304" s="154" t="s">
        <v>781</v>
      </c>
      <c r="B304" s="111">
        <v>38</v>
      </c>
      <c r="C304" s="101"/>
      <c r="D304" s="113" t="s">
        <v>618</v>
      </c>
      <c r="E304" s="155" t="s">
        <v>758</v>
      </c>
      <c r="F304" s="235" t="s">
        <v>438</v>
      </c>
    </row>
    <row r="305" spans="1:6" x14ac:dyDescent="0.25">
      <c r="A305" s="154" t="s">
        <v>782</v>
      </c>
      <c r="B305" s="111">
        <v>39</v>
      </c>
      <c r="C305" s="100"/>
      <c r="D305" s="113" t="s">
        <v>618</v>
      </c>
      <c r="E305" s="155" t="s">
        <v>86</v>
      </c>
      <c r="F305" s="235" t="s">
        <v>439</v>
      </c>
    </row>
    <row r="306" spans="1:6" s="93" customFormat="1" x14ac:dyDescent="0.25">
      <c r="A306" s="218" t="s">
        <v>87</v>
      </c>
      <c r="B306" s="133"/>
      <c r="C306" s="201">
        <f>SUM(C289:C305)</f>
        <v>0</v>
      </c>
      <c r="D306" s="134" t="s">
        <v>618</v>
      </c>
      <c r="E306" s="124" t="s">
        <v>85</v>
      </c>
      <c r="F306" s="236" t="s">
        <v>1117</v>
      </c>
    </row>
    <row r="307" spans="1:6" x14ac:dyDescent="0.25">
      <c r="A307" s="153" t="s">
        <v>783</v>
      </c>
      <c r="B307" s="111"/>
      <c r="C307" s="112"/>
      <c r="D307" s="113"/>
      <c r="E307" s="199" t="s">
        <v>406</v>
      </c>
      <c r="F307" s="235" t="s">
        <v>424</v>
      </c>
    </row>
    <row r="308" spans="1:6" x14ac:dyDescent="0.25">
      <c r="A308" s="154" t="s">
        <v>785</v>
      </c>
      <c r="B308" s="111">
        <v>40</v>
      </c>
      <c r="C308" s="100"/>
      <c r="D308" s="113" t="s">
        <v>618</v>
      </c>
      <c r="E308" s="155" t="s">
        <v>588</v>
      </c>
      <c r="F308" s="240" t="s">
        <v>1177</v>
      </c>
    </row>
    <row r="309" spans="1:6" x14ac:dyDescent="0.25">
      <c r="A309" s="154" t="s">
        <v>786</v>
      </c>
      <c r="B309" s="111">
        <v>41</v>
      </c>
      <c r="C309" s="100"/>
      <c r="D309" s="113" t="s">
        <v>618</v>
      </c>
      <c r="E309" s="155" t="s">
        <v>746</v>
      </c>
      <c r="F309" s="240" t="s">
        <v>1179</v>
      </c>
    </row>
    <row r="310" spans="1:6" x14ac:dyDescent="0.25">
      <c r="A310" s="156" t="s">
        <v>787</v>
      </c>
      <c r="B310" s="129">
        <v>42</v>
      </c>
      <c r="C310" s="100"/>
      <c r="D310" s="130" t="s">
        <v>618</v>
      </c>
      <c r="E310" s="155" t="s">
        <v>752</v>
      </c>
      <c r="F310" s="240" t="s">
        <v>1178</v>
      </c>
    </row>
    <row r="311" spans="1:6" x14ac:dyDescent="0.25">
      <c r="A311" s="154" t="s">
        <v>788</v>
      </c>
      <c r="B311" s="111">
        <v>43</v>
      </c>
      <c r="C311" s="101"/>
      <c r="D311" s="113" t="s">
        <v>618</v>
      </c>
      <c r="E311" s="155" t="s">
        <v>588</v>
      </c>
      <c r="F311" s="235"/>
    </row>
    <row r="312" spans="1:6" x14ac:dyDescent="0.25">
      <c r="A312" s="154" t="s">
        <v>789</v>
      </c>
      <c r="B312" s="111">
        <v>44</v>
      </c>
      <c r="C312" s="100"/>
      <c r="D312" s="113" t="s">
        <v>618</v>
      </c>
      <c r="E312" s="155" t="s">
        <v>746</v>
      </c>
      <c r="F312" s="235"/>
    </row>
    <row r="313" spans="1:6" x14ac:dyDescent="0.25">
      <c r="A313" s="156" t="s">
        <v>790</v>
      </c>
      <c r="B313" s="129">
        <v>45</v>
      </c>
      <c r="C313" s="100"/>
      <c r="D313" s="130" t="s">
        <v>618</v>
      </c>
      <c r="E313" s="155" t="s">
        <v>752</v>
      </c>
      <c r="F313" s="235"/>
    </row>
    <row r="314" spans="1:6" x14ac:dyDescent="0.25">
      <c r="A314" s="154" t="s">
        <v>791</v>
      </c>
      <c r="B314" s="111">
        <v>46</v>
      </c>
      <c r="C314" s="101"/>
      <c r="D314" s="113" t="s">
        <v>618</v>
      </c>
      <c r="E314" s="155" t="s">
        <v>588</v>
      </c>
      <c r="F314" s="235"/>
    </row>
    <row r="315" spans="1:6" x14ac:dyDescent="0.25">
      <c r="A315" s="154" t="s">
        <v>792</v>
      </c>
      <c r="B315" s="111">
        <v>47</v>
      </c>
      <c r="C315" s="100"/>
      <c r="D315" s="113" t="s">
        <v>618</v>
      </c>
      <c r="E315" s="155" t="s">
        <v>746</v>
      </c>
      <c r="F315" s="235"/>
    </row>
    <row r="316" spans="1:6" x14ac:dyDescent="0.25">
      <c r="A316" s="156" t="s">
        <v>793</v>
      </c>
      <c r="B316" s="129">
        <v>48</v>
      </c>
      <c r="C316" s="100"/>
      <c r="D316" s="130" t="s">
        <v>618</v>
      </c>
      <c r="E316" s="155" t="s">
        <v>752</v>
      </c>
      <c r="F316" s="235"/>
    </row>
    <row r="317" spans="1:6" x14ac:dyDescent="0.25">
      <c r="A317" s="154" t="s">
        <v>794</v>
      </c>
      <c r="B317" s="111">
        <v>49</v>
      </c>
      <c r="C317" s="101"/>
      <c r="D317" s="113" t="s">
        <v>618</v>
      </c>
      <c r="E317" s="206" t="s">
        <v>408</v>
      </c>
      <c r="F317" s="235"/>
    </row>
    <row r="318" spans="1:6" x14ac:dyDescent="0.25">
      <c r="A318" s="154" t="s">
        <v>795</v>
      </c>
      <c r="B318" s="111">
        <v>50</v>
      </c>
      <c r="C318" s="100"/>
      <c r="D318" s="113" t="s">
        <v>618</v>
      </c>
      <c r="E318" s="206" t="s">
        <v>409</v>
      </c>
      <c r="F318" s="235"/>
    </row>
    <row r="319" spans="1:6" x14ac:dyDescent="0.25">
      <c r="A319" s="156" t="s">
        <v>796</v>
      </c>
      <c r="B319" s="129">
        <v>51</v>
      </c>
      <c r="C319" s="100"/>
      <c r="D319" s="130" t="s">
        <v>618</v>
      </c>
      <c r="E319" s="206" t="s">
        <v>410</v>
      </c>
      <c r="F319" s="235"/>
    </row>
    <row r="320" spans="1:6" x14ac:dyDescent="0.25">
      <c r="A320" s="154" t="s">
        <v>797</v>
      </c>
      <c r="B320" s="111">
        <v>52</v>
      </c>
      <c r="C320" s="101"/>
      <c r="D320" s="113" t="s">
        <v>618</v>
      </c>
      <c r="E320" s="206" t="s">
        <v>411</v>
      </c>
      <c r="F320" s="235" t="s">
        <v>431</v>
      </c>
    </row>
    <row r="321" spans="1:6" x14ac:dyDescent="0.25">
      <c r="A321" s="154" t="s">
        <v>799</v>
      </c>
      <c r="B321" s="111">
        <v>53</v>
      </c>
      <c r="C321" s="100"/>
      <c r="D321" s="113" t="s">
        <v>618</v>
      </c>
      <c r="E321" s="206" t="s">
        <v>411</v>
      </c>
      <c r="F321" s="235"/>
    </row>
    <row r="322" spans="1:6" x14ac:dyDescent="0.25">
      <c r="A322" s="154" t="s">
        <v>636</v>
      </c>
      <c r="B322" s="111">
        <v>54</v>
      </c>
      <c r="C322" s="100"/>
      <c r="D322" s="113" t="s">
        <v>618</v>
      </c>
      <c r="E322" s="206" t="s">
        <v>411</v>
      </c>
      <c r="F322" s="235"/>
    </row>
    <row r="323" spans="1:6" x14ac:dyDescent="0.25">
      <c r="A323" s="156" t="s">
        <v>637</v>
      </c>
      <c r="B323" s="129">
        <v>55</v>
      </c>
      <c r="C323" s="100"/>
      <c r="D323" s="130" t="s">
        <v>618</v>
      </c>
      <c r="E323" s="206" t="s">
        <v>411</v>
      </c>
      <c r="F323" s="235"/>
    </row>
    <row r="324" spans="1:6" x14ac:dyDescent="0.25">
      <c r="A324" s="378" t="s">
        <v>77</v>
      </c>
      <c r="B324" s="382">
        <v>56</v>
      </c>
      <c r="C324" s="101"/>
      <c r="D324" s="383" t="s">
        <v>618</v>
      </c>
      <c r="E324" s="374" t="s">
        <v>78</v>
      </c>
      <c r="F324" s="384" t="s">
        <v>1180</v>
      </c>
    </row>
    <row r="325" spans="1:6" x14ac:dyDescent="0.25">
      <c r="A325" s="378" t="s">
        <v>76</v>
      </c>
      <c r="B325" s="382">
        <v>57</v>
      </c>
      <c r="C325" s="101"/>
      <c r="D325" s="383" t="s">
        <v>618</v>
      </c>
      <c r="E325" s="374" t="s">
        <v>79</v>
      </c>
      <c r="F325" s="235"/>
    </row>
    <row r="326" spans="1:6" x14ac:dyDescent="0.25">
      <c r="A326" s="154" t="s">
        <v>88</v>
      </c>
      <c r="B326" s="111">
        <v>58</v>
      </c>
      <c r="C326" s="101"/>
      <c r="D326" s="113" t="s">
        <v>618</v>
      </c>
      <c r="E326" s="206" t="s">
        <v>106</v>
      </c>
      <c r="F326" s="235"/>
    </row>
    <row r="327" spans="1:6" x14ac:dyDescent="0.25">
      <c r="A327" s="154" t="s">
        <v>89</v>
      </c>
      <c r="B327" s="140">
        <v>59</v>
      </c>
      <c r="C327" s="100"/>
      <c r="D327" s="113" t="s">
        <v>618</v>
      </c>
      <c r="E327" s="206" t="s">
        <v>107</v>
      </c>
      <c r="F327" s="235"/>
    </row>
    <row r="328" spans="1:6" x14ac:dyDescent="0.25">
      <c r="A328" s="154" t="s">
        <v>90</v>
      </c>
      <c r="B328" s="111">
        <v>60</v>
      </c>
      <c r="C328" s="100"/>
      <c r="D328" s="113" t="s">
        <v>618</v>
      </c>
      <c r="E328" s="206" t="s">
        <v>899</v>
      </c>
      <c r="F328" s="235"/>
    </row>
    <row r="329" spans="1:6" x14ac:dyDescent="0.25">
      <c r="A329" s="154" t="s">
        <v>91</v>
      </c>
      <c r="B329" s="140">
        <v>61</v>
      </c>
      <c r="C329" s="100"/>
      <c r="D329" s="113" t="s">
        <v>618</v>
      </c>
      <c r="E329" s="206" t="s">
        <v>900</v>
      </c>
      <c r="F329" s="235"/>
    </row>
    <row r="330" spans="1:6" x14ac:dyDescent="0.25">
      <c r="A330" s="154" t="s">
        <v>92</v>
      </c>
      <c r="B330" s="111">
        <v>62</v>
      </c>
      <c r="C330" s="100"/>
      <c r="D330" s="113" t="s">
        <v>618</v>
      </c>
      <c r="E330" s="206" t="s">
        <v>901</v>
      </c>
      <c r="F330" s="235"/>
    </row>
    <row r="331" spans="1:6" x14ac:dyDescent="0.25">
      <c r="A331" s="154" t="s">
        <v>93</v>
      </c>
      <c r="B331" s="140">
        <v>63</v>
      </c>
      <c r="C331" s="100"/>
      <c r="D331" s="113" t="s">
        <v>618</v>
      </c>
      <c r="E331" s="206" t="s">
        <v>902</v>
      </c>
      <c r="F331" s="235"/>
    </row>
    <row r="332" spans="1:6" x14ac:dyDescent="0.25">
      <c r="A332" s="156" t="s">
        <v>94</v>
      </c>
      <c r="B332" s="129">
        <v>64</v>
      </c>
      <c r="C332" s="100"/>
      <c r="D332" s="130" t="s">
        <v>618</v>
      </c>
      <c r="E332" s="206" t="s">
        <v>903</v>
      </c>
      <c r="F332" s="235"/>
    </row>
    <row r="333" spans="1:6" s="93" customFormat="1" x14ac:dyDescent="0.25">
      <c r="A333" s="219" t="s">
        <v>95</v>
      </c>
      <c r="B333" s="220"/>
      <c r="C333" s="221">
        <f>SUM(C308:C332)</f>
        <v>0</v>
      </c>
      <c r="D333" s="222" t="s">
        <v>618</v>
      </c>
      <c r="E333" s="124" t="s">
        <v>904</v>
      </c>
      <c r="F333" s="236" t="s">
        <v>1117</v>
      </c>
    </row>
    <row r="334" spans="1:6" x14ac:dyDescent="0.25">
      <c r="A334" s="127" t="s">
        <v>96</v>
      </c>
      <c r="B334" s="111"/>
      <c r="C334" s="112"/>
      <c r="D334" s="113"/>
      <c r="E334" s="112"/>
      <c r="F334" s="236" t="s">
        <v>986</v>
      </c>
    </row>
    <row r="335" spans="1:6" s="93" customFormat="1" x14ac:dyDescent="0.25">
      <c r="A335" s="124" t="s">
        <v>81</v>
      </c>
      <c r="B335" s="122"/>
      <c r="C335" s="223">
        <f>C280</f>
        <v>0</v>
      </c>
      <c r="D335" s="123" t="s">
        <v>618</v>
      </c>
      <c r="E335" s="124" t="s">
        <v>906</v>
      </c>
      <c r="F335" s="236"/>
    </row>
    <row r="336" spans="1:6" s="93" customFormat="1" x14ac:dyDescent="0.25">
      <c r="A336" s="124" t="s">
        <v>98</v>
      </c>
      <c r="B336" s="122"/>
      <c r="C336" s="223">
        <f>C287</f>
        <v>0</v>
      </c>
      <c r="D336" s="123" t="s">
        <v>618</v>
      </c>
      <c r="E336" s="124" t="s">
        <v>907</v>
      </c>
      <c r="F336" s="236"/>
    </row>
    <row r="337" spans="1:6" s="93" customFormat="1" x14ac:dyDescent="0.25">
      <c r="A337" s="124" t="s">
        <v>87</v>
      </c>
      <c r="B337" s="122"/>
      <c r="C337" s="223">
        <f>C306</f>
        <v>0</v>
      </c>
      <c r="D337" s="123" t="s">
        <v>618</v>
      </c>
      <c r="E337" s="124" t="s">
        <v>908</v>
      </c>
      <c r="F337" s="236"/>
    </row>
    <row r="338" spans="1:6" s="93" customFormat="1" x14ac:dyDescent="0.25">
      <c r="A338" s="200" t="s">
        <v>95</v>
      </c>
      <c r="B338" s="133"/>
      <c r="C338" s="224">
        <f>C333</f>
        <v>0</v>
      </c>
      <c r="D338" s="134" t="s">
        <v>618</v>
      </c>
      <c r="E338" s="124" t="s">
        <v>904</v>
      </c>
      <c r="F338" s="236"/>
    </row>
    <row r="339" spans="1:6" s="93" customFormat="1" x14ac:dyDescent="0.25">
      <c r="A339" s="200" t="s">
        <v>105</v>
      </c>
      <c r="B339" s="133"/>
      <c r="C339" s="201">
        <f>SUM(C335:C338)</f>
        <v>0</v>
      </c>
      <c r="D339" s="134" t="s">
        <v>618</v>
      </c>
      <c r="E339" s="124" t="s">
        <v>905</v>
      </c>
      <c r="F339" s="236"/>
    </row>
    <row r="340" spans="1:6" x14ac:dyDescent="0.25">
      <c r="A340" s="157" t="s">
        <v>913</v>
      </c>
      <c r="B340" s="140"/>
      <c r="C340" s="150"/>
      <c r="D340" s="141"/>
      <c r="E340" s="112"/>
      <c r="F340" s="235"/>
    </row>
    <row r="341" spans="1:6" x14ac:dyDescent="0.25">
      <c r="A341" s="127" t="s">
        <v>914</v>
      </c>
      <c r="B341" s="111"/>
      <c r="C341" s="112"/>
      <c r="D341" s="113"/>
      <c r="E341" s="112"/>
      <c r="F341" s="235" t="s">
        <v>1181</v>
      </c>
    </row>
    <row r="342" spans="1:6" x14ac:dyDescent="0.25">
      <c r="A342" s="112" t="s">
        <v>909</v>
      </c>
      <c r="B342" s="111">
        <v>65</v>
      </c>
      <c r="C342" s="96"/>
      <c r="D342" s="113" t="s">
        <v>618</v>
      </c>
      <c r="E342" s="112" t="s">
        <v>912</v>
      </c>
      <c r="F342" s="235"/>
    </row>
    <row r="343" spans="1:6" s="93" customFormat="1" x14ac:dyDescent="0.25">
      <c r="A343" s="200" t="s">
        <v>910</v>
      </c>
      <c r="B343" s="133"/>
      <c r="C343" s="224">
        <f>C339-C342</f>
        <v>0</v>
      </c>
      <c r="D343" s="134" t="s">
        <v>618</v>
      </c>
      <c r="E343" s="124" t="s">
        <v>911</v>
      </c>
      <c r="F343" s="236" t="s">
        <v>1117</v>
      </c>
    </row>
    <row r="344" spans="1:6" x14ac:dyDescent="0.25">
      <c r="A344" s="153" t="s">
        <v>1182</v>
      </c>
      <c r="B344" s="141"/>
      <c r="C344" s="141"/>
      <c r="D344" s="141"/>
      <c r="E344" s="131"/>
      <c r="F344" s="235" t="s">
        <v>1183</v>
      </c>
    </row>
    <row r="345" spans="1:6" x14ac:dyDescent="0.25">
      <c r="A345" s="154" t="s">
        <v>139</v>
      </c>
      <c r="B345" s="141">
        <v>66</v>
      </c>
      <c r="C345" s="32"/>
      <c r="D345" s="141" t="s">
        <v>613</v>
      </c>
      <c r="E345" s="139" t="s">
        <v>140</v>
      </c>
      <c r="F345" s="235"/>
    </row>
    <row r="346" spans="1:6" x14ac:dyDescent="0.25">
      <c r="A346" s="156" t="s">
        <v>141</v>
      </c>
      <c r="B346" s="130">
        <v>67</v>
      </c>
      <c r="C346" s="32"/>
      <c r="D346" s="130" t="s">
        <v>142</v>
      </c>
      <c r="E346" s="139" t="s">
        <v>143</v>
      </c>
      <c r="F346" s="235"/>
    </row>
    <row r="347" spans="1:6" x14ac:dyDescent="0.25">
      <c r="A347" s="154" t="s">
        <v>144</v>
      </c>
      <c r="B347" s="141">
        <v>68</v>
      </c>
      <c r="C347" s="102"/>
      <c r="D347" s="141" t="s">
        <v>613</v>
      </c>
      <c r="E347" s="139" t="s">
        <v>140</v>
      </c>
      <c r="F347" s="235"/>
    </row>
    <row r="348" spans="1:6" x14ac:dyDescent="0.25">
      <c r="A348" s="156" t="s">
        <v>145</v>
      </c>
      <c r="B348" s="130">
        <v>69</v>
      </c>
      <c r="C348" s="32"/>
      <c r="D348" s="130" t="s">
        <v>142</v>
      </c>
      <c r="E348" s="139" t="s">
        <v>143</v>
      </c>
      <c r="F348" s="235"/>
    </row>
    <row r="349" spans="1:6" x14ac:dyDescent="0.25">
      <c r="A349" s="154" t="s">
        <v>146</v>
      </c>
      <c r="B349" s="141">
        <v>70</v>
      </c>
      <c r="C349" s="102"/>
      <c r="D349" s="141" t="s">
        <v>613</v>
      </c>
      <c r="E349" s="139" t="s">
        <v>140</v>
      </c>
      <c r="F349" s="235"/>
    </row>
    <row r="350" spans="1:6" x14ac:dyDescent="0.25">
      <c r="A350" s="156" t="s">
        <v>147</v>
      </c>
      <c r="B350" s="130">
        <v>71</v>
      </c>
      <c r="C350" s="32"/>
      <c r="D350" s="130" t="s">
        <v>142</v>
      </c>
      <c r="E350" s="139" t="s">
        <v>143</v>
      </c>
      <c r="F350" s="235"/>
    </row>
    <row r="351" spans="1:6" x14ac:dyDescent="0.25">
      <c r="A351" s="154" t="s">
        <v>148</v>
      </c>
      <c r="B351" s="141">
        <v>72</v>
      </c>
      <c r="C351" s="102"/>
      <c r="D351" s="141" t="s">
        <v>613</v>
      </c>
      <c r="E351" s="139" t="s">
        <v>140</v>
      </c>
      <c r="F351" s="235"/>
    </row>
    <row r="352" spans="1:6" x14ac:dyDescent="0.25">
      <c r="A352" s="156" t="s">
        <v>149</v>
      </c>
      <c r="B352" s="130">
        <v>73</v>
      </c>
      <c r="C352" s="32"/>
      <c r="D352" s="130" t="s">
        <v>142</v>
      </c>
      <c r="E352" s="139" t="s">
        <v>143</v>
      </c>
      <c r="F352" s="235"/>
    </row>
    <row r="353" spans="1:6" x14ac:dyDescent="0.25">
      <c r="A353" s="154" t="s">
        <v>150</v>
      </c>
      <c r="B353" s="141">
        <v>74</v>
      </c>
      <c r="C353" s="102"/>
      <c r="D353" s="141" t="s">
        <v>613</v>
      </c>
      <c r="E353" s="139" t="s">
        <v>140</v>
      </c>
      <c r="F353" s="235"/>
    </row>
    <row r="354" spans="1:6" x14ac:dyDescent="0.25">
      <c r="A354" s="156" t="s">
        <v>151</v>
      </c>
      <c r="B354" s="130">
        <v>75</v>
      </c>
      <c r="C354" s="32"/>
      <c r="D354" s="130" t="s">
        <v>142</v>
      </c>
      <c r="E354" s="139" t="s">
        <v>143</v>
      </c>
      <c r="F354" s="235"/>
    </row>
    <row r="355" spans="1:6" x14ac:dyDescent="0.25">
      <c r="A355" s="154" t="s">
        <v>152</v>
      </c>
      <c r="B355" s="141">
        <v>76</v>
      </c>
      <c r="C355" s="102"/>
      <c r="D355" s="141" t="s">
        <v>613</v>
      </c>
      <c r="E355" s="139" t="s">
        <v>140</v>
      </c>
      <c r="F355" s="235"/>
    </row>
    <row r="356" spans="1:6" x14ac:dyDescent="0.25">
      <c r="A356" s="156" t="s">
        <v>153</v>
      </c>
      <c r="B356" s="130">
        <v>77</v>
      </c>
      <c r="C356" s="32"/>
      <c r="D356" s="130" t="s">
        <v>142</v>
      </c>
      <c r="E356" s="139" t="s">
        <v>143</v>
      </c>
      <c r="F356" s="235"/>
    </row>
    <row r="357" spans="1:6" x14ac:dyDescent="0.25">
      <c r="A357" s="154" t="s">
        <v>154</v>
      </c>
      <c r="B357" s="141">
        <v>78</v>
      </c>
      <c r="C357" s="102"/>
      <c r="D357" s="141" t="s">
        <v>613</v>
      </c>
      <c r="E357" s="139" t="s">
        <v>140</v>
      </c>
      <c r="F357" s="235"/>
    </row>
    <row r="358" spans="1:6" x14ac:dyDescent="0.25">
      <c r="A358" s="156" t="s">
        <v>155</v>
      </c>
      <c r="B358" s="130">
        <v>79</v>
      </c>
      <c r="C358" s="32"/>
      <c r="D358" s="130" t="s">
        <v>142</v>
      </c>
      <c r="E358" s="139" t="s">
        <v>143</v>
      </c>
      <c r="F358" s="235"/>
    </row>
    <row r="359" spans="1:6" x14ac:dyDescent="0.25">
      <c r="A359" s="154" t="s">
        <v>156</v>
      </c>
      <c r="B359" s="141">
        <v>80</v>
      </c>
      <c r="C359" s="102"/>
      <c r="D359" s="141" t="s">
        <v>613</v>
      </c>
      <c r="E359" s="139" t="s">
        <v>140</v>
      </c>
      <c r="F359" s="235"/>
    </row>
    <row r="360" spans="1:6" x14ac:dyDescent="0.25">
      <c r="A360" s="156" t="s">
        <v>157</v>
      </c>
      <c r="B360" s="130">
        <v>81</v>
      </c>
      <c r="C360" s="32"/>
      <c r="D360" s="130" t="s">
        <v>142</v>
      </c>
      <c r="E360" s="139" t="s">
        <v>143</v>
      </c>
      <c r="F360" s="235"/>
    </row>
    <row r="361" spans="1:6" x14ac:dyDescent="0.25">
      <c r="A361" s="154" t="s">
        <v>158</v>
      </c>
      <c r="B361" s="141">
        <v>82</v>
      </c>
      <c r="C361" s="102"/>
      <c r="D361" s="141" t="s">
        <v>613</v>
      </c>
      <c r="E361" s="139" t="s">
        <v>140</v>
      </c>
      <c r="F361" s="235"/>
    </row>
    <row r="362" spans="1:6" x14ac:dyDescent="0.25">
      <c r="A362" s="156" t="s">
        <v>159</v>
      </c>
      <c r="B362" s="130">
        <v>83</v>
      </c>
      <c r="C362" s="32"/>
      <c r="D362" s="130" t="s">
        <v>142</v>
      </c>
      <c r="E362" s="139" t="s">
        <v>143</v>
      </c>
      <c r="F362" s="235"/>
    </row>
    <row r="363" spans="1:6" x14ac:dyDescent="0.25">
      <c r="A363" s="154" t="s">
        <v>160</v>
      </c>
      <c r="B363" s="141">
        <v>84</v>
      </c>
      <c r="C363" s="102"/>
      <c r="D363" s="141" t="s">
        <v>613</v>
      </c>
      <c r="E363" s="139" t="s">
        <v>140</v>
      </c>
      <c r="F363" s="235"/>
    </row>
    <row r="364" spans="1:6" x14ac:dyDescent="0.25">
      <c r="A364" s="156" t="s">
        <v>161</v>
      </c>
      <c r="B364" s="130">
        <v>85</v>
      </c>
      <c r="C364" s="32"/>
      <c r="D364" s="130" t="s">
        <v>142</v>
      </c>
      <c r="E364" s="139" t="s">
        <v>143</v>
      </c>
      <c r="F364" s="235"/>
    </row>
    <row r="365" spans="1:6" x14ac:dyDescent="0.25">
      <c r="A365" s="154" t="s">
        <v>162</v>
      </c>
      <c r="B365" s="141">
        <v>86</v>
      </c>
      <c r="C365" s="102"/>
      <c r="D365" s="141" t="s">
        <v>613</v>
      </c>
      <c r="E365" s="139" t="s">
        <v>140</v>
      </c>
      <c r="F365" s="235"/>
    </row>
    <row r="366" spans="1:6" x14ac:dyDescent="0.25">
      <c r="A366" s="156" t="s">
        <v>163</v>
      </c>
      <c r="B366" s="130">
        <v>87</v>
      </c>
      <c r="C366" s="32"/>
      <c r="D366" s="130" t="s">
        <v>142</v>
      </c>
      <c r="E366" s="139" t="s">
        <v>143</v>
      </c>
      <c r="F366" s="235"/>
    </row>
    <row r="367" spans="1:6" x14ac:dyDescent="0.25">
      <c r="A367" s="154" t="s">
        <v>164</v>
      </c>
      <c r="B367" s="141">
        <v>88</v>
      </c>
      <c r="C367" s="102"/>
      <c r="D367" s="141" t="s">
        <v>613</v>
      </c>
      <c r="E367" s="139" t="s">
        <v>140</v>
      </c>
      <c r="F367" s="235"/>
    </row>
    <row r="368" spans="1:6" x14ac:dyDescent="0.25">
      <c r="A368" s="156" t="s">
        <v>0</v>
      </c>
      <c r="B368" s="130">
        <v>89</v>
      </c>
      <c r="C368" s="32"/>
      <c r="D368" s="130" t="s">
        <v>142</v>
      </c>
      <c r="E368" s="139" t="s">
        <v>143</v>
      </c>
      <c r="F368" s="235"/>
    </row>
    <row r="369" spans="1:6" x14ac:dyDescent="0.25">
      <c r="A369" s="154" t="s">
        <v>1</v>
      </c>
      <c r="B369" s="141">
        <v>90</v>
      </c>
      <c r="C369" s="102"/>
      <c r="D369" s="141" t="s">
        <v>613</v>
      </c>
      <c r="E369" s="139" t="s">
        <v>140</v>
      </c>
      <c r="F369" s="235"/>
    </row>
    <row r="370" spans="1:6" x14ac:dyDescent="0.25">
      <c r="A370" s="156" t="s">
        <v>2</v>
      </c>
      <c r="B370" s="130">
        <v>91</v>
      </c>
      <c r="C370" s="32"/>
      <c r="D370" s="130" t="s">
        <v>142</v>
      </c>
      <c r="E370" s="139" t="s">
        <v>143</v>
      </c>
      <c r="F370" s="235"/>
    </row>
    <row r="371" spans="1:6" x14ac:dyDescent="0.25">
      <c r="A371" s="154" t="s">
        <v>3</v>
      </c>
      <c r="B371" s="141">
        <v>92</v>
      </c>
      <c r="C371" s="102"/>
      <c r="D371" s="141" t="s">
        <v>613</v>
      </c>
      <c r="E371" s="139" t="s">
        <v>140</v>
      </c>
      <c r="F371" s="235"/>
    </row>
    <row r="372" spans="1:6" x14ac:dyDescent="0.25">
      <c r="A372" s="156" t="s">
        <v>4</v>
      </c>
      <c r="B372" s="130">
        <v>93</v>
      </c>
      <c r="C372" s="32"/>
      <c r="D372" s="130" t="s">
        <v>142</v>
      </c>
      <c r="E372" s="139" t="s">
        <v>143</v>
      </c>
      <c r="F372" s="235"/>
    </row>
    <row r="373" spans="1:6" x14ac:dyDescent="0.25">
      <c r="A373" s="154" t="s">
        <v>5</v>
      </c>
      <c r="B373" s="141">
        <v>94</v>
      </c>
      <c r="C373" s="102"/>
      <c r="D373" s="141" t="s">
        <v>613</v>
      </c>
      <c r="E373" s="139" t="s">
        <v>140</v>
      </c>
      <c r="F373" s="235"/>
    </row>
    <row r="374" spans="1:6" x14ac:dyDescent="0.25">
      <c r="A374" s="156" t="s">
        <v>6</v>
      </c>
      <c r="B374" s="130">
        <v>95</v>
      </c>
      <c r="C374" s="32"/>
      <c r="D374" s="130" t="s">
        <v>142</v>
      </c>
      <c r="E374" s="139" t="s">
        <v>143</v>
      </c>
      <c r="F374" s="235"/>
    </row>
    <row r="375" spans="1:6" x14ac:dyDescent="0.25">
      <c r="A375" s="154" t="s">
        <v>7</v>
      </c>
      <c r="B375" s="141">
        <v>96</v>
      </c>
      <c r="C375" s="102"/>
      <c r="D375" s="141" t="s">
        <v>613</v>
      </c>
      <c r="E375" s="139" t="s">
        <v>140</v>
      </c>
      <c r="F375" s="235"/>
    </row>
    <row r="376" spans="1:6" x14ac:dyDescent="0.25">
      <c r="A376" s="156" t="s">
        <v>8</v>
      </c>
      <c r="B376" s="130">
        <v>97</v>
      </c>
      <c r="C376" s="32"/>
      <c r="D376" s="130" t="s">
        <v>142</v>
      </c>
      <c r="E376" s="139" t="s">
        <v>143</v>
      </c>
      <c r="F376" s="235"/>
    </row>
    <row r="377" spans="1:6" x14ac:dyDescent="0.25">
      <c r="A377" s="154" t="s">
        <v>9</v>
      </c>
      <c r="B377" s="141">
        <v>98</v>
      </c>
      <c r="C377" s="102"/>
      <c r="D377" s="141" t="s">
        <v>613</v>
      </c>
      <c r="E377" s="139" t="s">
        <v>140</v>
      </c>
      <c r="F377" s="235"/>
    </row>
    <row r="378" spans="1:6" x14ac:dyDescent="0.25">
      <c r="A378" s="156" t="s">
        <v>10</v>
      </c>
      <c r="B378" s="130">
        <v>99</v>
      </c>
      <c r="C378" s="32"/>
      <c r="D378" s="130" t="s">
        <v>142</v>
      </c>
      <c r="E378" s="139" t="s">
        <v>143</v>
      </c>
      <c r="F378" s="235"/>
    </row>
    <row r="379" spans="1:6" x14ac:dyDescent="0.25">
      <c r="A379" s="154" t="s">
        <v>11</v>
      </c>
      <c r="B379" s="141">
        <v>100</v>
      </c>
      <c r="C379" s="102"/>
      <c r="D379" s="141" t="s">
        <v>613</v>
      </c>
      <c r="E379" s="139" t="s">
        <v>140</v>
      </c>
      <c r="F379" s="235"/>
    </row>
    <row r="380" spans="1:6" x14ac:dyDescent="0.25">
      <c r="A380" s="156" t="s">
        <v>12</v>
      </c>
      <c r="B380" s="130">
        <v>101</v>
      </c>
      <c r="C380" s="32"/>
      <c r="D380" s="130" t="s">
        <v>142</v>
      </c>
      <c r="E380" s="139" t="s">
        <v>143</v>
      </c>
      <c r="F380" s="235"/>
    </row>
    <row r="381" spans="1:6" x14ac:dyDescent="0.25">
      <c r="A381" s="154" t="s">
        <v>13</v>
      </c>
      <c r="B381" s="141">
        <v>102</v>
      </c>
      <c r="C381" s="102"/>
      <c r="D381" s="141" t="s">
        <v>613</v>
      </c>
      <c r="E381" s="139" t="s">
        <v>140</v>
      </c>
      <c r="F381" s="235"/>
    </row>
    <row r="382" spans="1:6" x14ac:dyDescent="0.25">
      <c r="A382" s="156" t="s">
        <v>14</v>
      </c>
      <c r="B382" s="130">
        <v>103</v>
      </c>
      <c r="C382" s="32"/>
      <c r="D382" s="130" t="s">
        <v>142</v>
      </c>
      <c r="E382" s="139" t="s">
        <v>143</v>
      </c>
      <c r="F382" s="235"/>
    </row>
    <row r="383" spans="1:6" x14ac:dyDescent="0.25">
      <c r="A383" s="154" t="s">
        <v>15</v>
      </c>
      <c r="B383" s="141">
        <v>104</v>
      </c>
      <c r="C383" s="102"/>
      <c r="D383" s="141" t="s">
        <v>613</v>
      </c>
      <c r="E383" s="139" t="s">
        <v>140</v>
      </c>
      <c r="F383" s="235"/>
    </row>
    <row r="384" spans="1:6" x14ac:dyDescent="0.25">
      <c r="A384" s="156" t="s">
        <v>16</v>
      </c>
      <c r="B384" s="130">
        <v>105</v>
      </c>
      <c r="C384" s="32"/>
      <c r="D384" s="130" t="s">
        <v>142</v>
      </c>
      <c r="E384" s="139" t="s">
        <v>143</v>
      </c>
      <c r="F384" s="235"/>
    </row>
    <row r="385" spans="1:6" x14ac:dyDescent="0.25">
      <c r="A385" s="158" t="s">
        <v>921</v>
      </c>
      <c r="B385" s="141"/>
      <c r="C385" s="141"/>
      <c r="D385" s="141"/>
      <c r="E385" s="139"/>
      <c r="F385" s="235" t="s">
        <v>1184</v>
      </c>
    </row>
    <row r="386" spans="1:6" x14ac:dyDescent="0.25">
      <c r="A386" s="154" t="s">
        <v>130</v>
      </c>
      <c r="B386" s="141">
        <v>106</v>
      </c>
      <c r="C386" s="71"/>
      <c r="D386" s="141" t="s">
        <v>618</v>
      </c>
      <c r="E386" s="139" t="s">
        <v>131</v>
      </c>
      <c r="F386" s="235" t="s">
        <v>1185</v>
      </c>
    </row>
    <row r="387" spans="1:6" x14ac:dyDescent="0.25">
      <c r="A387" s="154" t="s">
        <v>132</v>
      </c>
      <c r="B387" s="141">
        <v>107</v>
      </c>
      <c r="C387" s="71"/>
      <c r="D387" s="141" t="s">
        <v>618</v>
      </c>
      <c r="E387" s="139" t="s">
        <v>922</v>
      </c>
      <c r="F387" s="235" t="s">
        <v>1186</v>
      </c>
    </row>
    <row r="388" spans="1:6" x14ac:dyDescent="0.25">
      <c r="A388" s="154" t="s">
        <v>134</v>
      </c>
      <c r="B388" s="141">
        <v>108</v>
      </c>
      <c r="C388" s="71"/>
      <c r="D388" s="141" t="s">
        <v>618</v>
      </c>
      <c r="E388" s="139" t="s">
        <v>923</v>
      </c>
      <c r="F388" s="235" t="s">
        <v>490</v>
      </c>
    </row>
    <row r="389" spans="1:6" x14ac:dyDescent="0.25">
      <c r="A389" s="156" t="s">
        <v>136</v>
      </c>
      <c r="B389" s="130">
        <v>109</v>
      </c>
      <c r="C389" s="71"/>
      <c r="D389" s="130" t="s">
        <v>618</v>
      </c>
      <c r="E389" s="139" t="s">
        <v>924</v>
      </c>
      <c r="F389" s="235" t="s">
        <v>1187</v>
      </c>
    </row>
    <row r="390" spans="1:6" s="18" customFormat="1" ht="13.8" thickBot="1" x14ac:dyDescent="0.3">
      <c r="A390" s="145" t="s">
        <v>1336</v>
      </c>
      <c r="B390" s="377">
        <v>109</v>
      </c>
      <c r="C390" s="147" t="s">
        <v>1337</v>
      </c>
      <c r="D390" s="371">
        <v>109</v>
      </c>
      <c r="E390" s="119"/>
      <c r="F390" s="236" t="s">
        <v>1117</v>
      </c>
    </row>
    <row r="391" spans="1:6" ht="24.6" thickTop="1" x14ac:dyDescent="0.3">
      <c r="A391" s="159" t="s">
        <v>17</v>
      </c>
      <c r="B391" s="160"/>
      <c r="C391" s="160"/>
      <c r="D391" s="161"/>
      <c r="E391" s="162" t="s">
        <v>18</v>
      </c>
      <c r="F391" s="247" t="s">
        <v>555</v>
      </c>
    </row>
    <row r="392" spans="1:6" x14ac:dyDescent="0.25">
      <c r="A392" s="158" t="s">
        <v>19</v>
      </c>
      <c r="B392" s="141"/>
      <c r="C392" s="141"/>
      <c r="D392" s="141"/>
      <c r="E392" s="139"/>
      <c r="F392" s="235" t="s">
        <v>444</v>
      </c>
    </row>
    <row r="393" spans="1:6" x14ac:dyDescent="0.25">
      <c r="A393" s="163" t="s">
        <v>20</v>
      </c>
      <c r="B393" s="141">
        <v>1</v>
      </c>
      <c r="C393" s="71"/>
      <c r="D393" s="141" t="s">
        <v>618</v>
      </c>
      <c r="E393" s="139" t="s">
        <v>21</v>
      </c>
      <c r="F393" s="235" t="s">
        <v>445</v>
      </c>
    </row>
    <row r="394" spans="1:6" x14ac:dyDescent="0.25">
      <c r="A394" s="164" t="s">
        <v>916</v>
      </c>
      <c r="B394" s="130">
        <v>2</v>
      </c>
      <c r="C394" s="71"/>
      <c r="D394" s="130" t="s">
        <v>618</v>
      </c>
      <c r="E394" s="139" t="s">
        <v>918</v>
      </c>
      <c r="F394" s="235" t="s">
        <v>446</v>
      </c>
    </row>
    <row r="395" spans="1:6" s="93" customFormat="1" x14ac:dyDescent="0.25">
      <c r="A395" s="124" t="s">
        <v>915</v>
      </c>
      <c r="B395" s="122"/>
      <c r="C395" s="205">
        <f>C258-C339</f>
        <v>0</v>
      </c>
      <c r="D395" s="161" t="s">
        <v>618</v>
      </c>
      <c r="E395" s="124" t="s">
        <v>919</v>
      </c>
      <c r="F395" s="236" t="s">
        <v>986</v>
      </c>
    </row>
    <row r="396" spans="1:6" s="93" customFormat="1" x14ac:dyDescent="0.25">
      <c r="A396" s="200" t="s">
        <v>917</v>
      </c>
      <c r="B396" s="133"/>
      <c r="C396" s="201">
        <f>C259-C339</f>
        <v>0</v>
      </c>
      <c r="D396" s="134" t="s">
        <v>618</v>
      </c>
      <c r="E396" s="124" t="s">
        <v>920</v>
      </c>
      <c r="F396" s="236"/>
    </row>
    <row r="397" spans="1:6" ht="13.8" thickBot="1" x14ac:dyDescent="0.3">
      <c r="A397" s="145" t="s">
        <v>1336</v>
      </c>
      <c r="B397" s="146">
        <v>2</v>
      </c>
      <c r="C397" s="147" t="s">
        <v>1337</v>
      </c>
      <c r="D397" s="148">
        <v>2</v>
      </c>
      <c r="E397" s="119"/>
      <c r="F397" s="235"/>
    </row>
    <row r="398" spans="1:6" ht="16.2" thickTop="1" x14ac:dyDescent="0.3">
      <c r="A398" s="165" t="s">
        <v>22</v>
      </c>
      <c r="B398" s="111"/>
      <c r="C398" s="112"/>
      <c r="D398" s="113"/>
      <c r="E398" s="199" t="s">
        <v>412</v>
      </c>
      <c r="F398" s="235" t="s">
        <v>491</v>
      </c>
    </row>
    <row r="399" spans="1:6" x14ac:dyDescent="0.25">
      <c r="A399" s="153" t="s">
        <v>727</v>
      </c>
      <c r="B399" s="111"/>
      <c r="C399" s="112"/>
      <c r="D399" s="113"/>
      <c r="E399" s="199" t="s">
        <v>226</v>
      </c>
      <c r="F399" s="235" t="s">
        <v>437</v>
      </c>
    </row>
    <row r="400" spans="1:6" x14ac:dyDescent="0.25">
      <c r="A400" s="144" t="s">
        <v>25</v>
      </c>
      <c r="B400" s="111">
        <v>1</v>
      </c>
      <c r="C400" s="103"/>
      <c r="D400" s="113" t="s">
        <v>26</v>
      </c>
      <c r="E400" s="139" t="s">
        <v>27</v>
      </c>
      <c r="F400" s="235"/>
    </row>
    <row r="401" spans="1:6" x14ac:dyDescent="0.25">
      <c r="A401" s="144" t="s">
        <v>28</v>
      </c>
      <c r="B401" s="111">
        <v>2</v>
      </c>
      <c r="C401" s="103"/>
      <c r="D401" s="113" t="s">
        <v>26</v>
      </c>
      <c r="E401" s="139" t="s">
        <v>27</v>
      </c>
      <c r="F401" s="235"/>
    </row>
    <row r="402" spans="1:6" x14ac:dyDescent="0.25">
      <c r="A402" s="144" t="s">
        <v>29</v>
      </c>
      <c r="B402" s="111">
        <v>3</v>
      </c>
      <c r="C402" s="103"/>
      <c r="D402" s="113" t="s">
        <v>26</v>
      </c>
      <c r="E402" s="139" t="s">
        <v>30</v>
      </c>
      <c r="F402" s="235"/>
    </row>
    <row r="403" spans="1:6" x14ac:dyDescent="0.25">
      <c r="A403" s="144" t="s">
        <v>31</v>
      </c>
      <c r="B403" s="111">
        <v>4</v>
      </c>
      <c r="C403" s="103"/>
      <c r="D403" s="113" t="s">
        <v>26</v>
      </c>
      <c r="E403" s="139" t="s">
        <v>30</v>
      </c>
      <c r="F403" s="235"/>
    </row>
    <row r="404" spans="1:6" x14ac:dyDescent="0.25">
      <c r="A404" s="166" t="s">
        <v>32</v>
      </c>
      <c r="B404" s="129">
        <v>5</v>
      </c>
      <c r="C404" s="103"/>
      <c r="D404" s="130" t="s">
        <v>26</v>
      </c>
      <c r="E404" s="139" t="s">
        <v>33</v>
      </c>
      <c r="F404" s="235"/>
    </row>
    <row r="405" spans="1:6" s="93" customFormat="1" x14ac:dyDescent="0.25">
      <c r="A405" s="225" t="s">
        <v>723</v>
      </c>
      <c r="B405" s="220"/>
      <c r="C405" s="226">
        <f>SUM(C400:C404)</f>
        <v>0</v>
      </c>
      <c r="D405" s="222" t="s">
        <v>26</v>
      </c>
      <c r="E405" s="124" t="s">
        <v>737</v>
      </c>
      <c r="F405" s="236" t="s">
        <v>1117</v>
      </c>
    </row>
    <row r="406" spans="1:6" x14ac:dyDescent="0.25">
      <c r="A406" s="153" t="s">
        <v>728</v>
      </c>
      <c r="B406" s="111"/>
      <c r="C406" s="167"/>
      <c r="D406" s="113"/>
      <c r="E406" s="199" t="s">
        <v>1006</v>
      </c>
      <c r="F406" s="235" t="s">
        <v>492</v>
      </c>
    </row>
    <row r="407" spans="1:6" x14ac:dyDescent="0.25">
      <c r="A407" s="166" t="s">
        <v>198</v>
      </c>
      <c r="B407" s="129">
        <v>6</v>
      </c>
      <c r="C407" s="103"/>
      <c r="D407" s="130" t="s">
        <v>26</v>
      </c>
      <c r="E407" s="139" t="s">
        <v>413</v>
      </c>
      <c r="F407" s="235"/>
    </row>
    <row r="408" spans="1:6" s="93" customFormat="1" x14ac:dyDescent="0.25">
      <c r="A408" s="225" t="s">
        <v>724</v>
      </c>
      <c r="B408" s="220"/>
      <c r="C408" s="226">
        <f>C407</f>
        <v>0</v>
      </c>
      <c r="D408" s="222" t="s">
        <v>26</v>
      </c>
      <c r="E408" s="124" t="s">
        <v>738</v>
      </c>
      <c r="F408" s="236" t="s">
        <v>1117</v>
      </c>
    </row>
    <row r="409" spans="1:6" x14ac:dyDescent="0.25">
      <c r="A409" s="153" t="s">
        <v>729</v>
      </c>
      <c r="B409" s="111"/>
      <c r="C409" s="167"/>
      <c r="D409" s="113"/>
      <c r="E409" s="199" t="s">
        <v>407</v>
      </c>
      <c r="F409" s="235" t="s">
        <v>440</v>
      </c>
    </row>
    <row r="410" spans="1:6" x14ac:dyDescent="0.25">
      <c r="A410" s="144" t="s">
        <v>34</v>
      </c>
      <c r="B410" s="111">
        <v>7</v>
      </c>
      <c r="C410" s="103"/>
      <c r="D410" s="113" t="s">
        <v>26</v>
      </c>
      <c r="E410" s="139" t="s">
        <v>35</v>
      </c>
      <c r="F410" s="235"/>
    </row>
    <row r="411" spans="1:6" x14ac:dyDescent="0.25">
      <c r="A411" s="144" t="s">
        <v>36</v>
      </c>
      <c r="B411" s="111">
        <v>8</v>
      </c>
      <c r="C411" s="103"/>
      <c r="D411" s="113" t="s">
        <v>26</v>
      </c>
      <c r="E411" s="139" t="s">
        <v>37</v>
      </c>
      <c r="F411" s="235"/>
    </row>
    <row r="412" spans="1:6" x14ac:dyDescent="0.25">
      <c r="A412" s="144" t="s">
        <v>196</v>
      </c>
      <c r="B412" s="111">
        <v>9</v>
      </c>
      <c r="C412" s="103"/>
      <c r="D412" s="113" t="s">
        <v>26</v>
      </c>
      <c r="E412" s="139" t="s">
        <v>197</v>
      </c>
      <c r="F412" s="235"/>
    </row>
    <row r="413" spans="1:6" x14ac:dyDescent="0.25">
      <c r="A413" s="144" t="s">
        <v>200</v>
      </c>
      <c r="B413" s="111">
        <v>10</v>
      </c>
      <c r="C413" s="103"/>
      <c r="D413" s="113" t="s">
        <v>26</v>
      </c>
      <c r="E413" s="139" t="s">
        <v>201</v>
      </c>
      <c r="F413" s="235"/>
    </row>
    <row r="414" spans="1:6" x14ac:dyDescent="0.25">
      <c r="A414" s="166" t="s">
        <v>202</v>
      </c>
      <c r="B414" s="129">
        <v>11</v>
      </c>
      <c r="C414" s="103"/>
      <c r="D414" s="130" t="s">
        <v>26</v>
      </c>
      <c r="E414" s="139" t="s">
        <v>203</v>
      </c>
      <c r="F414" s="235"/>
    </row>
    <row r="415" spans="1:6" s="93" customFormat="1" x14ac:dyDescent="0.25">
      <c r="A415" s="225" t="s">
        <v>725</v>
      </c>
      <c r="B415" s="220"/>
      <c r="C415" s="226">
        <f>SUM(C410:C414)</f>
        <v>0</v>
      </c>
      <c r="D415" s="222" t="s">
        <v>26</v>
      </c>
      <c r="E415" s="124" t="s">
        <v>739</v>
      </c>
      <c r="F415" s="236" t="s">
        <v>1117</v>
      </c>
    </row>
    <row r="416" spans="1:6" x14ac:dyDescent="0.25">
      <c r="A416" s="153" t="s">
        <v>730</v>
      </c>
      <c r="B416" s="111"/>
      <c r="C416" s="167"/>
      <c r="D416" s="113"/>
      <c r="E416" s="199" t="s">
        <v>406</v>
      </c>
      <c r="F416" s="235" t="s">
        <v>441</v>
      </c>
    </row>
    <row r="417" spans="1:6" x14ac:dyDescent="0.25">
      <c r="A417" s="144" t="s">
        <v>204</v>
      </c>
      <c r="B417" s="111">
        <v>12</v>
      </c>
      <c r="C417" s="103"/>
      <c r="D417" s="113" t="s">
        <v>26</v>
      </c>
      <c r="E417" s="139" t="s">
        <v>205</v>
      </c>
      <c r="F417" s="235"/>
    </row>
    <row r="418" spans="1:6" x14ac:dyDescent="0.25">
      <c r="A418" s="144" t="s">
        <v>206</v>
      </c>
      <c r="B418" s="111">
        <v>13</v>
      </c>
      <c r="C418" s="103"/>
      <c r="D418" s="113" t="s">
        <v>26</v>
      </c>
      <c r="E418" s="139" t="s">
        <v>207</v>
      </c>
      <c r="F418" s="235"/>
    </row>
    <row r="419" spans="1:6" x14ac:dyDescent="0.25">
      <c r="A419" s="144" t="s">
        <v>208</v>
      </c>
      <c r="B419" s="111">
        <v>14</v>
      </c>
      <c r="C419" s="103"/>
      <c r="D419" s="113" t="s">
        <v>26</v>
      </c>
      <c r="E419" s="139" t="s">
        <v>209</v>
      </c>
      <c r="F419" s="235"/>
    </row>
    <row r="420" spans="1:6" x14ac:dyDescent="0.25">
      <c r="A420" s="144" t="s">
        <v>210</v>
      </c>
      <c r="B420" s="111">
        <v>15</v>
      </c>
      <c r="C420" s="103"/>
      <c r="D420" s="113" t="s">
        <v>26</v>
      </c>
      <c r="E420" s="139" t="s">
        <v>211</v>
      </c>
      <c r="F420" s="235"/>
    </row>
    <row r="421" spans="1:6" x14ac:dyDescent="0.25">
      <c r="A421" s="144" t="s">
        <v>212</v>
      </c>
      <c r="B421" s="111">
        <v>16</v>
      </c>
      <c r="C421" s="103"/>
      <c r="D421" s="113" t="s">
        <v>26</v>
      </c>
      <c r="E421" s="139" t="s">
        <v>213</v>
      </c>
      <c r="F421" s="235"/>
    </row>
    <row r="422" spans="1:6" x14ac:dyDescent="0.25">
      <c r="A422" s="166" t="s">
        <v>214</v>
      </c>
      <c r="B422" s="129">
        <v>17</v>
      </c>
      <c r="C422" s="103"/>
      <c r="D422" s="130" t="s">
        <v>26</v>
      </c>
      <c r="E422" s="139" t="s">
        <v>215</v>
      </c>
      <c r="F422" s="235"/>
    </row>
    <row r="423" spans="1:6" s="93" customFormat="1" x14ac:dyDescent="0.25">
      <c r="A423" s="225" t="s">
        <v>726</v>
      </c>
      <c r="B423" s="220"/>
      <c r="C423" s="226">
        <f>SUM(C417:C422)</f>
        <v>0</v>
      </c>
      <c r="D423" s="222" t="s">
        <v>26</v>
      </c>
      <c r="E423" s="124" t="s">
        <v>740</v>
      </c>
      <c r="F423" s="236" t="s">
        <v>1117</v>
      </c>
    </row>
    <row r="424" spans="1:6" x14ac:dyDescent="0.25">
      <c r="A424" s="153" t="s">
        <v>731</v>
      </c>
      <c r="B424" s="111"/>
      <c r="C424" s="167"/>
      <c r="D424" s="113"/>
      <c r="E424" s="199" t="s">
        <v>414</v>
      </c>
      <c r="F424" s="235" t="s">
        <v>556</v>
      </c>
    </row>
    <row r="425" spans="1:6" x14ac:dyDescent="0.25">
      <c r="A425" s="144" t="s">
        <v>216</v>
      </c>
      <c r="B425" s="111">
        <v>18</v>
      </c>
      <c r="C425" s="103"/>
      <c r="D425" s="113" t="s">
        <v>26</v>
      </c>
      <c r="E425" s="139" t="s">
        <v>217</v>
      </c>
      <c r="F425" s="235"/>
    </row>
    <row r="426" spans="1:6" x14ac:dyDescent="0.25">
      <c r="A426" s="144" t="s">
        <v>218</v>
      </c>
      <c r="B426" s="111">
        <v>19</v>
      </c>
      <c r="C426" s="103"/>
      <c r="D426" s="113" t="s">
        <v>26</v>
      </c>
      <c r="E426" s="139" t="s">
        <v>219</v>
      </c>
      <c r="F426" s="235"/>
    </row>
    <row r="427" spans="1:6" x14ac:dyDescent="0.25">
      <c r="A427" s="144" t="s">
        <v>220</v>
      </c>
      <c r="B427" s="111">
        <v>20</v>
      </c>
      <c r="C427" s="103"/>
      <c r="D427" s="113" t="s">
        <v>26</v>
      </c>
      <c r="E427" s="139" t="s">
        <v>221</v>
      </c>
      <c r="F427" s="235"/>
    </row>
    <row r="428" spans="1:6" x14ac:dyDescent="0.25">
      <c r="A428" s="166" t="s">
        <v>222</v>
      </c>
      <c r="B428" s="129">
        <v>21</v>
      </c>
      <c r="C428" s="103"/>
      <c r="D428" s="130" t="s">
        <v>26</v>
      </c>
      <c r="E428" s="139" t="s">
        <v>223</v>
      </c>
      <c r="F428" s="235"/>
    </row>
    <row r="429" spans="1:6" s="93" customFormat="1" x14ac:dyDescent="0.25">
      <c r="A429" s="227" t="s">
        <v>732</v>
      </c>
      <c r="B429" s="122"/>
      <c r="C429" s="228">
        <f>SUM(C425:C428)</f>
        <v>0</v>
      </c>
      <c r="D429" s="123" t="s">
        <v>26</v>
      </c>
      <c r="E429" s="124" t="s">
        <v>741</v>
      </c>
      <c r="F429" s="236" t="s">
        <v>986</v>
      </c>
    </row>
    <row r="430" spans="1:6" s="93" customFormat="1" x14ac:dyDescent="0.25">
      <c r="A430" s="218" t="s">
        <v>733</v>
      </c>
      <c r="B430" s="133"/>
      <c r="C430" s="229">
        <f>C423+C429</f>
        <v>0</v>
      </c>
      <c r="D430" s="134" t="s">
        <v>26</v>
      </c>
      <c r="E430" s="124" t="s">
        <v>742</v>
      </c>
      <c r="F430" s="236"/>
    </row>
    <row r="431" spans="1:6" x14ac:dyDescent="0.25">
      <c r="A431" s="153" t="s">
        <v>735</v>
      </c>
      <c r="B431" s="111"/>
      <c r="C431" s="167"/>
      <c r="D431" s="113"/>
      <c r="E431" s="112"/>
      <c r="F431" s="236" t="s">
        <v>986</v>
      </c>
    </row>
    <row r="432" spans="1:6" s="93" customFormat="1" x14ac:dyDescent="0.25">
      <c r="A432" s="227" t="s">
        <v>734</v>
      </c>
      <c r="B432" s="122"/>
      <c r="C432" s="228">
        <f>C405+C408+C415+C423</f>
        <v>0</v>
      </c>
      <c r="D432" s="123" t="s">
        <v>26</v>
      </c>
      <c r="E432" s="124" t="s">
        <v>743</v>
      </c>
      <c r="F432" s="236"/>
    </row>
    <row r="433" spans="1:6" s="93" customFormat="1" x14ac:dyDescent="0.25">
      <c r="A433" s="218" t="s">
        <v>736</v>
      </c>
      <c r="B433" s="133"/>
      <c r="C433" s="229">
        <f>C405+C408+C415+C423+C429</f>
        <v>0</v>
      </c>
      <c r="D433" s="134" t="s">
        <v>26</v>
      </c>
      <c r="E433" s="124" t="s">
        <v>744</v>
      </c>
      <c r="F433" s="236"/>
    </row>
    <row r="434" spans="1:6" x14ac:dyDescent="0.25">
      <c r="A434" s="153" t="s">
        <v>1007</v>
      </c>
      <c r="B434" s="111"/>
      <c r="C434" s="112"/>
      <c r="D434" s="113"/>
      <c r="E434" s="199" t="s">
        <v>415</v>
      </c>
      <c r="F434" s="235" t="s">
        <v>443</v>
      </c>
    </row>
    <row r="435" spans="1:6" x14ac:dyDescent="0.25">
      <c r="A435" s="144" t="s">
        <v>225</v>
      </c>
      <c r="B435" s="111">
        <v>22</v>
      </c>
      <c r="C435" s="104"/>
      <c r="D435" s="113" t="s">
        <v>514</v>
      </c>
      <c r="E435" s="139" t="s">
        <v>745</v>
      </c>
      <c r="F435" s="235"/>
    </row>
    <row r="436" spans="1:6" x14ac:dyDescent="0.25">
      <c r="A436" s="144" t="s">
        <v>1052</v>
      </c>
      <c r="B436" s="111">
        <v>23</v>
      </c>
      <c r="C436" s="104"/>
      <c r="D436" s="113" t="s">
        <v>514</v>
      </c>
      <c r="E436" s="139" t="s">
        <v>925</v>
      </c>
      <c r="F436" s="235"/>
    </row>
    <row r="437" spans="1:6" x14ac:dyDescent="0.25">
      <c r="A437" s="144" t="s">
        <v>1054</v>
      </c>
      <c r="B437" s="111">
        <v>24</v>
      </c>
      <c r="C437" s="104"/>
      <c r="D437" s="113" t="s">
        <v>514</v>
      </c>
      <c r="E437" s="139" t="s">
        <v>926</v>
      </c>
      <c r="F437" s="235"/>
    </row>
    <row r="438" spans="1:6" x14ac:dyDescent="0.25">
      <c r="A438" s="144" t="s">
        <v>1056</v>
      </c>
      <c r="B438" s="111">
        <v>25</v>
      </c>
      <c r="C438" s="104"/>
      <c r="D438" s="113" t="s">
        <v>514</v>
      </c>
      <c r="E438" s="139" t="s">
        <v>927</v>
      </c>
      <c r="F438" s="235"/>
    </row>
    <row r="439" spans="1:6" x14ac:dyDescent="0.25">
      <c r="A439" s="144" t="s">
        <v>1058</v>
      </c>
      <c r="B439" s="111">
        <v>26</v>
      </c>
      <c r="C439" s="104"/>
      <c r="D439" s="113" t="s">
        <v>514</v>
      </c>
      <c r="E439" s="139" t="s">
        <v>928</v>
      </c>
      <c r="F439" s="235"/>
    </row>
    <row r="440" spans="1:6" x14ac:dyDescent="0.25">
      <c r="A440" s="144" t="s">
        <v>1010</v>
      </c>
      <c r="B440" s="111">
        <v>27</v>
      </c>
      <c r="C440" s="104"/>
      <c r="D440" s="113" t="s">
        <v>514</v>
      </c>
      <c r="E440" s="139" t="s">
        <v>1011</v>
      </c>
      <c r="F440" s="235"/>
    </row>
    <row r="441" spans="1:6" x14ac:dyDescent="0.25">
      <c r="A441" s="144" t="s">
        <v>1060</v>
      </c>
      <c r="B441" s="111">
        <v>28</v>
      </c>
      <c r="C441" s="104"/>
      <c r="D441" s="113" t="s">
        <v>514</v>
      </c>
      <c r="E441" s="139" t="s">
        <v>929</v>
      </c>
      <c r="F441" s="235"/>
    </row>
    <row r="442" spans="1:6" x14ac:dyDescent="0.25">
      <c r="A442" s="166" t="s">
        <v>1062</v>
      </c>
      <c r="B442" s="129">
        <v>29</v>
      </c>
      <c r="C442" s="104"/>
      <c r="D442" s="130" t="s">
        <v>514</v>
      </c>
      <c r="E442" s="139" t="s">
        <v>930</v>
      </c>
      <c r="F442" s="235"/>
    </row>
    <row r="443" spans="1:6" x14ac:dyDescent="0.25">
      <c r="A443" s="158" t="s">
        <v>1008</v>
      </c>
      <c r="B443" s="140"/>
      <c r="C443" s="168"/>
      <c r="D443" s="141"/>
      <c r="E443" s="199" t="s">
        <v>416</v>
      </c>
      <c r="F443" s="235" t="s">
        <v>557</v>
      </c>
    </row>
    <row r="444" spans="1:6" x14ac:dyDescent="0.25">
      <c r="A444" s="144" t="s">
        <v>1009</v>
      </c>
      <c r="B444" s="111">
        <v>30</v>
      </c>
      <c r="C444" s="104"/>
      <c r="D444" s="113" t="s">
        <v>514</v>
      </c>
      <c r="E444" s="139" t="s">
        <v>1015</v>
      </c>
      <c r="F444" s="235"/>
    </row>
    <row r="445" spans="1:6" x14ac:dyDescent="0.25">
      <c r="A445" s="144" t="s">
        <v>1010</v>
      </c>
      <c r="B445" s="111">
        <v>31</v>
      </c>
      <c r="C445" s="104"/>
      <c r="D445" s="113" t="s">
        <v>514</v>
      </c>
      <c r="E445" s="139" t="s">
        <v>1018</v>
      </c>
      <c r="F445" s="235"/>
    </row>
    <row r="446" spans="1:6" x14ac:dyDescent="0.25">
      <c r="A446" s="144" t="s">
        <v>1060</v>
      </c>
      <c r="B446" s="111">
        <v>32</v>
      </c>
      <c r="C446" s="104"/>
      <c r="D446" s="113" t="s">
        <v>514</v>
      </c>
      <c r="E446" s="139" t="s">
        <v>1016</v>
      </c>
      <c r="F446" s="235"/>
    </row>
    <row r="447" spans="1:6" x14ac:dyDescent="0.25">
      <c r="A447" s="166" t="s">
        <v>1062</v>
      </c>
      <c r="B447" s="129">
        <v>33</v>
      </c>
      <c r="C447" s="104"/>
      <c r="D447" s="130" t="s">
        <v>514</v>
      </c>
      <c r="E447" s="139" t="s">
        <v>1017</v>
      </c>
      <c r="F447" s="235"/>
    </row>
    <row r="448" spans="1:6" s="18" customFormat="1" ht="13.8" thickBot="1" x14ac:dyDescent="0.3">
      <c r="A448" s="145" t="s">
        <v>1336</v>
      </c>
      <c r="B448" s="146">
        <v>33</v>
      </c>
      <c r="C448" s="147" t="s">
        <v>1337</v>
      </c>
      <c r="D448" s="148">
        <v>33</v>
      </c>
      <c r="E448" s="119"/>
      <c r="F448" s="237"/>
    </row>
    <row r="449" spans="1:6" ht="15.75" customHeight="1" thickTop="1" x14ac:dyDescent="0.3">
      <c r="A449" s="169" t="s">
        <v>1064</v>
      </c>
      <c r="B449" s="111"/>
      <c r="C449" s="112"/>
      <c r="D449" s="113"/>
      <c r="E449" s="112"/>
      <c r="F449" s="235" t="s">
        <v>448</v>
      </c>
    </row>
    <row r="450" spans="1:6" x14ac:dyDescent="0.25">
      <c r="A450" s="153" t="s">
        <v>1065</v>
      </c>
      <c r="B450" s="111"/>
      <c r="C450" s="112"/>
      <c r="D450" s="113"/>
      <c r="E450" s="112" t="s">
        <v>417</v>
      </c>
      <c r="F450" s="235" t="s">
        <v>449</v>
      </c>
    </row>
    <row r="451" spans="1:6" x14ac:dyDescent="0.25">
      <c r="A451" s="154" t="s">
        <v>936</v>
      </c>
      <c r="B451" s="111">
        <v>1</v>
      </c>
      <c r="C451" s="96"/>
      <c r="D451" s="141" t="s">
        <v>1286</v>
      </c>
      <c r="E451" s="139" t="s">
        <v>1068</v>
      </c>
      <c r="F451" s="235"/>
    </row>
    <row r="452" spans="1:6" x14ac:dyDescent="0.25">
      <c r="A452" s="156" t="s">
        <v>937</v>
      </c>
      <c r="B452" s="129">
        <v>2</v>
      </c>
      <c r="C452" s="96"/>
      <c r="D452" s="130" t="s">
        <v>1286</v>
      </c>
      <c r="E452" s="139" t="s">
        <v>1068</v>
      </c>
      <c r="F452" s="235"/>
    </row>
    <row r="453" spans="1:6" x14ac:dyDescent="0.25">
      <c r="A453" s="153" t="s">
        <v>1070</v>
      </c>
      <c r="B453" s="111"/>
      <c r="C453" s="112"/>
      <c r="D453" s="141"/>
      <c r="E453" s="139"/>
      <c r="F453" s="235" t="s">
        <v>489</v>
      </c>
    </row>
    <row r="454" spans="1:6" x14ac:dyDescent="0.25">
      <c r="A454" s="154" t="s">
        <v>1071</v>
      </c>
      <c r="B454" s="111">
        <v>3</v>
      </c>
      <c r="C454" s="96"/>
      <c r="D454" s="170" t="s">
        <v>613</v>
      </c>
      <c r="E454" s="155" t="s">
        <v>450</v>
      </c>
      <c r="F454" s="235" t="s">
        <v>558</v>
      </c>
    </row>
    <row r="455" spans="1:6" x14ac:dyDescent="0.25">
      <c r="A455" s="154" t="s">
        <v>1073</v>
      </c>
      <c r="B455" s="111">
        <v>4</v>
      </c>
      <c r="C455" s="96"/>
      <c r="D455" s="170" t="s">
        <v>613</v>
      </c>
      <c r="E455" s="155" t="s">
        <v>1074</v>
      </c>
      <c r="F455" s="235"/>
    </row>
    <row r="456" spans="1:6" x14ac:dyDescent="0.25">
      <c r="A456" s="378" t="s">
        <v>73</v>
      </c>
      <c r="B456" s="379">
        <v>5</v>
      </c>
      <c r="C456" s="96"/>
      <c r="D456" s="380" t="s">
        <v>613</v>
      </c>
      <c r="E456" s="381" t="s">
        <v>450</v>
      </c>
      <c r="F456" s="235"/>
    </row>
    <row r="457" spans="1:6" x14ac:dyDescent="0.25">
      <c r="A457" s="378" t="s">
        <v>72</v>
      </c>
      <c r="B457" s="379">
        <v>6</v>
      </c>
      <c r="C457" s="96"/>
      <c r="D457" s="380" t="s">
        <v>613</v>
      </c>
      <c r="E457" s="381" t="s">
        <v>1074</v>
      </c>
      <c r="F457" s="235"/>
    </row>
    <row r="458" spans="1:6" x14ac:dyDescent="0.25">
      <c r="A458" s="154" t="s">
        <v>1075</v>
      </c>
      <c r="B458" s="111">
        <v>7</v>
      </c>
      <c r="C458" s="96"/>
      <c r="D458" s="170" t="s">
        <v>613</v>
      </c>
      <c r="E458" s="155" t="s">
        <v>450</v>
      </c>
      <c r="F458" s="235"/>
    </row>
    <row r="459" spans="1:6" x14ac:dyDescent="0.25">
      <c r="A459" s="154" t="s">
        <v>1076</v>
      </c>
      <c r="B459" s="111">
        <v>8</v>
      </c>
      <c r="C459" s="96"/>
      <c r="D459" s="170" t="s">
        <v>613</v>
      </c>
      <c r="E459" s="155" t="s">
        <v>1074</v>
      </c>
      <c r="F459" s="235"/>
    </row>
    <row r="460" spans="1:6" x14ac:dyDescent="0.25">
      <c r="A460" s="154" t="s">
        <v>1077</v>
      </c>
      <c r="B460" s="111">
        <v>9</v>
      </c>
      <c r="C460" s="96"/>
      <c r="D460" s="170" t="s">
        <v>613</v>
      </c>
      <c r="E460" s="155" t="s">
        <v>450</v>
      </c>
      <c r="F460" s="235"/>
    </row>
    <row r="461" spans="1:6" x14ac:dyDescent="0.25">
      <c r="A461" s="156" t="s">
        <v>1078</v>
      </c>
      <c r="B461" s="129">
        <v>10</v>
      </c>
      <c r="C461" s="96"/>
      <c r="D461" s="171" t="s">
        <v>613</v>
      </c>
      <c r="E461" s="155" t="s">
        <v>1074</v>
      </c>
      <c r="F461" s="235"/>
    </row>
    <row r="462" spans="1:6" x14ac:dyDescent="0.25">
      <c r="A462" s="154" t="s">
        <v>1079</v>
      </c>
      <c r="B462" s="111">
        <v>11</v>
      </c>
      <c r="C462" s="362"/>
      <c r="D462" s="170" t="s">
        <v>514</v>
      </c>
      <c r="E462" s="206" t="s">
        <v>1080</v>
      </c>
      <c r="F462" s="235" t="s">
        <v>451</v>
      </c>
    </row>
    <row r="463" spans="1:6" x14ac:dyDescent="0.25">
      <c r="A463" s="378" t="s">
        <v>74</v>
      </c>
      <c r="B463" s="379">
        <v>12</v>
      </c>
      <c r="C463" s="362"/>
      <c r="D463" s="380" t="s">
        <v>514</v>
      </c>
      <c r="E463" s="374" t="s">
        <v>1080</v>
      </c>
      <c r="F463" s="235"/>
    </row>
    <row r="464" spans="1:6" x14ac:dyDescent="0.25">
      <c r="A464" s="154" t="s">
        <v>1081</v>
      </c>
      <c r="B464" s="111">
        <v>13</v>
      </c>
      <c r="C464" s="363"/>
      <c r="D464" s="170" t="s">
        <v>514</v>
      </c>
      <c r="E464" s="206" t="s">
        <v>1080</v>
      </c>
      <c r="F464" s="235"/>
    </row>
    <row r="465" spans="1:6" x14ac:dyDescent="0.25">
      <c r="A465" s="156" t="s">
        <v>1082</v>
      </c>
      <c r="B465" s="129">
        <v>14</v>
      </c>
      <c r="C465" s="363"/>
      <c r="D465" s="171" t="s">
        <v>514</v>
      </c>
      <c r="E465" s="206" t="s">
        <v>1080</v>
      </c>
      <c r="F465" s="235"/>
    </row>
    <row r="466" spans="1:6" x14ac:dyDescent="0.25">
      <c r="A466" s="154" t="s">
        <v>1083</v>
      </c>
      <c r="B466" s="111">
        <v>15</v>
      </c>
      <c r="C466" s="193"/>
      <c r="D466" s="170" t="s">
        <v>26</v>
      </c>
      <c r="E466" s="155" t="s">
        <v>1085</v>
      </c>
      <c r="F466" s="235" t="s">
        <v>452</v>
      </c>
    </row>
    <row r="467" spans="1:6" x14ac:dyDescent="0.25">
      <c r="A467" s="154" t="s">
        <v>1086</v>
      </c>
      <c r="B467" s="111">
        <v>16</v>
      </c>
      <c r="C467" s="98"/>
      <c r="D467" s="170" t="s">
        <v>26</v>
      </c>
      <c r="E467" s="155" t="s">
        <v>1087</v>
      </c>
      <c r="F467" s="235"/>
    </row>
    <row r="468" spans="1:6" x14ac:dyDescent="0.25">
      <c r="A468" s="156" t="s">
        <v>968</v>
      </c>
      <c r="B468" s="129">
        <v>17</v>
      </c>
      <c r="C468" s="96"/>
      <c r="D468" s="171" t="s">
        <v>969</v>
      </c>
      <c r="E468" s="112" t="s">
        <v>931</v>
      </c>
      <c r="F468" s="235"/>
    </row>
    <row r="469" spans="1:6" x14ac:dyDescent="0.25">
      <c r="A469" s="153" t="s">
        <v>970</v>
      </c>
      <c r="B469" s="111"/>
      <c r="C469" s="112"/>
      <c r="D469" s="170"/>
      <c r="E469" s="112"/>
      <c r="F469" s="235" t="s">
        <v>453</v>
      </c>
    </row>
    <row r="470" spans="1:6" x14ac:dyDescent="0.25">
      <c r="A470" s="154" t="s">
        <v>971</v>
      </c>
      <c r="B470" s="111">
        <v>18</v>
      </c>
      <c r="C470" s="363"/>
      <c r="D470" s="170" t="s">
        <v>514</v>
      </c>
      <c r="E470" s="206" t="s">
        <v>972</v>
      </c>
      <c r="F470" s="235" t="s">
        <v>454</v>
      </c>
    </row>
    <row r="471" spans="1:6" x14ac:dyDescent="0.25">
      <c r="A471" s="378" t="s">
        <v>75</v>
      </c>
      <c r="B471" s="379">
        <v>19</v>
      </c>
      <c r="C471" s="363"/>
      <c r="D471" s="380" t="s">
        <v>514</v>
      </c>
      <c r="E471" s="374" t="s">
        <v>972</v>
      </c>
      <c r="F471" s="235"/>
    </row>
    <row r="472" spans="1:6" x14ac:dyDescent="0.25">
      <c r="A472" s="154" t="s">
        <v>973</v>
      </c>
      <c r="B472" s="111">
        <v>20</v>
      </c>
      <c r="C472" s="363"/>
      <c r="D472" s="170" t="s">
        <v>514</v>
      </c>
      <c r="E472" s="206" t="s">
        <v>972</v>
      </c>
      <c r="F472" s="235"/>
    </row>
    <row r="473" spans="1:6" x14ac:dyDescent="0.25">
      <c r="A473" s="156" t="s">
        <v>974</v>
      </c>
      <c r="B473" s="129">
        <v>21</v>
      </c>
      <c r="C473" s="363"/>
      <c r="D473" s="171" t="s">
        <v>514</v>
      </c>
      <c r="E473" s="206" t="s">
        <v>972</v>
      </c>
      <c r="F473" s="235"/>
    </row>
    <row r="474" spans="1:6" x14ac:dyDescent="0.25">
      <c r="A474" s="153" t="s">
        <v>975</v>
      </c>
      <c r="B474" s="111"/>
      <c r="C474" s="112"/>
      <c r="D474" s="170"/>
      <c r="E474" s="155"/>
      <c r="F474" s="235" t="s">
        <v>455</v>
      </c>
    </row>
    <row r="475" spans="1:6" x14ac:dyDescent="0.25">
      <c r="A475" s="154" t="s">
        <v>976</v>
      </c>
      <c r="B475" s="111">
        <v>22</v>
      </c>
      <c r="C475" s="96"/>
      <c r="D475" s="170" t="s">
        <v>613</v>
      </c>
      <c r="E475" s="139" t="s">
        <v>977</v>
      </c>
      <c r="F475" s="235"/>
    </row>
    <row r="476" spans="1:6" x14ac:dyDescent="0.25">
      <c r="A476" s="154" t="s">
        <v>978</v>
      </c>
      <c r="B476" s="111">
        <v>23</v>
      </c>
      <c r="C476" s="196"/>
      <c r="D476" s="141" t="s">
        <v>1286</v>
      </c>
      <c r="E476" s="112" t="s">
        <v>932</v>
      </c>
      <c r="F476" s="235"/>
    </row>
    <row r="477" spans="1:6" x14ac:dyDescent="0.25">
      <c r="A477" s="156" t="s">
        <v>980</v>
      </c>
      <c r="B477" s="129">
        <v>24</v>
      </c>
      <c r="C477" s="203"/>
      <c r="D477" s="130" t="s">
        <v>618</v>
      </c>
      <c r="E477" s="199" t="s">
        <v>933</v>
      </c>
      <c r="F477" s="235"/>
    </row>
    <row r="478" spans="1:6" x14ac:dyDescent="0.25">
      <c r="A478" s="153" t="s">
        <v>982</v>
      </c>
      <c r="B478" s="111"/>
      <c r="C478" s="112"/>
      <c r="D478" s="141"/>
      <c r="E478" s="112"/>
      <c r="F478" s="235" t="s">
        <v>380</v>
      </c>
    </row>
    <row r="479" spans="1:6" x14ac:dyDescent="0.25">
      <c r="A479" s="154" t="s">
        <v>1122</v>
      </c>
      <c r="B479" s="111">
        <v>25</v>
      </c>
      <c r="C479" s="96"/>
      <c r="D479" s="170" t="s">
        <v>613</v>
      </c>
      <c r="E479" s="139" t="s">
        <v>1123</v>
      </c>
      <c r="F479" s="235"/>
    </row>
    <row r="480" spans="1:6" x14ac:dyDescent="0.25">
      <c r="A480" s="154" t="s">
        <v>1124</v>
      </c>
      <c r="B480" s="111">
        <v>26</v>
      </c>
      <c r="C480" s="96"/>
      <c r="D480" s="170" t="s">
        <v>613</v>
      </c>
      <c r="E480" s="139" t="s">
        <v>1125</v>
      </c>
      <c r="F480" s="235"/>
    </row>
    <row r="481" spans="1:6" x14ac:dyDescent="0.25">
      <c r="A481" s="154" t="s">
        <v>1126</v>
      </c>
      <c r="B481" s="111">
        <v>27</v>
      </c>
      <c r="C481" s="196"/>
      <c r="D481" s="141" t="s">
        <v>1286</v>
      </c>
      <c r="E481" s="112" t="s">
        <v>935</v>
      </c>
      <c r="F481" s="235"/>
    </row>
    <row r="482" spans="1:6" x14ac:dyDescent="0.25">
      <c r="A482" s="156" t="s">
        <v>1127</v>
      </c>
      <c r="B482" s="129">
        <v>28</v>
      </c>
      <c r="C482" s="203"/>
      <c r="D482" s="130" t="s">
        <v>618</v>
      </c>
      <c r="E482" s="199" t="s">
        <v>934</v>
      </c>
      <c r="F482" s="235"/>
    </row>
    <row r="483" spans="1:6" s="18" customFormat="1" ht="13.8" thickBot="1" x14ac:dyDescent="0.3">
      <c r="A483" s="145" t="s">
        <v>1336</v>
      </c>
      <c r="B483" s="146">
        <v>28</v>
      </c>
      <c r="C483" s="147" t="s">
        <v>1337</v>
      </c>
      <c r="D483" s="148">
        <v>16</v>
      </c>
      <c r="E483" s="119"/>
      <c r="F483" s="237"/>
    </row>
    <row r="484" spans="1:6" ht="16.2" thickTop="1" x14ac:dyDescent="0.3">
      <c r="A484" s="165" t="s">
        <v>1129</v>
      </c>
      <c r="B484" s="111"/>
      <c r="C484" s="112"/>
      <c r="D484" s="113"/>
      <c r="E484" s="112"/>
      <c r="F484" s="235" t="s">
        <v>559</v>
      </c>
    </row>
    <row r="485" spans="1:6" x14ac:dyDescent="0.25">
      <c r="A485" s="153" t="s">
        <v>1130</v>
      </c>
      <c r="B485" s="111"/>
      <c r="C485" s="112"/>
      <c r="D485" s="113"/>
      <c r="E485" s="172"/>
      <c r="F485" s="235" t="s">
        <v>381</v>
      </c>
    </row>
    <row r="486" spans="1:6" x14ac:dyDescent="0.25">
      <c r="A486" s="154" t="s">
        <v>1131</v>
      </c>
      <c r="B486" s="111">
        <v>1</v>
      </c>
      <c r="C486" s="104"/>
      <c r="D486" s="141" t="s">
        <v>514</v>
      </c>
      <c r="E486" s="139" t="s">
        <v>653</v>
      </c>
      <c r="F486" s="235"/>
    </row>
    <row r="487" spans="1:6" x14ac:dyDescent="0.25">
      <c r="A487" s="154" t="s">
        <v>1133</v>
      </c>
      <c r="B487" s="111">
        <v>2</v>
      </c>
      <c r="C487" s="104"/>
      <c r="D487" s="141" t="s">
        <v>514</v>
      </c>
      <c r="E487" s="139" t="s">
        <v>653</v>
      </c>
      <c r="F487" s="235"/>
    </row>
    <row r="488" spans="1:6" x14ac:dyDescent="0.25">
      <c r="A488" s="154" t="s">
        <v>1134</v>
      </c>
      <c r="B488" s="111">
        <v>3</v>
      </c>
      <c r="C488" s="104"/>
      <c r="D488" s="141" t="s">
        <v>514</v>
      </c>
      <c r="E488" s="139" t="s">
        <v>653</v>
      </c>
      <c r="F488" s="235"/>
    </row>
    <row r="489" spans="1:6" x14ac:dyDescent="0.25">
      <c r="A489" s="154" t="s">
        <v>1135</v>
      </c>
      <c r="B489" s="111">
        <v>4</v>
      </c>
      <c r="C489" s="104"/>
      <c r="D489" s="141" t="s">
        <v>514</v>
      </c>
      <c r="E489" s="139" t="s">
        <v>653</v>
      </c>
      <c r="F489" s="235"/>
    </row>
    <row r="490" spans="1:6" x14ac:dyDescent="0.25">
      <c r="A490" s="154" t="s">
        <v>1136</v>
      </c>
      <c r="B490" s="111">
        <v>5</v>
      </c>
      <c r="C490" s="104"/>
      <c r="D490" s="141" t="s">
        <v>514</v>
      </c>
      <c r="E490" s="139" t="s">
        <v>653</v>
      </c>
      <c r="F490" s="235"/>
    </row>
    <row r="491" spans="1:6" x14ac:dyDescent="0.25">
      <c r="A491" s="154" t="s">
        <v>1137</v>
      </c>
      <c r="B491" s="111">
        <v>6</v>
      </c>
      <c r="C491" s="104"/>
      <c r="D491" s="141" t="s">
        <v>514</v>
      </c>
      <c r="E491" s="139" t="s">
        <v>653</v>
      </c>
      <c r="F491" s="235"/>
    </row>
    <row r="492" spans="1:6" x14ac:dyDescent="0.25">
      <c r="A492" s="156" t="s">
        <v>1138</v>
      </c>
      <c r="B492" s="207">
        <v>7</v>
      </c>
      <c r="C492" s="104"/>
      <c r="D492" s="130" t="s">
        <v>514</v>
      </c>
      <c r="E492" s="139" t="s">
        <v>653</v>
      </c>
      <c r="F492" s="235"/>
    </row>
    <row r="493" spans="1:6" s="211" customFormat="1" x14ac:dyDescent="0.25">
      <c r="A493" s="212" t="s">
        <v>659</v>
      </c>
      <c r="B493" s="213"/>
      <c r="C493" s="364">
        <f>SUM(C486:C492)</f>
        <v>0</v>
      </c>
      <c r="D493" s="214"/>
      <c r="E493" s="215" t="s">
        <v>656</v>
      </c>
      <c r="F493" s="241"/>
    </row>
    <row r="494" spans="1:6" x14ac:dyDescent="0.25">
      <c r="A494" s="153" t="s">
        <v>1139</v>
      </c>
      <c r="B494" s="111"/>
      <c r="C494" s="173"/>
      <c r="D494" s="141"/>
      <c r="E494" s="172"/>
      <c r="F494" s="235" t="s">
        <v>382</v>
      </c>
    </row>
    <row r="495" spans="1:6" x14ac:dyDescent="0.25">
      <c r="A495" s="154" t="s">
        <v>1140</v>
      </c>
      <c r="B495" s="111">
        <v>8</v>
      </c>
      <c r="C495" s="104"/>
      <c r="D495" s="141" t="s">
        <v>514</v>
      </c>
      <c r="E495" s="139" t="s">
        <v>653</v>
      </c>
      <c r="F495" s="235"/>
    </row>
    <row r="496" spans="1:6" x14ac:dyDescent="0.25">
      <c r="A496" s="154" t="s">
        <v>1141</v>
      </c>
      <c r="B496" s="111">
        <v>9</v>
      </c>
      <c r="C496" s="104"/>
      <c r="D496" s="141" t="s">
        <v>514</v>
      </c>
      <c r="E496" s="139" t="s">
        <v>653</v>
      </c>
      <c r="F496" s="235"/>
    </row>
    <row r="497" spans="1:6" x14ac:dyDescent="0.25">
      <c r="A497" s="154" t="s">
        <v>1142</v>
      </c>
      <c r="B497" s="111">
        <v>10</v>
      </c>
      <c r="C497" s="104"/>
      <c r="D497" s="141" t="s">
        <v>514</v>
      </c>
      <c r="E497" s="139" t="s">
        <v>653</v>
      </c>
      <c r="F497" s="235"/>
    </row>
    <row r="498" spans="1:6" x14ac:dyDescent="0.25">
      <c r="A498" s="154" t="s">
        <v>1143</v>
      </c>
      <c r="B498" s="111">
        <v>11</v>
      </c>
      <c r="C498" s="104"/>
      <c r="D498" s="141" t="s">
        <v>514</v>
      </c>
      <c r="E498" s="139" t="s">
        <v>653</v>
      </c>
      <c r="F498" s="235"/>
    </row>
    <row r="499" spans="1:6" x14ac:dyDescent="0.25">
      <c r="A499" s="154" t="s">
        <v>1144</v>
      </c>
      <c r="B499" s="111">
        <v>12</v>
      </c>
      <c r="C499" s="104"/>
      <c r="D499" s="141" t="s">
        <v>514</v>
      </c>
      <c r="E499" s="139" t="s">
        <v>653</v>
      </c>
      <c r="F499" s="235"/>
    </row>
    <row r="500" spans="1:6" x14ac:dyDescent="0.25">
      <c r="A500" s="154" t="s">
        <v>1145</v>
      </c>
      <c r="B500" s="111">
        <v>13</v>
      </c>
      <c r="C500" s="104"/>
      <c r="D500" s="141" t="s">
        <v>514</v>
      </c>
      <c r="E500" s="139" t="s">
        <v>653</v>
      </c>
      <c r="F500" s="235"/>
    </row>
    <row r="501" spans="1:6" x14ac:dyDescent="0.25">
      <c r="A501" s="156" t="s">
        <v>1021</v>
      </c>
      <c r="B501" s="129">
        <v>14</v>
      </c>
      <c r="C501" s="104"/>
      <c r="D501" s="130" t="s">
        <v>514</v>
      </c>
      <c r="E501" s="139" t="s">
        <v>653</v>
      </c>
      <c r="F501" s="235"/>
    </row>
    <row r="502" spans="1:6" s="211" customFormat="1" x14ac:dyDescent="0.25">
      <c r="A502" s="212" t="s">
        <v>660</v>
      </c>
      <c r="B502" s="213"/>
      <c r="C502" s="364">
        <f>SUM(C495:C501)</f>
        <v>0</v>
      </c>
      <c r="D502" s="214"/>
      <c r="E502" s="215" t="s">
        <v>657</v>
      </c>
      <c r="F502" s="241"/>
    </row>
    <row r="503" spans="1:6" x14ac:dyDescent="0.25">
      <c r="A503" s="153" t="s">
        <v>1022</v>
      </c>
      <c r="B503" s="111"/>
      <c r="C503" s="173"/>
      <c r="D503" s="141"/>
      <c r="E503" s="139"/>
      <c r="F503" s="235" t="s">
        <v>383</v>
      </c>
    </row>
    <row r="504" spans="1:6" x14ac:dyDescent="0.25">
      <c r="A504" s="154" t="s">
        <v>1023</v>
      </c>
      <c r="B504" s="111">
        <v>15</v>
      </c>
      <c r="C504" s="104"/>
      <c r="D504" s="141" t="s">
        <v>514</v>
      </c>
      <c r="E504" s="139" t="s">
        <v>653</v>
      </c>
      <c r="F504" s="235"/>
    </row>
    <row r="505" spans="1:6" x14ac:dyDescent="0.25">
      <c r="A505" s="154" t="s">
        <v>1024</v>
      </c>
      <c r="B505" s="111">
        <v>16</v>
      </c>
      <c r="C505" s="104"/>
      <c r="D505" s="141" t="s">
        <v>514</v>
      </c>
      <c r="E505" s="139" t="s">
        <v>653</v>
      </c>
      <c r="F505" s="235"/>
    </row>
    <row r="506" spans="1:6" x14ac:dyDescent="0.25">
      <c r="A506" s="154" t="s">
        <v>1025</v>
      </c>
      <c r="B506" s="111">
        <v>17</v>
      </c>
      <c r="C506" s="104"/>
      <c r="D506" s="141" t="s">
        <v>514</v>
      </c>
      <c r="E506" s="139" t="s">
        <v>653</v>
      </c>
      <c r="F506" s="235"/>
    </row>
    <row r="507" spans="1:6" x14ac:dyDescent="0.25">
      <c r="A507" s="154" t="s">
        <v>1026</v>
      </c>
      <c r="B507" s="111">
        <v>18</v>
      </c>
      <c r="C507" s="104"/>
      <c r="D507" s="141" t="s">
        <v>514</v>
      </c>
      <c r="E507" s="139" t="s">
        <v>653</v>
      </c>
      <c r="F507" s="235"/>
    </row>
    <row r="508" spans="1:6" x14ac:dyDescent="0.25">
      <c r="A508" s="154" t="s">
        <v>1027</v>
      </c>
      <c r="B508" s="111">
        <v>19</v>
      </c>
      <c r="C508" s="104"/>
      <c r="D508" s="141" t="s">
        <v>514</v>
      </c>
      <c r="E508" s="139" t="s">
        <v>653</v>
      </c>
      <c r="F508" s="235"/>
    </row>
    <row r="509" spans="1:6" x14ac:dyDescent="0.25">
      <c r="A509" s="154" t="s">
        <v>1028</v>
      </c>
      <c r="B509" s="111">
        <v>20</v>
      </c>
      <c r="C509" s="104"/>
      <c r="D509" s="141" t="s">
        <v>514</v>
      </c>
      <c r="E509" s="139" t="s">
        <v>653</v>
      </c>
      <c r="F509" s="235"/>
    </row>
    <row r="510" spans="1:6" x14ac:dyDescent="0.25">
      <c r="A510" s="156" t="s">
        <v>1029</v>
      </c>
      <c r="B510" s="129">
        <v>21</v>
      </c>
      <c r="C510" s="104"/>
      <c r="D510" s="130" t="s">
        <v>514</v>
      </c>
      <c r="E510" s="139" t="s">
        <v>653</v>
      </c>
      <c r="F510" s="235"/>
    </row>
    <row r="511" spans="1:6" s="211" customFormat="1" x14ac:dyDescent="0.25">
      <c r="A511" s="212" t="s">
        <v>661</v>
      </c>
      <c r="B511" s="213"/>
      <c r="C511" s="364">
        <f>SUM(C504:C510)</f>
        <v>0</v>
      </c>
      <c r="D511" s="214"/>
      <c r="E511" s="215" t="s">
        <v>658</v>
      </c>
      <c r="F511" s="241"/>
    </row>
    <row r="512" spans="1:6" x14ac:dyDescent="0.25">
      <c r="A512" s="153" t="s">
        <v>1030</v>
      </c>
      <c r="B512" s="111"/>
      <c r="C512" s="173"/>
      <c r="D512" s="141"/>
      <c r="E512" s="139"/>
      <c r="F512" s="235" t="s">
        <v>384</v>
      </c>
    </row>
    <row r="513" spans="1:6" x14ac:dyDescent="0.25">
      <c r="A513" s="154" t="s">
        <v>1031</v>
      </c>
      <c r="B513" s="111">
        <v>22</v>
      </c>
      <c r="C513" s="104"/>
      <c r="D513" s="141" t="s">
        <v>514</v>
      </c>
      <c r="E513" s="139" t="s">
        <v>653</v>
      </c>
      <c r="F513" s="235"/>
    </row>
    <row r="514" spans="1:6" x14ac:dyDescent="0.25">
      <c r="A514" s="154" t="s">
        <v>1032</v>
      </c>
      <c r="B514" s="111">
        <v>23</v>
      </c>
      <c r="C514" s="104"/>
      <c r="D514" s="141" t="s">
        <v>514</v>
      </c>
      <c r="E514" s="139" t="s">
        <v>653</v>
      </c>
      <c r="F514" s="235"/>
    </row>
    <row r="515" spans="1:6" x14ac:dyDescent="0.25">
      <c r="A515" s="154" t="s">
        <v>1033</v>
      </c>
      <c r="B515" s="111">
        <v>24</v>
      </c>
      <c r="C515" s="104"/>
      <c r="D515" s="141" t="s">
        <v>514</v>
      </c>
      <c r="E515" s="139" t="s">
        <v>653</v>
      </c>
      <c r="F515" s="235"/>
    </row>
    <row r="516" spans="1:6" x14ac:dyDescent="0.25">
      <c r="A516" s="154" t="s">
        <v>1034</v>
      </c>
      <c r="B516" s="111">
        <v>25</v>
      </c>
      <c r="C516" s="104"/>
      <c r="D516" s="141" t="s">
        <v>514</v>
      </c>
      <c r="E516" s="139" t="s">
        <v>653</v>
      </c>
      <c r="F516" s="235"/>
    </row>
    <row r="517" spans="1:6" x14ac:dyDescent="0.25">
      <c r="A517" s="154" t="s">
        <v>1035</v>
      </c>
      <c r="B517" s="111">
        <v>26</v>
      </c>
      <c r="C517" s="104"/>
      <c r="D517" s="141" t="s">
        <v>514</v>
      </c>
      <c r="E517" s="139" t="s">
        <v>653</v>
      </c>
      <c r="F517" s="235"/>
    </row>
    <row r="518" spans="1:6" x14ac:dyDescent="0.25">
      <c r="A518" s="154" t="s">
        <v>1036</v>
      </c>
      <c r="B518" s="111">
        <v>27</v>
      </c>
      <c r="C518" s="104"/>
      <c r="D518" s="141" t="s">
        <v>514</v>
      </c>
      <c r="E518" s="139" t="s">
        <v>653</v>
      </c>
      <c r="F518" s="235"/>
    </row>
    <row r="519" spans="1:6" x14ac:dyDescent="0.25">
      <c r="A519" s="156" t="s">
        <v>1037</v>
      </c>
      <c r="B519" s="129">
        <v>28</v>
      </c>
      <c r="C519" s="104"/>
      <c r="D519" s="130" t="s">
        <v>514</v>
      </c>
      <c r="E519" s="139" t="s">
        <v>653</v>
      </c>
      <c r="F519" s="235"/>
    </row>
    <row r="520" spans="1:6" s="211" customFormat="1" x14ac:dyDescent="0.25">
      <c r="A520" s="212" t="s">
        <v>833</v>
      </c>
      <c r="B520" s="213"/>
      <c r="C520" s="364">
        <f>SUM(C513:C519)</f>
        <v>0</v>
      </c>
      <c r="D520" s="214"/>
      <c r="E520" s="215" t="s">
        <v>832</v>
      </c>
      <c r="F520" s="241"/>
    </row>
    <row r="521" spans="1:6" x14ac:dyDescent="0.25">
      <c r="A521" s="153" t="s">
        <v>1038</v>
      </c>
      <c r="B521" s="111"/>
      <c r="C521" s="173"/>
      <c r="D521" s="141"/>
      <c r="E521" s="139"/>
      <c r="F521" s="235" t="s">
        <v>560</v>
      </c>
    </row>
    <row r="522" spans="1:6" x14ac:dyDescent="0.25">
      <c r="A522" s="154" t="s">
        <v>1039</v>
      </c>
      <c r="B522" s="111">
        <v>29</v>
      </c>
      <c r="C522" s="104"/>
      <c r="D522" s="141" t="s">
        <v>514</v>
      </c>
      <c r="E522" s="139" t="s">
        <v>1040</v>
      </c>
      <c r="F522" s="235"/>
    </row>
    <row r="523" spans="1:6" x14ac:dyDescent="0.25">
      <c r="A523" s="156" t="s">
        <v>1041</v>
      </c>
      <c r="B523" s="129">
        <v>30</v>
      </c>
      <c r="C523" s="104"/>
      <c r="D523" s="130" t="s">
        <v>514</v>
      </c>
      <c r="E523" s="139" t="s">
        <v>1040</v>
      </c>
      <c r="F523" s="235"/>
    </row>
    <row r="524" spans="1:6" x14ac:dyDescent="0.25">
      <c r="A524" s="154" t="s">
        <v>579</v>
      </c>
      <c r="B524" s="111">
        <v>31</v>
      </c>
      <c r="C524" s="209">
        <v>1</v>
      </c>
      <c r="D524" s="141" t="s">
        <v>618</v>
      </c>
      <c r="E524" s="139" t="s">
        <v>580</v>
      </c>
      <c r="F524" s="235"/>
    </row>
    <row r="525" spans="1:6" x14ac:dyDescent="0.25">
      <c r="A525" s="156" t="s">
        <v>581</v>
      </c>
      <c r="B525" s="129">
        <v>32</v>
      </c>
      <c r="C525" s="203">
        <v>1</v>
      </c>
      <c r="D525" s="130" t="s">
        <v>618</v>
      </c>
      <c r="E525" s="139" t="s">
        <v>582</v>
      </c>
      <c r="F525" s="235"/>
    </row>
    <row r="526" spans="1:6" x14ac:dyDescent="0.25">
      <c r="A526" s="153" t="s">
        <v>1042</v>
      </c>
      <c r="B526" s="111"/>
      <c r="C526" s="112"/>
      <c r="D526" s="141"/>
      <c r="E526" s="139"/>
      <c r="F526" s="235" t="s">
        <v>385</v>
      </c>
    </row>
    <row r="527" spans="1:6" x14ac:dyDescent="0.25">
      <c r="A527" s="154" t="s">
        <v>1043</v>
      </c>
      <c r="B527" s="111">
        <v>33</v>
      </c>
      <c r="C527" s="96"/>
      <c r="D527" s="141" t="s">
        <v>1044</v>
      </c>
      <c r="E527" s="139" t="s">
        <v>1045</v>
      </c>
      <c r="F527" s="235"/>
    </row>
    <row r="528" spans="1:6" x14ac:dyDescent="0.25">
      <c r="A528" s="154" t="s">
        <v>1046</v>
      </c>
      <c r="B528" s="111">
        <v>34</v>
      </c>
      <c r="C528" s="96"/>
      <c r="D528" s="141" t="s">
        <v>1044</v>
      </c>
      <c r="E528" s="139" t="s">
        <v>1045</v>
      </c>
      <c r="F528" s="235"/>
    </row>
    <row r="529" spans="1:6" x14ac:dyDescent="0.25">
      <c r="A529" s="154" t="s">
        <v>1047</v>
      </c>
      <c r="B529" s="111">
        <v>35</v>
      </c>
      <c r="C529" s="96"/>
      <c r="D529" s="141" t="s">
        <v>1044</v>
      </c>
      <c r="E529" s="139" t="s">
        <v>1045</v>
      </c>
      <c r="F529" s="235"/>
    </row>
    <row r="530" spans="1:6" x14ac:dyDescent="0.25">
      <c r="A530" s="154" t="s">
        <v>1048</v>
      </c>
      <c r="B530" s="111">
        <v>36</v>
      </c>
      <c r="C530" s="96"/>
      <c r="D530" s="141" t="s">
        <v>1044</v>
      </c>
      <c r="E530" s="139" t="s">
        <v>1045</v>
      </c>
      <c r="F530" s="235"/>
    </row>
    <row r="531" spans="1:6" x14ac:dyDescent="0.25">
      <c r="A531" s="154" t="s">
        <v>1049</v>
      </c>
      <c r="B531" s="111">
        <v>37</v>
      </c>
      <c r="C531" s="96"/>
      <c r="D531" s="141" t="s">
        <v>1044</v>
      </c>
      <c r="E531" s="139" t="s">
        <v>1045</v>
      </c>
      <c r="F531" s="235"/>
    </row>
    <row r="532" spans="1:6" x14ac:dyDescent="0.25">
      <c r="A532" s="156" t="s">
        <v>1050</v>
      </c>
      <c r="B532" s="129">
        <v>38</v>
      </c>
      <c r="C532" s="96"/>
      <c r="D532" s="174" t="s">
        <v>1044</v>
      </c>
      <c r="E532" s="139" t="s">
        <v>1045</v>
      </c>
      <c r="F532" s="235"/>
    </row>
    <row r="533" spans="1:6" x14ac:dyDescent="0.25">
      <c r="A533" s="153" t="s">
        <v>938</v>
      </c>
      <c r="B533" s="141"/>
      <c r="C533" s="141"/>
      <c r="D533" s="139"/>
      <c r="E533" s="208" t="s">
        <v>654</v>
      </c>
      <c r="F533" s="235" t="s">
        <v>386</v>
      </c>
    </row>
    <row r="534" spans="1:6" x14ac:dyDescent="0.25">
      <c r="A534" s="154" t="s">
        <v>513</v>
      </c>
      <c r="B534" s="141">
        <v>39</v>
      </c>
      <c r="C534" s="366"/>
      <c r="D534" s="141" t="s">
        <v>514</v>
      </c>
      <c r="E534" s="139" t="s">
        <v>515</v>
      </c>
      <c r="F534" s="235"/>
    </row>
    <row r="535" spans="1:6" x14ac:dyDescent="0.25">
      <c r="A535" s="156" t="s">
        <v>516</v>
      </c>
      <c r="B535" s="130">
        <v>40</v>
      </c>
      <c r="C535" s="366"/>
      <c r="D535" s="130" t="s">
        <v>514</v>
      </c>
      <c r="E535" s="139" t="s">
        <v>517</v>
      </c>
      <c r="F535" s="235"/>
    </row>
    <row r="536" spans="1:6" x14ac:dyDescent="0.25">
      <c r="A536" s="158" t="s">
        <v>1153</v>
      </c>
      <c r="B536" s="141"/>
      <c r="C536" s="175"/>
      <c r="D536" s="141"/>
      <c r="E536" s="206" t="s">
        <v>387</v>
      </c>
      <c r="F536" s="235" t="s">
        <v>388</v>
      </c>
    </row>
    <row r="537" spans="1:6" x14ac:dyDescent="0.25">
      <c r="A537" s="164" t="s">
        <v>1019</v>
      </c>
      <c r="B537" s="130">
        <v>41</v>
      </c>
      <c r="C537" s="365"/>
      <c r="D537" s="130" t="s">
        <v>26</v>
      </c>
      <c r="E537" s="139" t="s">
        <v>1154</v>
      </c>
      <c r="F537" s="235" t="s">
        <v>389</v>
      </c>
    </row>
    <row r="538" spans="1:6" x14ac:dyDescent="0.25">
      <c r="A538" s="372" t="s">
        <v>38</v>
      </c>
      <c r="B538" s="141"/>
      <c r="C538" s="367"/>
      <c r="D538" s="141"/>
      <c r="E538" s="139"/>
      <c r="F538" s="235"/>
    </row>
    <row r="539" spans="1:6" x14ac:dyDescent="0.25">
      <c r="A539" s="372" t="s">
        <v>46</v>
      </c>
      <c r="B539" s="141"/>
      <c r="C539" s="367"/>
      <c r="D539" s="141"/>
      <c r="E539" s="139"/>
      <c r="F539" s="235"/>
    </row>
    <row r="540" spans="1:6" x14ac:dyDescent="0.25">
      <c r="A540" s="163" t="s">
        <v>40</v>
      </c>
      <c r="B540" s="141">
        <v>42</v>
      </c>
      <c r="C540" s="24"/>
      <c r="D540" s="141" t="s">
        <v>26</v>
      </c>
      <c r="E540" s="206" t="s">
        <v>277</v>
      </c>
      <c r="F540" s="235" t="s">
        <v>280</v>
      </c>
    </row>
    <row r="541" spans="1:6" x14ac:dyDescent="0.25">
      <c r="A541" s="163" t="s">
        <v>276</v>
      </c>
      <c r="B541" s="141">
        <v>43</v>
      </c>
      <c r="C541" s="71"/>
      <c r="D541" s="141" t="s">
        <v>618</v>
      </c>
      <c r="E541" s="206" t="s">
        <v>278</v>
      </c>
      <c r="F541" s="235" t="s">
        <v>279</v>
      </c>
    </row>
    <row r="542" spans="1:6" x14ac:dyDescent="0.25">
      <c r="A542" s="372" t="s">
        <v>47</v>
      </c>
      <c r="B542" s="141"/>
      <c r="C542" s="368"/>
      <c r="D542" s="141"/>
      <c r="E542" s="206"/>
      <c r="F542" s="235"/>
    </row>
    <row r="543" spans="1:6" x14ac:dyDescent="0.25">
      <c r="A543" s="372" t="s">
        <v>39</v>
      </c>
      <c r="B543" s="373">
        <v>44</v>
      </c>
      <c r="C543" s="24"/>
      <c r="D543" s="373" t="s">
        <v>26</v>
      </c>
      <c r="E543" s="374" t="s">
        <v>42</v>
      </c>
      <c r="F543" s="235" t="s">
        <v>44</v>
      </c>
    </row>
    <row r="544" spans="1:6" x14ac:dyDescent="0.25">
      <c r="A544" s="375" t="s">
        <v>41</v>
      </c>
      <c r="B544" s="376">
        <v>45</v>
      </c>
      <c r="C544" s="71"/>
      <c r="D544" s="376" t="s">
        <v>618</v>
      </c>
      <c r="E544" s="374" t="s">
        <v>43</v>
      </c>
      <c r="F544" s="235" t="s">
        <v>45</v>
      </c>
    </row>
    <row r="545" spans="1:6" x14ac:dyDescent="0.25">
      <c r="A545" s="158" t="s">
        <v>470</v>
      </c>
      <c r="B545" s="141"/>
      <c r="C545" s="243"/>
      <c r="D545" s="141"/>
      <c r="E545" s="206"/>
      <c r="F545" s="235"/>
    </row>
    <row r="546" spans="1:6" x14ac:dyDescent="0.25">
      <c r="A546" s="163" t="s">
        <v>471</v>
      </c>
      <c r="B546" s="141">
        <v>46</v>
      </c>
      <c r="C546" s="242"/>
      <c r="D546" s="141" t="s">
        <v>613</v>
      </c>
      <c r="E546" s="206" t="s">
        <v>476</v>
      </c>
      <c r="F546" s="235"/>
    </row>
    <row r="547" spans="1:6" x14ac:dyDescent="0.25">
      <c r="A547" s="163" t="s">
        <v>472</v>
      </c>
      <c r="B547" s="141">
        <v>47</v>
      </c>
      <c r="C547" s="242"/>
      <c r="D547" s="141" t="s">
        <v>613</v>
      </c>
      <c r="E547" s="206" t="s">
        <v>477</v>
      </c>
      <c r="F547" s="235"/>
    </row>
    <row r="548" spans="1:6" x14ac:dyDescent="0.25">
      <c r="A548" s="163" t="s">
        <v>474</v>
      </c>
      <c r="B548" s="141">
        <v>48</v>
      </c>
      <c r="C548" s="242"/>
      <c r="D548" s="141" t="s">
        <v>613</v>
      </c>
      <c r="E548" s="206" t="s">
        <v>478</v>
      </c>
      <c r="F548" s="235"/>
    </row>
    <row r="549" spans="1:6" x14ac:dyDescent="0.25">
      <c r="A549" s="163" t="s">
        <v>475</v>
      </c>
      <c r="B549" s="141">
        <v>49</v>
      </c>
      <c r="C549" s="242"/>
      <c r="D549" s="141" t="s">
        <v>613</v>
      </c>
      <c r="E549" s="206" t="s">
        <v>479</v>
      </c>
      <c r="F549" s="235"/>
    </row>
    <row r="550" spans="1:6" x14ac:dyDescent="0.25">
      <c r="A550" s="163" t="s">
        <v>473</v>
      </c>
      <c r="B550" s="141">
        <v>50</v>
      </c>
      <c r="C550" s="244"/>
      <c r="D550" s="141" t="s">
        <v>618</v>
      </c>
      <c r="E550" s="206" t="s">
        <v>480</v>
      </c>
      <c r="F550" s="235"/>
    </row>
    <row r="551" spans="1:6" s="18" customFormat="1" ht="13.8" thickBot="1" x14ac:dyDescent="0.3">
      <c r="A551" s="145" t="s">
        <v>1336</v>
      </c>
      <c r="B551" s="377">
        <v>50</v>
      </c>
      <c r="C551" s="147" t="s">
        <v>1337</v>
      </c>
      <c r="D551" s="371">
        <v>43</v>
      </c>
      <c r="E551" s="119"/>
      <c r="F551" s="237"/>
    </row>
    <row r="552" spans="1:6" ht="16.2" thickTop="1" x14ac:dyDescent="0.3">
      <c r="A552" s="165" t="s">
        <v>1173</v>
      </c>
      <c r="B552" s="111"/>
      <c r="C552" s="112"/>
      <c r="D552" s="113"/>
      <c r="E552" s="112"/>
      <c r="F552" s="235" t="s">
        <v>390</v>
      </c>
    </row>
    <row r="553" spans="1:6" s="4" customFormat="1" x14ac:dyDescent="0.25">
      <c r="A553" s="127" t="s">
        <v>599</v>
      </c>
      <c r="B553" s="216"/>
      <c r="C553" s="217"/>
      <c r="D553" s="216"/>
      <c r="E553" s="217"/>
      <c r="F553" s="245" t="s">
        <v>391</v>
      </c>
    </row>
    <row r="554" spans="1:6" x14ac:dyDescent="0.25">
      <c r="A554" s="176" t="s">
        <v>602</v>
      </c>
      <c r="B554" s="113"/>
      <c r="C554" s="112"/>
      <c r="D554" s="113"/>
      <c r="E554" s="199" t="s">
        <v>655</v>
      </c>
      <c r="F554" s="235" t="s">
        <v>392</v>
      </c>
    </row>
    <row r="555" spans="1:6" x14ac:dyDescent="0.25">
      <c r="A555" s="144" t="s">
        <v>1175</v>
      </c>
      <c r="B555" s="111">
        <v>1</v>
      </c>
      <c r="C555" s="96"/>
      <c r="D555" s="141" t="s">
        <v>1176</v>
      </c>
      <c r="E555" s="206" t="s">
        <v>418</v>
      </c>
      <c r="F555" s="235"/>
    </row>
    <row r="556" spans="1:6" x14ac:dyDescent="0.25">
      <c r="A556" s="144" t="s">
        <v>419</v>
      </c>
      <c r="B556" s="111">
        <v>1</v>
      </c>
      <c r="C556" s="96"/>
      <c r="D556" s="141" t="s">
        <v>1176</v>
      </c>
      <c r="E556" s="206" t="s">
        <v>418</v>
      </c>
      <c r="F556" s="235"/>
    </row>
    <row r="557" spans="1:6" x14ac:dyDescent="0.25">
      <c r="A557" s="144" t="s">
        <v>420</v>
      </c>
      <c r="B557" s="111">
        <v>1</v>
      </c>
      <c r="C557" s="96"/>
      <c r="D557" s="141" t="s">
        <v>1176</v>
      </c>
      <c r="E557" s="206" t="s">
        <v>418</v>
      </c>
      <c r="F557" s="235"/>
    </row>
    <row r="558" spans="1:6" x14ac:dyDescent="0.25">
      <c r="A558" s="144" t="s">
        <v>421</v>
      </c>
      <c r="B558" s="111">
        <v>1</v>
      </c>
      <c r="C558" s="96"/>
      <c r="D558" s="141" t="s">
        <v>1176</v>
      </c>
      <c r="E558" s="206" t="s">
        <v>418</v>
      </c>
      <c r="F558" s="235"/>
    </row>
    <row r="559" spans="1:6" x14ac:dyDescent="0.25">
      <c r="A559" s="144" t="s">
        <v>422</v>
      </c>
      <c r="B559" s="111">
        <v>1</v>
      </c>
      <c r="C559" s="96"/>
      <c r="D559" s="141" t="s">
        <v>1176</v>
      </c>
      <c r="E559" s="206" t="s">
        <v>418</v>
      </c>
      <c r="F559" s="235"/>
    </row>
    <row r="560" spans="1:6" x14ac:dyDescent="0.25">
      <c r="A560" s="144" t="s">
        <v>423</v>
      </c>
      <c r="B560" s="111">
        <v>1</v>
      </c>
      <c r="C560" s="96"/>
      <c r="D560" s="141" t="s">
        <v>1176</v>
      </c>
      <c r="E560" s="206" t="s">
        <v>418</v>
      </c>
      <c r="F560" s="235"/>
    </row>
    <row r="561" spans="1:6" x14ac:dyDescent="0.25">
      <c r="A561" s="144" t="s">
        <v>303</v>
      </c>
      <c r="B561" s="111">
        <v>1</v>
      </c>
      <c r="C561" s="96"/>
      <c r="D561" s="141" t="s">
        <v>1176</v>
      </c>
      <c r="E561" s="206" t="s">
        <v>418</v>
      </c>
      <c r="F561" s="235"/>
    </row>
    <row r="562" spans="1:6" x14ac:dyDescent="0.25">
      <c r="A562" s="144" t="s">
        <v>304</v>
      </c>
      <c r="B562" s="111">
        <v>1</v>
      </c>
      <c r="C562" s="96"/>
      <c r="D562" s="141" t="s">
        <v>1176</v>
      </c>
      <c r="E562" s="206" t="s">
        <v>418</v>
      </c>
      <c r="F562" s="235"/>
    </row>
    <row r="563" spans="1:6" x14ac:dyDescent="0.25">
      <c r="A563" s="144" t="s">
        <v>305</v>
      </c>
      <c r="B563" s="111">
        <v>1</v>
      </c>
      <c r="C563" s="96"/>
      <c r="D563" s="141" t="s">
        <v>1176</v>
      </c>
      <c r="E563" s="206" t="s">
        <v>418</v>
      </c>
      <c r="F563" s="235"/>
    </row>
    <row r="564" spans="1:6" x14ac:dyDescent="0.25">
      <c r="A564" s="144" t="s">
        <v>306</v>
      </c>
      <c r="B564" s="111">
        <v>1</v>
      </c>
      <c r="C564" s="96"/>
      <c r="D564" s="141" t="s">
        <v>1176</v>
      </c>
      <c r="E564" s="206" t="s">
        <v>418</v>
      </c>
      <c r="F564" s="235"/>
    </row>
    <row r="565" spans="1:6" x14ac:dyDescent="0.25">
      <c r="A565" s="144" t="s">
        <v>307</v>
      </c>
      <c r="B565" s="111">
        <v>1</v>
      </c>
      <c r="C565" s="96"/>
      <c r="D565" s="141" t="s">
        <v>1176</v>
      </c>
      <c r="E565" s="206" t="s">
        <v>418</v>
      </c>
      <c r="F565" s="235"/>
    </row>
    <row r="566" spans="1:6" x14ac:dyDescent="0.25">
      <c r="A566" s="144" t="s">
        <v>308</v>
      </c>
      <c r="B566" s="111">
        <v>1</v>
      </c>
      <c r="C566" s="96"/>
      <c r="D566" s="141" t="s">
        <v>1176</v>
      </c>
      <c r="E566" s="206" t="s">
        <v>418</v>
      </c>
      <c r="F566" s="235"/>
    </row>
    <row r="567" spans="1:6" x14ac:dyDescent="0.25">
      <c r="A567" s="144" t="s">
        <v>309</v>
      </c>
      <c r="B567" s="111">
        <v>1</v>
      </c>
      <c r="C567" s="96"/>
      <c r="D567" s="141" t="s">
        <v>1176</v>
      </c>
      <c r="E567" s="206" t="s">
        <v>418</v>
      </c>
      <c r="F567" s="235"/>
    </row>
    <row r="568" spans="1:6" x14ac:dyDescent="0.25">
      <c r="A568" s="144" t="s">
        <v>310</v>
      </c>
      <c r="B568" s="111">
        <v>1</v>
      </c>
      <c r="C568" s="96"/>
      <c r="D568" s="141" t="s">
        <v>1176</v>
      </c>
      <c r="E568" s="206" t="s">
        <v>418</v>
      </c>
      <c r="F568" s="235"/>
    </row>
    <row r="569" spans="1:6" x14ac:dyDescent="0.25">
      <c r="A569" s="144" t="s">
        <v>311</v>
      </c>
      <c r="B569" s="111">
        <v>1</v>
      </c>
      <c r="C569" s="96"/>
      <c r="D569" s="141" t="s">
        <v>1176</v>
      </c>
      <c r="E569" s="206" t="s">
        <v>418</v>
      </c>
      <c r="F569" s="235"/>
    </row>
    <row r="570" spans="1:6" x14ac:dyDescent="0.25">
      <c r="A570" s="177" t="s">
        <v>561</v>
      </c>
      <c r="B570" s="129">
        <v>1</v>
      </c>
      <c r="C570" s="96"/>
      <c r="D570" s="130" t="s">
        <v>1176</v>
      </c>
      <c r="E570" s="206" t="s">
        <v>418</v>
      </c>
      <c r="F570" s="235"/>
    </row>
    <row r="571" spans="1:6" x14ac:dyDescent="0.25">
      <c r="A571" s="233" t="s">
        <v>601</v>
      </c>
      <c r="B571" s="140"/>
      <c r="C571" s="131"/>
      <c r="D571" s="141"/>
      <c r="E571" s="199" t="s">
        <v>655</v>
      </c>
      <c r="F571" s="235" t="s">
        <v>562</v>
      </c>
    </row>
    <row r="572" spans="1:6" x14ac:dyDescent="0.25">
      <c r="A572" s="177" t="s">
        <v>599</v>
      </c>
      <c r="B572" s="129">
        <v>1</v>
      </c>
      <c r="C572" s="203"/>
      <c r="D572" s="130" t="s">
        <v>618</v>
      </c>
      <c r="E572" s="199" t="s">
        <v>605</v>
      </c>
      <c r="F572" s="235"/>
    </row>
    <row r="573" spans="1:6" x14ac:dyDescent="0.25">
      <c r="A573" s="184" t="s">
        <v>600</v>
      </c>
      <c r="B573" s="140"/>
      <c r="C573" s="131"/>
      <c r="D573" s="141"/>
      <c r="E573" s="206"/>
      <c r="F573" s="235" t="s">
        <v>393</v>
      </c>
    </row>
    <row r="574" spans="1:6" x14ac:dyDescent="0.25">
      <c r="A574" s="176" t="s">
        <v>602</v>
      </c>
      <c r="B574" s="113"/>
      <c r="C574" s="112"/>
      <c r="D574" s="113"/>
      <c r="E574" s="199" t="s">
        <v>603</v>
      </c>
      <c r="F574" s="235" t="s">
        <v>392</v>
      </c>
    </row>
    <row r="575" spans="1:6" x14ac:dyDescent="0.25">
      <c r="A575" s="144" t="s">
        <v>1175</v>
      </c>
      <c r="B575" s="111">
        <v>2</v>
      </c>
      <c r="C575" s="96"/>
      <c r="D575" s="141" t="s">
        <v>1176</v>
      </c>
      <c r="E575" s="206" t="s">
        <v>418</v>
      </c>
      <c r="F575" s="235"/>
    </row>
    <row r="576" spans="1:6" x14ac:dyDescent="0.25">
      <c r="A576" s="144" t="s">
        <v>419</v>
      </c>
      <c r="B576" s="111">
        <v>2</v>
      </c>
      <c r="C576" s="96"/>
      <c r="D576" s="141" t="s">
        <v>1176</v>
      </c>
      <c r="E576" s="206" t="s">
        <v>418</v>
      </c>
      <c r="F576" s="235"/>
    </row>
    <row r="577" spans="1:6" x14ac:dyDescent="0.25">
      <c r="A577" s="144" t="s">
        <v>420</v>
      </c>
      <c r="B577" s="111">
        <v>2</v>
      </c>
      <c r="C577" s="96"/>
      <c r="D577" s="141" t="s">
        <v>1176</v>
      </c>
      <c r="E577" s="206" t="s">
        <v>418</v>
      </c>
      <c r="F577" s="235"/>
    </row>
    <row r="578" spans="1:6" x14ac:dyDescent="0.25">
      <c r="A578" s="144" t="s">
        <v>421</v>
      </c>
      <c r="B578" s="111">
        <v>2</v>
      </c>
      <c r="C578" s="96"/>
      <c r="D578" s="141" t="s">
        <v>1176</v>
      </c>
      <c r="E578" s="206" t="s">
        <v>418</v>
      </c>
      <c r="F578" s="235"/>
    </row>
    <row r="579" spans="1:6" x14ac:dyDescent="0.25">
      <c r="A579" s="144" t="s">
        <v>422</v>
      </c>
      <c r="B579" s="111">
        <v>2</v>
      </c>
      <c r="C579" s="96"/>
      <c r="D579" s="141" t="s">
        <v>1176</v>
      </c>
      <c r="E579" s="206" t="s">
        <v>418</v>
      </c>
      <c r="F579" s="235"/>
    </row>
    <row r="580" spans="1:6" x14ac:dyDescent="0.25">
      <c r="A580" s="144" t="s">
        <v>423</v>
      </c>
      <c r="B580" s="111">
        <v>2</v>
      </c>
      <c r="C580" s="96"/>
      <c r="D580" s="141" t="s">
        <v>1176</v>
      </c>
      <c r="E580" s="206" t="s">
        <v>418</v>
      </c>
      <c r="F580" s="235"/>
    </row>
    <row r="581" spans="1:6" x14ac:dyDescent="0.25">
      <c r="A581" s="144" t="s">
        <v>303</v>
      </c>
      <c r="B581" s="111">
        <v>2</v>
      </c>
      <c r="C581" s="96"/>
      <c r="D581" s="141" t="s">
        <v>1176</v>
      </c>
      <c r="E581" s="206" t="s">
        <v>418</v>
      </c>
      <c r="F581" s="235"/>
    </row>
    <row r="582" spans="1:6" x14ac:dyDescent="0.25">
      <c r="A582" s="144" t="s">
        <v>304</v>
      </c>
      <c r="B582" s="111">
        <v>2</v>
      </c>
      <c r="C582" s="96"/>
      <c r="D582" s="141" t="s">
        <v>1176</v>
      </c>
      <c r="E582" s="206" t="s">
        <v>418</v>
      </c>
      <c r="F582" s="235"/>
    </row>
    <row r="583" spans="1:6" x14ac:dyDescent="0.25">
      <c r="A583" s="144" t="s">
        <v>305</v>
      </c>
      <c r="B583" s="111">
        <v>2</v>
      </c>
      <c r="C583" s="96"/>
      <c r="D583" s="141" t="s">
        <v>1176</v>
      </c>
      <c r="E583" s="206" t="s">
        <v>418</v>
      </c>
      <c r="F583" s="235"/>
    </row>
    <row r="584" spans="1:6" x14ac:dyDescent="0.25">
      <c r="A584" s="144" t="s">
        <v>306</v>
      </c>
      <c r="B584" s="111">
        <v>2</v>
      </c>
      <c r="C584" s="96"/>
      <c r="D584" s="141" t="s">
        <v>1176</v>
      </c>
      <c r="E584" s="206" t="s">
        <v>418</v>
      </c>
      <c r="F584" s="235"/>
    </row>
    <row r="585" spans="1:6" x14ac:dyDescent="0.25">
      <c r="A585" s="144" t="s">
        <v>307</v>
      </c>
      <c r="B585" s="111">
        <v>2</v>
      </c>
      <c r="C585" s="96"/>
      <c r="D585" s="141" t="s">
        <v>1176</v>
      </c>
      <c r="E585" s="206" t="s">
        <v>418</v>
      </c>
      <c r="F585" s="235"/>
    </row>
    <row r="586" spans="1:6" x14ac:dyDescent="0.25">
      <c r="A586" s="144" t="s">
        <v>308</v>
      </c>
      <c r="B586" s="111">
        <v>2</v>
      </c>
      <c r="C586" s="96"/>
      <c r="D586" s="141" t="s">
        <v>1176</v>
      </c>
      <c r="E586" s="206" t="s">
        <v>418</v>
      </c>
      <c r="F586" s="235"/>
    </row>
    <row r="587" spans="1:6" x14ac:dyDescent="0.25">
      <c r="A587" s="144" t="s">
        <v>309</v>
      </c>
      <c r="B587" s="111">
        <v>2</v>
      </c>
      <c r="C587" s="96"/>
      <c r="D587" s="141" t="s">
        <v>1176</v>
      </c>
      <c r="E587" s="206" t="s">
        <v>418</v>
      </c>
      <c r="F587" s="235"/>
    </row>
    <row r="588" spans="1:6" x14ac:dyDescent="0.25">
      <c r="A588" s="144" t="s">
        <v>310</v>
      </c>
      <c r="B588" s="111">
        <v>2</v>
      </c>
      <c r="C588" s="96"/>
      <c r="D588" s="141" t="s">
        <v>1176</v>
      </c>
      <c r="E588" s="206" t="s">
        <v>418</v>
      </c>
      <c r="F588" s="235"/>
    </row>
    <row r="589" spans="1:6" x14ac:dyDescent="0.25">
      <c r="A589" s="144" t="s">
        <v>311</v>
      </c>
      <c r="B589" s="111">
        <v>2</v>
      </c>
      <c r="C589" s="96"/>
      <c r="D589" s="141" t="s">
        <v>1176</v>
      </c>
      <c r="E589" s="206" t="s">
        <v>418</v>
      </c>
      <c r="F589" s="235"/>
    </row>
    <row r="590" spans="1:6" x14ac:dyDescent="0.25">
      <c r="A590" s="177" t="s">
        <v>561</v>
      </c>
      <c r="B590" s="129">
        <v>2</v>
      </c>
      <c r="C590" s="96"/>
      <c r="D590" s="130" t="s">
        <v>1176</v>
      </c>
      <c r="E590" s="206" t="s">
        <v>418</v>
      </c>
      <c r="F590" s="235"/>
    </row>
    <row r="591" spans="1:6" x14ac:dyDescent="0.25">
      <c r="A591" s="233" t="s">
        <v>601</v>
      </c>
      <c r="B591" s="140"/>
      <c r="C591" s="131"/>
      <c r="D591" s="141"/>
      <c r="E591" s="199" t="s">
        <v>604</v>
      </c>
      <c r="F591" s="235" t="s">
        <v>562</v>
      </c>
    </row>
    <row r="592" spans="1:6" x14ac:dyDescent="0.25">
      <c r="A592" s="177" t="s">
        <v>599</v>
      </c>
      <c r="B592" s="129">
        <v>2</v>
      </c>
      <c r="C592" s="203"/>
      <c r="D592" s="130" t="s">
        <v>618</v>
      </c>
      <c r="E592" s="199" t="s">
        <v>606</v>
      </c>
      <c r="F592" s="235"/>
    </row>
    <row r="593" spans="1:6" x14ac:dyDescent="0.25">
      <c r="A593" s="153" t="s">
        <v>1188</v>
      </c>
      <c r="B593" s="111"/>
      <c r="C593" s="112"/>
      <c r="D593" s="141"/>
      <c r="E593" s="112"/>
      <c r="F593" s="235" t="s">
        <v>469</v>
      </c>
    </row>
    <row r="594" spans="1:6" x14ac:dyDescent="0.25">
      <c r="A594" s="144" t="s">
        <v>316</v>
      </c>
      <c r="B594" s="111">
        <v>3</v>
      </c>
      <c r="C594" s="96"/>
      <c r="D594" s="141" t="s">
        <v>613</v>
      </c>
      <c r="E594" s="139" t="s">
        <v>317</v>
      </c>
      <c r="F594" s="235"/>
    </row>
    <row r="595" spans="1:6" x14ac:dyDescent="0.25">
      <c r="A595" s="144" t="s">
        <v>318</v>
      </c>
      <c r="B595" s="111">
        <v>4</v>
      </c>
      <c r="C595" s="96"/>
      <c r="D595" s="141" t="s">
        <v>613</v>
      </c>
      <c r="E595" s="139" t="s">
        <v>319</v>
      </c>
      <c r="F595" s="235"/>
    </row>
    <row r="596" spans="1:6" x14ac:dyDescent="0.25">
      <c r="A596" s="166" t="s">
        <v>320</v>
      </c>
      <c r="B596" s="129">
        <v>5</v>
      </c>
      <c r="C596" s="196"/>
      <c r="D596" s="130" t="s">
        <v>1286</v>
      </c>
      <c r="E596" s="112" t="s">
        <v>939</v>
      </c>
      <c r="F596" s="235"/>
    </row>
    <row r="597" spans="1:6" x14ac:dyDescent="0.25">
      <c r="A597" s="153" t="s">
        <v>322</v>
      </c>
      <c r="B597" s="111"/>
      <c r="C597" s="112"/>
      <c r="D597" s="141"/>
      <c r="E597" s="112"/>
      <c r="F597" s="235" t="s">
        <v>481</v>
      </c>
    </row>
    <row r="598" spans="1:6" x14ac:dyDescent="0.25">
      <c r="A598" s="144" t="s">
        <v>323</v>
      </c>
      <c r="B598" s="111">
        <v>6</v>
      </c>
      <c r="C598" s="100"/>
      <c r="D598" s="141" t="s">
        <v>618</v>
      </c>
      <c r="E598" s="155" t="s">
        <v>324</v>
      </c>
      <c r="F598" s="235"/>
    </row>
    <row r="599" spans="1:6" x14ac:dyDescent="0.25">
      <c r="A599" s="144" t="s">
        <v>325</v>
      </c>
      <c r="B599" s="111">
        <v>7</v>
      </c>
      <c r="C599" s="96"/>
      <c r="D599" s="141" t="s">
        <v>613</v>
      </c>
      <c r="E599" s="155" t="s">
        <v>326</v>
      </c>
      <c r="F599" s="235"/>
    </row>
    <row r="600" spans="1:6" x14ac:dyDescent="0.25">
      <c r="A600" s="144" t="s">
        <v>327</v>
      </c>
      <c r="B600" s="111">
        <v>8</v>
      </c>
      <c r="C600" s="203"/>
      <c r="D600" s="141" t="s">
        <v>618</v>
      </c>
      <c r="E600" s="178" t="s">
        <v>328</v>
      </c>
      <c r="F600" s="235"/>
    </row>
    <row r="601" spans="1:6" x14ac:dyDescent="0.25">
      <c r="A601" s="166" t="s">
        <v>329</v>
      </c>
      <c r="B601" s="129">
        <v>9</v>
      </c>
      <c r="C601" s="203"/>
      <c r="D601" s="130" t="s">
        <v>618</v>
      </c>
      <c r="E601" s="178" t="s">
        <v>330</v>
      </c>
      <c r="F601" s="235"/>
    </row>
    <row r="602" spans="1:6" x14ac:dyDescent="0.25">
      <c r="A602" s="179" t="s">
        <v>331</v>
      </c>
      <c r="B602" s="111"/>
      <c r="C602" s="151"/>
      <c r="D602" s="180"/>
      <c r="E602" s="181" t="s">
        <v>281</v>
      </c>
      <c r="F602" s="235" t="s">
        <v>456</v>
      </c>
    </row>
    <row r="603" spans="1:6" x14ac:dyDescent="0.25">
      <c r="A603" s="369" t="s">
        <v>71</v>
      </c>
      <c r="B603" s="111">
        <v>10</v>
      </c>
      <c r="C603" s="100"/>
      <c r="D603" s="180" t="s">
        <v>618</v>
      </c>
      <c r="E603" s="172" t="s">
        <v>333</v>
      </c>
      <c r="F603" s="235"/>
    </row>
    <row r="604" spans="1:6" x14ac:dyDescent="0.25">
      <c r="A604" s="369" t="s">
        <v>48</v>
      </c>
      <c r="B604" s="111">
        <v>11</v>
      </c>
      <c r="C604" s="100"/>
      <c r="D604" s="180" t="s">
        <v>618</v>
      </c>
      <c r="E604" s="172" t="s">
        <v>333</v>
      </c>
      <c r="F604" s="235"/>
    </row>
    <row r="605" spans="1:6" x14ac:dyDescent="0.25">
      <c r="A605" s="369" t="s">
        <v>49</v>
      </c>
      <c r="B605" s="111">
        <v>12</v>
      </c>
      <c r="C605" s="100"/>
      <c r="D605" s="180" t="s">
        <v>618</v>
      </c>
      <c r="E605" s="172" t="s">
        <v>333</v>
      </c>
      <c r="F605" s="235"/>
    </row>
    <row r="606" spans="1:6" x14ac:dyDescent="0.25">
      <c r="A606" s="369" t="s">
        <v>50</v>
      </c>
      <c r="B606" s="111">
        <v>13</v>
      </c>
      <c r="C606" s="100"/>
      <c r="D606" s="180" t="s">
        <v>618</v>
      </c>
      <c r="E606" s="172" t="s">
        <v>333</v>
      </c>
      <c r="F606" s="235"/>
    </row>
    <row r="607" spans="1:6" x14ac:dyDescent="0.25">
      <c r="A607" s="369" t="s">
        <v>51</v>
      </c>
      <c r="B607" s="111">
        <v>14</v>
      </c>
      <c r="C607" s="100"/>
      <c r="D607" s="180" t="s">
        <v>618</v>
      </c>
      <c r="E607" s="172" t="s">
        <v>333</v>
      </c>
      <c r="F607" s="235"/>
    </row>
    <row r="608" spans="1:6" x14ac:dyDescent="0.25">
      <c r="A608" s="369" t="s">
        <v>52</v>
      </c>
      <c r="B608" s="111">
        <v>15</v>
      </c>
      <c r="C608" s="100"/>
      <c r="D608" s="180" t="s">
        <v>618</v>
      </c>
      <c r="E608" s="172" t="s">
        <v>333</v>
      </c>
      <c r="F608" s="235"/>
    </row>
    <row r="609" spans="1:6" x14ac:dyDescent="0.25">
      <c r="A609" s="369" t="s">
        <v>53</v>
      </c>
      <c r="B609" s="111">
        <v>16</v>
      </c>
      <c r="C609" s="100"/>
      <c r="D609" s="180" t="s">
        <v>618</v>
      </c>
      <c r="E609" s="172" t="s">
        <v>333</v>
      </c>
      <c r="F609" s="235"/>
    </row>
    <row r="610" spans="1:6" x14ac:dyDescent="0.25">
      <c r="A610" s="369" t="s">
        <v>54</v>
      </c>
      <c r="B610" s="111">
        <v>17</v>
      </c>
      <c r="C610" s="100"/>
      <c r="D610" s="180" t="s">
        <v>618</v>
      </c>
      <c r="E610" s="172" t="s">
        <v>333</v>
      </c>
      <c r="F610" s="235"/>
    </row>
    <row r="611" spans="1:6" x14ac:dyDescent="0.25">
      <c r="A611" s="369" t="s">
        <v>55</v>
      </c>
      <c r="B611" s="111">
        <v>18</v>
      </c>
      <c r="C611" s="100"/>
      <c r="D611" s="180" t="s">
        <v>618</v>
      </c>
      <c r="E611" s="172" t="s">
        <v>333</v>
      </c>
      <c r="F611" s="235"/>
    </row>
    <row r="612" spans="1:6" x14ac:dyDescent="0.25">
      <c r="A612" s="369" t="s">
        <v>56</v>
      </c>
      <c r="B612" s="111">
        <v>19</v>
      </c>
      <c r="C612" s="100"/>
      <c r="D612" s="180" t="s">
        <v>618</v>
      </c>
      <c r="E612" s="172" t="s">
        <v>333</v>
      </c>
      <c r="F612" s="235"/>
    </row>
    <row r="613" spans="1:6" x14ac:dyDescent="0.25">
      <c r="A613" s="369" t="s">
        <v>57</v>
      </c>
      <c r="B613" s="111">
        <v>20</v>
      </c>
      <c r="C613" s="100"/>
      <c r="D613" s="180" t="s">
        <v>618</v>
      </c>
      <c r="E613" s="172" t="s">
        <v>333</v>
      </c>
      <c r="F613" s="235"/>
    </row>
    <row r="614" spans="1:6" x14ac:dyDescent="0.25">
      <c r="A614" s="370" t="s">
        <v>58</v>
      </c>
      <c r="B614" s="129">
        <v>21</v>
      </c>
      <c r="C614" s="100"/>
      <c r="D614" s="182" t="s">
        <v>618</v>
      </c>
      <c r="E614" s="172" t="s">
        <v>333</v>
      </c>
      <c r="F614" s="235"/>
    </row>
    <row r="615" spans="1:6" x14ac:dyDescent="0.25">
      <c r="A615" s="179" t="s">
        <v>1108</v>
      </c>
      <c r="B615" s="111"/>
      <c r="C615" s="151"/>
      <c r="D615" s="180"/>
      <c r="E615" s="172" t="s">
        <v>282</v>
      </c>
      <c r="F615" s="235" t="s">
        <v>456</v>
      </c>
    </row>
    <row r="616" spans="1:6" x14ac:dyDescent="0.25">
      <c r="A616" s="369" t="s">
        <v>59</v>
      </c>
      <c r="B616" s="111">
        <v>22</v>
      </c>
      <c r="C616" s="100"/>
      <c r="D616" s="180" t="s">
        <v>618</v>
      </c>
      <c r="E616" s="172" t="s">
        <v>1110</v>
      </c>
      <c r="F616" s="235"/>
    </row>
    <row r="617" spans="1:6" x14ac:dyDescent="0.25">
      <c r="A617" s="369" t="s">
        <v>60</v>
      </c>
      <c r="B617" s="111">
        <v>23</v>
      </c>
      <c r="C617" s="100"/>
      <c r="D617" s="180" t="s">
        <v>618</v>
      </c>
      <c r="E617" s="172" t="s">
        <v>1110</v>
      </c>
      <c r="F617" s="235"/>
    </row>
    <row r="618" spans="1:6" x14ac:dyDescent="0.25">
      <c r="A618" s="369" t="s">
        <v>61</v>
      </c>
      <c r="B618" s="111">
        <v>24</v>
      </c>
      <c r="C618" s="100"/>
      <c r="D618" s="180" t="s">
        <v>618</v>
      </c>
      <c r="E618" s="172" t="s">
        <v>1110</v>
      </c>
      <c r="F618" s="235"/>
    </row>
    <row r="619" spans="1:6" x14ac:dyDescent="0.25">
      <c r="A619" s="369" t="s">
        <v>62</v>
      </c>
      <c r="B619" s="111">
        <v>25</v>
      </c>
      <c r="C619" s="100"/>
      <c r="D619" s="180" t="s">
        <v>618</v>
      </c>
      <c r="E619" s="172" t="s">
        <v>1110</v>
      </c>
      <c r="F619" s="235"/>
    </row>
    <row r="620" spans="1:6" x14ac:dyDescent="0.25">
      <c r="A620" s="369" t="s">
        <v>63</v>
      </c>
      <c r="B620" s="111">
        <v>26</v>
      </c>
      <c r="C620" s="100"/>
      <c r="D620" s="180" t="s">
        <v>618</v>
      </c>
      <c r="E620" s="172" t="s">
        <v>1110</v>
      </c>
      <c r="F620" s="235"/>
    </row>
    <row r="621" spans="1:6" x14ac:dyDescent="0.25">
      <c r="A621" s="369" t="s">
        <v>64</v>
      </c>
      <c r="B621" s="111">
        <v>27</v>
      </c>
      <c r="C621" s="100"/>
      <c r="D621" s="180" t="s">
        <v>618</v>
      </c>
      <c r="E621" s="172" t="s">
        <v>1110</v>
      </c>
      <c r="F621" s="235"/>
    </row>
    <row r="622" spans="1:6" x14ac:dyDescent="0.25">
      <c r="A622" s="369" t="s">
        <v>65</v>
      </c>
      <c r="B622" s="111">
        <v>28</v>
      </c>
      <c r="C622" s="100"/>
      <c r="D622" s="180" t="s">
        <v>618</v>
      </c>
      <c r="E622" s="172" t="s">
        <v>1110</v>
      </c>
      <c r="F622" s="235"/>
    </row>
    <row r="623" spans="1:6" x14ac:dyDescent="0.25">
      <c r="A623" s="369" t="s">
        <v>66</v>
      </c>
      <c r="B623" s="111">
        <v>29</v>
      </c>
      <c r="C623" s="100"/>
      <c r="D623" s="180" t="s">
        <v>618</v>
      </c>
      <c r="E623" s="172" t="s">
        <v>1110</v>
      </c>
      <c r="F623" s="235"/>
    </row>
    <row r="624" spans="1:6" x14ac:dyDescent="0.25">
      <c r="A624" s="369" t="s">
        <v>67</v>
      </c>
      <c r="B624" s="111">
        <v>30</v>
      </c>
      <c r="C624" s="100"/>
      <c r="D624" s="180" t="s">
        <v>618</v>
      </c>
      <c r="E624" s="172" t="s">
        <v>1110</v>
      </c>
      <c r="F624" s="235"/>
    </row>
    <row r="625" spans="1:6" x14ac:dyDescent="0.25">
      <c r="A625" s="369" t="s">
        <v>68</v>
      </c>
      <c r="B625" s="111">
        <v>31</v>
      </c>
      <c r="C625" s="100"/>
      <c r="D625" s="180" t="s">
        <v>618</v>
      </c>
      <c r="E625" s="172" t="s">
        <v>1110</v>
      </c>
      <c r="F625" s="235"/>
    </row>
    <row r="626" spans="1:6" x14ac:dyDescent="0.25">
      <c r="A626" s="369" t="s">
        <v>69</v>
      </c>
      <c r="B626" s="111">
        <v>32</v>
      </c>
      <c r="C626" s="100"/>
      <c r="D626" s="180" t="s">
        <v>618</v>
      </c>
      <c r="E626" s="172" t="s">
        <v>1110</v>
      </c>
      <c r="F626" s="235"/>
    </row>
    <row r="627" spans="1:6" x14ac:dyDescent="0.25">
      <c r="A627" s="370" t="s">
        <v>70</v>
      </c>
      <c r="B627" s="129">
        <v>33</v>
      </c>
      <c r="C627" s="100"/>
      <c r="D627" s="182" t="s">
        <v>618</v>
      </c>
      <c r="E627" s="172" t="s">
        <v>1110</v>
      </c>
      <c r="F627" s="235"/>
    </row>
    <row r="628" spans="1:6" s="18" customFormat="1" ht="13.8" thickBot="1" x14ac:dyDescent="0.3">
      <c r="A628" s="145" t="s">
        <v>1336</v>
      </c>
      <c r="B628" s="146">
        <v>33</v>
      </c>
      <c r="C628" s="147" t="s">
        <v>1337</v>
      </c>
      <c r="D628" s="148">
        <v>30</v>
      </c>
      <c r="E628" s="119"/>
      <c r="F628" s="237"/>
    </row>
    <row r="629" spans="1:6" ht="16.2" thickTop="1" x14ac:dyDescent="0.3">
      <c r="A629" s="169" t="s">
        <v>1239</v>
      </c>
      <c r="B629" s="111"/>
      <c r="C629" s="112"/>
      <c r="D629" s="113"/>
      <c r="E629" s="112"/>
      <c r="F629" s="235" t="s">
        <v>482</v>
      </c>
    </row>
    <row r="630" spans="1:6" x14ac:dyDescent="0.25">
      <c r="A630" s="153" t="s">
        <v>1240</v>
      </c>
      <c r="B630" s="111"/>
      <c r="C630" s="112"/>
      <c r="D630" s="113"/>
      <c r="E630" s="112"/>
      <c r="F630" s="235" t="s">
        <v>483</v>
      </c>
    </row>
    <row r="631" spans="1:6" x14ac:dyDescent="0.25">
      <c r="A631" s="154" t="s">
        <v>1241</v>
      </c>
      <c r="B631" s="111">
        <v>1</v>
      </c>
      <c r="C631" s="100"/>
      <c r="D631" s="113" t="s">
        <v>618</v>
      </c>
      <c r="E631" s="139" t="s">
        <v>1242</v>
      </c>
      <c r="F631" s="235"/>
    </row>
    <row r="632" spans="1:6" x14ac:dyDescent="0.25">
      <c r="A632" s="154" t="s">
        <v>1243</v>
      </c>
      <c r="B632" s="111">
        <v>2</v>
      </c>
      <c r="C632" s="100"/>
      <c r="D632" s="113" t="s">
        <v>618</v>
      </c>
      <c r="E632" s="139" t="s">
        <v>1244</v>
      </c>
      <c r="F632" s="235"/>
    </row>
    <row r="633" spans="1:6" x14ac:dyDescent="0.25">
      <c r="A633" s="183" t="s">
        <v>1245</v>
      </c>
      <c r="B633" s="111">
        <v>3</v>
      </c>
      <c r="C633" s="100"/>
      <c r="D633" s="113" t="s">
        <v>618</v>
      </c>
      <c r="E633" s="139" t="s">
        <v>1246</v>
      </c>
      <c r="F633" s="235"/>
    </row>
    <row r="634" spans="1:6" x14ac:dyDescent="0.25">
      <c r="A634" s="177" t="s">
        <v>1247</v>
      </c>
      <c r="B634" s="129">
        <v>4</v>
      </c>
      <c r="C634" s="100"/>
      <c r="D634" s="130" t="s">
        <v>618</v>
      </c>
      <c r="E634" s="139" t="s">
        <v>1248</v>
      </c>
      <c r="F634" s="235"/>
    </row>
    <row r="635" spans="1:6" x14ac:dyDescent="0.25">
      <c r="A635" s="184" t="s">
        <v>1249</v>
      </c>
      <c r="B635" s="111"/>
      <c r="C635" s="151"/>
      <c r="D635" s="113"/>
      <c r="E635" s="139"/>
      <c r="F635" s="235" t="s">
        <v>484</v>
      </c>
    </row>
    <row r="636" spans="1:6" x14ac:dyDescent="0.25">
      <c r="A636" s="185" t="s">
        <v>940</v>
      </c>
      <c r="B636" s="111">
        <v>5</v>
      </c>
      <c r="C636" s="100"/>
      <c r="D636" s="113" t="s">
        <v>618</v>
      </c>
      <c r="E636" s="139" t="s">
        <v>1251</v>
      </c>
      <c r="F636" s="235"/>
    </row>
    <row r="637" spans="1:6" x14ac:dyDescent="0.25">
      <c r="A637" s="186" t="s">
        <v>1252</v>
      </c>
      <c r="B637" s="140">
        <v>6</v>
      </c>
      <c r="C637" s="210"/>
      <c r="D637" s="141" t="s">
        <v>514</v>
      </c>
      <c r="E637" s="139" t="s">
        <v>1253</v>
      </c>
      <c r="F637" s="235"/>
    </row>
    <row r="638" spans="1:6" x14ac:dyDescent="0.25">
      <c r="A638" s="186" t="s">
        <v>1020</v>
      </c>
      <c r="B638" s="140">
        <v>7</v>
      </c>
      <c r="C638" s="100"/>
      <c r="D638" s="141" t="s">
        <v>618</v>
      </c>
      <c r="E638" s="139" t="s">
        <v>897</v>
      </c>
      <c r="F638" s="235"/>
    </row>
    <row r="639" spans="1:6" s="18" customFormat="1" ht="13.8" thickBot="1" x14ac:dyDescent="0.3">
      <c r="A639" s="145" t="s">
        <v>1336</v>
      </c>
      <c r="B639" s="146">
        <v>7</v>
      </c>
      <c r="C639" s="147" t="s">
        <v>1337</v>
      </c>
      <c r="D639" s="148">
        <v>7</v>
      </c>
      <c r="E639" s="119"/>
      <c r="F639" s="237"/>
    </row>
    <row r="640" spans="1:6" ht="16.8" thickTop="1" thickBot="1" x14ac:dyDescent="0.35">
      <c r="A640" s="187" t="s">
        <v>941</v>
      </c>
      <c r="B640" s="371">
        <f>B134+B204+B260+B390+B397+B448+B483+B551+B628+B639</f>
        <v>378</v>
      </c>
      <c r="C640" s="147" t="s">
        <v>942</v>
      </c>
      <c r="D640" s="371">
        <f>D134+D204+D260+D390+D397+D448+D483+D551+D628+D639</f>
        <v>345</v>
      </c>
      <c r="E640" s="119"/>
      <c r="F640" s="235"/>
    </row>
    <row r="641" ht="13.8" thickTop="1" x14ac:dyDescent="0.25"/>
  </sheetData>
  <pageMargins left="0.25" right="0.25" top="0.5" bottom="0.5" header="0.25" footer="0.25"/>
  <pageSetup scale="35" fitToHeight="0" orientation="landscape"/>
  <headerFooter alignWithMargins="0"/>
  <rowBreaks count="8" manualBreakCount="8">
    <brk id="63" max="16383" man="1"/>
    <brk id="134" max="16383" man="1"/>
    <brk id="204" max="16383" man="1"/>
    <brk id="260" max="16383" man="1"/>
    <brk id="339" max="16383" man="1"/>
    <brk id="397" max="16383" man="1"/>
    <brk id="483" max="16383" man="1"/>
    <brk id="5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75" workbookViewId="0"/>
  </sheetViews>
  <sheetFormatPr defaultColWidth="8.77734375" defaultRowHeight="13.2" x14ac:dyDescent="0.25"/>
  <cols>
    <col min="1" max="1" width="27.44140625" customWidth="1"/>
    <col min="2" max="2" width="109.77734375" customWidth="1"/>
  </cols>
  <sheetData>
    <row r="1" spans="1:2" ht="39" customHeight="1" thickBot="1" x14ac:dyDescent="0.35">
      <c r="A1" s="83" t="s">
        <v>1265</v>
      </c>
      <c r="B1" s="84" t="s">
        <v>1266</v>
      </c>
    </row>
    <row r="2" spans="1:2" ht="39" customHeight="1" x14ac:dyDescent="0.25">
      <c r="A2" s="85" t="s">
        <v>585</v>
      </c>
      <c r="B2" s="86" t="s">
        <v>1267</v>
      </c>
    </row>
    <row r="3" spans="1:2" ht="39" customHeight="1" x14ac:dyDescent="0.25">
      <c r="A3" s="87" t="s">
        <v>761</v>
      </c>
      <c r="B3" s="88" t="s">
        <v>1268</v>
      </c>
    </row>
    <row r="4" spans="1:2" ht="39" customHeight="1" x14ac:dyDescent="0.25">
      <c r="A4" s="87" t="s">
        <v>1269</v>
      </c>
      <c r="B4" s="88" t="s">
        <v>1270</v>
      </c>
    </row>
    <row r="5" spans="1:2" ht="39" customHeight="1" x14ac:dyDescent="0.25">
      <c r="A5" s="87" t="s">
        <v>1271</v>
      </c>
      <c r="B5" s="89" t="s">
        <v>1338</v>
      </c>
    </row>
    <row r="6" spans="1:2" ht="39" customHeight="1" x14ac:dyDescent="0.25">
      <c r="A6" s="87" t="s">
        <v>1339</v>
      </c>
      <c r="B6" s="89" t="s">
        <v>1340</v>
      </c>
    </row>
    <row r="7" spans="1:2" ht="39" customHeight="1" x14ac:dyDescent="0.25">
      <c r="A7" s="87" t="s">
        <v>432</v>
      </c>
      <c r="B7" s="89" t="s">
        <v>436</v>
      </c>
    </row>
    <row r="8" spans="1:2" ht="39" customHeight="1" x14ac:dyDescent="0.25">
      <c r="A8" s="87" t="s">
        <v>433</v>
      </c>
      <c r="B8" s="89" t="s">
        <v>435</v>
      </c>
    </row>
    <row r="9" spans="1:2" ht="39" customHeight="1" x14ac:dyDescent="0.25">
      <c r="A9" s="87" t="s">
        <v>434</v>
      </c>
      <c r="B9" s="89" t="s">
        <v>525</v>
      </c>
    </row>
    <row r="10" spans="1:2" ht="39" customHeight="1" x14ac:dyDescent="0.25">
      <c r="A10" s="87" t="s">
        <v>528</v>
      </c>
      <c r="B10" s="89" t="s">
        <v>1341</v>
      </c>
    </row>
    <row r="11" spans="1:2" ht="39" customHeight="1" x14ac:dyDescent="0.25">
      <c r="A11" s="87" t="s">
        <v>529</v>
      </c>
      <c r="B11" s="89" t="s">
        <v>1197</v>
      </c>
    </row>
    <row r="12" spans="1:2" ht="39" customHeight="1" x14ac:dyDescent="0.25">
      <c r="A12" s="87" t="s">
        <v>530</v>
      </c>
      <c r="B12" s="89" t="s">
        <v>1198</v>
      </c>
    </row>
    <row r="13" spans="1:2" ht="39" customHeight="1" thickBot="1" x14ac:dyDescent="0.3">
      <c r="A13" s="90" t="s">
        <v>1199</v>
      </c>
      <c r="B13" s="91" t="s">
        <v>527</v>
      </c>
    </row>
    <row r="14" spans="1:2" ht="12" customHeight="1" x14ac:dyDescent="0.25">
      <c r="A14" s="92"/>
      <c r="B14" s="252"/>
    </row>
    <row r="15" spans="1:2" x14ac:dyDescent="0.25">
      <c r="B15" s="5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75" workbookViewId="0"/>
  </sheetViews>
  <sheetFormatPr defaultColWidth="8.77734375" defaultRowHeight="13.2" x14ac:dyDescent="0.25"/>
  <cols>
    <col min="1" max="1" width="2.6640625" customWidth="1"/>
  </cols>
  <sheetData>
    <row r="1" spans="2:8" ht="13.8" thickBot="1" x14ac:dyDescent="0.3"/>
    <row r="2" spans="2:8" x14ac:dyDescent="0.25">
      <c r="B2" s="253" t="s">
        <v>531</v>
      </c>
      <c r="C2" s="254"/>
      <c r="D2" s="255"/>
      <c r="E2" s="256"/>
      <c r="F2" s="257"/>
      <c r="G2" s="258"/>
      <c r="H2" s="259"/>
    </row>
    <row r="3" spans="2:8" x14ac:dyDescent="0.25">
      <c r="B3" s="12"/>
      <c r="C3" s="260" t="s">
        <v>532</v>
      </c>
      <c r="D3" s="261">
        <v>1</v>
      </c>
      <c r="E3" s="262" t="s">
        <v>709</v>
      </c>
      <c r="F3" s="263" t="s">
        <v>533</v>
      </c>
      <c r="G3" s="261">
        <v>0.1</v>
      </c>
      <c r="H3" s="264" t="s">
        <v>714</v>
      </c>
    </row>
    <row r="4" spans="2:8" x14ac:dyDescent="0.25">
      <c r="B4" s="43"/>
      <c r="C4" s="265"/>
      <c r="D4" s="266"/>
      <c r="E4" s="250"/>
      <c r="F4" s="267"/>
      <c r="G4" s="266"/>
      <c r="H4" s="268"/>
    </row>
    <row r="5" spans="2:8" x14ac:dyDescent="0.25">
      <c r="B5" s="12"/>
      <c r="C5" s="260" t="s">
        <v>534</v>
      </c>
      <c r="D5" s="269">
        <v>1</v>
      </c>
      <c r="E5" s="270" t="s">
        <v>714</v>
      </c>
      <c r="F5" s="271" t="s">
        <v>533</v>
      </c>
      <c r="G5" s="272">
        <v>10</v>
      </c>
      <c r="H5" s="273" t="s">
        <v>709</v>
      </c>
    </row>
    <row r="6" spans="2:8" x14ac:dyDescent="0.25">
      <c r="B6" s="43"/>
      <c r="C6" s="265"/>
      <c r="D6" s="266"/>
      <c r="E6" s="250"/>
      <c r="F6" s="267"/>
      <c r="G6" s="274"/>
      <c r="H6" s="268"/>
    </row>
    <row r="7" spans="2:8" x14ac:dyDescent="0.25">
      <c r="B7" s="12"/>
      <c r="C7" s="260" t="s">
        <v>535</v>
      </c>
      <c r="D7" s="275">
        <v>1</v>
      </c>
      <c r="E7" s="276" t="s">
        <v>868</v>
      </c>
      <c r="F7" s="277" t="s">
        <v>533</v>
      </c>
      <c r="G7" s="278">
        <v>1000</v>
      </c>
      <c r="H7" s="279" t="s">
        <v>709</v>
      </c>
    </row>
    <row r="8" spans="2:8" x14ac:dyDescent="0.25">
      <c r="B8" s="43"/>
      <c r="C8" s="265"/>
      <c r="D8" s="266"/>
      <c r="E8" s="250"/>
      <c r="F8" s="267"/>
      <c r="G8" s="274"/>
      <c r="H8" s="268"/>
    </row>
    <row r="9" spans="2:8" x14ac:dyDescent="0.25">
      <c r="B9" s="12"/>
      <c r="C9" s="260" t="s">
        <v>536</v>
      </c>
      <c r="D9" s="280">
        <v>1</v>
      </c>
      <c r="E9" s="281" t="s">
        <v>868</v>
      </c>
      <c r="F9" s="282" t="s">
        <v>533</v>
      </c>
      <c r="G9" s="283">
        <v>100</v>
      </c>
      <c r="H9" s="284" t="s">
        <v>714</v>
      </c>
    </row>
    <row r="10" spans="2:8" ht="13.8" thickBot="1" x14ac:dyDescent="0.3">
      <c r="B10" s="285"/>
      <c r="C10" s="286"/>
      <c r="D10" s="287"/>
      <c r="E10" s="8"/>
      <c r="F10" s="288"/>
      <c r="G10" s="289"/>
      <c r="H10" s="29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1"/>
  <sheetViews>
    <sheetView view="pageBreakPreview" zoomScale="75" zoomScaleNormal="50" workbookViewId="0">
      <selection activeCell="E1" sqref="E1"/>
    </sheetView>
  </sheetViews>
  <sheetFormatPr defaultColWidth="8.77734375" defaultRowHeight="13.2" x14ac:dyDescent="0.25"/>
  <cols>
    <col min="1" max="1" width="50.44140625" style="387" customWidth="1"/>
    <col min="2" max="2" width="6.44140625" style="386" customWidth="1"/>
    <col min="3" max="3" width="24.6640625" style="387" customWidth="1"/>
    <col min="4" max="4" width="14.44140625" style="388" customWidth="1"/>
    <col min="5" max="5" width="100.77734375" style="387" customWidth="1"/>
    <col min="6" max="6" width="135.6640625" style="389" customWidth="1"/>
    <col min="7" max="16384" width="8.77734375" style="387"/>
  </cols>
  <sheetData>
    <row r="1" spans="1:6" ht="33" customHeight="1" x14ac:dyDescent="0.4">
      <c r="A1" s="385" t="s">
        <v>488</v>
      </c>
    </row>
    <row r="2" spans="1:6" s="393" customFormat="1" ht="24" customHeight="1" x14ac:dyDescent="0.25">
      <c r="A2" s="390" t="s">
        <v>1200</v>
      </c>
      <c r="B2" s="391" t="s">
        <v>875</v>
      </c>
      <c r="C2" s="390" t="s">
        <v>881</v>
      </c>
      <c r="D2" s="390" t="s">
        <v>1254</v>
      </c>
      <c r="E2" s="390" t="s">
        <v>1255</v>
      </c>
      <c r="F2" s="392" t="s">
        <v>108</v>
      </c>
    </row>
    <row r="3" spans="1:6" ht="15.6" x14ac:dyDescent="0.3">
      <c r="A3" s="394" t="s">
        <v>883</v>
      </c>
      <c r="E3" s="387" t="s">
        <v>898</v>
      </c>
    </row>
    <row r="4" spans="1:6" x14ac:dyDescent="0.25">
      <c r="A4" s="395" t="s">
        <v>893</v>
      </c>
      <c r="C4" s="396"/>
      <c r="D4" s="388" t="s">
        <v>894</v>
      </c>
    </row>
    <row r="5" spans="1:6" x14ac:dyDescent="0.25">
      <c r="A5" s="395" t="s">
        <v>1203</v>
      </c>
      <c r="D5" s="388" t="s">
        <v>894</v>
      </c>
      <c r="E5" s="387" t="s">
        <v>1204</v>
      </c>
    </row>
    <row r="6" spans="1:6" x14ac:dyDescent="0.25">
      <c r="A6" s="387" t="s">
        <v>1256</v>
      </c>
      <c r="C6" s="397"/>
      <c r="D6" s="388" t="s">
        <v>1286</v>
      </c>
      <c r="E6" s="387" t="s">
        <v>1201</v>
      </c>
    </row>
    <row r="7" spans="1:6" x14ac:dyDescent="0.25">
      <c r="A7" s="387" t="s">
        <v>1257</v>
      </c>
      <c r="C7" s="397"/>
      <c r="D7" s="388" t="s">
        <v>1286</v>
      </c>
      <c r="E7" s="387" t="s">
        <v>485</v>
      </c>
    </row>
    <row r="8" spans="1:6" x14ac:dyDescent="0.25">
      <c r="A8" s="387" t="s">
        <v>1258</v>
      </c>
      <c r="C8" s="397"/>
      <c r="D8" s="388" t="s">
        <v>1286</v>
      </c>
    </row>
    <row r="9" spans="1:6" x14ac:dyDescent="0.25">
      <c r="A9" s="387" t="s">
        <v>1259</v>
      </c>
      <c r="C9" s="397"/>
      <c r="D9" s="388" t="s">
        <v>1286</v>
      </c>
    </row>
    <row r="10" spans="1:6" x14ac:dyDescent="0.25">
      <c r="A10" s="387" t="s">
        <v>1260</v>
      </c>
      <c r="C10" s="397"/>
      <c r="D10" s="388" t="s">
        <v>1286</v>
      </c>
      <c r="E10" s="387" t="s">
        <v>486</v>
      </c>
    </row>
    <row r="11" spans="1:6" x14ac:dyDescent="0.25">
      <c r="A11" s="387" t="s">
        <v>1261</v>
      </c>
      <c r="C11" s="397"/>
      <c r="D11" s="388" t="s">
        <v>1286</v>
      </c>
    </row>
    <row r="12" spans="1:6" x14ac:dyDescent="0.25">
      <c r="A12" s="387" t="s">
        <v>1262</v>
      </c>
      <c r="C12" s="397"/>
      <c r="D12" s="388" t="s">
        <v>1286</v>
      </c>
    </row>
    <row r="13" spans="1:6" x14ac:dyDescent="0.25">
      <c r="A13" s="395" t="s">
        <v>1202</v>
      </c>
      <c r="C13" s="397"/>
      <c r="D13" s="388" t="s">
        <v>1286</v>
      </c>
      <c r="E13" s="387" t="s">
        <v>487</v>
      </c>
    </row>
    <row r="14" spans="1:6" x14ac:dyDescent="0.25">
      <c r="A14" s="395" t="s">
        <v>1263</v>
      </c>
      <c r="C14" s="397"/>
      <c r="D14" s="388" t="s">
        <v>1286</v>
      </c>
    </row>
    <row r="15" spans="1:6" s="402" customFormat="1" ht="13.8" thickBot="1" x14ac:dyDescent="0.3">
      <c r="A15" s="398" t="s">
        <v>1264</v>
      </c>
      <c r="B15" s="399"/>
      <c r="C15" s="400"/>
      <c r="D15" s="401" t="s">
        <v>1286</v>
      </c>
      <c r="F15" s="403"/>
    </row>
    <row r="16" spans="1:6" ht="16.2" thickTop="1" x14ac:dyDescent="0.3">
      <c r="A16" s="394" t="s">
        <v>869</v>
      </c>
      <c r="C16" s="404"/>
      <c r="E16" s="387" t="s">
        <v>1189</v>
      </c>
    </row>
    <row r="17" spans="1:6" x14ac:dyDescent="0.25">
      <c r="A17" s="395" t="s">
        <v>1190</v>
      </c>
      <c r="C17" s="397"/>
      <c r="E17" s="387" t="s">
        <v>1191</v>
      </c>
    </row>
    <row r="18" spans="1:6" x14ac:dyDescent="0.25">
      <c r="A18" s="395" t="s">
        <v>1192</v>
      </c>
      <c r="C18" s="397"/>
      <c r="E18" s="387" t="s">
        <v>872</v>
      </c>
    </row>
    <row r="19" spans="1:6" x14ac:dyDescent="0.25">
      <c r="A19" s="405" t="s">
        <v>870</v>
      </c>
      <c r="B19" s="406"/>
      <c r="C19" s="407"/>
      <c r="D19" s="408"/>
      <c r="E19" s="409" t="s">
        <v>873</v>
      </c>
    </row>
    <row r="20" spans="1:6" s="402" customFormat="1" ht="13.8" thickBot="1" x14ac:dyDescent="0.3">
      <c r="A20" s="398" t="s">
        <v>871</v>
      </c>
      <c r="B20" s="399"/>
      <c r="C20" s="410"/>
      <c r="D20" s="401"/>
      <c r="E20" s="402" t="s">
        <v>874</v>
      </c>
      <c r="F20" s="403"/>
    </row>
    <row r="21" spans="1:6" ht="16.2" thickTop="1" x14ac:dyDescent="0.3">
      <c r="A21" s="394" t="s">
        <v>1205</v>
      </c>
      <c r="B21" s="411"/>
      <c r="F21" s="389" t="s">
        <v>983</v>
      </c>
    </row>
    <row r="22" spans="1:6" x14ac:dyDescent="0.25">
      <c r="A22" s="412" t="s">
        <v>1206</v>
      </c>
      <c r="B22" s="411"/>
      <c r="E22" s="387" t="s">
        <v>1216</v>
      </c>
    </row>
    <row r="23" spans="1:6" x14ac:dyDescent="0.25">
      <c r="A23" s="413" t="s">
        <v>1207</v>
      </c>
      <c r="B23" s="411"/>
      <c r="E23" s="387" t="s">
        <v>1217</v>
      </c>
      <c r="F23" s="389" t="s">
        <v>984</v>
      </c>
    </row>
    <row r="24" spans="1:6" x14ac:dyDescent="0.25">
      <c r="A24" s="387" t="s">
        <v>250</v>
      </c>
      <c r="B24" s="386">
        <v>1</v>
      </c>
      <c r="C24" s="414"/>
      <c r="D24" s="388" t="s">
        <v>709</v>
      </c>
      <c r="E24" s="387" t="s">
        <v>1208</v>
      </c>
      <c r="F24" s="389" t="s">
        <v>1193</v>
      </c>
    </row>
    <row r="25" spans="1:6" x14ac:dyDescent="0.25">
      <c r="A25" s="387" t="s">
        <v>251</v>
      </c>
      <c r="B25" s="386">
        <v>2</v>
      </c>
      <c r="C25" s="414"/>
      <c r="D25" s="388" t="s">
        <v>709</v>
      </c>
      <c r="E25" s="387" t="s">
        <v>1211</v>
      </c>
    </row>
    <row r="26" spans="1:6" x14ac:dyDescent="0.25">
      <c r="A26" s="415" t="s">
        <v>252</v>
      </c>
      <c r="B26" s="416">
        <v>3</v>
      </c>
      <c r="C26" s="414"/>
      <c r="D26" s="417" t="s">
        <v>709</v>
      </c>
      <c r="E26" s="418" t="s">
        <v>1223</v>
      </c>
      <c r="F26" s="389" t="s">
        <v>985</v>
      </c>
    </row>
    <row r="27" spans="1:6" x14ac:dyDescent="0.25">
      <c r="A27" s="387" t="s">
        <v>253</v>
      </c>
      <c r="B27" s="386">
        <v>4</v>
      </c>
      <c r="C27" s="419"/>
      <c r="D27" s="388" t="s">
        <v>709</v>
      </c>
      <c r="E27" s="418" t="s">
        <v>1209</v>
      </c>
    </row>
    <row r="28" spans="1:6" x14ac:dyDescent="0.25">
      <c r="A28" s="387" t="s">
        <v>254</v>
      </c>
      <c r="B28" s="386">
        <v>5</v>
      </c>
      <c r="C28" s="414"/>
      <c r="D28" s="388" t="s">
        <v>709</v>
      </c>
      <c r="E28" s="418" t="s">
        <v>1210</v>
      </c>
    </row>
    <row r="29" spans="1:6" x14ac:dyDescent="0.25">
      <c r="A29" s="415" t="s">
        <v>255</v>
      </c>
      <c r="B29" s="416">
        <v>6</v>
      </c>
      <c r="C29" s="414"/>
      <c r="D29" s="417" t="s">
        <v>709</v>
      </c>
      <c r="E29" s="418" t="s">
        <v>1223</v>
      </c>
    </row>
    <row r="30" spans="1:6" s="409" customFormat="1" x14ac:dyDescent="0.25">
      <c r="A30" s="405" t="s">
        <v>1212</v>
      </c>
      <c r="B30" s="406"/>
      <c r="C30" s="420">
        <f>C24+C27</f>
        <v>0</v>
      </c>
      <c r="D30" s="408" t="s">
        <v>709</v>
      </c>
      <c r="E30" s="409" t="s">
        <v>1226</v>
      </c>
      <c r="F30" s="421" t="s">
        <v>986</v>
      </c>
    </row>
    <row r="31" spans="1:6" s="409" customFormat="1" x14ac:dyDescent="0.25">
      <c r="A31" s="405" t="s">
        <v>1213</v>
      </c>
      <c r="B31" s="406"/>
      <c r="C31" s="420">
        <f>C25+C28</f>
        <v>0</v>
      </c>
      <c r="D31" s="408" t="s">
        <v>709</v>
      </c>
      <c r="E31" s="409" t="s">
        <v>1227</v>
      </c>
      <c r="F31" s="421"/>
    </row>
    <row r="32" spans="1:6" s="409" customFormat="1" x14ac:dyDescent="0.25">
      <c r="A32" s="422" t="s">
        <v>1214</v>
      </c>
      <c r="B32" s="423"/>
      <c r="C32" s="424">
        <f>C26+C29</f>
        <v>0</v>
      </c>
      <c r="D32" s="425" t="s">
        <v>709</v>
      </c>
      <c r="E32" s="409" t="s">
        <v>1215</v>
      </c>
      <c r="F32" s="421"/>
    </row>
    <row r="33" spans="1:6" x14ac:dyDescent="0.25">
      <c r="A33" s="426" t="s">
        <v>1222</v>
      </c>
      <c r="B33" s="411"/>
      <c r="C33" s="427"/>
      <c r="E33" s="387" t="s">
        <v>242</v>
      </c>
      <c r="F33" s="389" t="s">
        <v>987</v>
      </c>
    </row>
    <row r="34" spans="1:6" x14ac:dyDescent="0.25">
      <c r="A34" s="395" t="s">
        <v>256</v>
      </c>
      <c r="B34" s="386">
        <v>7</v>
      </c>
      <c r="C34" s="414"/>
      <c r="D34" s="388" t="s">
        <v>709</v>
      </c>
      <c r="E34" s="387" t="s">
        <v>1208</v>
      </c>
      <c r="F34" s="389" t="s">
        <v>1194</v>
      </c>
    </row>
    <row r="35" spans="1:6" x14ac:dyDescent="0.25">
      <c r="A35" s="395" t="s">
        <v>257</v>
      </c>
      <c r="B35" s="386">
        <v>8</v>
      </c>
      <c r="C35" s="414"/>
      <c r="D35" s="388" t="s">
        <v>709</v>
      </c>
      <c r="E35" s="387" t="s">
        <v>1211</v>
      </c>
    </row>
    <row r="36" spans="1:6" x14ac:dyDescent="0.25">
      <c r="A36" s="428" t="s">
        <v>258</v>
      </c>
      <c r="B36" s="416">
        <v>9</v>
      </c>
      <c r="C36" s="414"/>
      <c r="D36" s="417" t="s">
        <v>709</v>
      </c>
      <c r="E36" s="387" t="s">
        <v>1223</v>
      </c>
      <c r="F36" s="389" t="s">
        <v>985</v>
      </c>
    </row>
    <row r="37" spans="1:6" x14ac:dyDescent="0.25">
      <c r="A37" s="395" t="s">
        <v>259</v>
      </c>
      <c r="B37" s="386">
        <v>10</v>
      </c>
      <c r="C37" s="419"/>
      <c r="D37" s="388" t="s">
        <v>709</v>
      </c>
      <c r="E37" s="387" t="s">
        <v>1209</v>
      </c>
    </row>
    <row r="38" spans="1:6" x14ac:dyDescent="0.25">
      <c r="A38" s="395" t="s">
        <v>260</v>
      </c>
      <c r="B38" s="386">
        <v>11</v>
      </c>
      <c r="C38" s="414"/>
      <c r="D38" s="388" t="s">
        <v>709</v>
      </c>
      <c r="E38" s="387" t="s">
        <v>1210</v>
      </c>
    </row>
    <row r="39" spans="1:6" x14ac:dyDescent="0.25">
      <c r="A39" s="428" t="s">
        <v>261</v>
      </c>
      <c r="B39" s="416">
        <v>12</v>
      </c>
      <c r="C39" s="414"/>
      <c r="D39" s="417" t="s">
        <v>709</v>
      </c>
      <c r="E39" s="387" t="s">
        <v>1223</v>
      </c>
    </row>
    <row r="40" spans="1:6" s="409" customFormat="1" x14ac:dyDescent="0.25">
      <c r="A40" s="405" t="s">
        <v>1218</v>
      </c>
      <c r="B40" s="406"/>
      <c r="C40" s="420">
        <f>C34+C37</f>
        <v>0</v>
      </c>
      <c r="D40" s="408" t="s">
        <v>709</v>
      </c>
      <c r="E40" s="409" t="s">
        <v>1228</v>
      </c>
      <c r="F40" s="421" t="s">
        <v>986</v>
      </c>
    </row>
    <row r="41" spans="1:6" s="409" customFormat="1" x14ac:dyDescent="0.25">
      <c r="A41" s="405" t="s">
        <v>1219</v>
      </c>
      <c r="B41" s="406"/>
      <c r="C41" s="420">
        <f>C35+C38</f>
        <v>0</v>
      </c>
      <c r="D41" s="408" t="s">
        <v>709</v>
      </c>
      <c r="E41" s="409" t="s">
        <v>240</v>
      </c>
      <c r="F41" s="421"/>
    </row>
    <row r="42" spans="1:6" s="409" customFormat="1" x14ac:dyDescent="0.25">
      <c r="A42" s="422" t="s">
        <v>1220</v>
      </c>
      <c r="B42" s="423"/>
      <c r="C42" s="424">
        <f xml:space="preserve"> C36+C39</f>
        <v>0</v>
      </c>
      <c r="D42" s="425" t="s">
        <v>709</v>
      </c>
      <c r="E42" s="409" t="s">
        <v>1221</v>
      </c>
      <c r="F42" s="421"/>
    </row>
    <row r="43" spans="1:6" x14ac:dyDescent="0.25">
      <c r="A43" s="426" t="s">
        <v>1225</v>
      </c>
      <c r="B43" s="411"/>
      <c r="C43" s="429"/>
      <c r="F43" s="389" t="s">
        <v>986</v>
      </c>
    </row>
    <row r="44" spans="1:6" s="409" customFormat="1" x14ac:dyDescent="0.25">
      <c r="A44" s="405" t="s">
        <v>394</v>
      </c>
      <c r="B44" s="406"/>
      <c r="C44" s="420">
        <f>C30+C40</f>
        <v>0</v>
      </c>
      <c r="D44" s="408" t="s">
        <v>709</v>
      </c>
      <c r="E44" s="409" t="s">
        <v>1312</v>
      </c>
      <c r="F44" s="421"/>
    </row>
    <row r="45" spans="1:6" s="409" customFormat="1" x14ac:dyDescent="0.25">
      <c r="A45" s="405" t="s">
        <v>395</v>
      </c>
      <c r="B45" s="406"/>
      <c r="C45" s="420">
        <f>C31+C41</f>
        <v>0</v>
      </c>
      <c r="D45" s="408" t="s">
        <v>709</v>
      </c>
      <c r="E45" s="409" t="s">
        <v>1311</v>
      </c>
      <c r="F45" s="421"/>
    </row>
    <row r="46" spans="1:6" s="409" customFormat="1" x14ac:dyDescent="0.25">
      <c r="A46" s="422" t="s">
        <v>1224</v>
      </c>
      <c r="B46" s="423"/>
      <c r="C46" s="424">
        <f>C32+C42</f>
        <v>0</v>
      </c>
      <c r="D46" s="425" t="s">
        <v>709</v>
      </c>
      <c r="E46" s="409" t="s">
        <v>283</v>
      </c>
      <c r="F46" s="421"/>
    </row>
    <row r="47" spans="1:6" x14ac:dyDescent="0.25">
      <c r="A47" s="426" t="s">
        <v>243</v>
      </c>
      <c r="B47" s="411"/>
      <c r="C47" s="427"/>
      <c r="E47" s="387" t="s">
        <v>109</v>
      </c>
      <c r="F47" s="389" t="s">
        <v>988</v>
      </c>
    </row>
    <row r="48" spans="1:6" x14ac:dyDescent="0.25">
      <c r="A48" s="395" t="s">
        <v>112</v>
      </c>
      <c r="B48" s="386">
        <v>13</v>
      </c>
      <c r="C48" s="414"/>
      <c r="D48" s="388" t="s">
        <v>709</v>
      </c>
      <c r="E48" s="387" t="s">
        <v>244</v>
      </c>
      <c r="F48" s="389" t="s">
        <v>1120</v>
      </c>
    </row>
    <row r="49" spans="1:6" x14ac:dyDescent="0.25">
      <c r="A49" s="430" t="s">
        <v>111</v>
      </c>
      <c r="B49" s="431">
        <v>14</v>
      </c>
      <c r="C49" s="414"/>
      <c r="D49" s="432" t="s">
        <v>709</v>
      </c>
      <c r="E49" s="387" t="s">
        <v>1195</v>
      </c>
      <c r="F49" s="389" t="s">
        <v>989</v>
      </c>
    </row>
    <row r="50" spans="1:6" x14ac:dyDescent="0.25">
      <c r="A50" s="430" t="s">
        <v>113</v>
      </c>
      <c r="B50" s="431">
        <v>15</v>
      </c>
      <c r="C50" s="414"/>
      <c r="D50" s="432" t="s">
        <v>115</v>
      </c>
      <c r="E50" s="387" t="s">
        <v>262</v>
      </c>
      <c r="F50" s="389" t="s">
        <v>990</v>
      </c>
    </row>
    <row r="51" spans="1:6" x14ac:dyDescent="0.25">
      <c r="A51" s="428" t="s">
        <v>114</v>
      </c>
      <c r="B51" s="416">
        <v>16</v>
      </c>
      <c r="C51" s="414"/>
      <c r="D51" s="417" t="s">
        <v>115</v>
      </c>
      <c r="E51" s="387" t="s">
        <v>263</v>
      </c>
      <c r="F51" s="389" t="s">
        <v>1116</v>
      </c>
    </row>
    <row r="52" spans="1:6" x14ac:dyDescent="0.25">
      <c r="A52" s="426" t="s">
        <v>245</v>
      </c>
      <c r="B52" s="411"/>
      <c r="C52" s="427"/>
      <c r="E52" s="387" t="s">
        <v>246</v>
      </c>
      <c r="F52" s="389" t="s">
        <v>430</v>
      </c>
    </row>
    <row r="53" spans="1:6" x14ac:dyDescent="0.25">
      <c r="A53" s="395" t="s">
        <v>396</v>
      </c>
      <c r="B53" s="386">
        <v>17</v>
      </c>
      <c r="C53" s="414"/>
      <c r="D53" s="388" t="s">
        <v>709</v>
      </c>
      <c r="E53" s="387" t="s">
        <v>1223</v>
      </c>
    </row>
    <row r="54" spans="1:6" x14ac:dyDescent="0.25">
      <c r="A54" s="395" t="s">
        <v>397</v>
      </c>
      <c r="B54" s="386">
        <v>18</v>
      </c>
      <c r="C54" s="414"/>
      <c r="D54" s="388" t="s">
        <v>709</v>
      </c>
      <c r="E54" s="387" t="s">
        <v>1223</v>
      </c>
    </row>
    <row r="55" spans="1:6" s="409" customFormat="1" x14ac:dyDescent="0.25">
      <c r="A55" s="433" t="s">
        <v>398</v>
      </c>
      <c r="B55" s="434"/>
      <c r="C55" s="435">
        <f>C53+C54</f>
        <v>0</v>
      </c>
      <c r="D55" s="436" t="s">
        <v>709</v>
      </c>
      <c r="E55" s="409" t="s">
        <v>247</v>
      </c>
      <c r="F55" s="421" t="s">
        <v>1117</v>
      </c>
    </row>
    <row r="56" spans="1:6" x14ac:dyDescent="0.25">
      <c r="A56" s="430" t="s">
        <v>399</v>
      </c>
      <c r="B56" s="431">
        <v>19</v>
      </c>
      <c r="C56" s="414"/>
      <c r="D56" s="432" t="s">
        <v>709</v>
      </c>
      <c r="E56" s="387" t="s">
        <v>1223</v>
      </c>
    </row>
    <row r="57" spans="1:6" x14ac:dyDescent="0.25">
      <c r="A57" s="430" t="s">
        <v>400</v>
      </c>
      <c r="B57" s="431">
        <v>20</v>
      </c>
      <c r="C57" s="414"/>
      <c r="D57" s="432" t="s">
        <v>709</v>
      </c>
      <c r="E57" s="387" t="s">
        <v>1223</v>
      </c>
    </row>
    <row r="58" spans="1:6" s="409" customFormat="1" x14ac:dyDescent="0.25">
      <c r="A58" s="433" t="s">
        <v>401</v>
      </c>
      <c r="B58" s="434"/>
      <c r="C58" s="435">
        <f>C56+C57</f>
        <v>0</v>
      </c>
      <c r="D58" s="436" t="s">
        <v>709</v>
      </c>
      <c r="E58" s="409" t="s">
        <v>248</v>
      </c>
      <c r="F58" s="421" t="s">
        <v>986</v>
      </c>
    </row>
    <row r="59" spans="1:6" s="409" customFormat="1" x14ac:dyDescent="0.25">
      <c r="A59" s="422" t="s">
        <v>834</v>
      </c>
      <c r="B59" s="423"/>
      <c r="C59" s="424">
        <f>C55+C58</f>
        <v>0</v>
      </c>
      <c r="D59" s="425" t="s">
        <v>709</v>
      </c>
      <c r="E59" s="409" t="s">
        <v>264</v>
      </c>
      <c r="F59" s="421"/>
    </row>
    <row r="60" spans="1:6" x14ac:dyDescent="0.25">
      <c r="A60" s="426" t="s">
        <v>1229</v>
      </c>
      <c r="C60" s="429"/>
      <c r="F60" s="389" t="s">
        <v>429</v>
      </c>
    </row>
    <row r="61" spans="1:6" x14ac:dyDescent="0.25">
      <c r="A61" s="395" t="s">
        <v>1230</v>
      </c>
      <c r="B61" s="386">
        <v>21</v>
      </c>
      <c r="C61" s="414"/>
      <c r="D61" s="388" t="s">
        <v>709</v>
      </c>
      <c r="E61" s="387" t="s">
        <v>1284</v>
      </c>
    </row>
    <row r="62" spans="1:6" x14ac:dyDescent="0.25">
      <c r="A62" s="395" t="s">
        <v>1231</v>
      </c>
      <c r="B62" s="386">
        <v>22</v>
      </c>
      <c r="C62" s="414"/>
      <c r="D62" s="388" t="s">
        <v>709</v>
      </c>
      <c r="E62" s="387" t="s">
        <v>1285</v>
      </c>
    </row>
    <row r="63" spans="1:6" s="409" customFormat="1" x14ac:dyDescent="0.25">
      <c r="A63" s="422" t="s">
        <v>1232</v>
      </c>
      <c r="B63" s="423"/>
      <c r="C63" s="424">
        <f>C61+C62</f>
        <v>0</v>
      </c>
      <c r="D63" s="425" t="s">
        <v>709</v>
      </c>
      <c r="E63" s="409" t="s">
        <v>241</v>
      </c>
      <c r="F63" s="421" t="s">
        <v>1117</v>
      </c>
    </row>
    <row r="64" spans="1:6" x14ac:dyDescent="0.25">
      <c r="A64" s="412" t="s">
        <v>249</v>
      </c>
      <c r="E64" s="387" t="s">
        <v>526</v>
      </c>
    </row>
    <row r="65" spans="1:6" x14ac:dyDescent="0.25">
      <c r="A65" s="426" t="s">
        <v>837</v>
      </c>
      <c r="E65" s="387" t="s">
        <v>1310</v>
      </c>
      <c r="F65" s="389" t="s">
        <v>984</v>
      </c>
    </row>
    <row r="66" spans="1:6" x14ac:dyDescent="0.25">
      <c r="A66" s="395" t="s">
        <v>835</v>
      </c>
      <c r="B66" s="386">
        <v>23</v>
      </c>
      <c r="C66" s="396"/>
      <c r="D66" s="388" t="s">
        <v>714</v>
      </c>
      <c r="E66" s="387" t="s">
        <v>838</v>
      </c>
      <c r="F66" s="389" t="s">
        <v>1118</v>
      </c>
    </row>
    <row r="67" spans="1:6" x14ac:dyDescent="0.25">
      <c r="A67" s="395" t="s">
        <v>836</v>
      </c>
      <c r="B67" s="386">
        <v>24</v>
      </c>
      <c r="C67" s="396"/>
      <c r="D67" s="388" t="s">
        <v>714</v>
      </c>
      <c r="E67" s="387" t="s">
        <v>839</v>
      </c>
      <c r="F67" s="389" t="s">
        <v>1196</v>
      </c>
    </row>
    <row r="68" spans="1:6" x14ac:dyDescent="0.25">
      <c r="A68" s="428" t="s">
        <v>183</v>
      </c>
      <c r="B68" s="416">
        <v>25</v>
      </c>
      <c r="C68" s="396"/>
      <c r="D68" s="417" t="s">
        <v>714</v>
      </c>
      <c r="E68" s="387" t="s">
        <v>1223</v>
      </c>
      <c r="F68" s="389" t="s">
        <v>985</v>
      </c>
    </row>
    <row r="69" spans="1:6" x14ac:dyDescent="0.25">
      <c r="A69" s="395" t="s">
        <v>841</v>
      </c>
      <c r="B69" s="386">
        <v>26</v>
      </c>
      <c r="C69" s="437"/>
      <c r="D69" s="388" t="s">
        <v>714</v>
      </c>
      <c r="E69" s="387" t="s">
        <v>273</v>
      </c>
    </row>
    <row r="70" spans="1:6" x14ac:dyDescent="0.25">
      <c r="A70" s="395" t="s">
        <v>840</v>
      </c>
      <c r="B70" s="386">
        <v>27</v>
      </c>
      <c r="C70" s="396"/>
      <c r="D70" s="388" t="s">
        <v>714</v>
      </c>
      <c r="E70" s="387" t="s">
        <v>274</v>
      </c>
    </row>
    <row r="71" spans="1:6" x14ac:dyDescent="0.25">
      <c r="A71" s="428" t="s">
        <v>184</v>
      </c>
      <c r="B71" s="416">
        <v>28</v>
      </c>
      <c r="C71" s="396"/>
      <c r="D71" s="417" t="s">
        <v>714</v>
      </c>
      <c r="E71" s="387" t="s">
        <v>275</v>
      </c>
    </row>
    <row r="72" spans="1:6" x14ac:dyDescent="0.25">
      <c r="A72" s="395" t="s">
        <v>845</v>
      </c>
      <c r="B72" s="386">
        <v>29</v>
      </c>
      <c r="C72" s="437"/>
      <c r="D72" s="388" t="s">
        <v>714</v>
      </c>
      <c r="E72" s="387" t="s">
        <v>842</v>
      </c>
    </row>
    <row r="73" spans="1:6" x14ac:dyDescent="0.25">
      <c r="A73" s="395" t="s">
        <v>843</v>
      </c>
      <c r="B73" s="386">
        <v>30</v>
      </c>
      <c r="C73" s="396"/>
      <c r="D73" s="388" t="s">
        <v>714</v>
      </c>
      <c r="E73" s="387" t="s">
        <v>844</v>
      </c>
    </row>
    <row r="74" spans="1:6" x14ac:dyDescent="0.25">
      <c r="A74" s="428" t="s">
        <v>185</v>
      </c>
      <c r="B74" s="416">
        <v>31</v>
      </c>
      <c r="C74" s="396"/>
      <c r="D74" s="417" t="s">
        <v>714</v>
      </c>
      <c r="E74" s="387" t="s">
        <v>1223</v>
      </c>
    </row>
    <row r="75" spans="1:6" s="409" customFormat="1" x14ac:dyDescent="0.25">
      <c r="A75" s="405" t="s">
        <v>848</v>
      </c>
      <c r="B75" s="406"/>
      <c r="C75" s="420">
        <f>C69+C72</f>
        <v>0</v>
      </c>
      <c r="D75" s="408" t="s">
        <v>709</v>
      </c>
      <c r="E75" s="409" t="s">
        <v>1226</v>
      </c>
      <c r="F75" s="421" t="s">
        <v>986</v>
      </c>
    </row>
    <row r="76" spans="1:6" s="409" customFormat="1" x14ac:dyDescent="0.25">
      <c r="A76" s="405" t="s">
        <v>846</v>
      </c>
      <c r="B76" s="406"/>
      <c r="C76" s="420">
        <f>C70+C73</f>
        <v>0</v>
      </c>
      <c r="D76" s="408" t="s">
        <v>709</v>
      </c>
      <c r="E76" s="409" t="s">
        <v>1227</v>
      </c>
      <c r="F76" s="421"/>
    </row>
    <row r="77" spans="1:6" s="409" customFormat="1" x14ac:dyDescent="0.25">
      <c r="A77" s="422" t="s">
        <v>847</v>
      </c>
      <c r="B77" s="423"/>
      <c r="C77" s="424">
        <f>C71+C74</f>
        <v>0</v>
      </c>
      <c r="D77" s="425" t="s">
        <v>709</v>
      </c>
      <c r="E77" s="409" t="s">
        <v>1215</v>
      </c>
      <c r="F77" s="421"/>
    </row>
    <row r="78" spans="1:6" x14ac:dyDescent="0.25">
      <c r="A78" s="426" t="s">
        <v>858</v>
      </c>
      <c r="E78" s="387" t="s">
        <v>859</v>
      </c>
      <c r="F78" s="389" t="s">
        <v>987</v>
      </c>
    </row>
    <row r="79" spans="1:6" x14ac:dyDescent="0.25">
      <c r="A79" s="395" t="s">
        <v>849</v>
      </c>
      <c r="B79" s="386">
        <v>32</v>
      </c>
      <c r="C79" s="396"/>
      <c r="D79" s="388" t="s">
        <v>714</v>
      </c>
      <c r="E79" s="387" t="s">
        <v>838</v>
      </c>
      <c r="F79" s="389" t="s">
        <v>1118</v>
      </c>
    </row>
    <row r="80" spans="1:6" x14ac:dyDescent="0.25">
      <c r="A80" s="395" t="s">
        <v>850</v>
      </c>
      <c r="B80" s="386">
        <v>33</v>
      </c>
      <c r="C80" s="396"/>
      <c r="D80" s="388" t="s">
        <v>714</v>
      </c>
      <c r="E80" s="387" t="s">
        <v>839</v>
      </c>
      <c r="F80" s="389" t="s">
        <v>1088</v>
      </c>
    </row>
    <row r="81" spans="1:6" x14ac:dyDescent="0.25">
      <c r="A81" s="428" t="s">
        <v>180</v>
      </c>
      <c r="B81" s="416">
        <v>34</v>
      </c>
      <c r="C81" s="396"/>
      <c r="D81" s="417" t="s">
        <v>714</v>
      </c>
      <c r="E81" s="387" t="s">
        <v>1223</v>
      </c>
      <c r="F81" s="389" t="s">
        <v>985</v>
      </c>
    </row>
    <row r="82" spans="1:6" x14ac:dyDescent="0.25">
      <c r="A82" s="395" t="s">
        <v>851</v>
      </c>
      <c r="B82" s="386">
        <v>35</v>
      </c>
      <c r="C82" s="437"/>
      <c r="D82" s="388" t="s">
        <v>714</v>
      </c>
      <c r="E82" s="387" t="s">
        <v>273</v>
      </c>
    </row>
    <row r="83" spans="1:6" x14ac:dyDescent="0.25">
      <c r="A83" s="395" t="s">
        <v>852</v>
      </c>
      <c r="B83" s="386">
        <v>36</v>
      </c>
      <c r="C83" s="396"/>
      <c r="D83" s="388" t="s">
        <v>714</v>
      </c>
      <c r="E83" s="387" t="s">
        <v>274</v>
      </c>
    </row>
    <row r="84" spans="1:6" x14ac:dyDescent="0.25">
      <c r="A84" s="428" t="s">
        <v>181</v>
      </c>
      <c r="B84" s="416">
        <v>37</v>
      </c>
      <c r="C84" s="396"/>
      <c r="D84" s="417" t="s">
        <v>714</v>
      </c>
      <c r="E84" s="387" t="s">
        <v>275</v>
      </c>
    </row>
    <row r="85" spans="1:6" x14ac:dyDescent="0.25">
      <c r="A85" s="395" t="s">
        <v>853</v>
      </c>
      <c r="B85" s="386">
        <v>38</v>
      </c>
      <c r="C85" s="437"/>
      <c r="D85" s="388" t="s">
        <v>714</v>
      </c>
      <c r="E85" s="387" t="s">
        <v>842</v>
      </c>
    </row>
    <row r="86" spans="1:6" x14ac:dyDescent="0.25">
      <c r="A86" s="395" t="s">
        <v>854</v>
      </c>
      <c r="B86" s="386">
        <v>39</v>
      </c>
      <c r="C86" s="396"/>
      <c r="D86" s="388" t="s">
        <v>714</v>
      </c>
      <c r="E86" s="387" t="s">
        <v>844</v>
      </c>
    </row>
    <row r="87" spans="1:6" x14ac:dyDescent="0.25">
      <c r="A87" s="428" t="s">
        <v>182</v>
      </c>
      <c r="B87" s="416">
        <v>40</v>
      </c>
      <c r="C87" s="396"/>
      <c r="D87" s="417" t="s">
        <v>714</v>
      </c>
      <c r="E87" s="387" t="s">
        <v>1223</v>
      </c>
    </row>
    <row r="88" spans="1:6" s="409" customFormat="1" x14ac:dyDescent="0.25">
      <c r="A88" s="405" t="s">
        <v>855</v>
      </c>
      <c r="B88" s="406"/>
      <c r="C88" s="420">
        <f>C82+C85</f>
        <v>0</v>
      </c>
      <c r="D88" s="408" t="s">
        <v>714</v>
      </c>
      <c r="E88" s="409" t="s">
        <v>995</v>
      </c>
      <c r="F88" s="421" t="s">
        <v>986</v>
      </c>
    </row>
    <row r="89" spans="1:6" s="409" customFormat="1" x14ac:dyDescent="0.25">
      <c r="A89" s="405" t="s">
        <v>856</v>
      </c>
      <c r="B89" s="406"/>
      <c r="C89" s="420">
        <f>C83+C86</f>
        <v>0</v>
      </c>
      <c r="D89" s="408" t="s">
        <v>714</v>
      </c>
      <c r="E89" s="409" t="s">
        <v>240</v>
      </c>
      <c r="F89" s="421"/>
    </row>
    <row r="90" spans="1:6" s="409" customFormat="1" x14ac:dyDescent="0.25">
      <c r="A90" s="422" t="s">
        <v>857</v>
      </c>
      <c r="B90" s="423"/>
      <c r="C90" s="424">
        <f>C84+C87</f>
        <v>0</v>
      </c>
      <c r="D90" s="425" t="s">
        <v>714</v>
      </c>
      <c r="E90" s="409" t="s">
        <v>1221</v>
      </c>
      <c r="F90" s="421"/>
    </row>
    <row r="91" spans="1:6" x14ac:dyDescent="0.25">
      <c r="A91" s="426" t="s">
        <v>865</v>
      </c>
      <c r="B91" s="411"/>
      <c r="C91" s="429"/>
    </row>
    <row r="92" spans="1:6" s="409" customFormat="1" x14ac:dyDescent="0.25">
      <c r="A92" s="405" t="s">
        <v>860</v>
      </c>
      <c r="B92" s="406"/>
      <c r="C92" s="420">
        <f>C75+C88</f>
        <v>0</v>
      </c>
      <c r="D92" s="408" t="s">
        <v>714</v>
      </c>
      <c r="E92" s="409" t="s">
        <v>1291</v>
      </c>
      <c r="F92" s="421" t="s">
        <v>986</v>
      </c>
    </row>
    <row r="93" spans="1:6" s="409" customFormat="1" x14ac:dyDescent="0.25">
      <c r="A93" s="405" t="s">
        <v>861</v>
      </c>
      <c r="B93" s="406"/>
      <c r="C93" s="420">
        <f>C76+C89</f>
        <v>0</v>
      </c>
      <c r="D93" s="408" t="s">
        <v>714</v>
      </c>
      <c r="E93" s="409" t="s">
        <v>1311</v>
      </c>
      <c r="F93" s="421"/>
    </row>
    <row r="94" spans="1:6" s="409" customFormat="1" x14ac:dyDescent="0.25">
      <c r="A94" s="422" t="s">
        <v>862</v>
      </c>
      <c r="B94" s="423"/>
      <c r="C94" s="424">
        <f>C77+C90</f>
        <v>0</v>
      </c>
      <c r="D94" s="425" t="s">
        <v>714</v>
      </c>
      <c r="E94" s="409" t="s">
        <v>284</v>
      </c>
      <c r="F94" s="421"/>
    </row>
    <row r="95" spans="1:6" x14ac:dyDescent="0.25">
      <c r="A95" s="438" t="s">
        <v>1292</v>
      </c>
      <c r="B95" s="431"/>
      <c r="C95" s="439"/>
      <c r="D95" s="432"/>
      <c r="E95" s="387" t="s">
        <v>1089</v>
      </c>
      <c r="F95" s="389" t="s">
        <v>1119</v>
      </c>
    </row>
    <row r="96" spans="1:6" x14ac:dyDescent="0.25">
      <c r="A96" s="440" t="s">
        <v>956</v>
      </c>
      <c r="B96" s="431">
        <v>41</v>
      </c>
      <c r="C96" s="414"/>
      <c r="D96" s="432" t="s">
        <v>714</v>
      </c>
      <c r="E96" s="430" t="s">
        <v>958</v>
      </c>
    </row>
    <row r="97" spans="1:6" x14ac:dyDescent="0.25">
      <c r="A97" s="440" t="s">
        <v>961</v>
      </c>
      <c r="B97" s="431">
        <v>42</v>
      </c>
      <c r="C97" s="414"/>
      <c r="D97" s="432" t="s">
        <v>714</v>
      </c>
      <c r="E97" s="430" t="s">
        <v>962</v>
      </c>
    </row>
    <row r="98" spans="1:6" x14ac:dyDescent="0.25">
      <c r="A98" s="440" t="s">
        <v>965</v>
      </c>
      <c r="B98" s="431">
        <v>43</v>
      </c>
      <c r="C98" s="414"/>
      <c r="D98" s="432" t="s">
        <v>714</v>
      </c>
      <c r="E98" s="430" t="s">
        <v>966</v>
      </c>
    </row>
    <row r="99" spans="1:6" x14ac:dyDescent="0.25">
      <c r="A99" s="440" t="s">
        <v>801</v>
      </c>
      <c r="B99" s="431">
        <v>44</v>
      </c>
      <c r="C99" s="414"/>
      <c r="D99" s="432" t="s">
        <v>714</v>
      </c>
      <c r="E99" s="430" t="s">
        <v>802</v>
      </c>
    </row>
    <row r="100" spans="1:6" x14ac:dyDescent="0.25">
      <c r="A100" s="440" t="s">
        <v>805</v>
      </c>
      <c r="B100" s="431">
        <v>45</v>
      </c>
      <c r="C100" s="414"/>
      <c r="D100" s="432" t="s">
        <v>714</v>
      </c>
      <c r="E100" s="430" t="s">
        <v>806</v>
      </c>
    </row>
    <row r="101" spans="1:6" x14ac:dyDescent="0.25">
      <c r="A101" s="440" t="s">
        <v>809</v>
      </c>
      <c r="B101" s="431">
        <v>46</v>
      </c>
      <c r="C101" s="414"/>
      <c r="D101" s="432" t="s">
        <v>714</v>
      </c>
      <c r="E101" s="430" t="s">
        <v>810</v>
      </c>
    </row>
    <row r="102" spans="1:6" x14ac:dyDescent="0.25">
      <c r="A102" s="440" t="s">
        <v>813</v>
      </c>
      <c r="B102" s="431">
        <v>47</v>
      </c>
      <c r="C102" s="414"/>
      <c r="D102" s="432" t="s">
        <v>714</v>
      </c>
      <c r="E102" s="430" t="s">
        <v>814</v>
      </c>
    </row>
    <row r="103" spans="1:6" x14ac:dyDescent="0.25">
      <c r="A103" s="440" t="s">
        <v>817</v>
      </c>
      <c r="B103" s="431">
        <v>48</v>
      </c>
      <c r="C103" s="414"/>
      <c r="D103" s="432" t="s">
        <v>714</v>
      </c>
      <c r="E103" s="430" t="s">
        <v>818</v>
      </c>
    </row>
    <row r="104" spans="1:6" x14ac:dyDescent="0.25">
      <c r="A104" s="440" t="s">
        <v>821</v>
      </c>
      <c r="B104" s="431">
        <v>49</v>
      </c>
      <c r="C104" s="414"/>
      <c r="D104" s="432" t="s">
        <v>714</v>
      </c>
      <c r="E104" s="430" t="s">
        <v>822</v>
      </c>
    </row>
    <row r="105" spans="1:6" x14ac:dyDescent="0.25">
      <c r="A105" s="440" t="s">
        <v>825</v>
      </c>
      <c r="B105" s="431">
        <v>50</v>
      </c>
      <c r="C105" s="414"/>
      <c r="D105" s="432" t="s">
        <v>714</v>
      </c>
      <c r="E105" s="430" t="s">
        <v>826</v>
      </c>
    </row>
    <row r="106" spans="1:6" s="409" customFormat="1" x14ac:dyDescent="0.25">
      <c r="A106" s="441" t="s">
        <v>1295</v>
      </c>
      <c r="B106" s="423"/>
      <c r="C106" s="424">
        <f>SUM(C96:C105)</f>
        <v>0</v>
      </c>
      <c r="D106" s="425" t="s">
        <v>714</v>
      </c>
      <c r="E106" s="409" t="s">
        <v>1307</v>
      </c>
      <c r="F106" s="421" t="s">
        <v>1117</v>
      </c>
    </row>
    <row r="107" spans="1:6" x14ac:dyDescent="0.25">
      <c r="A107" s="438" t="s">
        <v>1293</v>
      </c>
      <c r="B107" s="431"/>
      <c r="C107" s="439"/>
      <c r="D107" s="432"/>
      <c r="E107" s="387" t="s">
        <v>1306</v>
      </c>
      <c r="F107" s="389" t="s">
        <v>1119</v>
      </c>
    </row>
    <row r="108" spans="1:6" x14ac:dyDescent="0.25">
      <c r="A108" s="440" t="s">
        <v>959</v>
      </c>
      <c r="B108" s="431">
        <v>51</v>
      </c>
      <c r="C108" s="414"/>
      <c r="D108" s="432" t="s">
        <v>714</v>
      </c>
      <c r="E108" s="430" t="s">
        <v>1305</v>
      </c>
    </row>
    <row r="109" spans="1:6" x14ac:dyDescent="0.25">
      <c r="A109" s="440" t="s">
        <v>963</v>
      </c>
      <c r="B109" s="431">
        <v>52</v>
      </c>
      <c r="C109" s="414"/>
      <c r="D109" s="432" t="s">
        <v>714</v>
      </c>
      <c r="E109" s="430" t="s">
        <v>1296</v>
      </c>
    </row>
    <row r="110" spans="1:6" x14ac:dyDescent="0.25">
      <c r="A110" s="440" t="s">
        <v>967</v>
      </c>
      <c r="B110" s="431">
        <v>53</v>
      </c>
      <c r="C110" s="414"/>
      <c r="D110" s="432" t="s">
        <v>714</v>
      </c>
      <c r="E110" s="430" t="s">
        <v>1297</v>
      </c>
    </row>
    <row r="111" spans="1:6" x14ac:dyDescent="0.25">
      <c r="A111" s="440" t="s">
        <v>803</v>
      </c>
      <c r="B111" s="431">
        <v>54</v>
      </c>
      <c r="C111" s="414"/>
      <c r="D111" s="432" t="s">
        <v>714</v>
      </c>
      <c r="E111" s="430" t="s">
        <v>1298</v>
      </c>
    </row>
    <row r="112" spans="1:6" x14ac:dyDescent="0.25">
      <c r="A112" s="440" t="s">
        <v>807</v>
      </c>
      <c r="B112" s="431">
        <v>55</v>
      </c>
      <c r="C112" s="414"/>
      <c r="D112" s="432" t="s">
        <v>714</v>
      </c>
      <c r="E112" s="430" t="s">
        <v>1299</v>
      </c>
    </row>
    <row r="113" spans="1:6" x14ac:dyDescent="0.25">
      <c r="A113" s="440" t="s">
        <v>811</v>
      </c>
      <c r="B113" s="431">
        <v>56</v>
      </c>
      <c r="C113" s="414"/>
      <c r="D113" s="432" t="s">
        <v>714</v>
      </c>
      <c r="E113" s="430" t="s">
        <v>1300</v>
      </c>
    </row>
    <row r="114" spans="1:6" x14ac:dyDescent="0.25">
      <c r="A114" s="440" t="s">
        <v>815</v>
      </c>
      <c r="B114" s="431">
        <v>57</v>
      </c>
      <c r="C114" s="414"/>
      <c r="D114" s="432" t="s">
        <v>714</v>
      </c>
      <c r="E114" s="430" t="s">
        <v>1301</v>
      </c>
    </row>
    <row r="115" spans="1:6" x14ac:dyDescent="0.25">
      <c r="A115" s="440" t="s">
        <v>819</v>
      </c>
      <c r="B115" s="431">
        <v>58</v>
      </c>
      <c r="C115" s="414"/>
      <c r="D115" s="432" t="s">
        <v>714</v>
      </c>
      <c r="E115" s="430" t="s">
        <v>1302</v>
      </c>
    </row>
    <row r="116" spans="1:6" x14ac:dyDescent="0.25">
      <c r="A116" s="440" t="s">
        <v>823</v>
      </c>
      <c r="B116" s="431">
        <v>59</v>
      </c>
      <c r="C116" s="414"/>
      <c r="D116" s="432" t="s">
        <v>714</v>
      </c>
      <c r="E116" s="430" t="s">
        <v>1303</v>
      </c>
    </row>
    <row r="117" spans="1:6" x14ac:dyDescent="0.25">
      <c r="A117" s="440" t="s">
        <v>827</v>
      </c>
      <c r="B117" s="431">
        <v>60</v>
      </c>
      <c r="C117" s="414"/>
      <c r="D117" s="432" t="s">
        <v>714</v>
      </c>
      <c r="E117" s="430" t="s">
        <v>1304</v>
      </c>
    </row>
    <row r="118" spans="1:6" s="409" customFormat="1" x14ac:dyDescent="0.25">
      <c r="A118" s="409" t="s">
        <v>1294</v>
      </c>
      <c r="B118" s="434"/>
      <c r="C118" s="435">
        <f>SUM(C108:C117)</f>
        <v>0</v>
      </c>
      <c r="D118" s="436" t="s">
        <v>714</v>
      </c>
      <c r="E118" s="409" t="s">
        <v>1308</v>
      </c>
      <c r="F118" s="421"/>
    </row>
    <row r="119" spans="1:6" s="409" customFormat="1" x14ac:dyDescent="0.25">
      <c r="A119" s="441" t="s">
        <v>862</v>
      </c>
      <c r="B119" s="423"/>
      <c r="C119" s="424">
        <f>C106+C118</f>
        <v>0</v>
      </c>
      <c r="D119" s="425" t="s">
        <v>714</v>
      </c>
      <c r="E119" s="409" t="s">
        <v>1309</v>
      </c>
      <c r="F119" s="421" t="s">
        <v>1117</v>
      </c>
    </row>
    <row r="120" spans="1:6" x14ac:dyDescent="0.25">
      <c r="A120" s="426" t="s">
        <v>863</v>
      </c>
      <c r="B120" s="411"/>
      <c r="E120" s="387" t="s">
        <v>110</v>
      </c>
      <c r="F120" s="389" t="s">
        <v>988</v>
      </c>
    </row>
    <row r="121" spans="1:6" x14ac:dyDescent="0.25">
      <c r="A121" s="395" t="s">
        <v>265</v>
      </c>
      <c r="B121" s="386">
        <v>61</v>
      </c>
      <c r="C121" s="396"/>
      <c r="D121" s="388" t="s">
        <v>709</v>
      </c>
      <c r="E121" s="387" t="s">
        <v>864</v>
      </c>
      <c r="F121" s="389" t="s">
        <v>1120</v>
      </c>
    </row>
    <row r="122" spans="1:6" x14ac:dyDescent="0.25">
      <c r="A122" s="430" t="s">
        <v>266</v>
      </c>
      <c r="B122" s="431">
        <v>62</v>
      </c>
      <c r="C122" s="396"/>
      <c r="D122" s="432" t="s">
        <v>709</v>
      </c>
      <c r="E122" s="387" t="s">
        <v>1195</v>
      </c>
      <c r="F122" s="389" t="s">
        <v>989</v>
      </c>
    </row>
    <row r="123" spans="1:6" x14ac:dyDescent="0.25">
      <c r="A123" s="430" t="s">
        <v>267</v>
      </c>
      <c r="B123" s="431">
        <v>63</v>
      </c>
      <c r="C123" s="396"/>
      <c r="D123" s="432" t="s">
        <v>115</v>
      </c>
      <c r="E123" s="387" t="s">
        <v>262</v>
      </c>
      <c r="F123" s="389" t="s">
        <v>990</v>
      </c>
    </row>
    <row r="124" spans="1:6" x14ac:dyDescent="0.25">
      <c r="A124" s="428" t="s">
        <v>268</v>
      </c>
      <c r="B124" s="416">
        <v>64</v>
      </c>
      <c r="C124" s="396"/>
      <c r="D124" s="417" t="s">
        <v>115</v>
      </c>
      <c r="E124" s="387" t="s">
        <v>263</v>
      </c>
      <c r="F124" s="389" t="s">
        <v>1116</v>
      </c>
    </row>
    <row r="125" spans="1:6" x14ac:dyDescent="0.25">
      <c r="A125" s="413" t="s">
        <v>1290</v>
      </c>
      <c r="C125" s="429"/>
      <c r="F125" s="389" t="s">
        <v>428</v>
      </c>
    </row>
    <row r="126" spans="1:6" x14ac:dyDescent="0.25">
      <c r="A126" s="387" t="s">
        <v>174</v>
      </c>
      <c r="B126" s="386">
        <v>65</v>
      </c>
      <c r="C126" s="414"/>
      <c r="D126" s="388" t="s">
        <v>714</v>
      </c>
      <c r="E126" s="387" t="s">
        <v>175</v>
      </c>
    </row>
    <row r="127" spans="1:6" x14ac:dyDescent="0.25">
      <c r="A127" s="387" t="s">
        <v>1287</v>
      </c>
      <c r="B127" s="386">
        <v>66</v>
      </c>
      <c r="C127" s="414"/>
      <c r="D127" s="388" t="s">
        <v>714</v>
      </c>
      <c r="E127" s="387" t="s">
        <v>994</v>
      </c>
    </row>
    <row r="128" spans="1:6" x14ac:dyDescent="0.25">
      <c r="A128" s="387" t="s">
        <v>1288</v>
      </c>
      <c r="B128" s="386">
        <v>67</v>
      </c>
      <c r="C128" s="414"/>
      <c r="D128" s="388" t="s">
        <v>714</v>
      </c>
      <c r="E128" s="387" t="s">
        <v>1285</v>
      </c>
    </row>
    <row r="129" spans="1:6" s="409" customFormat="1" x14ac:dyDescent="0.25">
      <c r="A129" s="441" t="s">
        <v>1289</v>
      </c>
      <c r="B129" s="423"/>
      <c r="C129" s="424">
        <f>C127+C128</f>
        <v>0</v>
      </c>
      <c r="D129" s="425" t="s">
        <v>714</v>
      </c>
      <c r="E129" s="409" t="s">
        <v>241</v>
      </c>
      <c r="F129" s="421" t="s">
        <v>1117</v>
      </c>
    </row>
    <row r="130" spans="1:6" x14ac:dyDescent="0.25">
      <c r="A130" s="412" t="s">
        <v>866</v>
      </c>
      <c r="F130" s="389" t="s">
        <v>986</v>
      </c>
    </row>
    <row r="131" spans="1:6" s="409" customFormat="1" x14ac:dyDescent="0.25">
      <c r="A131" s="409" t="s">
        <v>1225</v>
      </c>
      <c r="B131" s="406"/>
      <c r="C131" s="420">
        <f>C46</f>
        <v>0</v>
      </c>
      <c r="D131" s="408" t="s">
        <v>709</v>
      </c>
      <c r="E131" s="409" t="s">
        <v>171</v>
      </c>
      <c r="F131" s="421"/>
    </row>
    <row r="132" spans="1:6" s="409" customFormat="1" x14ac:dyDescent="0.25">
      <c r="A132" s="409" t="s">
        <v>865</v>
      </c>
      <c r="B132" s="406"/>
      <c r="C132" s="420">
        <f>C94</f>
        <v>0</v>
      </c>
      <c r="D132" s="408" t="s">
        <v>714</v>
      </c>
      <c r="E132" s="409" t="s">
        <v>172</v>
      </c>
      <c r="F132" s="421"/>
    </row>
    <row r="133" spans="1:6" s="409" customFormat="1" x14ac:dyDescent="0.25">
      <c r="A133" s="441" t="s">
        <v>867</v>
      </c>
      <c r="B133" s="423"/>
      <c r="C133" s="424">
        <f>(C131/1000)+(C132/293)</f>
        <v>0</v>
      </c>
      <c r="D133" s="425" t="s">
        <v>868</v>
      </c>
      <c r="E133" s="409" t="s">
        <v>173</v>
      </c>
      <c r="F133" s="421"/>
    </row>
    <row r="134" spans="1:6" s="446" customFormat="1" ht="13.8" thickBot="1" x14ac:dyDescent="0.3">
      <c r="A134" s="442" t="s">
        <v>1336</v>
      </c>
      <c r="B134" s="443">
        <v>67</v>
      </c>
      <c r="C134" s="444" t="s">
        <v>1337</v>
      </c>
      <c r="D134" s="445">
        <v>60</v>
      </c>
      <c r="F134" s="447"/>
    </row>
    <row r="135" spans="1:6" ht="16.2" thickTop="1" x14ac:dyDescent="0.3">
      <c r="A135" s="394" t="s">
        <v>292</v>
      </c>
      <c r="F135" s="389" t="s">
        <v>1121</v>
      </c>
    </row>
    <row r="136" spans="1:6" x14ac:dyDescent="0.25">
      <c r="A136" s="412" t="s">
        <v>176</v>
      </c>
      <c r="B136" s="411"/>
      <c r="E136" s="387" t="s">
        <v>166</v>
      </c>
    </row>
    <row r="137" spans="1:6" x14ac:dyDescent="0.25">
      <c r="A137" s="413" t="s">
        <v>186</v>
      </c>
      <c r="B137" s="411"/>
      <c r="E137" s="387" t="s">
        <v>167</v>
      </c>
    </row>
    <row r="138" spans="1:6" x14ac:dyDescent="0.25">
      <c r="A138" s="387" t="s">
        <v>293</v>
      </c>
      <c r="B138" s="386">
        <v>1</v>
      </c>
      <c r="C138" s="448"/>
      <c r="D138" s="388" t="s">
        <v>618</v>
      </c>
      <c r="E138" s="387" t="s">
        <v>294</v>
      </c>
      <c r="F138" s="389" t="s">
        <v>830</v>
      </c>
    </row>
    <row r="139" spans="1:6" x14ac:dyDescent="0.25">
      <c r="A139" s="387" t="s">
        <v>295</v>
      </c>
      <c r="B139" s="386">
        <v>2</v>
      </c>
      <c r="C139" s="448"/>
      <c r="D139" s="388" t="s">
        <v>618</v>
      </c>
      <c r="E139" s="387" t="s">
        <v>296</v>
      </c>
      <c r="F139" s="389" t="s">
        <v>831</v>
      </c>
    </row>
    <row r="140" spans="1:6" s="409" customFormat="1" x14ac:dyDescent="0.25">
      <c r="A140" s="441" t="s">
        <v>297</v>
      </c>
      <c r="B140" s="423"/>
      <c r="C140" s="449">
        <f>C139-C138</f>
        <v>0</v>
      </c>
      <c r="D140" s="425" t="s">
        <v>618</v>
      </c>
      <c r="E140" s="409" t="s">
        <v>302</v>
      </c>
      <c r="F140" s="421" t="s">
        <v>1117</v>
      </c>
    </row>
    <row r="141" spans="1:6" x14ac:dyDescent="0.25">
      <c r="A141" s="387" t="s">
        <v>299</v>
      </c>
      <c r="B141" s="386">
        <v>3</v>
      </c>
      <c r="C141" s="450"/>
      <c r="D141" s="388" t="s">
        <v>618</v>
      </c>
      <c r="E141" s="387" t="s">
        <v>300</v>
      </c>
    </row>
    <row r="142" spans="1:6" x14ac:dyDescent="0.25">
      <c r="A142" s="387" t="s">
        <v>298</v>
      </c>
      <c r="B142" s="386">
        <v>4</v>
      </c>
      <c r="C142" s="448"/>
      <c r="D142" s="388" t="s">
        <v>618</v>
      </c>
      <c r="E142" s="387" t="s">
        <v>301</v>
      </c>
    </row>
    <row r="143" spans="1:6" s="409" customFormat="1" x14ac:dyDescent="0.25">
      <c r="A143" s="441" t="s">
        <v>169</v>
      </c>
      <c r="B143" s="423"/>
      <c r="C143" s="449">
        <f>C142-C141</f>
        <v>0</v>
      </c>
      <c r="D143" s="425" t="s">
        <v>618</v>
      </c>
      <c r="E143" s="409" t="s">
        <v>165</v>
      </c>
      <c r="F143" s="421" t="s">
        <v>1117</v>
      </c>
    </row>
    <row r="144" spans="1:6" s="409" customFormat="1" x14ac:dyDescent="0.25">
      <c r="A144" s="409" t="s">
        <v>168</v>
      </c>
      <c r="B144" s="406"/>
      <c r="C144" s="451">
        <f>C138+C141</f>
        <v>0</v>
      </c>
      <c r="D144" s="408" t="s">
        <v>618</v>
      </c>
      <c r="E144" s="409" t="s">
        <v>177</v>
      </c>
      <c r="F144" s="421" t="s">
        <v>986</v>
      </c>
    </row>
    <row r="145" spans="1:6" s="409" customFormat="1" x14ac:dyDescent="0.25">
      <c r="A145" s="409" t="s">
        <v>285</v>
      </c>
      <c r="B145" s="406"/>
      <c r="C145" s="451">
        <f>C139+C142</f>
        <v>0</v>
      </c>
      <c r="D145" s="408" t="s">
        <v>618</v>
      </c>
      <c r="E145" s="409" t="s">
        <v>178</v>
      </c>
      <c r="F145" s="421"/>
    </row>
    <row r="146" spans="1:6" s="409" customFormat="1" x14ac:dyDescent="0.25">
      <c r="A146" s="441" t="s">
        <v>170</v>
      </c>
      <c r="B146" s="423"/>
      <c r="C146" s="449">
        <f>C140+C143</f>
        <v>0</v>
      </c>
      <c r="D146" s="425" t="s">
        <v>618</v>
      </c>
      <c r="E146" s="409" t="s">
        <v>179</v>
      </c>
      <c r="F146" s="421"/>
    </row>
    <row r="147" spans="1:6" x14ac:dyDescent="0.25">
      <c r="A147" s="413" t="s">
        <v>187</v>
      </c>
      <c r="B147" s="411"/>
      <c r="C147" s="418"/>
      <c r="E147" s="387" t="s">
        <v>287</v>
      </c>
    </row>
    <row r="148" spans="1:6" x14ac:dyDescent="0.25">
      <c r="A148" s="387" t="s">
        <v>269</v>
      </c>
      <c r="B148" s="386">
        <v>5</v>
      </c>
      <c r="C148" s="448"/>
      <c r="D148" s="388" t="s">
        <v>618</v>
      </c>
      <c r="E148" s="387" t="s">
        <v>188</v>
      </c>
      <c r="F148" s="389" t="s">
        <v>460</v>
      </c>
    </row>
    <row r="149" spans="1:6" x14ac:dyDescent="0.25">
      <c r="A149" s="415" t="s">
        <v>270</v>
      </c>
      <c r="B149" s="416">
        <v>6</v>
      </c>
      <c r="C149" s="448"/>
      <c r="D149" s="417" t="s">
        <v>618</v>
      </c>
      <c r="E149" s="387" t="s">
        <v>189</v>
      </c>
      <c r="F149" s="389" t="s">
        <v>461</v>
      </c>
    </row>
    <row r="150" spans="1:6" x14ac:dyDescent="0.25">
      <c r="A150" s="413" t="s">
        <v>338</v>
      </c>
      <c r="B150" s="411"/>
      <c r="C150" s="418"/>
      <c r="E150" s="387" t="s">
        <v>288</v>
      </c>
    </row>
    <row r="151" spans="1:6" x14ac:dyDescent="0.25">
      <c r="A151" s="387" t="s">
        <v>337</v>
      </c>
      <c r="B151" s="386">
        <v>7</v>
      </c>
      <c r="C151" s="448"/>
      <c r="D151" s="388" t="s">
        <v>618</v>
      </c>
      <c r="E151" s="387" t="s">
        <v>294</v>
      </c>
      <c r="F151" s="389" t="s">
        <v>462</v>
      </c>
    </row>
    <row r="152" spans="1:6" x14ac:dyDescent="0.25">
      <c r="A152" s="387" t="s">
        <v>190</v>
      </c>
      <c r="B152" s="386">
        <v>8</v>
      </c>
      <c r="C152" s="448"/>
      <c r="D152" s="388" t="s">
        <v>618</v>
      </c>
      <c r="E152" s="387" t="s">
        <v>296</v>
      </c>
      <c r="F152" s="389" t="s">
        <v>463</v>
      </c>
    </row>
    <row r="153" spans="1:6" s="409" customFormat="1" x14ac:dyDescent="0.25">
      <c r="A153" s="441" t="s">
        <v>191</v>
      </c>
      <c r="B153" s="423"/>
      <c r="C153" s="449">
        <f>C152-C151</f>
        <v>0</v>
      </c>
      <c r="D153" s="425" t="s">
        <v>618</v>
      </c>
      <c r="E153" s="409" t="s">
        <v>302</v>
      </c>
      <c r="F153" s="421" t="s">
        <v>1117</v>
      </c>
    </row>
    <row r="154" spans="1:6" x14ac:dyDescent="0.25">
      <c r="A154" s="387" t="s">
        <v>192</v>
      </c>
      <c r="B154" s="386">
        <v>9</v>
      </c>
      <c r="C154" s="450"/>
      <c r="D154" s="388" t="s">
        <v>618</v>
      </c>
      <c r="E154" s="387" t="s">
        <v>300</v>
      </c>
    </row>
    <row r="155" spans="1:6" x14ac:dyDescent="0.25">
      <c r="A155" s="387" t="s">
        <v>193</v>
      </c>
      <c r="B155" s="386">
        <v>10</v>
      </c>
      <c r="C155" s="448"/>
      <c r="D155" s="388" t="s">
        <v>618</v>
      </c>
      <c r="E155" s="387" t="s">
        <v>301</v>
      </c>
    </row>
    <row r="156" spans="1:6" s="409" customFormat="1" x14ac:dyDescent="0.25">
      <c r="A156" s="441" t="s">
        <v>194</v>
      </c>
      <c r="B156" s="423"/>
      <c r="C156" s="449">
        <f>C155-C154</f>
        <v>0</v>
      </c>
      <c r="D156" s="425" t="s">
        <v>618</v>
      </c>
      <c r="E156" s="409" t="s">
        <v>165</v>
      </c>
      <c r="F156" s="421" t="s">
        <v>1117</v>
      </c>
    </row>
    <row r="157" spans="1:6" s="409" customFormat="1" x14ac:dyDescent="0.25">
      <c r="A157" s="409" t="s">
        <v>195</v>
      </c>
      <c r="B157" s="406"/>
      <c r="C157" s="451">
        <f>C151+C154</f>
        <v>0</v>
      </c>
      <c r="D157" s="408" t="s">
        <v>618</v>
      </c>
      <c r="E157" s="409" t="s">
        <v>177</v>
      </c>
      <c r="F157" s="421" t="s">
        <v>986</v>
      </c>
    </row>
    <row r="158" spans="1:6" s="409" customFormat="1" x14ac:dyDescent="0.25">
      <c r="A158" s="409" t="s">
        <v>335</v>
      </c>
      <c r="B158" s="406"/>
      <c r="C158" s="451">
        <f>C152+C155</f>
        <v>0</v>
      </c>
      <c r="D158" s="408" t="s">
        <v>618</v>
      </c>
      <c r="E158" s="409" t="s">
        <v>178</v>
      </c>
      <c r="F158" s="421"/>
    </row>
    <row r="159" spans="1:6" s="409" customFormat="1" x14ac:dyDescent="0.25">
      <c r="A159" s="441" t="s">
        <v>336</v>
      </c>
      <c r="B159" s="423"/>
      <c r="C159" s="449">
        <f>C153+C156</f>
        <v>0</v>
      </c>
      <c r="D159" s="425" t="s">
        <v>618</v>
      </c>
      <c r="E159" s="409" t="s">
        <v>179</v>
      </c>
      <c r="F159" s="421"/>
    </row>
    <row r="160" spans="1:6" x14ac:dyDescent="0.25">
      <c r="A160" s="413" t="s">
        <v>371</v>
      </c>
      <c r="C160" s="439"/>
      <c r="E160" s="387" t="s">
        <v>1090</v>
      </c>
    </row>
    <row r="161" spans="1:6" x14ac:dyDescent="0.25">
      <c r="A161" s="387" t="s">
        <v>347</v>
      </c>
      <c r="B161" s="386">
        <v>11</v>
      </c>
      <c r="C161" s="448"/>
      <c r="D161" s="388" t="s">
        <v>618</v>
      </c>
      <c r="E161" s="387" t="s">
        <v>294</v>
      </c>
      <c r="F161" s="389" t="s">
        <v>464</v>
      </c>
    </row>
    <row r="162" spans="1:6" x14ac:dyDescent="0.25">
      <c r="A162" s="387" t="s">
        <v>339</v>
      </c>
      <c r="B162" s="386">
        <v>12</v>
      </c>
      <c r="C162" s="448"/>
      <c r="D162" s="388" t="s">
        <v>618</v>
      </c>
      <c r="E162" s="387" t="s">
        <v>296</v>
      </c>
      <c r="F162" s="389" t="s">
        <v>465</v>
      </c>
    </row>
    <row r="163" spans="1:6" s="409" customFormat="1" x14ac:dyDescent="0.25">
      <c r="A163" s="441" t="s">
        <v>340</v>
      </c>
      <c r="B163" s="423"/>
      <c r="C163" s="449">
        <f>C162-C161</f>
        <v>0</v>
      </c>
      <c r="D163" s="425" t="s">
        <v>618</v>
      </c>
      <c r="E163" s="409" t="s">
        <v>302</v>
      </c>
      <c r="F163" s="421" t="s">
        <v>1117</v>
      </c>
    </row>
    <row r="164" spans="1:6" x14ac:dyDescent="0.25">
      <c r="A164" s="387" t="s">
        <v>341</v>
      </c>
      <c r="B164" s="386">
        <v>13</v>
      </c>
      <c r="C164" s="450"/>
      <c r="D164" s="388" t="s">
        <v>618</v>
      </c>
      <c r="E164" s="387" t="s">
        <v>300</v>
      </c>
    </row>
    <row r="165" spans="1:6" x14ac:dyDescent="0.25">
      <c r="A165" s="387" t="s">
        <v>342</v>
      </c>
      <c r="B165" s="386">
        <v>14</v>
      </c>
      <c r="C165" s="448"/>
      <c r="D165" s="388" t="s">
        <v>618</v>
      </c>
      <c r="E165" s="387" t="s">
        <v>301</v>
      </c>
    </row>
    <row r="166" spans="1:6" s="409" customFormat="1" x14ac:dyDescent="0.25">
      <c r="A166" s="441" t="s">
        <v>343</v>
      </c>
      <c r="B166" s="423"/>
      <c r="C166" s="449">
        <f>C165-C164</f>
        <v>0</v>
      </c>
      <c r="D166" s="425" t="s">
        <v>618</v>
      </c>
      <c r="E166" s="409" t="s">
        <v>165</v>
      </c>
      <c r="F166" s="421" t="s">
        <v>1117</v>
      </c>
    </row>
    <row r="167" spans="1:6" s="409" customFormat="1" x14ac:dyDescent="0.25">
      <c r="A167" s="409" t="s">
        <v>344</v>
      </c>
      <c r="B167" s="406"/>
      <c r="C167" s="451">
        <f>C161+C164</f>
        <v>0</v>
      </c>
      <c r="D167" s="408" t="s">
        <v>618</v>
      </c>
      <c r="E167" s="409" t="s">
        <v>177</v>
      </c>
      <c r="F167" s="421" t="s">
        <v>986</v>
      </c>
    </row>
    <row r="168" spans="1:6" s="409" customFormat="1" x14ac:dyDescent="0.25">
      <c r="A168" s="409" t="s">
        <v>345</v>
      </c>
      <c r="B168" s="406"/>
      <c r="C168" s="451">
        <f>C162+C165</f>
        <v>0</v>
      </c>
      <c r="D168" s="408" t="s">
        <v>618</v>
      </c>
      <c r="E168" s="409" t="s">
        <v>178</v>
      </c>
      <c r="F168" s="421"/>
    </row>
    <row r="169" spans="1:6" s="409" customFormat="1" x14ac:dyDescent="0.25">
      <c r="A169" s="441" t="s">
        <v>346</v>
      </c>
      <c r="B169" s="423"/>
      <c r="C169" s="449">
        <f>C163+C166</f>
        <v>0</v>
      </c>
      <c r="D169" s="425" t="s">
        <v>618</v>
      </c>
      <c r="E169" s="409" t="s">
        <v>996</v>
      </c>
      <c r="F169" s="421"/>
    </row>
    <row r="170" spans="1:6" x14ac:dyDescent="0.25">
      <c r="A170" s="412" t="s">
        <v>289</v>
      </c>
      <c r="C170" s="418"/>
    </row>
    <row r="171" spans="1:6" x14ac:dyDescent="0.25">
      <c r="A171" s="413" t="s">
        <v>369</v>
      </c>
      <c r="B171" s="411"/>
      <c r="E171" s="387" t="s">
        <v>348</v>
      </c>
    </row>
    <row r="172" spans="1:6" x14ac:dyDescent="0.25">
      <c r="A172" s="387" t="s">
        <v>374</v>
      </c>
      <c r="B172" s="386">
        <v>15</v>
      </c>
      <c r="C172" s="448"/>
      <c r="D172" s="388" t="s">
        <v>618</v>
      </c>
      <c r="E172" s="387" t="s">
        <v>375</v>
      </c>
      <c r="F172" s="389" t="s">
        <v>467</v>
      </c>
    </row>
    <row r="173" spans="1:6" x14ac:dyDescent="0.25">
      <c r="A173" s="387" t="s">
        <v>372</v>
      </c>
      <c r="B173" s="386">
        <v>16</v>
      </c>
      <c r="C173" s="448"/>
      <c r="D173" s="388" t="s">
        <v>618</v>
      </c>
      <c r="E173" s="387" t="s">
        <v>376</v>
      </c>
      <c r="F173" s="389" t="s">
        <v>466</v>
      </c>
    </row>
    <row r="174" spans="1:6" s="409" customFormat="1" x14ac:dyDescent="0.25">
      <c r="A174" s="441" t="s">
        <v>234</v>
      </c>
      <c r="B174" s="423"/>
      <c r="C174" s="449">
        <f>C173-C172</f>
        <v>0</v>
      </c>
      <c r="D174" s="425" t="s">
        <v>618</v>
      </c>
      <c r="E174" s="409" t="s">
        <v>373</v>
      </c>
      <c r="F174" s="421" t="s">
        <v>1117</v>
      </c>
    </row>
    <row r="175" spans="1:6" x14ac:dyDescent="0.25">
      <c r="A175" s="387" t="s">
        <v>349</v>
      </c>
      <c r="B175" s="386">
        <v>17</v>
      </c>
      <c r="C175" s="450"/>
      <c r="D175" s="388" t="s">
        <v>618</v>
      </c>
      <c r="E175" s="387" t="s">
        <v>991</v>
      </c>
    </row>
    <row r="176" spans="1:6" x14ac:dyDescent="0.25">
      <c r="A176" s="387" t="s">
        <v>350</v>
      </c>
      <c r="B176" s="386">
        <v>18</v>
      </c>
      <c r="C176" s="448"/>
      <c r="D176" s="388" t="s">
        <v>618</v>
      </c>
      <c r="E176" s="387" t="s">
        <v>992</v>
      </c>
    </row>
    <row r="177" spans="1:6" s="409" customFormat="1" x14ac:dyDescent="0.25">
      <c r="A177" s="441" t="s">
        <v>351</v>
      </c>
      <c r="B177" s="423"/>
      <c r="C177" s="449">
        <f>C176-C175</f>
        <v>0</v>
      </c>
      <c r="D177" s="425" t="s">
        <v>618</v>
      </c>
      <c r="E177" s="409" t="s">
        <v>993</v>
      </c>
      <c r="F177" s="421" t="s">
        <v>1117</v>
      </c>
    </row>
    <row r="178" spans="1:6" x14ac:dyDescent="0.25">
      <c r="A178" s="387" t="s">
        <v>352</v>
      </c>
      <c r="B178" s="386">
        <v>19</v>
      </c>
      <c r="C178" s="450"/>
      <c r="D178" s="388" t="s">
        <v>618</v>
      </c>
      <c r="E178" s="387" t="s">
        <v>300</v>
      </c>
    </row>
    <row r="179" spans="1:6" x14ac:dyDescent="0.25">
      <c r="A179" s="387" t="s">
        <v>353</v>
      </c>
      <c r="B179" s="386">
        <v>20</v>
      </c>
      <c r="C179" s="448"/>
      <c r="D179" s="388" t="s">
        <v>618</v>
      </c>
      <c r="E179" s="387" t="s">
        <v>301</v>
      </c>
    </row>
    <row r="180" spans="1:6" s="409" customFormat="1" x14ac:dyDescent="0.25">
      <c r="A180" s="441" t="s">
        <v>354</v>
      </c>
      <c r="B180" s="423"/>
      <c r="C180" s="449">
        <f>C179-C178</f>
        <v>0</v>
      </c>
      <c r="D180" s="425" t="s">
        <v>618</v>
      </c>
      <c r="E180" s="409" t="s">
        <v>165</v>
      </c>
      <c r="F180" s="421" t="s">
        <v>1117</v>
      </c>
    </row>
    <row r="181" spans="1:6" s="409" customFormat="1" x14ac:dyDescent="0.25">
      <c r="A181" s="409" t="s">
        <v>355</v>
      </c>
      <c r="B181" s="406"/>
      <c r="C181" s="451">
        <f>C175+C178</f>
        <v>0</v>
      </c>
      <c r="D181" s="408" t="s">
        <v>618</v>
      </c>
      <c r="E181" s="409" t="s">
        <v>377</v>
      </c>
      <c r="F181" s="421" t="s">
        <v>986</v>
      </c>
    </row>
    <row r="182" spans="1:6" s="409" customFormat="1" x14ac:dyDescent="0.25">
      <c r="A182" s="409" t="s">
        <v>286</v>
      </c>
      <c r="B182" s="406"/>
      <c r="C182" s="451">
        <f>C176+C179</f>
        <v>0</v>
      </c>
      <c r="D182" s="408" t="s">
        <v>618</v>
      </c>
      <c r="E182" s="409" t="s">
        <v>378</v>
      </c>
      <c r="F182" s="421"/>
    </row>
    <row r="183" spans="1:6" s="409" customFormat="1" x14ac:dyDescent="0.25">
      <c r="A183" s="441" t="s">
        <v>356</v>
      </c>
      <c r="B183" s="423"/>
      <c r="C183" s="449">
        <f>C177+C180</f>
        <v>0</v>
      </c>
      <c r="D183" s="425" t="s">
        <v>618</v>
      </c>
      <c r="E183" s="409" t="s">
        <v>379</v>
      </c>
      <c r="F183" s="421"/>
    </row>
    <row r="184" spans="1:6" x14ac:dyDescent="0.25">
      <c r="A184" s="413" t="s">
        <v>357</v>
      </c>
      <c r="B184" s="411"/>
      <c r="C184" s="418"/>
      <c r="E184" s="387" t="s">
        <v>290</v>
      </c>
    </row>
    <row r="185" spans="1:6" x14ac:dyDescent="0.25">
      <c r="A185" s="387" t="s">
        <v>271</v>
      </c>
      <c r="B185" s="386">
        <v>21</v>
      </c>
      <c r="C185" s="448"/>
      <c r="D185" s="388" t="s">
        <v>618</v>
      </c>
      <c r="E185" s="387" t="s">
        <v>358</v>
      </c>
      <c r="F185" s="389" t="s">
        <v>460</v>
      </c>
    </row>
    <row r="186" spans="1:6" x14ac:dyDescent="0.25">
      <c r="A186" s="415" t="s">
        <v>272</v>
      </c>
      <c r="B186" s="416">
        <v>22</v>
      </c>
      <c r="C186" s="448"/>
      <c r="D186" s="417" t="s">
        <v>618</v>
      </c>
      <c r="E186" s="387" t="s">
        <v>359</v>
      </c>
      <c r="F186" s="389" t="s">
        <v>461</v>
      </c>
    </row>
    <row r="187" spans="1:6" x14ac:dyDescent="0.25">
      <c r="A187" s="413" t="s">
        <v>370</v>
      </c>
      <c r="C187" s="439"/>
      <c r="E187" s="387" t="s">
        <v>1090</v>
      </c>
    </row>
    <row r="188" spans="1:6" x14ac:dyDescent="0.25">
      <c r="A188" s="387" t="s">
        <v>232</v>
      </c>
      <c r="B188" s="386">
        <v>23</v>
      </c>
      <c r="C188" s="448"/>
      <c r="D188" s="388" t="s">
        <v>618</v>
      </c>
      <c r="E188" s="387" t="s">
        <v>375</v>
      </c>
      <c r="F188" s="389" t="s">
        <v>464</v>
      </c>
    </row>
    <row r="189" spans="1:6" x14ac:dyDescent="0.25">
      <c r="A189" s="387" t="s">
        <v>230</v>
      </c>
      <c r="B189" s="386">
        <v>24</v>
      </c>
      <c r="C189" s="448"/>
      <c r="D189" s="388" t="s">
        <v>618</v>
      </c>
      <c r="E189" s="387" t="s">
        <v>376</v>
      </c>
      <c r="F189" s="389" t="s">
        <v>465</v>
      </c>
    </row>
    <row r="190" spans="1:6" s="409" customFormat="1" x14ac:dyDescent="0.25">
      <c r="A190" s="441" t="s">
        <v>235</v>
      </c>
      <c r="B190" s="423"/>
      <c r="C190" s="449">
        <f>C189-C188</f>
        <v>0</v>
      </c>
      <c r="D190" s="425" t="s">
        <v>618</v>
      </c>
      <c r="E190" s="409" t="s">
        <v>231</v>
      </c>
      <c r="F190" s="421" t="s">
        <v>1117</v>
      </c>
    </row>
    <row r="191" spans="1:6" x14ac:dyDescent="0.25">
      <c r="A191" s="387" t="s">
        <v>360</v>
      </c>
      <c r="B191" s="386">
        <v>25</v>
      </c>
      <c r="C191" s="450"/>
      <c r="D191" s="388" t="s">
        <v>618</v>
      </c>
      <c r="E191" s="387" t="s">
        <v>991</v>
      </c>
    </row>
    <row r="192" spans="1:6" x14ac:dyDescent="0.25">
      <c r="A192" s="387" t="s">
        <v>361</v>
      </c>
      <c r="B192" s="386">
        <v>26</v>
      </c>
      <c r="C192" s="448"/>
      <c r="D192" s="388" t="s">
        <v>618</v>
      </c>
      <c r="E192" s="387" t="s">
        <v>992</v>
      </c>
    </row>
    <row r="193" spans="1:6" s="409" customFormat="1" x14ac:dyDescent="0.25">
      <c r="A193" s="441" t="s">
        <v>362</v>
      </c>
      <c r="B193" s="423"/>
      <c r="C193" s="449">
        <f>C192-C191</f>
        <v>0</v>
      </c>
      <c r="D193" s="425" t="s">
        <v>618</v>
      </c>
      <c r="E193" s="409" t="s">
        <v>997</v>
      </c>
      <c r="F193" s="421" t="s">
        <v>1117</v>
      </c>
    </row>
    <row r="194" spans="1:6" x14ac:dyDescent="0.25">
      <c r="A194" s="387" t="s">
        <v>363</v>
      </c>
      <c r="B194" s="386">
        <v>27</v>
      </c>
      <c r="C194" s="450"/>
      <c r="D194" s="388" t="s">
        <v>618</v>
      </c>
      <c r="E194" s="387" t="s">
        <v>300</v>
      </c>
    </row>
    <row r="195" spans="1:6" x14ac:dyDescent="0.25">
      <c r="A195" s="387" t="s">
        <v>364</v>
      </c>
      <c r="B195" s="386">
        <v>28</v>
      </c>
      <c r="C195" s="448"/>
      <c r="D195" s="388" t="s">
        <v>618</v>
      </c>
      <c r="E195" s="387" t="s">
        <v>301</v>
      </c>
    </row>
    <row r="196" spans="1:6" s="409" customFormat="1" x14ac:dyDescent="0.25">
      <c r="A196" s="441" t="s">
        <v>365</v>
      </c>
      <c r="B196" s="423"/>
      <c r="C196" s="449">
        <f>C195-C194</f>
        <v>0</v>
      </c>
      <c r="D196" s="425" t="s">
        <v>618</v>
      </c>
      <c r="E196" s="409" t="s">
        <v>165</v>
      </c>
      <c r="F196" s="421" t="s">
        <v>1117</v>
      </c>
    </row>
    <row r="197" spans="1:6" s="409" customFormat="1" x14ac:dyDescent="0.25">
      <c r="A197" s="409" t="s">
        <v>366</v>
      </c>
      <c r="B197" s="406"/>
      <c r="C197" s="451">
        <f>C191+C194</f>
        <v>0</v>
      </c>
      <c r="D197" s="408" t="s">
        <v>618</v>
      </c>
      <c r="E197" s="409" t="s">
        <v>377</v>
      </c>
      <c r="F197" s="421" t="s">
        <v>986</v>
      </c>
    </row>
    <row r="198" spans="1:6" s="409" customFormat="1" x14ac:dyDescent="0.25">
      <c r="A198" s="409" t="s">
        <v>367</v>
      </c>
      <c r="B198" s="406"/>
      <c r="C198" s="451">
        <f>C192+C195</f>
        <v>0</v>
      </c>
      <c r="D198" s="408" t="s">
        <v>618</v>
      </c>
      <c r="E198" s="409" t="s">
        <v>378</v>
      </c>
      <c r="F198" s="421"/>
    </row>
    <row r="199" spans="1:6" s="409" customFormat="1" x14ac:dyDescent="0.25">
      <c r="A199" s="441" t="s">
        <v>368</v>
      </c>
      <c r="B199" s="423"/>
      <c r="C199" s="449">
        <f>C193+C196</f>
        <v>0</v>
      </c>
      <c r="D199" s="425" t="s">
        <v>618</v>
      </c>
      <c r="E199" s="409" t="s">
        <v>233</v>
      </c>
      <c r="F199" s="421"/>
    </row>
    <row r="200" spans="1:6" x14ac:dyDescent="0.25">
      <c r="A200" s="412" t="s">
        <v>291</v>
      </c>
      <c r="C200" s="418"/>
      <c r="F200" s="421" t="s">
        <v>986</v>
      </c>
    </row>
    <row r="201" spans="1:6" s="409" customFormat="1" x14ac:dyDescent="0.25">
      <c r="A201" s="409" t="s">
        <v>236</v>
      </c>
      <c r="B201" s="406"/>
      <c r="C201" s="451">
        <f>C145</f>
        <v>0</v>
      </c>
      <c r="D201" s="408" t="s">
        <v>618</v>
      </c>
      <c r="E201" s="409" t="s">
        <v>236</v>
      </c>
      <c r="F201" s="421"/>
    </row>
    <row r="202" spans="1:6" s="409" customFormat="1" x14ac:dyDescent="0.25">
      <c r="A202" s="409" t="s">
        <v>237</v>
      </c>
      <c r="B202" s="406"/>
      <c r="C202" s="451">
        <f>C182</f>
        <v>0</v>
      </c>
      <c r="D202" s="408" t="s">
        <v>618</v>
      </c>
      <c r="E202" s="409" t="s">
        <v>237</v>
      </c>
      <c r="F202" s="421"/>
    </row>
    <row r="203" spans="1:6" s="409" customFormat="1" x14ac:dyDescent="0.25">
      <c r="A203" s="441" t="s">
        <v>238</v>
      </c>
      <c r="B203" s="423"/>
      <c r="C203" s="449">
        <f>C201+C202</f>
        <v>0</v>
      </c>
      <c r="D203" s="425" t="s">
        <v>618</v>
      </c>
      <c r="E203" s="409" t="s">
        <v>238</v>
      </c>
      <c r="F203" s="421"/>
    </row>
    <row r="204" spans="1:6" s="402" customFormat="1" ht="13.8" thickBot="1" x14ac:dyDescent="0.3">
      <c r="A204" s="442" t="s">
        <v>1336</v>
      </c>
      <c r="B204" s="443">
        <v>28</v>
      </c>
      <c r="C204" s="444" t="s">
        <v>1337</v>
      </c>
      <c r="D204" s="445">
        <v>26</v>
      </c>
      <c r="F204" s="403"/>
    </row>
    <row r="205" spans="1:6" ht="24.6" thickTop="1" x14ac:dyDescent="0.3">
      <c r="A205" s="394" t="s">
        <v>239</v>
      </c>
      <c r="F205" s="452" t="s">
        <v>1091</v>
      </c>
    </row>
    <row r="206" spans="1:6" x14ac:dyDescent="0.25">
      <c r="A206" s="412" t="s">
        <v>1163</v>
      </c>
      <c r="B206" s="411"/>
      <c r="E206" s="387" t="s">
        <v>1216</v>
      </c>
    </row>
    <row r="207" spans="1:6" x14ac:dyDescent="0.25">
      <c r="A207" s="413" t="s">
        <v>1272</v>
      </c>
      <c r="B207" s="411"/>
      <c r="E207" s="387" t="s">
        <v>1273</v>
      </c>
      <c r="F207" s="389" t="s">
        <v>468</v>
      </c>
    </row>
    <row r="208" spans="1:6" x14ac:dyDescent="0.25">
      <c r="A208" s="418" t="s">
        <v>1157</v>
      </c>
      <c r="B208" s="431">
        <v>1</v>
      </c>
      <c r="C208" s="448"/>
      <c r="D208" s="432" t="s">
        <v>618</v>
      </c>
      <c r="E208" s="387" t="s">
        <v>1092</v>
      </c>
      <c r="F208" s="389" t="s">
        <v>594</v>
      </c>
    </row>
    <row r="209" spans="1:6" x14ac:dyDescent="0.25">
      <c r="A209" s="418" t="s">
        <v>1156</v>
      </c>
      <c r="B209" s="431">
        <v>2</v>
      </c>
      <c r="C209" s="448"/>
      <c r="D209" s="432" t="s">
        <v>618</v>
      </c>
      <c r="E209" s="387" t="s">
        <v>1093</v>
      </c>
    </row>
    <row r="210" spans="1:6" s="409" customFormat="1" x14ac:dyDescent="0.25">
      <c r="A210" s="441" t="s">
        <v>170</v>
      </c>
      <c r="B210" s="423"/>
      <c r="C210" s="449">
        <f>C208+C209</f>
        <v>0</v>
      </c>
      <c r="D210" s="425" t="s">
        <v>618</v>
      </c>
      <c r="E210" s="409" t="s">
        <v>1146</v>
      </c>
      <c r="F210" s="421" t="s">
        <v>1117</v>
      </c>
    </row>
    <row r="211" spans="1:6" x14ac:dyDescent="0.25">
      <c r="A211" s="413" t="s">
        <v>1147</v>
      </c>
      <c r="C211" s="453"/>
      <c r="F211" s="389" t="s">
        <v>595</v>
      </c>
    </row>
    <row r="212" spans="1:6" x14ac:dyDescent="0.25">
      <c r="A212" s="387" t="s">
        <v>1148</v>
      </c>
      <c r="B212" s="386">
        <v>3</v>
      </c>
      <c r="C212" s="448"/>
      <c r="D212" s="388" t="s">
        <v>618</v>
      </c>
      <c r="E212" s="387" t="s">
        <v>1150</v>
      </c>
      <c r="F212" s="389" t="s">
        <v>468</v>
      </c>
    </row>
    <row r="213" spans="1:6" s="409" customFormat="1" x14ac:dyDescent="0.25">
      <c r="A213" s="441" t="s">
        <v>1149</v>
      </c>
      <c r="B213" s="423"/>
      <c r="C213" s="449">
        <f>C210+C212</f>
        <v>0</v>
      </c>
      <c r="D213" s="425" t="s">
        <v>618</v>
      </c>
      <c r="E213" s="409" t="s">
        <v>1151</v>
      </c>
      <c r="F213" s="421"/>
    </row>
    <row r="214" spans="1:6" x14ac:dyDescent="0.25">
      <c r="A214" s="413" t="s">
        <v>1274</v>
      </c>
      <c r="B214" s="411"/>
      <c r="E214" s="387" t="s">
        <v>1275</v>
      </c>
      <c r="F214" s="389" t="s">
        <v>468</v>
      </c>
    </row>
    <row r="215" spans="1:6" x14ac:dyDescent="0.25">
      <c r="A215" s="418" t="s">
        <v>998</v>
      </c>
      <c r="B215" s="431">
        <v>4</v>
      </c>
      <c r="C215" s="448"/>
      <c r="D215" s="432" t="s">
        <v>618</v>
      </c>
      <c r="E215" s="387" t="s">
        <v>1152</v>
      </c>
      <c r="F215" s="389" t="s">
        <v>594</v>
      </c>
    </row>
    <row r="216" spans="1:6" x14ac:dyDescent="0.25">
      <c r="A216" s="418" t="s">
        <v>999</v>
      </c>
      <c r="B216" s="431">
        <v>5</v>
      </c>
      <c r="C216" s="448"/>
      <c r="D216" s="432" t="s">
        <v>618</v>
      </c>
      <c r="E216" s="387" t="s">
        <v>1152</v>
      </c>
    </row>
    <row r="217" spans="1:6" s="409" customFormat="1" x14ac:dyDescent="0.25">
      <c r="A217" s="441" t="s">
        <v>1155</v>
      </c>
      <c r="B217" s="423"/>
      <c r="C217" s="449">
        <f>C215+C216</f>
        <v>0</v>
      </c>
      <c r="D217" s="425" t="s">
        <v>618</v>
      </c>
      <c r="E217" s="409" t="s">
        <v>1000</v>
      </c>
      <c r="F217" s="421" t="s">
        <v>1117</v>
      </c>
    </row>
    <row r="218" spans="1:6" x14ac:dyDescent="0.25">
      <c r="A218" s="413" t="s">
        <v>1162</v>
      </c>
      <c r="C218" s="453"/>
      <c r="E218" s="387" t="s">
        <v>402</v>
      </c>
      <c r="F218" s="389" t="s">
        <v>595</v>
      </c>
    </row>
    <row r="219" spans="1:6" x14ac:dyDescent="0.25">
      <c r="A219" s="387" t="s">
        <v>1161</v>
      </c>
      <c r="B219" s="386">
        <v>6</v>
      </c>
      <c r="C219" s="448"/>
      <c r="D219" s="388" t="s">
        <v>618</v>
      </c>
      <c r="E219" s="387" t="s">
        <v>1158</v>
      </c>
      <c r="F219" s="389" t="s">
        <v>468</v>
      </c>
    </row>
    <row r="220" spans="1:6" s="409" customFormat="1" x14ac:dyDescent="0.25">
      <c r="A220" s="441" t="s">
        <v>1159</v>
      </c>
      <c r="B220" s="423"/>
      <c r="C220" s="449">
        <f>C217+C219</f>
        <v>0</v>
      </c>
      <c r="D220" s="425" t="s">
        <v>618</v>
      </c>
      <c r="E220" s="409" t="s">
        <v>1160</v>
      </c>
      <c r="F220" s="421" t="s">
        <v>1117</v>
      </c>
    </row>
    <row r="221" spans="1:6" x14ac:dyDescent="0.25">
      <c r="A221" s="413" t="s">
        <v>1276</v>
      </c>
      <c r="C221" s="453"/>
      <c r="F221" s="421" t="s">
        <v>986</v>
      </c>
    </row>
    <row r="222" spans="1:6" s="409" customFormat="1" x14ac:dyDescent="0.25">
      <c r="A222" s="409" t="s">
        <v>1319</v>
      </c>
      <c r="B222" s="406"/>
      <c r="C222" s="454">
        <f>C210+C217</f>
        <v>0</v>
      </c>
      <c r="D222" s="408" t="s">
        <v>618</v>
      </c>
      <c r="E222" s="409" t="s">
        <v>1321</v>
      </c>
      <c r="F222" s="421"/>
    </row>
    <row r="223" spans="1:6" s="409" customFormat="1" x14ac:dyDescent="0.25">
      <c r="A223" s="441" t="s">
        <v>1320</v>
      </c>
      <c r="B223" s="423"/>
      <c r="C223" s="449">
        <f>C213+C220</f>
        <v>0</v>
      </c>
      <c r="D223" s="425" t="s">
        <v>618</v>
      </c>
      <c r="E223" s="409" t="s">
        <v>1322</v>
      </c>
      <c r="F223" s="421"/>
    </row>
    <row r="224" spans="1:6" x14ac:dyDescent="0.25">
      <c r="A224" s="413" t="s">
        <v>1277</v>
      </c>
      <c r="B224" s="411"/>
      <c r="C224" s="418"/>
      <c r="E224" s="387" t="s">
        <v>1001</v>
      </c>
      <c r="F224" s="389" t="s">
        <v>596</v>
      </c>
    </row>
    <row r="225" spans="1:6" x14ac:dyDescent="0.25">
      <c r="A225" s="418" t="s">
        <v>1314</v>
      </c>
      <c r="B225" s="431">
        <v>7</v>
      </c>
      <c r="C225" s="448"/>
      <c r="D225" s="432" t="s">
        <v>618</v>
      </c>
      <c r="E225" s="387" t="s">
        <v>1092</v>
      </c>
      <c r="F225" s="389" t="s">
        <v>594</v>
      </c>
    </row>
    <row r="226" spans="1:6" x14ac:dyDescent="0.25">
      <c r="A226" s="418" t="s">
        <v>1315</v>
      </c>
      <c r="B226" s="431">
        <v>8</v>
      </c>
      <c r="C226" s="448"/>
      <c r="D226" s="432" t="s">
        <v>618</v>
      </c>
      <c r="E226" s="387" t="s">
        <v>1093</v>
      </c>
    </row>
    <row r="227" spans="1:6" s="409" customFormat="1" x14ac:dyDescent="0.25">
      <c r="A227" s="441" t="s">
        <v>1278</v>
      </c>
      <c r="B227" s="423"/>
      <c r="C227" s="449">
        <f>C225+C226</f>
        <v>0</v>
      </c>
      <c r="D227" s="425" t="s">
        <v>618</v>
      </c>
      <c r="E227" s="409" t="s">
        <v>1146</v>
      </c>
      <c r="F227" s="421" t="s">
        <v>1117</v>
      </c>
    </row>
    <row r="228" spans="1:6" x14ac:dyDescent="0.25">
      <c r="A228" s="413" t="s">
        <v>1327</v>
      </c>
      <c r="C228" s="439"/>
      <c r="E228" s="387" t="s">
        <v>404</v>
      </c>
      <c r="F228" s="389" t="s">
        <v>597</v>
      </c>
    </row>
    <row r="229" spans="1:6" x14ac:dyDescent="0.25">
      <c r="A229" s="418" t="s">
        <v>1316</v>
      </c>
      <c r="B229" s="431">
        <v>9</v>
      </c>
      <c r="C229" s="448"/>
      <c r="D229" s="432" t="s">
        <v>618</v>
      </c>
      <c r="E229" s="387" t="s">
        <v>1092</v>
      </c>
      <c r="F229" s="389" t="s">
        <v>594</v>
      </c>
    </row>
    <row r="230" spans="1:6" x14ac:dyDescent="0.25">
      <c r="A230" s="418" t="s">
        <v>1317</v>
      </c>
      <c r="B230" s="431">
        <v>10</v>
      </c>
      <c r="C230" s="448"/>
      <c r="D230" s="432" t="s">
        <v>618</v>
      </c>
      <c r="E230" s="387" t="s">
        <v>1093</v>
      </c>
    </row>
    <row r="231" spans="1:6" s="409" customFormat="1" x14ac:dyDescent="0.25">
      <c r="A231" s="441" t="s">
        <v>1318</v>
      </c>
      <c r="B231" s="423"/>
      <c r="C231" s="449">
        <f>C229+C230</f>
        <v>0</v>
      </c>
      <c r="D231" s="425" t="s">
        <v>618</v>
      </c>
      <c r="E231" s="409" t="s">
        <v>1146</v>
      </c>
      <c r="F231" s="421" t="s">
        <v>1117</v>
      </c>
    </row>
    <row r="232" spans="1:6" x14ac:dyDescent="0.25">
      <c r="A232" s="412" t="s">
        <v>1279</v>
      </c>
      <c r="C232" s="455"/>
    </row>
    <row r="233" spans="1:6" x14ac:dyDescent="0.25">
      <c r="A233" s="413" t="s">
        <v>1280</v>
      </c>
      <c r="B233" s="411"/>
      <c r="E233" s="387" t="s">
        <v>405</v>
      </c>
      <c r="F233" s="389" t="s">
        <v>468</v>
      </c>
    </row>
    <row r="234" spans="1:6" x14ac:dyDescent="0.25">
      <c r="A234" s="418" t="s">
        <v>1323</v>
      </c>
      <c r="B234" s="431">
        <v>11</v>
      </c>
      <c r="C234" s="448"/>
      <c r="D234" s="432" t="s">
        <v>618</v>
      </c>
      <c r="E234" s="387" t="s">
        <v>1094</v>
      </c>
      <c r="F234" s="389" t="s">
        <v>598</v>
      </c>
    </row>
    <row r="235" spans="1:6" x14ac:dyDescent="0.25">
      <c r="A235" s="418" t="s">
        <v>1164</v>
      </c>
      <c r="B235" s="431">
        <v>12</v>
      </c>
      <c r="C235" s="448"/>
      <c r="D235" s="432" t="s">
        <v>618</v>
      </c>
      <c r="E235" s="387" t="s">
        <v>1095</v>
      </c>
      <c r="F235" s="389" t="s">
        <v>594</v>
      </c>
    </row>
    <row r="236" spans="1:6" x14ac:dyDescent="0.25">
      <c r="A236" s="418" t="s">
        <v>1165</v>
      </c>
      <c r="B236" s="431">
        <v>13</v>
      </c>
      <c r="C236" s="448"/>
      <c r="D236" s="432" t="s">
        <v>618</v>
      </c>
      <c r="E236" s="387" t="s">
        <v>1096</v>
      </c>
    </row>
    <row r="237" spans="1:6" s="409" customFormat="1" x14ac:dyDescent="0.25">
      <c r="A237" s="441" t="s">
        <v>356</v>
      </c>
      <c r="B237" s="423"/>
      <c r="C237" s="449">
        <f>C235+C236</f>
        <v>0</v>
      </c>
      <c r="D237" s="425" t="s">
        <v>618</v>
      </c>
      <c r="E237" s="409" t="s">
        <v>1324</v>
      </c>
      <c r="F237" s="421" t="s">
        <v>1117</v>
      </c>
    </row>
    <row r="238" spans="1:6" x14ac:dyDescent="0.25">
      <c r="A238" s="413" t="s">
        <v>1166</v>
      </c>
      <c r="C238" s="453"/>
      <c r="E238" s="387" t="s">
        <v>403</v>
      </c>
      <c r="F238" s="389" t="s">
        <v>595</v>
      </c>
    </row>
    <row r="239" spans="1:6" x14ac:dyDescent="0.25">
      <c r="A239" s="387" t="s">
        <v>1167</v>
      </c>
      <c r="B239" s="386">
        <v>14</v>
      </c>
      <c r="C239" s="448"/>
      <c r="D239" s="388" t="s">
        <v>618</v>
      </c>
      <c r="E239" s="387" t="s">
        <v>1168</v>
      </c>
      <c r="F239" s="389" t="s">
        <v>468</v>
      </c>
    </row>
    <row r="240" spans="1:6" s="409" customFormat="1" x14ac:dyDescent="0.25">
      <c r="A240" s="441" t="s">
        <v>1169</v>
      </c>
      <c r="B240" s="423"/>
      <c r="C240" s="449">
        <f>C237+C239</f>
        <v>0</v>
      </c>
      <c r="D240" s="425" t="s">
        <v>618</v>
      </c>
      <c r="E240" s="409" t="s">
        <v>1151</v>
      </c>
      <c r="F240" s="421" t="s">
        <v>1117</v>
      </c>
    </row>
    <row r="241" spans="1:6" x14ac:dyDescent="0.25">
      <c r="A241" s="413" t="s">
        <v>1281</v>
      </c>
      <c r="B241" s="411"/>
      <c r="E241" s="387" t="s">
        <v>1282</v>
      </c>
      <c r="F241" s="389" t="s">
        <v>468</v>
      </c>
    </row>
    <row r="242" spans="1:6" x14ac:dyDescent="0.25">
      <c r="A242" s="387" t="s">
        <v>1002</v>
      </c>
      <c r="B242" s="386">
        <v>15</v>
      </c>
      <c r="C242" s="456"/>
      <c r="D242" s="388" t="s">
        <v>618</v>
      </c>
      <c r="E242" s="387" t="s">
        <v>1152</v>
      </c>
      <c r="F242" s="389" t="s">
        <v>598</v>
      </c>
    </row>
    <row r="243" spans="1:6" x14ac:dyDescent="0.25">
      <c r="A243" s="418" t="s">
        <v>1003</v>
      </c>
      <c r="B243" s="431">
        <v>16</v>
      </c>
      <c r="C243" s="448"/>
      <c r="D243" s="432" t="s">
        <v>618</v>
      </c>
      <c r="E243" s="387" t="s">
        <v>1004</v>
      </c>
      <c r="F243" s="389" t="s">
        <v>594</v>
      </c>
    </row>
    <row r="244" spans="1:6" x14ac:dyDescent="0.25">
      <c r="A244" s="418" t="s">
        <v>1005</v>
      </c>
      <c r="B244" s="431">
        <v>17</v>
      </c>
      <c r="C244" s="448"/>
      <c r="D244" s="432" t="s">
        <v>618</v>
      </c>
      <c r="E244" s="387" t="s">
        <v>1152</v>
      </c>
    </row>
    <row r="245" spans="1:6" s="409" customFormat="1" x14ac:dyDescent="0.25">
      <c r="A245" s="441" t="s">
        <v>1155</v>
      </c>
      <c r="B245" s="423"/>
      <c r="C245" s="449">
        <f>C243+C244</f>
        <v>0</v>
      </c>
      <c r="D245" s="425" t="s">
        <v>618</v>
      </c>
      <c r="E245" s="409" t="s">
        <v>1097</v>
      </c>
      <c r="F245" s="421" t="s">
        <v>1117</v>
      </c>
    </row>
    <row r="246" spans="1:6" x14ac:dyDescent="0.25">
      <c r="A246" s="413" t="s">
        <v>1170</v>
      </c>
      <c r="C246" s="453"/>
      <c r="E246" s="387" t="s">
        <v>402</v>
      </c>
    </row>
    <row r="247" spans="1:6" x14ac:dyDescent="0.25">
      <c r="A247" s="387" t="s">
        <v>1171</v>
      </c>
      <c r="B247" s="386">
        <v>18</v>
      </c>
      <c r="C247" s="448"/>
      <c r="D247" s="388" t="s">
        <v>618</v>
      </c>
      <c r="E247" s="387" t="s">
        <v>1172</v>
      </c>
    </row>
    <row r="248" spans="1:6" s="409" customFormat="1" x14ac:dyDescent="0.25">
      <c r="A248" s="441" t="s">
        <v>1313</v>
      </c>
      <c r="B248" s="423"/>
      <c r="C248" s="449">
        <f>C245+C247</f>
        <v>0</v>
      </c>
      <c r="D248" s="425" t="s">
        <v>618</v>
      </c>
      <c r="E248" s="409" t="s">
        <v>1160</v>
      </c>
      <c r="F248" s="421" t="s">
        <v>1117</v>
      </c>
    </row>
    <row r="249" spans="1:6" x14ac:dyDescent="0.25">
      <c r="A249" s="413" t="s">
        <v>1283</v>
      </c>
      <c r="C249" s="453"/>
      <c r="F249" s="421" t="s">
        <v>986</v>
      </c>
    </row>
    <row r="250" spans="1:6" s="409" customFormat="1" x14ac:dyDescent="0.25">
      <c r="A250" s="409" t="s">
        <v>1325</v>
      </c>
      <c r="B250" s="406"/>
      <c r="C250" s="454">
        <f>C237+C245</f>
        <v>0</v>
      </c>
      <c r="D250" s="408" t="s">
        <v>618</v>
      </c>
      <c r="E250" s="409" t="s">
        <v>1321</v>
      </c>
      <c r="F250" s="421"/>
    </row>
    <row r="251" spans="1:6" s="409" customFormat="1" x14ac:dyDescent="0.25">
      <c r="A251" s="441" t="s">
        <v>1326</v>
      </c>
      <c r="B251" s="423"/>
      <c r="C251" s="449">
        <f>C240+C248</f>
        <v>0</v>
      </c>
      <c r="D251" s="425" t="s">
        <v>618</v>
      </c>
      <c r="E251" s="409" t="s">
        <v>1322</v>
      </c>
      <c r="F251" s="421"/>
    </row>
    <row r="252" spans="1:6" x14ac:dyDescent="0.25">
      <c r="A252" s="413" t="s">
        <v>1331</v>
      </c>
      <c r="C252" s="439"/>
      <c r="E252" s="387" t="s">
        <v>404</v>
      </c>
      <c r="F252" s="389" t="s">
        <v>597</v>
      </c>
    </row>
    <row r="253" spans="1:6" x14ac:dyDescent="0.25">
      <c r="A253" s="418" t="s">
        <v>1332</v>
      </c>
      <c r="B253" s="431">
        <v>19</v>
      </c>
      <c r="C253" s="448"/>
      <c r="D253" s="432" t="s">
        <v>618</v>
      </c>
      <c r="E253" s="387" t="s">
        <v>1094</v>
      </c>
      <c r="F253" s="389" t="s">
        <v>598</v>
      </c>
    </row>
    <row r="254" spans="1:6" x14ac:dyDescent="0.25">
      <c r="A254" s="418" t="s">
        <v>1328</v>
      </c>
      <c r="B254" s="431">
        <v>20</v>
      </c>
      <c r="C254" s="448"/>
      <c r="D254" s="432" t="s">
        <v>618</v>
      </c>
      <c r="E254" s="387" t="s">
        <v>1095</v>
      </c>
      <c r="F254" s="389" t="s">
        <v>427</v>
      </c>
    </row>
    <row r="255" spans="1:6" x14ac:dyDescent="0.25">
      <c r="A255" s="418" t="s">
        <v>1329</v>
      </c>
      <c r="B255" s="431">
        <v>21</v>
      </c>
      <c r="C255" s="448"/>
      <c r="D255" s="432" t="s">
        <v>618</v>
      </c>
      <c r="E255" s="387" t="s">
        <v>1096</v>
      </c>
    </row>
    <row r="256" spans="1:6" s="409" customFormat="1" x14ac:dyDescent="0.25">
      <c r="A256" s="441" t="s">
        <v>1330</v>
      </c>
      <c r="B256" s="423"/>
      <c r="C256" s="449">
        <f>C254+C255</f>
        <v>0</v>
      </c>
      <c r="D256" s="425" t="s">
        <v>618</v>
      </c>
      <c r="E256" s="409" t="s">
        <v>1324</v>
      </c>
      <c r="F256" s="421" t="s">
        <v>1117</v>
      </c>
    </row>
    <row r="257" spans="1:6" x14ac:dyDescent="0.25">
      <c r="A257" s="413" t="s">
        <v>1333</v>
      </c>
      <c r="C257" s="453"/>
      <c r="F257" s="421" t="s">
        <v>986</v>
      </c>
    </row>
    <row r="258" spans="1:6" s="409" customFormat="1" x14ac:dyDescent="0.25">
      <c r="A258" s="409" t="s">
        <v>1334</v>
      </c>
      <c r="B258" s="406"/>
      <c r="C258" s="454">
        <f>C222+C250</f>
        <v>0</v>
      </c>
      <c r="D258" s="408" t="s">
        <v>618</v>
      </c>
      <c r="E258" s="409" t="s">
        <v>1321</v>
      </c>
      <c r="F258" s="421"/>
    </row>
    <row r="259" spans="1:6" s="409" customFormat="1" x14ac:dyDescent="0.25">
      <c r="A259" s="441" t="s">
        <v>1335</v>
      </c>
      <c r="B259" s="423"/>
      <c r="C259" s="449">
        <f>C223+C251</f>
        <v>0</v>
      </c>
      <c r="D259" s="425" t="s">
        <v>618</v>
      </c>
      <c r="E259" s="409" t="s">
        <v>1322</v>
      </c>
      <c r="F259" s="421"/>
    </row>
    <row r="260" spans="1:6" s="402" customFormat="1" ht="13.8" thickBot="1" x14ac:dyDescent="0.3">
      <c r="A260" s="442" t="s">
        <v>1336</v>
      </c>
      <c r="B260" s="443">
        <v>21</v>
      </c>
      <c r="C260" s="444" t="s">
        <v>1337</v>
      </c>
      <c r="D260" s="445">
        <v>19</v>
      </c>
      <c r="F260" s="403"/>
    </row>
    <row r="261" spans="1:6" ht="16.2" thickTop="1" x14ac:dyDescent="0.3">
      <c r="A261" s="457" t="s">
        <v>583</v>
      </c>
      <c r="F261" s="389" t="s">
        <v>447</v>
      </c>
    </row>
    <row r="262" spans="1:6" x14ac:dyDescent="0.25">
      <c r="A262" s="458" t="s">
        <v>585</v>
      </c>
      <c r="E262" s="387" t="s">
        <v>226</v>
      </c>
      <c r="F262" s="389" t="s">
        <v>426</v>
      </c>
    </row>
    <row r="263" spans="1:6" x14ac:dyDescent="0.25">
      <c r="A263" s="440" t="s">
        <v>587</v>
      </c>
      <c r="B263" s="386">
        <v>1</v>
      </c>
      <c r="C263" s="448"/>
      <c r="D263" s="388" t="s">
        <v>618</v>
      </c>
      <c r="E263" s="430" t="s">
        <v>588</v>
      </c>
      <c r="F263" s="459" t="s">
        <v>1177</v>
      </c>
    </row>
    <row r="264" spans="1:6" x14ac:dyDescent="0.25">
      <c r="A264" s="440" t="s">
        <v>593</v>
      </c>
      <c r="B264" s="386">
        <v>2</v>
      </c>
      <c r="C264" s="448"/>
      <c r="D264" s="388" t="s">
        <v>618</v>
      </c>
      <c r="E264" s="430" t="s">
        <v>227</v>
      </c>
      <c r="F264" s="459" t="s">
        <v>1179</v>
      </c>
    </row>
    <row r="265" spans="1:6" x14ac:dyDescent="0.25">
      <c r="A265" s="460" t="s">
        <v>751</v>
      </c>
      <c r="B265" s="416">
        <v>3</v>
      </c>
      <c r="C265" s="448"/>
      <c r="D265" s="417" t="s">
        <v>618</v>
      </c>
      <c r="E265" s="430" t="s">
        <v>752</v>
      </c>
      <c r="F265" s="459" t="s">
        <v>1178</v>
      </c>
    </row>
    <row r="266" spans="1:6" x14ac:dyDescent="0.25">
      <c r="A266" s="440" t="s">
        <v>589</v>
      </c>
      <c r="B266" s="386">
        <v>4</v>
      </c>
      <c r="C266" s="450"/>
      <c r="D266" s="388" t="s">
        <v>618</v>
      </c>
      <c r="E266" s="430" t="s">
        <v>588</v>
      </c>
    </row>
    <row r="267" spans="1:6" x14ac:dyDescent="0.25">
      <c r="A267" s="440" t="s">
        <v>747</v>
      </c>
      <c r="B267" s="386">
        <v>5</v>
      </c>
      <c r="C267" s="448"/>
      <c r="D267" s="388" t="s">
        <v>618</v>
      </c>
      <c r="E267" s="430" t="s">
        <v>227</v>
      </c>
    </row>
    <row r="268" spans="1:6" x14ac:dyDescent="0.25">
      <c r="A268" s="460" t="s">
        <v>753</v>
      </c>
      <c r="B268" s="416">
        <v>6</v>
      </c>
      <c r="C268" s="448"/>
      <c r="D268" s="417" t="s">
        <v>618</v>
      </c>
      <c r="E268" s="430" t="s">
        <v>752</v>
      </c>
    </row>
    <row r="269" spans="1:6" x14ac:dyDescent="0.25">
      <c r="A269" s="440" t="s">
        <v>590</v>
      </c>
      <c r="B269" s="386">
        <v>7</v>
      </c>
      <c r="C269" s="450"/>
      <c r="D269" s="388" t="s">
        <v>618</v>
      </c>
      <c r="E269" s="430" t="s">
        <v>588</v>
      </c>
    </row>
    <row r="270" spans="1:6" x14ac:dyDescent="0.25">
      <c r="A270" s="440" t="s">
        <v>748</v>
      </c>
      <c r="B270" s="386">
        <v>8</v>
      </c>
      <c r="C270" s="448"/>
      <c r="D270" s="388" t="s">
        <v>618</v>
      </c>
      <c r="E270" s="430" t="s">
        <v>227</v>
      </c>
    </row>
    <row r="271" spans="1:6" x14ac:dyDescent="0.25">
      <c r="A271" s="460" t="s">
        <v>754</v>
      </c>
      <c r="B271" s="416">
        <v>9</v>
      </c>
      <c r="C271" s="448"/>
      <c r="D271" s="417" t="s">
        <v>618</v>
      </c>
      <c r="E271" s="430" t="s">
        <v>752</v>
      </c>
    </row>
    <row r="272" spans="1:6" x14ac:dyDescent="0.25">
      <c r="A272" s="440" t="s">
        <v>591</v>
      </c>
      <c r="B272" s="386">
        <v>10</v>
      </c>
      <c r="C272" s="450"/>
      <c r="D272" s="388" t="s">
        <v>618</v>
      </c>
      <c r="E272" s="430" t="s">
        <v>588</v>
      </c>
    </row>
    <row r="273" spans="1:6" x14ac:dyDescent="0.25">
      <c r="A273" s="440" t="s">
        <v>749</v>
      </c>
      <c r="B273" s="386">
        <v>11</v>
      </c>
      <c r="C273" s="448"/>
      <c r="D273" s="388" t="s">
        <v>618</v>
      </c>
      <c r="E273" s="430" t="s">
        <v>227</v>
      </c>
    </row>
    <row r="274" spans="1:6" x14ac:dyDescent="0.25">
      <c r="A274" s="460" t="s">
        <v>755</v>
      </c>
      <c r="B274" s="416">
        <v>12</v>
      </c>
      <c r="C274" s="448"/>
      <c r="D274" s="417" t="s">
        <v>618</v>
      </c>
      <c r="E274" s="430" t="s">
        <v>752</v>
      </c>
    </row>
    <row r="275" spans="1:6" x14ac:dyDescent="0.25">
      <c r="A275" s="440" t="s">
        <v>80</v>
      </c>
      <c r="B275" s="386">
        <v>13</v>
      </c>
      <c r="C275" s="450"/>
      <c r="D275" s="388" t="s">
        <v>618</v>
      </c>
      <c r="E275" s="430" t="s">
        <v>588</v>
      </c>
    </row>
    <row r="276" spans="1:6" x14ac:dyDescent="0.25">
      <c r="A276" s="440" t="s">
        <v>228</v>
      </c>
      <c r="B276" s="386">
        <v>14</v>
      </c>
      <c r="C276" s="448"/>
      <c r="D276" s="388" t="s">
        <v>618</v>
      </c>
      <c r="E276" s="430" t="s">
        <v>227</v>
      </c>
    </row>
    <row r="277" spans="1:6" x14ac:dyDescent="0.25">
      <c r="A277" s="460" t="s">
        <v>229</v>
      </c>
      <c r="B277" s="416">
        <v>15</v>
      </c>
      <c r="C277" s="448"/>
      <c r="D277" s="417" t="s">
        <v>618</v>
      </c>
      <c r="E277" s="430" t="s">
        <v>752</v>
      </c>
    </row>
    <row r="278" spans="1:6" x14ac:dyDescent="0.25">
      <c r="A278" s="440" t="s">
        <v>101</v>
      </c>
      <c r="B278" s="386">
        <v>16</v>
      </c>
      <c r="C278" s="450"/>
      <c r="D278" s="388" t="s">
        <v>618</v>
      </c>
      <c r="E278" s="430" t="s">
        <v>758</v>
      </c>
      <c r="F278" s="389" t="s">
        <v>438</v>
      </c>
    </row>
    <row r="279" spans="1:6" x14ac:dyDescent="0.25">
      <c r="A279" s="440" t="s">
        <v>100</v>
      </c>
      <c r="B279" s="386">
        <v>17</v>
      </c>
      <c r="C279" s="448"/>
      <c r="D279" s="388" t="s">
        <v>618</v>
      </c>
      <c r="E279" s="430" t="s">
        <v>760</v>
      </c>
      <c r="F279" s="389" t="s">
        <v>439</v>
      </c>
    </row>
    <row r="280" spans="1:6" s="409" customFormat="1" x14ac:dyDescent="0.25">
      <c r="A280" s="461" t="s">
        <v>81</v>
      </c>
      <c r="B280" s="423"/>
      <c r="C280" s="449">
        <f>SUM(C263:C279)</f>
        <v>0</v>
      </c>
      <c r="D280" s="425" t="s">
        <v>618</v>
      </c>
      <c r="E280" s="409" t="s">
        <v>82</v>
      </c>
      <c r="F280" s="421" t="s">
        <v>1117</v>
      </c>
    </row>
    <row r="281" spans="1:6" x14ac:dyDescent="0.25">
      <c r="A281" s="458" t="s">
        <v>97</v>
      </c>
      <c r="B281" s="431"/>
      <c r="C281" s="455"/>
      <c r="D281" s="432"/>
      <c r="E281" s="387" t="s">
        <v>1006</v>
      </c>
      <c r="F281" s="389" t="s">
        <v>442</v>
      </c>
    </row>
    <row r="282" spans="1:6" x14ac:dyDescent="0.25">
      <c r="A282" s="440" t="s">
        <v>1014</v>
      </c>
      <c r="B282" s="431">
        <v>18</v>
      </c>
      <c r="C282" s="448"/>
      <c r="D282" s="432" t="s">
        <v>618</v>
      </c>
      <c r="E282" s="430" t="s">
        <v>588</v>
      </c>
      <c r="F282" s="459" t="s">
        <v>1177</v>
      </c>
    </row>
    <row r="283" spans="1:6" x14ac:dyDescent="0.25">
      <c r="A283" s="440" t="s">
        <v>1012</v>
      </c>
      <c r="B283" s="431">
        <v>19</v>
      </c>
      <c r="C283" s="448"/>
      <c r="D283" s="432" t="s">
        <v>618</v>
      </c>
      <c r="E283" s="430" t="s">
        <v>227</v>
      </c>
      <c r="F283" s="459" t="s">
        <v>1179</v>
      </c>
    </row>
    <row r="284" spans="1:6" x14ac:dyDescent="0.25">
      <c r="A284" s="460" t="s">
        <v>1013</v>
      </c>
      <c r="B284" s="416">
        <v>20</v>
      </c>
      <c r="C284" s="448"/>
      <c r="D284" s="417" t="s">
        <v>618</v>
      </c>
      <c r="E284" s="430" t="s">
        <v>752</v>
      </c>
      <c r="F284" s="459" t="s">
        <v>1178</v>
      </c>
    </row>
    <row r="285" spans="1:6" x14ac:dyDescent="0.25">
      <c r="A285" s="440" t="s">
        <v>102</v>
      </c>
      <c r="B285" s="431">
        <v>21</v>
      </c>
      <c r="C285" s="448"/>
      <c r="D285" s="432" t="s">
        <v>618</v>
      </c>
      <c r="E285" s="430" t="s">
        <v>758</v>
      </c>
      <c r="F285" s="389" t="s">
        <v>438</v>
      </c>
    </row>
    <row r="286" spans="1:6" x14ac:dyDescent="0.25">
      <c r="A286" s="440" t="s">
        <v>99</v>
      </c>
      <c r="B286" s="431">
        <v>22</v>
      </c>
      <c r="C286" s="448"/>
      <c r="D286" s="432" t="s">
        <v>618</v>
      </c>
      <c r="E286" s="430" t="s">
        <v>104</v>
      </c>
      <c r="F286" s="389" t="s">
        <v>439</v>
      </c>
    </row>
    <row r="287" spans="1:6" s="409" customFormat="1" x14ac:dyDescent="0.25">
      <c r="A287" s="461" t="s">
        <v>98</v>
      </c>
      <c r="B287" s="423"/>
      <c r="C287" s="449">
        <f>SUM(C282:C286)</f>
        <v>0</v>
      </c>
      <c r="D287" s="425" t="s">
        <v>618</v>
      </c>
      <c r="E287" s="409" t="s">
        <v>103</v>
      </c>
      <c r="F287" s="421" t="s">
        <v>1117</v>
      </c>
    </row>
    <row r="288" spans="1:6" x14ac:dyDescent="0.25">
      <c r="A288" s="458" t="s">
        <v>761</v>
      </c>
      <c r="E288" s="387" t="s">
        <v>407</v>
      </c>
      <c r="F288" s="389" t="s">
        <v>425</v>
      </c>
    </row>
    <row r="289" spans="1:6" x14ac:dyDescent="0.25">
      <c r="A289" s="440" t="s">
        <v>763</v>
      </c>
      <c r="B289" s="386">
        <v>23</v>
      </c>
      <c r="C289" s="448"/>
      <c r="D289" s="388" t="s">
        <v>618</v>
      </c>
      <c r="E289" s="430" t="s">
        <v>588</v>
      </c>
      <c r="F289" s="459" t="s">
        <v>1177</v>
      </c>
    </row>
    <row r="290" spans="1:6" x14ac:dyDescent="0.25">
      <c r="A290" s="440" t="s">
        <v>769</v>
      </c>
      <c r="B290" s="386">
        <v>24</v>
      </c>
      <c r="C290" s="448"/>
      <c r="D290" s="388" t="s">
        <v>618</v>
      </c>
      <c r="E290" s="430" t="s">
        <v>227</v>
      </c>
      <c r="F290" s="459" t="s">
        <v>1179</v>
      </c>
    </row>
    <row r="291" spans="1:6" x14ac:dyDescent="0.25">
      <c r="A291" s="460" t="s">
        <v>775</v>
      </c>
      <c r="B291" s="416">
        <v>25</v>
      </c>
      <c r="C291" s="448"/>
      <c r="D291" s="417" t="s">
        <v>618</v>
      </c>
      <c r="E291" s="430" t="s">
        <v>752</v>
      </c>
      <c r="F291" s="459" t="s">
        <v>1178</v>
      </c>
    </row>
    <row r="292" spans="1:6" x14ac:dyDescent="0.25">
      <c r="A292" s="440" t="s">
        <v>764</v>
      </c>
      <c r="B292" s="386">
        <v>26</v>
      </c>
      <c r="C292" s="450"/>
      <c r="D292" s="388" t="s">
        <v>618</v>
      </c>
      <c r="E292" s="430" t="s">
        <v>588</v>
      </c>
    </row>
    <row r="293" spans="1:6" x14ac:dyDescent="0.25">
      <c r="A293" s="440" t="s">
        <v>770</v>
      </c>
      <c r="B293" s="386">
        <v>27</v>
      </c>
      <c r="C293" s="448"/>
      <c r="D293" s="388" t="s">
        <v>618</v>
      </c>
      <c r="E293" s="430" t="s">
        <v>227</v>
      </c>
    </row>
    <row r="294" spans="1:6" x14ac:dyDescent="0.25">
      <c r="A294" s="460" t="s">
        <v>776</v>
      </c>
      <c r="B294" s="416">
        <v>28</v>
      </c>
      <c r="C294" s="448"/>
      <c r="D294" s="417" t="s">
        <v>618</v>
      </c>
      <c r="E294" s="430" t="s">
        <v>752</v>
      </c>
    </row>
    <row r="295" spans="1:6" x14ac:dyDescent="0.25">
      <c r="A295" s="440" t="s">
        <v>83</v>
      </c>
      <c r="B295" s="386">
        <v>29</v>
      </c>
      <c r="C295" s="450"/>
      <c r="D295" s="388" t="s">
        <v>618</v>
      </c>
      <c r="E295" s="430" t="s">
        <v>588</v>
      </c>
    </row>
    <row r="296" spans="1:6" x14ac:dyDescent="0.25">
      <c r="A296" s="440" t="s">
        <v>771</v>
      </c>
      <c r="B296" s="386">
        <v>30</v>
      </c>
      <c r="C296" s="448"/>
      <c r="D296" s="388" t="s">
        <v>618</v>
      </c>
      <c r="E296" s="430" t="s">
        <v>227</v>
      </c>
    </row>
    <row r="297" spans="1:6" x14ac:dyDescent="0.25">
      <c r="A297" s="460" t="s">
        <v>84</v>
      </c>
      <c r="B297" s="416">
        <v>31</v>
      </c>
      <c r="C297" s="448"/>
      <c r="D297" s="417" t="s">
        <v>618</v>
      </c>
      <c r="E297" s="430" t="s">
        <v>752</v>
      </c>
    </row>
    <row r="298" spans="1:6" x14ac:dyDescent="0.25">
      <c r="A298" s="440" t="s">
        <v>767</v>
      </c>
      <c r="B298" s="386">
        <v>32</v>
      </c>
      <c r="C298" s="450"/>
      <c r="D298" s="388" t="s">
        <v>618</v>
      </c>
      <c r="E298" s="430" t="s">
        <v>588</v>
      </c>
    </row>
    <row r="299" spans="1:6" x14ac:dyDescent="0.25">
      <c r="A299" s="440" t="s">
        <v>773</v>
      </c>
      <c r="B299" s="386">
        <v>33</v>
      </c>
      <c r="C299" s="448"/>
      <c r="D299" s="388" t="s">
        <v>618</v>
      </c>
      <c r="E299" s="430" t="s">
        <v>227</v>
      </c>
    </row>
    <row r="300" spans="1:6" x14ac:dyDescent="0.25">
      <c r="A300" s="460" t="s">
        <v>779</v>
      </c>
      <c r="B300" s="416">
        <v>34</v>
      </c>
      <c r="C300" s="448"/>
      <c r="D300" s="417" t="s">
        <v>618</v>
      </c>
      <c r="E300" s="430" t="s">
        <v>752</v>
      </c>
    </row>
    <row r="301" spans="1:6" x14ac:dyDescent="0.25">
      <c r="A301" s="440" t="s">
        <v>768</v>
      </c>
      <c r="B301" s="386">
        <v>35</v>
      </c>
      <c r="C301" s="450"/>
      <c r="D301" s="388" t="s">
        <v>618</v>
      </c>
      <c r="E301" s="430" t="s">
        <v>588</v>
      </c>
    </row>
    <row r="302" spans="1:6" x14ac:dyDescent="0.25">
      <c r="A302" s="440" t="s">
        <v>774</v>
      </c>
      <c r="B302" s="386">
        <v>36</v>
      </c>
      <c r="C302" s="448"/>
      <c r="D302" s="388" t="s">
        <v>618</v>
      </c>
      <c r="E302" s="430" t="s">
        <v>227</v>
      </c>
    </row>
    <row r="303" spans="1:6" x14ac:dyDescent="0.25">
      <c r="A303" s="460" t="s">
        <v>780</v>
      </c>
      <c r="B303" s="416">
        <v>37</v>
      </c>
      <c r="C303" s="448"/>
      <c r="D303" s="417" t="s">
        <v>618</v>
      </c>
      <c r="E303" s="430" t="s">
        <v>752</v>
      </c>
    </row>
    <row r="304" spans="1:6" x14ac:dyDescent="0.25">
      <c r="A304" s="440" t="s">
        <v>781</v>
      </c>
      <c r="B304" s="386">
        <v>38</v>
      </c>
      <c r="C304" s="450"/>
      <c r="D304" s="388" t="s">
        <v>618</v>
      </c>
      <c r="E304" s="430" t="s">
        <v>758</v>
      </c>
      <c r="F304" s="389" t="s">
        <v>438</v>
      </c>
    </row>
    <row r="305" spans="1:6" x14ac:dyDescent="0.25">
      <c r="A305" s="440" t="s">
        <v>782</v>
      </c>
      <c r="B305" s="386">
        <v>39</v>
      </c>
      <c r="C305" s="448"/>
      <c r="D305" s="388" t="s">
        <v>618</v>
      </c>
      <c r="E305" s="430" t="s">
        <v>86</v>
      </c>
      <c r="F305" s="389" t="s">
        <v>439</v>
      </c>
    </row>
    <row r="306" spans="1:6" s="409" customFormat="1" x14ac:dyDescent="0.25">
      <c r="A306" s="461" t="s">
        <v>87</v>
      </c>
      <c r="B306" s="423"/>
      <c r="C306" s="449">
        <f>SUM(C289:C305)</f>
        <v>0</v>
      </c>
      <c r="D306" s="425" t="s">
        <v>618</v>
      </c>
      <c r="E306" s="409" t="s">
        <v>85</v>
      </c>
      <c r="F306" s="421" t="s">
        <v>1117</v>
      </c>
    </row>
    <row r="307" spans="1:6" x14ac:dyDescent="0.25">
      <c r="A307" s="458" t="s">
        <v>783</v>
      </c>
      <c r="E307" s="387" t="s">
        <v>406</v>
      </c>
      <c r="F307" s="389" t="s">
        <v>424</v>
      </c>
    </row>
    <row r="308" spans="1:6" x14ac:dyDescent="0.25">
      <c r="A308" s="440" t="s">
        <v>785</v>
      </c>
      <c r="B308" s="386">
        <v>40</v>
      </c>
      <c r="C308" s="448"/>
      <c r="D308" s="388" t="s">
        <v>618</v>
      </c>
      <c r="E308" s="430" t="s">
        <v>588</v>
      </c>
      <c r="F308" s="459" t="s">
        <v>1177</v>
      </c>
    </row>
    <row r="309" spans="1:6" x14ac:dyDescent="0.25">
      <c r="A309" s="440" t="s">
        <v>786</v>
      </c>
      <c r="B309" s="386">
        <v>41</v>
      </c>
      <c r="C309" s="448"/>
      <c r="D309" s="388" t="s">
        <v>618</v>
      </c>
      <c r="E309" s="430" t="s">
        <v>746</v>
      </c>
      <c r="F309" s="459" t="s">
        <v>1179</v>
      </c>
    </row>
    <row r="310" spans="1:6" x14ac:dyDescent="0.25">
      <c r="A310" s="460" t="s">
        <v>787</v>
      </c>
      <c r="B310" s="416">
        <v>42</v>
      </c>
      <c r="C310" s="448"/>
      <c r="D310" s="417" t="s">
        <v>618</v>
      </c>
      <c r="E310" s="430" t="s">
        <v>752</v>
      </c>
      <c r="F310" s="459" t="s">
        <v>1178</v>
      </c>
    </row>
    <row r="311" spans="1:6" x14ac:dyDescent="0.25">
      <c r="A311" s="440" t="s">
        <v>788</v>
      </c>
      <c r="B311" s="386">
        <v>43</v>
      </c>
      <c r="C311" s="450"/>
      <c r="D311" s="388" t="s">
        <v>618</v>
      </c>
      <c r="E311" s="430" t="s">
        <v>588</v>
      </c>
    </row>
    <row r="312" spans="1:6" x14ac:dyDescent="0.25">
      <c r="A312" s="440" t="s">
        <v>789</v>
      </c>
      <c r="B312" s="386">
        <v>44</v>
      </c>
      <c r="C312" s="448"/>
      <c r="D312" s="388" t="s">
        <v>618</v>
      </c>
      <c r="E312" s="430" t="s">
        <v>746</v>
      </c>
    </row>
    <row r="313" spans="1:6" x14ac:dyDescent="0.25">
      <c r="A313" s="460" t="s">
        <v>790</v>
      </c>
      <c r="B313" s="416">
        <v>45</v>
      </c>
      <c r="C313" s="448"/>
      <c r="D313" s="417" t="s">
        <v>618</v>
      </c>
      <c r="E313" s="430" t="s">
        <v>752</v>
      </c>
    </row>
    <row r="314" spans="1:6" x14ac:dyDescent="0.25">
      <c r="A314" s="440" t="s">
        <v>791</v>
      </c>
      <c r="B314" s="386">
        <v>46</v>
      </c>
      <c r="C314" s="450"/>
      <c r="D314" s="388" t="s">
        <v>618</v>
      </c>
      <c r="E314" s="430" t="s">
        <v>588</v>
      </c>
    </row>
    <row r="315" spans="1:6" x14ac:dyDescent="0.25">
      <c r="A315" s="440" t="s">
        <v>792</v>
      </c>
      <c r="B315" s="386">
        <v>47</v>
      </c>
      <c r="C315" s="448"/>
      <c r="D315" s="388" t="s">
        <v>618</v>
      </c>
      <c r="E315" s="430" t="s">
        <v>746</v>
      </c>
    </row>
    <row r="316" spans="1:6" x14ac:dyDescent="0.25">
      <c r="A316" s="460" t="s">
        <v>793</v>
      </c>
      <c r="B316" s="416">
        <v>48</v>
      </c>
      <c r="C316" s="448"/>
      <c r="D316" s="417" t="s">
        <v>618</v>
      </c>
      <c r="E316" s="430" t="s">
        <v>752</v>
      </c>
    </row>
    <row r="317" spans="1:6" x14ac:dyDescent="0.25">
      <c r="A317" s="440" t="s">
        <v>794</v>
      </c>
      <c r="B317" s="386">
        <v>49</v>
      </c>
      <c r="C317" s="450"/>
      <c r="D317" s="388" t="s">
        <v>618</v>
      </c>
      <c r="E317" s="430" t="s">
        <v>408</v>
      </c>
    </row>
    <row r="318" spans="1:6" x14ac:dyDescent="0.25">
      <c r="A318" s="440" t="s">
        <v>795</v>
      </c>
      <c r="B318" s="386">
        <v>50</v>
      </c>
      <c r="C318" s="448"/>
      <c r="D318" s="388" t="s">
        <v>618</v>
      </c>
      <c r="E318" s="430" t="s">
        <v>409</v>
      </c>
    </row>
    <row r="319" spans="1:6" x14ac:dyDescent="0.25">
      <c r="A319" s="460" t="s">
        <v>796</v>
      </c>
      <c r="B319" s="416">
        <v>51</v>
      </c>
      <c r="C319" s="448"/>
      <c r="D319" s="417" t="s">
        <v>618</v>
      </c>
      <c r="E319" s="430" t="s">
        <v>410</v>
      </c>
    </row>
    <row r="320" spans="1:6" x14ac:dyDescent="0.25">
      <c r="A320" s="440" t="s">
        <v>797</v>
      </c>
      <c r="B320" s="386">
        <v>52</v>
      </c>
      <c r="C320" s="450"/>
      <c r="D320" s="388" t="s">
        <v>618</v>
      </c>
      <c r="E320" s="430" t="s">
        <v>411</v>
      </c>
      <c r="F320" s="389" t="s">
        <v>431</v>
      </c>
    </row>
    <row r="321" spans="1:6" x14ac:dyDescent="0.25">
      <c r="A321" s="440" t="s">
        <v>799</v>
      </c>
      <c r="B321" s="386">
        <v>53</v>
      </c>
      <c r="C321" s="448"/>
      <c r="D321" s="388" t="s">
        <v>618</v>
      </c>
      <c r="E321" s="430" t="s">
        <v>411</v>
      </c>
    </row>
    <row r="322" spans="1:6" x14ac:dyDescent="0.25">
      <c r="A322" s="440" t="s">
        <v>636</v>
      </c>
      <c r="B322" s="386">
        <v>54</v>
      </c>
      <c r="C322" s="448"/>
      <c r="D322" s="388" t="s">
        <v>618</v>
      </c>
      <c r="E322" s="430" t="s">
        <v>411</v>
      </c>
    </row>
    <row r="323" spans="1:6" x14ac:dyDescent="0.25">
      <c r="A323" s="460" t="s">
        <v>637</v>
      </c>
      <c r="B323" s="416">
        <v>55</v>
      </c>
      <c r="C323" s="448"/>
      <c r="D323" s="417" t="s">
        <v>618</v>
      </c>
      <c r="E323" s="430" t="s">
        <v>411</v>
      </c>
    </row>
    <row r="324" spans="1:6" x14ac:dyDescent="0.25">
      <c r="A324" s="440" t="s">
        <v>77</v>
      </c>
      <c r="B324" s="431">
        <v>56</v>
      </c>
      <c r="C324" s="450"/>
      <c r="D324" s="388" t="s">
        <v>618</v>
      </c>
      <c r="E324" s="430" t="s">
        <v>78</v>
      </c>
      <c r="F324" s="389" t="s">
        <v>1180</v>
      </c>
    </row>
    <row r="325" spans="1:6" x14ac:dyDescent="0.25">
      <c r="A325" s="440" t="s">
        <v>76</v>
      </c>
      <c r="B325" s="431">
        <v>57</v>
      </c>
      <c r="C325" s="450"/>
      <c r="D325" s="388" t="s">
        <v>618</v>
      </c>
      <c r="E325" s="430" t="s">
        <v>79</v>
      </c>
    </row>
    <row r="326" spans="1:6" x14ac:dyDescent="0.25">
      <c r="A326" s="440" t="s">
        <v>88</v>
      </c>
      <c r="B326" s="386">
        <v>58</v>
      </c>
      <c r="C326" s="450"/>
      <c r="D326" s="388" t="s">
        <v>618</v>
      </c>
      <c r="E326" s="430" t="s">
        <v>106</v>
      </c>
    </row>
    <row r="327" spans="1:6" x14ac:dyDescent="0.25">
      <c r="A327" s="440" t="s">
        <v>89</v>
      </c>
      <c r="B327" s="431">
        <v>59</v>
      </c>
      <c r="C327" s="448"/>
      <c r="D327" s="388" t="s">
        <v>618</v>
      </c>
      <c r="E327" s="430" t="s">
        <v>107</v>
      </c>
    </row>
    <row r="328" spans="1:6" x14ac:dyDescent="0.25">
      <c r="A328" s="440" t="s">
        <v>90</v>
      </c>
      <c r="B328" s="386">
        <v>60</v>
      </c>
      <c r="C328" s="448"/>
      <c r="D328" s="388" t="s">
        <v>618</v>
      </c>
      <c r="E328" s="430" t="s">
        <v>899</v>
      </c>
    </row>
    <row r="329" spans="1:6" x14ac:dyDescent="0.25">
      <c r="A329" s="440" t="s">
        <v>91</v>
      </c>
      <c r="B329" s="431">
        <v>61</v>
      </c>
      <c r="C329" s="448"/>
      <c r="D329" s="388" t="s">
        <v>618</v>
      </c>
      <c r="E329" s="430" t="s">
        <v>900</v>
      </c>
    </row>
    <row r="330" spans="1:6" x14ac:dyDescent="0.25">
      <c r="A330" s="440" t="s">
        <v>92</v>
      </c>
      <c r="B330" s="386">
        <v>62</v>
      </c>
      <c r="C330" s="448"/>
      <c r="D330" s="388" t="s">
        <v>618</v>
      </c>
      <c r="E330" s="430" t="s">
        <v>901</v>
      </c>
    </row>
    <row r="331" spans="1:6" x14ac:dyDescent="0.25">
      <c r="A331" s="440" t="s">
        <v>93</v>
      </c>
      <c r="B331" s="431">
        <v>63</v>
      </c>
      <c r="C331" s="448"/>
      <c r="D331" s="388" t="s">
        <v>618</v>
      </c>
      <c r="E331" s="430" t="s">
        <v>902</v>
      </c>
    </row>
    <row r="332" spans="1:6" x14ac:dyDescent="0.25">
      <c r="A332" s="460" t="s">
        <v>94</v>
      </c>
      <c r="B332" s="416">
        <v>64</v>
      </c>
      <c r="C332" s="448"/>
      <c r="D332" s="417" t="s">
        <v>618</v>
      </c>
      <c r="E332" s="430" t="s">
        <v>903</v>
      </c>
    </row>
    <row r="333" spans="1:6" s="409" customFormat="1" x14ac:dyDescent="0.25">
      <c r="A333" s="462" t="s">
        <v>95</v>
      </c>
      <c r="B333" s="463"/>
      <c r="C333" s="464">
        <f>SUM(C308:C332)</f>
        <v>0</v>
      </c>
      <c r="D333" s="465" t="s">
        <v>618</v>
      </c>
      <c r="E333" s="409" t="s">
        <v>904</v>
      </c>
      <c r="F333" s="421" t="s">
        <v>1117</v>
      </c>
    </row>
    <row r="334" spans="1:6" x14ac:dyDescent="0.25">
      <c r="A334" s="413" t="s">
        <v>96</v>
      </c>
      <c r="F334" s="421" t="s">
        <v>986</v>
      </c>
    </row>
    <row r="335" spans="1:6" s="409" customFormat="1" x14ac:dyDescent="0.25">
      <c r="A335" s="409" t="s">
        <v>81</v>
      </c>
      <c r="B335" s="406"/>
      <c r="C335" s="466">
        <f>C280</f>
        <v>0</v>
      </c>
      <c r="D335" s="408" t="s">
        <v>618</v>
      </c>
      <c r="E335" s="409" t="s">
        <v>906</v>
      </c>
      <c r="F335" s="421"/>
    </row>
    <row r="336" spans="1:6" s="409" customFormat="1" x14ac:dyDescent="0.25">
      <c r="A336" s="409" t="s">
        <v>98</v>
      </c>
      <c r="B336" s="406"/>
      <c r="C336" s="466">
        <f>C287</f>
        <v>0</v>
      </c>
      <c r="D336" s="408" t="s">
        <v>618</v>
      </c>
      <c r="E336" s="409" t="s">
        <v>907</v>
      </c>
      <c r="F336" s="421"/>
    </row>
    <row r="337" spans="1:6" s="409" customFormat="1" x14ac:dyDescent="0.25">
      <c r="A337" s="409" t="s">
        <v>87</v>
      </c>
      <c r="B337" s="406"/>
      <c r="C337" s="466">
        <f>C306</f>
        <v>0</v>
      </c>
      <c r="D337" s="408" t="s">
        <v>618</v>
      </c>
      <c r="E337" s="409" t="s">
        <v>908</v>
      </c>
      <c r="F337" s="421"/>
    </row>
    <row r="338" spans="1:6" s="409" customFormat="1" x14ac:dyDescent="0.25">
      <c r="A338" s="441" t="s">
        <v>95</v>
      </c>
      <c r="B338" s="423"/>
      <c r="C338" s="467">
        <f>C333</f>
        <v>0</v>
      </c>
      <c r="D338" s="425" t="s">
        <v>618</v>
      </c>
      <c r="E338" s="409" t="s">
        <v>904</v>
      </c>
      <c r="F338" s="421"/>
    </row>
    <row r="339" spans="1:6" s="409" customFormat="1" x14ac:dyDescent="0.25">
      <c r="A339" s="441" t="s">
        <v>105</v>
      </c>
      <c r="B339" s="423"/>
      <c r="C339" s="449">
        <f>SUM(C335:C338)</f>
        <v>0</v>
      </c>
      <c r="D339" s="425" t="s">
        <v>618</v>
      </c>
      <c r="E339" s="409" t="s">
        <v>905</v>
      </c>
      <c r="F339" s="421"/>
    </row>
    <row r="340" spans="1:6" x14ac:dyDescent="0.25">
      <c r="A340" s="468" t="s">
        <v>913</v>
      </c>
      <c r="B340" s="431"/>
      <c r="C340" s="455"/>
      <c r="D340" s="432"/>
    </row>
    <row r="341" spans="1:6" x14ac:dyDescent="0.25">
      <c r="A341" s="413" t="s">
        <v>914</v>
      </c>
      <c r="F341" s="389" t="s">
        <v>1181</v>
      </c>
    </row>
    <row r="342" spans="1:6" x14ac:dyDescent="0.25">
      <c r="A342" s="387" t="s">
        <v>909</v>
      </c>
      <c r="B342" s="386">
        <v>65</v>
      </c>
      <c r="C342" s="396"/>
      <c r="D342" s="388" t="s">
        <v>618</v>
      </c>
      <c r="E342" s="387" t="s">
        <v>912</v>
      </c>
    </row>
    <row r="343" spans="1:6" s="409" customFormat="1" x14ac:dyDescent="0.25">
      <c r="A343" s="441" t="s">
        <v>910</v>
      </c>
      <c r="B343" s="423"/>
      <c r="C343" s="467">
        <f>C339-C342</f>
        <v>0</v>
      </c>
      <c r="D343" s="425" t="s">
        <v>618</v>
      </c>
      <c r="E343" s="409" t="s">
        <v>911</v>
      </c>
      <c r="F343" s="421" t="s">
        <v>1117</v>
      </c>
    </row>
    <row r="344" spans="1:6" x14ac:dyDescent="0.25">
      <c r="A344" s="458" t="s">
        <v>1182</v>
      </c>
      <c r="B344" s="432"/>
      <c r="C344" s="432"/>
      <c r="D344" s="432"/>
      <c r="E344" s="418"/>
      <c r="F344" s="389" t="s">
        <v>1183</v>
      </c>
    </row>
    <row r="345" spans="1:6" x14ac:dyDescent="0.25">
      <c r="A345" s="440" t="s">
        <v>139</v>
      </c>
      <c r="B345" s="432">
        <v>66</v>
      </c>
      <c r="C345" s="469"/>
      <c r="D345" s="432" t="s">
        <v>613</v>
      </c>
      <c r="E345" s="430" t="s">
        <v>140</v>
      </c>
    </row>
    <row r="346" spans="1:6" x14ac:dyDescent="0.25">
      <c r="A346" s="460" t="s">
        <v>141</v>
      </c>
      <c r="B346" s="417">
        <v>67</v>
      </c>
      <c r="C346" s="469"/>
      <c r="D346" s="417" t="s">
        <v>142</v>
      </c>
      <c r="E346" s="430" t="s">
        <v>143</v>
      </c>
    </row>
    <row r="347" spans="1:6" x14ac:dyDescent="0.25">
      <c r="A347" s="440" t="s">
        <v>144</v>
      </c>
      <c r="B347" s="432">
        <v>68</v>
      </c>
      <c r="C347" s="470"/>
      <c r="D347" s="432" t="s">
        <v>613</v>
      </c>
      <c r="E347" s="430" t="s">
        <v>140</v>
      </c>
    </row>
    <row r="348" spans="1:6" x14ac:dyDescent="0.25">
      <c r="A348" s="460" t="s">
        <v>145</v>
      </c>
      <c r="B348" s="417">
        <v>69</v>
      </c>
      <c r="C348" s="469"/>
      <c r="D348" s="417" t="s">
        <v>142</v>
      </c>
      <c r="E348" s="430" t="s">
        <v>143</v>
      </c>
    </row>
    <row r="349" spans="1:6" x14ac:dyDescent="0.25">
      <c r="A349" s="440" t="s">
        <v>146</v>
      </c>
      <c r="B349" s="432">
        <v>70</v>
      </c>
      <c r="C349" s="470"/>
      <c r="D349" s="432" t="s">
        <v>613</v>
      </c>
      <c r="E349" s="430" t="s">
        <v>140</v>
      </c>
    </row>
    <row r="350" spans="1:6" x14ac:dyDescent="0.25">
      <c r="A350" s="460" t="s">
        <v>147</v>
      </c>
      <c r="B350" s="417">
        <v>71</v>
      </c>
      <c r="C350" s="469"/>
      <c r="D350" s="417" t="s">
        <v>142</v>
      </c>
      <c r="E350" s="430" t="s">
        <v>143</v>
      </c>
    </row>
    <row r="351" spans="1:6" x14ac:dyDescent="0.25">
      <c r="A351" s="440" t="s">
        <v>148</v>
      </c>
      <c r="B351" s="432">
        <v>72</v>
      </c>
      <c r="C351" s="470"/>
      <c r="D351" s="432" t="s">
        <v>613</v>
      </c>
      <c r="E351" s="430" t="s">
        <v>140</v>
      </c>
    </row>
    <row r="352" spans="1:6" x14ac:dyDescent="0.25">
      <c r="A352" s="460" t="s">
        <v>149</v>
      </c>
      <c r="B352" s="417">
        <v>73</v>
      </c>
      <c r="C352" s="469"/>
      <c r="D352" s="417" t="s">
        <v>142</v>
      </c>
      <c r="E352" s="430" t="s">
        <v>143</v>
      </c>
    </row>
    <row r="353" spans="1:5" x14ac:dyDescent="0.25">
      <c r="A353" s="440" t="s">
        <v>150</v>
      </c>
      <c r="B353" s="432">
        <v>74</v>
      </c>
      <c r="C353" s="470"/>
      <c r="D353" s="432" t="s">
        <v>613</v>
      </c>
      <c r="E353" s="430" t="s">
        <v>140</v>
      </c>
    </row>
    <row r="354" spans="1:5" x14ac:dyDescent="0.25">
      <c r="A354" s="460" t="s">
        <v>151</v>
      </c>
      <c r="B354" s="417">
        <v>75</v>
      </c>
      <c r="C354" s="469"/>
      <c r="D354" s="417" t="s">
        <v>142</v>
      </c>
      <c r="E354" s="430" t="s">
        <v>143</v>
      </c>
    </row>
    <row r="355" spans="1:5" x14ac:dyDescent="0.25">
      <c r="A355" s="440" t="s">
        <v>152</v>
      </c>
      <c r="B355" s="432">
        <v>76</v>
      </c>
      <c r="C355" s="470"/>
      <c r="D355" s="432" t="s">
        <v>613</v>
      </c>
      <c r="E355" s="430" t="s">
        <v>140</v>
      </c>
    </row>
    <row r="356" spans="1:5" x14ac:dyDescent="0.25">
      <c r="A356" s="460" t="s">
        <v>153</v>
      </c>
      <c r="B356" s="417">
        <v>77</v>
      </c>
      <c r="C356" s="469"/>
      <c r="D356" s="417" t="s">
        <v>142</v>
      </c>
      <c r="E356" s="430" t="s">
        <v>143</v>
      </c>
    </row>
    <row r="357" spans="1:5" x14ac:dyDescent="0.25">
      <c r="A357" s="440" t="s">
        <v>154</v>
      </c>
      <c r="B357" s="432">
        <v>78</v>
      </c>
      <c r="C357" s="470"/>
      <c r="D357" s="432" t="s">
        <v>613</v>
      </c>
      <c r="E357" s="430" t="s">
        <v>140</v>
      </c>
    </row>
    <row r="358" spans="1:5" x14ac:dyDescent="0.25">
      <c r="A358" s="460" t="s">
        <v>155</v>
      </c>
      <c r="B358" s="417">
        <v>79</v>
      </c>
      <c r="C358" s="469"/>
      <c r="D358" s="417" t="s">
        <v>142</v>
      </c>
      <c r="E358" s="430" t="s">
        <v>143</v>
      </c>
    </row>
    <row r="359" spans="1:5" x14ac:dyDescent="0.25">
      <c r="A359" s="440" t="s">
        <v>156</v>
      </c>
      <c r="B359" s="432">
        <v>80</v>
      </c>
      <c r="C359" s="470"/>
      <c r="D359" s="432" t="s">
        <v>613</v>
      </c>
      <c r="E359" s="430" t="s">
        <v>140</v>
      </c>
    </row>
    <row r="360" spans="1:5" x14ac:dyDescent="0.25">
      <c r="A360" s="460" t="s">
        <v>157</v>
      </c>
      <c r="B360" s="417">
        <v>81</v>
      </c>
      <c r="C360" s="469"/>
      <c r="D360" s="417" t="s">
        <v>142</v>
      </c>
      <c r="E360" s="430" t="s">
        <v>143</v>
      </c>
    </row>
    <row r="361" spans="1:5" x14ac:dyDescent="0.25">
      <c r="A361" s="440" t="s">
        <v>158</v>
      </c>
      <c r="B361" s="432">
        <v>82</v>
      </c>
      <c r="C361" s="470"/>
      <c r="D361" s="432" t="s">
        <v>613</v>
      </c>
      <c r="E361" s="430" t="s">
        <v>140</v>
      </c>
    </row>
    <row r="362" spans="1:5" x14ac:dyDescent="0.25">
      <c r="A362" s="460" t="s">
        <v>159</v>
      </c>
      <c r="B362" s="417">
        <v>83</v>
      </c>
      <c r="C362" s="469"/>
      <c r="D362" s="417" t="s">
        <v>142</v>
      </c>
      <c r="E362" s="430" t="s">
        <v>143</v>
      </c>
    </row>
    <row r="363" spans="1:5" x14ac:dyDescent="0.25">
      <c r="A363" s="440" t="s">
        <v>160</v>
      </c>
      <c r="B363" s="432">
        <v>84</v>
      </c>
      <c r="C363" s="470"/>
      <c r="D363" s="432" t="s">
        <v>613</v>
      </c>
      <c r="E363" s="430" t="s">
        <v>140</v>
      </c>
    </row>
    <row r="364" spans="1:5" x14ac:dyDescent="0.25">
      <c r="A364" s="460" t="s">
        <v>161</v>
      </c>
      <c r="B364" s="417">
        <v>85</v>
      </c>
      <c r="C364" s="469"/>
      <c r="D364" s="417" t="s">
        <v>142</v>
      </c>
      <c r="E364" s="430" t="s">
        <v>143</v>
      </c>
    </row>
    <row r="365" spans="1:5" x14ac:dyDescent="0.25">
      <c r="A365" s="440" t="s">
        <v>162</v>
      </c>
      <c r="B365" s="432">
        <v>86</v>
      </c>
      <c r="C365" s="470"/>
      <c r="D365" s="432" t="s">
        <v>613</v>
      </c>
      <c r="E365" s="430" t="s">
        <v>140</v>
      </c>
    </row>
    <row r="366" spans="1:5" x14ac:dyDescent="0.25">
      <c r="A366" s="460" t="s">
        <v>163</v>
      </c>
      <c r="B366" s="417">
        <v>87</v>
      </c>
      <c r="C366" s="469"/>
      <c r="D366" s="417" t="s">
        <v>142</v>
      </c>
      <c r="E366" s="430" t="s">
        <v>143</v>
      </c>
    </row>
    <row r="367" spans="1:5" x14ac:dyDescent="0.25">
      <c r="A367" s="440" t="s">
        <v>164</v>
      </c>
      <c r="B367" s="432">
        <v>88</v>
      </c>
      <c r="C367" s="470"/>
      <c r="D367" s="432" t="s">
        <v>613</v>
      </c>
      <c r="E367" s="430" t="s">
        <v>140</v>
      </c>
    </row>
    <row r="368" spans="1:5" x14ac:dyDescent="0.25">
      <c r="A368" s="460" t="s">
        <v>0</v>
      </c>
      <c r="B368" s="417">
        <v>89</v>
      </c>
      <c r="C368" s="469"/>
      <c r="D368" s="417" t="s">
        <v>142</v>
      </c>
      <c r="E368" s="430" t="s">
        <v>143</v>
      </c>
    </row>
    <row r="369" spans="1:5" x14ac:dyDescent="0.25">
      <c r="A369" s="440" t="s">
        <v>1</v>
      </c>
      <c r="B369" s="432">
        <v>90</v>
      </c>
      <c r="C369" s="470"/>
      <c r="D369" s="432" t="s">
        <v>613</v>
      </c>
      <c r="E369" s="430" t="s">
        <v>140</v>
      </c>
    </row>
    <row r="370" spans="1:5" x14ac:dyDescent="0.25">
      <c r="A370" s="460" t="s">
        <v>2</v>
      </c>
      <c r="B370" s="417">
        <v>91</v>
      </c>
      <c r="C370" s="469"/>
      <c r="D370" s="417" t="s">
        <v>142</v>
      </c>
      <c r="E370" s="430" t="s">
        <v>143</v>
      </c>
    </row>
    <row r="371" spans="1:5" x14ac:dyDescent="0.25">
      <c r="A371" s="440" t="s">
        <v>3</v>
      </c>
      <c r="B371" s="432">
        <v>92</v>
      </c>
      <c r="C371" s="470"/>
      <c r="D371" s="432" t="s">
        <v>613</v>
      </c>
      <c r="E371" s="430" t="s">
        <v>140</v>
      </c>
    </row>
    <row r="372" spans="1:5" x14ac:dyDescent="0.25">
      <c r="A372" s="460" t="s">
        <v>4</v>
      </c>
      <c r="B372" s="417">
        <v>93</v>
      </c>
      <c r="C372" s="469"/>
      <c r="D372" s="417" t="s">
        <v>142</v>
      </c>
      <c r="E372" s="430" t="s">
        <v>143</v>
      </c>
    </row>
    <row r="373" spans="1:5" x14ac:dyDescent="0.25">
      <c r="A373" s="440" t="s">
        <v>5</v>
      </c>
      <c r="B373" s="432">
        <v>94</v>
      </c>
      <c r="C373" s="470"/>
      <c r="D373" s="432" t="s">
        <v>613</v>
      </c>
      <c r="E373" s="430" t="s">
        <v>140</v>
      </c>
    </row>
    <row r="374" spans="1:5" x14ac:dyDescent="0.25">
      <c r="A374" s="460" t="s">
        <v>6</v>
      </c>
      <c r="B374" s="417">
        <v>95</v>
      </c>
      <c r="C374" s="469"/>
      <c r="D374" s="417" t="s">
        <v>142</v>
      </c>
      <c r="E374" s="430" t="s">
        <v>143</v>
      </c>
    </row>
    <row r="375" spans="1:5" x14ac:dyDescent="0.25">
      <c r="A375" s="440" t="s">
        <v>7</v>
      </c>
      <c r="B375" s="432">
        <v>96</v>
      </c>
      <c r="C375" s="470"/>
      <c r="D375" s="432" t="s">
        <v>613</v>
      </c>
      <c r="E375" s="430" t="s">
        <v>140</v>
      </c>
    </row>
    <row r="376" spans="1:5" x14ac:dyDescent="0.25">
      <c r="A376" s="460" t="s">
        <v>8</v>
      </c>
      <c r="B376" s="417">
        <v>97</v>
      </c>
      <c r="C376" s="469"/>
      <c r="D376" s="417" t="s">
        <v>142</v>
      </c>
      <c r="E376" s="430" t="s">
        <v>143</v>
      </c>
    </row>
    <row r="377" spans="1:5" x14ac:dyDescent="0.25">
      <c r="A377" s="440" t="s">
        <v>9</v>
      </c>
      <c r="B377" s="432">
        <v>98</v>
      </c>
      <c r="C377" s="470"/>
      <c r="D377" s="432" t="s">
        <v>613</v>
      </c>
      <c r="E377" s="430" t="s">
        <v>140</v>
      </c>
    </row>
    <row r="378" spans="1:5" x14ac:dyDescent="0.25">
      <c r="A378" s="460" t="s">
        <v>10</v>
      </c>
      <c r="B378" s="417">
        <v>99</v>
      </c>
      <c r="C378" s="469"/>
      <c r="D378" s="417" t="s">
        <v>142</v>
      </c>
      <c r="E378" s="430" t="s">
        <v>143</v>
      </c>
    </row>
    <row r="379" spans="1:5" x14ac:dyDescent="0.25">
      <c r="A379" s="440" t="s">
        <v>11</v>
      </c>
      <c r="B379" s="432">
        <v>100</v>
      </c>
      <c r="C379" s="470"/>
      <c r="D379" s="432" t="s">
        <v>613</v>
      </c>
      <c r="E379" s="430" t="s">
        <v>140</v>
      </c>
    </row>
    <row r="380" spans="1:5" x14ac:dyDescent="0.25">
      <c r="A380" s="460" t="s">
        <v>12</v>
      </c>
      <c r="B380" s="417">
        <v>101</v>
      </c>
      <c r="C380" s="469"/>
      <c r="D380" s="417" t="s">
        <v>142</v>
      </c>
      <c r="E380" s="430" t="s">
        <v>143</v>
      </c>
    </row>
    <row r="381" spans="1:5" x14ac:dyDescent="0.25">
      <c r="A381" s="440" t="s">
        <v>13</v>
      </c>
      <c r="B381" s="432">
        <v>102</v>
      </c>
      <c r="C381" s="470"/>
      <c r="D381" s="432" t="s">
        <v>613</v>
      </c>
      <c r="E381" s="430" t="s">
        <v>140</v>
      </c>
    </row>
    <row r="382" spans="1:5" x14ac:dyDescent="0.25">
      <c r="A382" s="460" t="s">
        <v>14</v>
      </c>
      <c r="B382" s="417">
        <v>103</v>
      </c>
      <c r="C382" s="469"/>
      <c r="D382" s="417" t="s">
        <v>142</v>
      </c>
      <c r="E382" s="430" t="s">
        <v>143</v>
      </c>
    </row>
    <row r="383" spans="1:5" x14ac:dyDescent="0.25">
      <c r="A383" s="440" t="s">
        <v>15</v>
      </c>
      <c r="B383" s="432">
        <v>104</v>
      </c>
      <c r="C383" s="470"/>
      <c r="D383" s="432" t="s">
        <v>613</v>
      </c>
      <c r="E383" s="430" t="s">
        <v>140</v>
      </c>
    </row>
    <row r="384" spans="1:5" x14ac:dyDescent="0.25">
      <c r="A384" s="460" t="s">
        <v>16</v>
      </c>
      <c r="B384" s="417">
        <v>105</v>
      </c>
      <c r="C384" s="469"/>
      <c r="D384" s="417" t="s">
        <v>142</v>
      </c>
      <c r="E384" s="430" t="s">
        <v>143</v>
      </c>
    </row>
    <row r="385" spans="1:6" x14ac:dyDescent="0.25">
      <c r="A385" s="471" t="s">
        <v>921</v>
      </c>
      <c r="B385" s="432"/>
      <c r="C385" s="432"/>
      <c r="D385" s="432"/>
      <c r="E385" s="430"/>
      <c r="F385" s="389" t="s">
        <v>1184</v>
      </c>
    </row>
    <row r="386" spans="1:6" x14ac:dyDescent="0.25">
      <c r="A386" s="440" t="s">
        <v>130</v>
      </c>
      <c r="B386" s="432">
        <v>106</v>
      </c>
      <c r="C386" s="472"/>
      <c r="D386" s="432" t="s">
        <v>618</v>
      </c>
      <c r="E386" s="430" t="s">
        <v>131</v>
      </c>
      <c r="F386" s="389" t="s">
        <v>1185</v>
      </c>
    </row>
    <row r="387" spans="1:6" x14ac:dyDescent="0.25">
      <c r="A387" s="440" t="s">
        <v>132</v>
      </c>
      <c r="B387" s="432">
        <v>107</v>
      </c>
      <c r="C387" s="472"/>
      <c r="D387" s="432" t="s">
        <v>618</v>
      </c>
      <c r="E387" s="430" t="s">
        <v>922</v>
      </c>
      <c r="F387" s="389" t="s">
        <v>1186</v>
      </c>
    </row>
    <row r="388" spans="1:6" x14ac:dyDescent="0.25">
      <c r="A388" s="440" t="s">
        <v>134</v>
      </c>
      <c r="B388" s="432">
        <v>108</v>
      </c>
      <c r="C388" s="472"/>
      <c r="D388" s="432" t="s">
        <v>618</v>
      </c>
      <c r="E388" s="430" t="s">
        <v>923</v>
      </c>
      <c r="F388" s="389" t="s">
        <v>490</v>
      </c>
    </row>
    <row r="389" spans="1:6" x14ac:dyDescent="0.25">
      <c r="A389" s="460" t="s">
        <v>136</v>
      </c>
      <c r="B389" s="417">
        <v>109</v>
      </c>
      <c r="C389" s="472"/>
      <c r="D389" s="417" t="s">
        <v>618</v>
      </c>
      <c r="E389" s="430" t="s">
        <v>924</v>
      </c>
      <c r="F389" s="389" t="s">
        <v>1187</v>
      </c>
    </row>
    <row r="390" spans="1:6" s="402" customFormat="1" ht="13.8" thickBot="1" x14ac:dyDescent="0.3">
      <c r="A390" s="442" t="s">
        <v>1336</v>
      </c>
      <c r="B390" s="443">
        <v>109</v>
      </c>
      <c r="C390" s="444" t="s">
        <v>1337</v>
      </c>
      <c r="D390" s="445">
        <v>109</v>
      </c>
      <c r="F390" s="421" t="s">
        <v>1117</v>
      </c>
    </row>
    <row r="391" spans="1:6" ht="24.6" thickTop="1" x14ac:dyDescent="0.3">
      <c r="A391" s="473" t="s">
        <v>17</v>
      </c>
      <c r="B391" s="474"/>
      <c r="C391" s="474"/>
      <c r="D391" s="436"/>
      <c r="E391" s="433" t="s">
        <v>18</v>
      </c>
      <c r="F391" s="452" t="s">
        <v>555</v>
      </c>
    </row>
    <row r="392" spans="1:6" x14ac:dyDescent="0.25">
      <c r="A392" s="471" t="s">
        <v>19</v>
      </c>
      <c r="B392" s="432"/>
      <c r="C392" s="432"/>
      <c r="D392" s="432"/>
      <c r="E392" s="430"/>
      <c r="F392" s="389" t="s">
        <v>444</v>
      </c>
    </row>
    <row r="393" spans="1:6" x14ac:dyDescent="0.25">
      <c r="A393" s="418" t="s">
        <v>20</v>
      </c>
      <c r="B393" s="432">
        <v>1</v>
      </c>
      <c r="C393" s="472"/>
      <c r="D393" s="432" t="s">
        <v>618</v>
      </c>
      <c r="E393" s="430" t="s">
        <v>21</v>
      </c>
      <c r="F393" s="389" t="s">
        <v>445</v>
      </c>
    </row>
    <row r="394" spans="1:6" x14ac:dyDescent="0.25">
      <c r="A394" s="415" t="s">
        <v>916</v>
      </c>
      <c r="B394" s="417">
        <v>2</v>
      </c>
      <c r="C394" s="472"/>
      <c r="D394" s="417" t="s">
        <v>618</v>
      </c>
      <c r="E394" s="430" t="s">
        <v>918</v>
      </c>
      <c r="F394" s="389" t="s">
        <v>446</v>
      </c>
    </row>
    <row r="395" spans="1:6" s="409" customFormat="1" x14ac:dyDescent="0.25">
      <c r="A395" s="409" t="s">
        <v>915</v>
      </c>
      <c r="B395" s="406"/>
      <c r="C395" s="454">
        <f>C258-C339</f>
        <v>0</v>
      </c>
      <c r="D395" s="436" t="s">
        <v>618</v>
      </c>
      <c r="E395" s="409" t="s">
        <v>919</v>
      </c>
      <c r="F395" s="421" t="s">
        <v>986</v>
      </c>
    </row>
    <row r="396" spans="1:6" s="409" customFormat="1" x14ac:dyDescent="0.25">
      <c r="A396" s="441" t="s">
        <v>917</v>
      </c>
      <c r="B396" s="423"/>
      <c r="C396" s="449">
        <f>C259-C339</f>
        <v>0</v>
      </c>
      <c r="D396" s="425" t="s">
        <v>618</v>
      </c>
      <c r="E396" s="409" t="s">
        <v>920</v>
      </c>
      <c r="F396" s="421"/>
    </row>
    <row r="397" spans="1:6" ht="13.8" thickBot="1" x14ac:dyDescent="0.3">
      <c r="A397" s="442" t="s">
        <v>1336</v>
      </c>
      <c r="B397" s="443">
        <v>2</v>
      </c>
      <c r="C397" s="444" t="s">
        <v>1337</v>
      </c>
      <c r="D397" s="445">
        <v>2</v>
      </c>
      <c r="E397" s="402"/>
    </row>
    <row r="398" spans="1:6" ht="16.2" thickTop="1" x14ac:dyDescent="0.3">
      <c r="A398" s="475" t="s">
        <v>22</v>
      </c>
      <c r="E398" s="387" t="s">
        <v>412</v>
      </c>
      <c r="F398" s="389" t="s">
        <v>491</v>
      </c>
    </row>
    <row r="399" spans="1:6" x14ac:dyDescent="0.25">
      <c r="A399" s="458" t="s">
        <v>727</v>
      </c>
      <c r="E399" s="387" t="s">
        <v>226</v>
      </c>
      <c r="F399" s="389" t="s">
        <v>437</v>
      </c>
    </row>
    <row r="400" spans="1:6" x14ac:dyDescent="0.25">
      <c r="A400" s="440" t="s">
        <v>25</v>
      </c>
      <c r="B400" s="386">
        <v>1</v>
      </c>
      <c r="C400" s="476"/>
      <c r="D400" s="388" t="s">
        <v>26</v>
      </c>
      <c r="E400" s="430" t="s">
        <v>27</v>
      </c>
    </row>
    <row r="401" spans="1:6" x14ac:dyDescent="0.25">
      <c r="A401" s="440" t="s">
        <v>28</v>
      </c>
      <c r="B401" s="386">
        <v>2</v>
      </c>
      <c r="C401" s="476"/>
      <c r="D401" s="388" t="s">
        <v>26</v>
      </c>
      <c r="E401" s="430" t="s">
        <v>27</v>
      </c>
    </row>
    <row r="402" spans="1:6" x14ac:dyDescent="0.25">
      <c r="A402" s="440" t="s">
        <v>29</v>
      </c>
      <c r="B402" s="386">
        <v>3</v>
      </c>
      <c r="C402" s="476"/>
      <c r="D402" s="388" t="s">
        <v>26</v>
      </c>
      <c r="E402" s="430" t="s">
        <v>30</v>
      </c>
    </row>
    <row r="403" spans="1:6" x14ac:dyDescent="0.25">
      <c r="A403" s="440" t="s">
        <v>31</v>
      </c>
      <c r="B403" s="386">
        <v>4</v>
      </c>
      <c r="C403" s="476"/>
      <c r="D403" s="388" t="s">
        <v>26</v>
      </c>
      <c r="E403" s="430" t="s">
        <v>30</v>
      </c>
    </row>
    <row r="404" spans="1:6" x14ac:dyDescent="0.25">
      <c r="A404" s="460" t="s">
        <v>32</v>
      </c>
      <c r="B404" s="416">
        <v>5</v>
      </c>
      <c r="C404" s="476"/>
      <c r="D404" s="417" t="s">
        <v>26</v>
      </c>
      <c r="E404" s="430" t="s">
        <v>33</v>
      </c>
    </row>
    <row r="405" spans="1:6" s="409" customFormat="1" x14ac:dyDescent="0.25">
      <c r="A405" s="477" t="s">
        <v>723</v>
      </c>
      <c r="B405" s="463"/>
      <c r="C405" s="478">
        <f>SUM(C400:C404)</f>
        <v>0</v>
      </c>
      <c r="D405" s="465" t="s">
        <v>26</v>
      </c>
      <c r="E405" s="409" t="s">
        <v>737</v>
      </c>
      <c r="F405" s="421" t="s">
        <v>1117</v>
      </c>
    </row>
    <row r="406" spans="1:6" x14ac:dyDescent="0.25">
      <c r="A406" s="458" t="s">
        <v>728</v>
      </c>
      <c r="C406" s="479"/>
      <c r="E406" s="387" t="s">
        <v>1006</v>
      </c>
      <c r="F406" s="389" t="s">
        <v>492</v>
      </c>
    </row>
    <row r="407" spans="1:6" x14ac:dyDescent="0.25">
      <c r="A407" s="460" t="s">
        <v>198</v>
      </c>
      <c r="B407" s="416">
        <v>6</v>
      </c>
      <c r="C407" s="476"/>
      <c r="D407" s="417" t="s">
        <v>26</v>
      </c>
      <c r="E407" s="430" t="s">
        <v>413</v>
      </c>
    </row>
    <row r="408" spans="1:6" s="409" customFormat="1" x14ac:dyDescent="0.25">
      <c r="A408" s="477" t="s">
        <v>724</v>
      </c>
      <c r="B408" s="463"/>
      <c r="C408" s="478">
        <f>C407</f>
        <v>0</v>
      </c>
      <c r="D408" s="465" t="s">
        <v>26</v>
      </c>
      <c r="E408" s="409" t="s">
        <v>738</v>
      </c>
      <c r="F408" s="421" t="s">
        <v>1117</v>
      </c>
    </row>
    <row r="409" spans="1:6" x14ac:dyDescent="0.25">
      <c r="A409" s="458" t="s">
        <v>729</v>
      </c>
      <c r="C409" s="479"/>
      <c r="E409" s="387" t="s">
        <v>407</v>
      </c>
      <c r="F409" s="389" t="s">
        <v>440</v>
      </c>
    </row>
    <row r="410" spans="1:6" x14ac:dyDescent="0.25">
      <c r="A410" s="440" t="s">
        <v>34</v>
      </c>
      <c r="B410" s="386">
        <v>7</v>
      </c>
      <c r="C410" s="476"/>
      <c r="D410" s="388" t="s">
        <v>26</v>
      </c>
      <c r="E410" s="430" t="s">
        <v>35</v>
      </c>
    </row>
    <row r="411" spans="1:6" x14ac:dyDescent="0.25">
      <c r="A411" s="440" t="s">
        <v>36</v>
      </c>
      <c r="B411" s="386">
        <v>8</v>
      </c>
      <c r="C411" s="476"/>
      <c r="D411" s="388" t="s">
        <v>26</v>
      </c>
      <c r="E411" s="430" t="s">
        <v>37</v>
      </c>
    </row>
    <row r="412" spans="1:6" x14ac:dyDescent="0.25">
      <c r="A412" s="440" t="s">
        <v>196</v>
      </c>
      <c r="B412" s="386">
        <v>9</v>
      </c>
      <c r="C412" s="476"/>
      <c r="D412" s="388" t="s">
        <v>26</v>
      </c>
      <c r="E412" s="430" t="s">
        <v>197</v>
      </c>
    </row>
    <row r="413" spans="1:6" x14ac:dyDescent="0.25">
      <c r="A413" s="440" t="s">
        <v>200</v>
      </c>
      <c r="B413" s="386">
        <v>10</v>
      </c>
      <c r="C413" s="476"/>
      <c r="D413" s="388" t="s">
        <v>26</v>
      </c>
      <c r="E413" s="430" t="s">
        <v>201</v>
      </c>
    </row>
    <row r="414" spans="1:6" x14ac:dyDescent="0.25">
      <c r="A414" s="460" t="s">
        <v>202</v>
      </c>
      <c r="B414" s="416">
        <v>11</v>
      </c>
      <c r="C414" s="476"/>
      <c r="D414" s="417" t="s">
        <v>26</v>
      </c>
      <c r="E414" s="430" t="s">
        <v>203</v>
      </c>
    </row>
    <row r="415" spans="1:6" s="409" customFormat="1" x14ac:dyDescent="0.25">
      <c r="A415" s="477" t="s">
        <v>725</v>
      </c>
      <c r="B415" s="463"/>
      <c r="C415" s="478">
        <f>SUM(C410:C414)</f>
        <v>0</v>
      </c>
      <c r="D415" s="465" t="s">
        <v>26</v>
      </c>
      <c r="E415" s="409" t="s">
        <v>739</v>
      </c>
      <c r="F415" s="421" t="s">
        <v>1117</v>
      </c>
    </row>
    <row r="416" spans="1:6" x14ac:dyDescent="0.25">
      <c r="A416" s="458" t="s">
        <v>730</v>
      </c>
      <c r="C416" s="479"/>
      <c r="E416" s="387" t="s">
        <v>406</v>
      </c>
      <c r="F416" s="389" t="s">
        <v>441</v>
      </c>
    </row>
    <row r="417" spans="1:6" x14ac:dyDescent="0.25">
      <c r="A417" s="440" t="s">
        <v>204</v>
      </c>
      <c r="B417" s="386">
        <v>12</v>
      </c>
      <c r="C417" s="476"/>
      <c r="D417" s="388" t="s">
        <v>26</v>
      </c>
      <c r="E417" s="430" t="s">
        <v>205</v>
      </c>
    </row>
    <row r="418" spans="1:6" x14ac:dyDescent="0.25">
      <c r="A418" s="440" t="s">
        <v>206</v>
      </c>
      <c r="B418" s="386">
        <v>13</v>
      </c>
      <c r="C418" s="476"/>
      <c r="D418" s="388" t="s">
        <v>26</v>
      </c>
      <c r="E418" s="430" t="s">
        <v>207</v>
      </c>
    </row>
    <row r="419" spans="1:6" x14ac:dyDescent="0.25">
      <c r="A419" s="440" t="s">
        <v>208</v>
      </c>
      <c r="B419" s="386">
        <v>14</v>
      </c>
      <c r="C419" s="476"/>
      <c r="D419" s="388" t="s">
        <v>26</v>
      </c>
      <c r="E419" s="430" t="s">
        <v>209</v>
      </c>
    </row>
    <row r="420" spans="1:6" x14ac:dyDescent="0.25">
      <c r="A420" s="440" t="s">
        <v>210</v>
      </c>
      <c r="B420" s="386">
        <v>15</v>
      </c>
      <c r="C420" s="476"/>
      <c r="D420" s="388" t="s">
        <v>26</v>
      </c>
      <c r="E420" s="430" t="s">
        <v>211</v>
      </c>
    </row>
    <row r="421" spans="1:6" x14ac:dyDescent="0.25">
      <c r="A421" s="440" t="s">
        <v>212</v>
      </c>
      <c r="B421" s="386">
        <v>16</v>
      </c>
      <c r="C421" s="476"/>
      <c r="D421" s="388" t="s">
        <v>26</v>
      </c>
      <c r="E421" s="430" t="s">
        <v>213</v>
      </c>
    </row>
    <row r="422" spans="1:6" x14ac:dyDescent="0.25">
      <c r="A422" s="460" t="s">
        <v>214</v>
      </c>
      <c r="B422" s="416">
        <v>17</v>
      </c>
      <c r="C422" s="476"/>
      <c r="D422" s="417" t="s">
        <v>26</v>
      </c>
      <c r="E422" s="430" t="s">
        <v>215</v>
      </c>
    </row>
    <row r="423" spans="1:6" s="409" customFormat="1" x14ac:dyDescent="0.25">
      <c r="A423" s="477" t="s">
        <v>726</v>
      </c>
      <c r="B423" s="463"/>
      <c r="C423" s="478">
        <f>SUM(C417:C422)</f>
        <v>0</v>
      </c>
      <c r="D423" s="465" t="s">
        <v>26</v>
      </c>
      <c r="E423" s="409" t="s">
        <v>740</v>
      </c>
      <c r="F423" s="421" t="s">
        <v>1117</v>
      </c>
    </row>
    <row r="424" spans="1:6" x14ac:dyDescent="0.25">
      <c r="A424" s="458" t="s">
        <v>731</v>
      </c>
      <c r="C424" s="479"/>
      <c r="E424" s="387" t="s">
        <v>414</v>
      </c>
      <c r="F424" s="389" t="s">
        <v>556</v>
      </c>
    </row>
    <row r="425" spans="1:6" x14ac:dyDescent="0.25">
      <c r="A425" s="440" t="s">
        <v>216</v>
      </c>
      <c r="B425" s="386">
        <v>18</v>
      </c>
      <c r="C425" s="476"/>
      <c r="D425" s="388" t="s">
        <v>26</v>
      </c>
      <c r="E425" s="430" t="s">
        <v>217</v>
      </c>
    </row>
    <row r="426" spans="1:6" x14ac:dyDescent="0.25">
      <c r="A426" s="440" t="s">
        <v>218</v>
      </c>
      <c r="B426" s="386">
        <v>19</v>
      </c>
      <c r="C426" s="476"/>
      <c r="D426" s="388" t="s">
        <v>26</v>
      </c>
      <c r="E426" s="430" t="s">
        <v>219</v>
      </c>
    </row>
    <row r="427" spans="1:6" x14ac:dyDescent="0.25">
      <c r="A427" s="440" t="s">
        <v>220</v>
      </c>
      <c r="B427" s="386">
        <v>20</v>
      </c>
      <c r="C427" s="476"/>
      <c r="D427" s="388" t="s">
        <v>26</v>
      </c>
      <c r="E427" s="430" t="s">
        <v>221</v>
      </c>
    </row>
    <row r="428" spans="1:6" x14ac:dyDescent="0.25">
      <c r="A428" s="460" t="s">
        <v>222</v>
      </c>
      <c r="B428" s="416">
        <v>21</v>
      </c>
      <c r="C428" s="476"/>
      <c r="D428" s="417" t="s">
        <v>26</v>
      </c>
      <c r="E428" s="430" t="s">
        <v>223</v>
      </c>
    </row>
    <row r="429" spans="1:6" s="409" customFormat="1" x14ac:dyDescent="0.25">
      <c r="A429" s="480" t="s">
        <v>732</v>
      </c>
      <c r="B429" s="406"/>
      <c r="C429" s="481">
        <f>SUM(C425:C428)</f>
        <v>0</v>
      </c>
      <c r="D429" s="408" t="s">
        <v>26</v>
      </c>
      <c r="E429" s="409" t="s">
        <v>741</v>
      </c>
      <c r="F429" s="421" t="s">
        <v>986</v>
      </c>
    </row>
    <row r="430" spans="1:6" s="409" customFormat="1" x14ac:dyDescent="0.25">
      <c r="A430" s="461" t="s">
        <v>733</v>
      </c>
      <c r="B430" s="423"/>
      <c r="C430" s="482">
        <f>C423+C429</f>
        <v>0</v>
      </c>
      <c r="D430" s="425" t="s">
        <v>26</v>
      </c>
      <c r="E430" s="409" t="s">
        <v>742</v>
      </c>
      <c r="F430" s="421"/>
    </row>
    <row r="431" spans="1:6" x14ac:dyDescent="0.25">
      <c r="A431" s="458" t="s">
        <v>735</v>
      </c>
      <c r="C431" s="479"/>
      <c r="F431" s="421" t="s">
        <v>986</v>
      </c>
    </row>
    <row r="432" spans="1:6" s="409" customFormat="1" x14ac:dyDescent="0.25">
      <c r="A432" s="480" t="s">
        <v>734</v>
      </c>
      <c r="B432" s="406"/>
      <c r="C432" s="481">
        <f>C405+C408+C415+C423</f>
        <v>0</v>
      </c>
      <c r="D432" s="408" t="s">
        <v>26</v>
      </c>
      <c r="E432" s="409" t="s">
        <v>743</v>
      </c>
      <c r="F432" s="421"/>
    </row>
    <row r="433" spans="1:6" s="409" customFormat="1" x14ac:dyDescent="0.25">
      <c r="A433" s="461" t="s">
        <v>736</v>
      </c>
      <c r="B433" s="423"/>
      <c r="C433" s="482">
        <f>C405+C408+C415+C423+C429</f>
        <v>0</v>
      </c>
      <c r="D433" s="425" t="s">
        <v>26</v>
      </c>
      <c r="E433" s="409" t="s">
        <v>744</v>
      </c>
      <c r="F433" s="421"/>
    </row>
    <row r="434" spans="1:6" x14ac:dyDescent="0.25">
      <c r="A434" s="458" t="s">
        <v>1007</v>
      </c>
      <c r="E434" s="387" t="s">
        <v>415</v>
      </c>
      <c r="F434" s="389" t="s">
        <v>443</v>
      </c>
    </row>
    <row r="435" spans="1:6" x14ac:dyDescent="0.25">
      <c r="A435" s="440" t="s">
        <v>225</v>
      </c>
      <c r="B435" s="386">
        <v>22</v>
      </c>
      <c r="C435" s="483"/>
      <c r="D435" s="388" t="s">
        <v>514</v>
      </c>
      <c r="E435" s="430" t="s">
        <v>745</v>
      </c>
    </row>
    <row r="436" spans="1:6" x14ac:dyDescent="0.25">
      <c r="A436" s="440" t="s">
        <v>1052</v>
      </c>
      <c r="B436" s="386">
        <v>23</v>
      </c>
      <c r="C436" s="483"/>
      <c r="D436" s="388" t="s">
        <v>514</v>
      </c>
      <c r="E436" s="430" t="s">
        <v>925</v>
      </c>
    </row>
    <row r="437" spans="1:6" x14ac:dyDescent="0.25">
      <c r="A437" s="440" t="s">
        <v>1054</v>
      </c>
      <c r="B437" s="386">
        <v>24</v>
      </c>
      <c r="C437" s="483"/>
      <c r="D437" s="388" t="s">
        <v>514</v>
      </c>
      <c r="E437" s="430" t="s">
        <v>926</v>
      </c>
    </row>
    <row r="438" spans="1:6" x14ac:dyDescent="0.25">
      <c r="A438" s="440" t="s">
        <v>1056</v>
      </c>
      <c r="B438" s="386">
        <v>25</v>
      </c>
      <c r="C438" s="483"/>
      <c r="D438" s="388" t="s">
        <v>514</v>
      </c>
      <c r="E438" s="430" t="s">
        <v>927</v>
      </c>
    </row>
    <row r="439" spans="1:6" x14ac:dyDescent="0.25">
      <c r="A439" s="440" t="s">
        <v>1058</v>
      </c>
      <c r="B439" s="386">
        <v>26</v>
      </c>
      <c r="C439" s="483"/>
      <c r="D439" s="388" t="s">
        <v>514</v>
      </c>
      <c r="E439" s="430" t="s">
        <v>928</v>
      </c>
    </row>
    <row r="440" spans="1:6" x14ac:dyDescent="0.25">
      <c r="A440" s="440" t="s">
        <v>1010</v>
      </c>
      <c r="B440" s="386">
        <v>27</v>
      </c>
      <c r="C440" s="483"/>
      <c r="D440" s="388" t="s">
        <v>514</v>
      </c>
      <c r="E440" s="430" t="s">
        <v>1011</v>
      </c>
    </row>
    <row r="441" spans="1:6" x14ac:dyDescent="0.25">
      <c r="A441" s="440" t="s">
        <v>1060</v>
      </c>
      <c r="B441" s="386">
        <v>28</v>
      </c>
      <c r="C441" s="483"/>
      <c r="D441" s="388" t="s">
        <v>514</v>
      </c>
      <c r="E441" s="430" t="s">
        <v>929</v>
      </c>
    </row>
    <row r="442" spans="1:6" x14ac:dyDescent="0.25">
      <c r="A442" s="460" t="s">
        <v>1062</v>
      </c>
      <c r="B442" s="416">
        <v>29</v>
      </c>
      <c r="C442" s="483"/>
      <c r="D442" s="417" t="s">
        <v>514</v>
      </c>
      <c r="E442" s="430" t="s">
        <v>930</v>
      </c>
    </row>
    <row r="443" spans="1:6" x14ac:dyDescent="0.25">
      <c r="A443" s="471" t="s">
        <v>1008</v>
      </c>
      <c r="B443" s="431"/>
      <c r="C443" s="484"/>
      <c r="D443" s="432"/>
      <c r="E443" s="387" t="s">
        <v>416</v>
      </c>
      <c r="F443" s="389" t="s">
        <v>557</v>
      </c>
    </row>
    <row r="444" spans="1:6" x14ac:dyDescent="0.25">
      <c r="A444" s="440" t="s">
        <v>1009</v>
      </c>
      <c r="B444" s="386">
        <v>30</v>
      </c>
      <c r="C444" s="483"/>
      <c r="D444" s="388" t="s">
        <v>514</v>
      </c>
      <c r="E444" s="430" t="s">
        <v>1015</v>
      </c>
    </row>
    <row r="445" spans="1:6" x14ac:dyDescent="0.25">
      <c r="A445" s="440" t="s">
        <v>1010</v>
      </c>
      <c r="B445" s="386">
        <v>31</v>
      </c>
      <c r="C445" s="483"/>
      <c r="D445" s="388" t="s">
        <v>514</v>
      </c>
      <c r="E445" s="430" t="s">
        <v>1018</v>
      </c>
    </row>
    <row r="446" spans="1:6" x14ac:dyDescent="0.25">
      <c r="A446" s="440" t="s">
        <v>1060</v>
      </c>
      <c r="B446" s="386">
        <v>32</v>
      </c>
      <c r="C446" s="483"/>
      <c r="D446" s="388" t="s">
        <v>514</v>
      </c>
      <c r="E446" s="430" t="s">
        <v>1016</v>
      </c>
    </row>
    <row r="447" spans="1:6" x14ac:dyDescent="0.25">
      <c r="A447" s="460" t="s">
        <v>1062</v>
      </c>
      <c r="B447" s="416">
        <v>33</v>
      </c>
      <c r="C447" s="483"/>
      <c r="D447" s="417" t="s">
        <v>514</v>
      </c>
      <c r="E447" s="430" t="s">
        <v>1017</v>
      </c>
    </row>
    <row r="448" spans="1:6" s="402" customFormat="1" ht="13.8" thickBot="1" x14ac:dyDescent="0.3">
      <c r="A448" s="442" t="s">
        <v>1336</v>
      </c>
      <c r="B448" s="443">
        <v>33</v>
      </c>
      <c r="C448" s="444" t="s">
        <v>1337</v>
      </c>
      <c r="D448" s="445">
        <v>33</v>
      </c>
      <c r="F448" s="403"/>
    </row>
    <row r="449" spans="1:6" ht="15.75" customHeight="1" thickTop="1" x14ac:dyDescent="0.3">
      <c r="A449" s="485" t="s">
        <v>1064</v>
      </c>
      <c r="F449" s="389" t="s">
        <v>448</v>
      </c>
    </row>
    <row r="450" spans="1:6" x14ac:dyDescent="0.25">
      <c r="A450" s="458" t="s">
        <v>1065</v>
      </c>
      <c r="E450" s="387" t="s">
        <v>417</v>
      </c>
      <c r="F450" s="389" t="s">
        <v>449</v>
      </c>
    </row>
    <row r="451" spans="1:6" x14ac:dyDescent="0.25">
      <c r="A451" s="440" t="s">
        <v>936</v>
      </c>
      <c r="B451" s="386">
        <v>1</v>
      </c>
      <c r="C451" s="396"/>
      <c r="D451" s="432" t="s">
        <v>1286</v>
      </c>
      <c r="E451" s="430" t="s">
        <v>1068</v>
      </c>
    </row>
    <row r="452" spans="1:6" x14ac:dyDescent="0.25">
      <c r="A452" s="460" t="s">
        <v>937</v>
      </c>
      <c r="B452" s="416">
        <v>2</v>
      </c>
      <c r="C452" s="396"/>
      <c r="D452" s="417" t="s">
        <v>1286</v>
      </c>
      <c r="E452" s="430" t="s">
        <v>1068</v>
      </c>
    </row>
    <row r="453" spans="1:6" x14ac:dyDescent="0.25">
      <c r="A453" s="458" t="s">
        <v>1070</v>
      </c>
      <c r="D453" s="432"/>
      <c r="E453" s="430"/>
      <c r="F453" s="389" t="s">
        <v>489</v>
      </c>
    </row>
    <row r="454" spans="1:6" x14ac:dyDescent="0.25">
      <c r="A454" s="440" t="s">
        <v>1071</v>
      </c>
      <c r="B454" s="386">
        <v>3</v>
      </c>
      <c r="C454" s="396"/>
      <c r="D454" s="432" t="s">
        <v>613</v>
      </c>
      <c r="E454" s="430" t="s">
        <v>450</v>
      </c>
      <c r="F454" s="389" t="s">
        <v>558</v>
      </c>
    </row>
    <row r="455" spans="1:6" x14ac:dyDescent="0.25">
      <c r="A455" s="440" t="s">
        <v>1073</v>
      </c>
      <c r="B455" s="386">
        <v>4</v>
      </c>
      <c r="C455" s="396"/>
      <c r="D455" s="432" t="s">
        <v>613</v>
      </c>
      <c r="E455" s="430" t="s">
        <v>1074</v>
      </c>
    </row>
    <row r="456" spans="1:6" x14ac:dyDescent="0.25">
      <c r="A456" s="440" t="s">
        <v>73</v>
      </c>
      <c r="B456" s="386">
        <v>5</v>
      </c>
      <c r="C456" s="396"/>
      <c r="D456" s="432" t="s">
        <v>613</v>
      </c>
      <c r="E456" s="430" t="s">
        <v>450</v>
      </c>
    </row>
    <row r="457" spans="1:6" x14ac:dyDescent="0.25">
      <c r="A457" s="440" t="s">
        <v>72</v>
      </c>
      <c r="B457" s="386">
        <v>6</v>
      </c>
      <c r="C457" s="396"/>
      <c r="D457" s="432" t="s">
        <v>613</v>
      </c>
      <c r="E457" s="430" t="s">
        <v>1074</v>
      </c>
    </row>
    <row r="458" spans="1:6" x14ac:dyDescent="0.25">
      <c r="A458" s="440" t="s">
        <v>1075</v>
      </c>
      <c r="B458" s="386">
        <v>7</v>
      </c>
      <c r="C458" s="396"/>
      <c r="D458" s="432" t="s">
        <v>613</v>
      </c>
      <c r="E458" s="430" t="s">
        <v>450</v>
      </c>
    </row>
    <row r="459" spans="1:6" x14ac:dyDescent="0.25">
      <c r="A459" s="440" t="s">
        <v>1076</v>
      </c>
      <c r="B459" s="386">
        <v>8</v>
      </c>
      <c r="C459" s="396"/>
      <c r="D459" s="432" t="s">
        <v>613</v>
      </c>
      <c r="E459" s="430" t="s">
        <v>1074</v>
      </c>
    </row>
    <row r="460" spans="1:6" x14ac:dyDescent="0.25">
      <c r="A460" s="440" t="s">
        <v>1077</v>
      </c>
      <c r="B460" s="386">
        <v>9</v>
      </c>
      <c r="C460" s="396"/>
      <c r="D460" s="432" t="s">
        <v>613</v>
      </c>
      <c r="E460" s="430" t="s">
        <v>450</v>
      </c>
    </row>
    <row r="461" spans="1:6" x14ac:dyDescent="0.25">
      <c r="A461" s="460" t="s">
        <v>1078</v>
      </c>
      <c r="B461" s="416">
        <v>10</v>
      </c>
      <c r="C461" s="396"/>
      <c r="D461" s="417" t="s">
        <v>613</v>
      </c>
      <c r="E461" s="430" t="s">
        <v>1074</v>
      </c>
    </row>
    <row r="462" spans="1:6" x14ac:dyDescent="0.25">
      <c r="A462" s="440" t="s">
        <v>1079</v>
      </c>
      <c r="B462" s="386">
        <v>11</v>
      </c>
      <c r="C462" s="486"/>
      <c r="D462" s="432" t="s">
        <v>514</v>
      </c>
      <c r="E462" s="430" t="s">
        <v>1080</v>
      </c>
      <c r="F462" s="389" t="s">
        <v>451</v>
      </c>
    </row>
    <row r="463" spans="1:6" x14ac:dyDescent="0.25">
      <c r="A463" s="440" t="s">
        <v>74</v>
      </c>
      <c r="B463" s="386">
        <v>12</v>
      </c>
      <c r="C463" s="486"/>
      <c r="D463" s="432" t="s">
        <v>514</v>
      </c>
      <c r="E463" s="430" t="s">
        <v>1080</v>
      </c>
    </row>
    <row r="464" spans="1:6" x14ac:dyDescent="0.25">
      <c r="A464" s="440" t="s">
        <v>1081</v>
      </c>
      <c r="B464" s="386">
        <v>13</v>
      </c>
      <c r="C464" s="483"/>
      <c r="D464" s="432" t="s">
        <v>514</v>
      </c>
      <c r="E464" s="430" t="s">
        <v>1080</v>
      </c>
    </row>
    <row r="465" spans="1:6" x14ac:dyDescent="0.25">
      <c r="A465" s="460" t="s">
        <v>1082</v>
      </c>
      <c r="B465" s="416">
        <v>14</v>
      </c>
      <c r="C465" s="483"/>
      <c r="D465" s="417" t="s">
        <v>514</v>
      </c>
      <c r="E465" s="430" t="s">
        <v>1080</v>
      </c>
    </row>
    <row r="466" spans="1:6" x14ac:dyDescent="0.25">
      <c r="A466" s="440" t="s">
        <v>1083</v>
      </c>
      <c r="B466" s="386">
        <v>15</v>
      </c>
      <c r="C466" s="419"/>
      <c r="D466" s="432" t="s">
        <v>26</v>
      </c>
      <c r="E466" s="430" t="s">
        <v>1085</v>
      </c>
      <c r="F466" s="389" t="s">
        <v>452</v>
      </c>
    </row>
    <row r="467" spans="1:6" x14ac:dyDescent="0.25">
      <c r="A467" s="440" t="s">
        <v>1086</v>
      </c>
      <c r="B467" s="386">
        <v>16</v>
      </c>
      <c r="C467" s="414"/>
      <c r="D467" s="432" t="s">
        <v>26</v>
      </c>
      <c r="E467" s="430" t="s">
        <v>1087</v>
      </c>
    </row>
    <row r="468" spans="1:6" x14ac:dyDescent="0.25">
      <c r="A468" s="460" t="s">
        <v>968</v>
      </c>
      <c r="B468" s="416">
        <v>17</v>
      </c>
      <c r="C468" s="396"/>
      <c r="D468" s="417" t="s">
        <v>969</v>
      </c>
      <c r="E468" s="387" t="s">
        <v>931</v>
      </c>
    </row>
    <row r="469" spans="1:6" x14ac:dyDescent="0.25">
      <c r="A469" s="458" t="s">
        <v>970</v>
      </c>
      <c r="D469" s="432"/>
      <c r="F469" s="389" t="s">
        <v>453</v>
      </c>
    </row>
    <row r="470" spans="1:6" x14ac:dyDescent="0.25">
      <c r="A470" s="440" t="s">
        <v>971</v>
      </c>
      <c r="B470" s="386">
        <v>18</v>
      </c>
      <c r="C470" s="483"/>
      <c r="D470" s="432" t="s">
        <v>514</v>
      </c>
      <c r="E470" s="430" t="s">
        <v>972</v>
      </c>
      <c r="F470" s="389" t="s">
        <v>454</v>
      </c>
    </row>
    <row r="471" spans="1:6" x14ac:dyDescent="0.25">
      <c r="A471" s="440" t="s">
        <v>75</v>
      </c>
      <c r="B471" s="386">
        <v>19</v>
      </c>
      <c r="C471" s="483"/>
      <c r="D471" s="432" t="s">
        <v>514</v>
      </c>
      <c r="E471" s="430" t="s">
        <v>972</v>
      </c>
    </row>
    <row r="472" spans="1:6" x14ac:dyDescent="0.25">
      <c r="A472" s="440" t="s">
        <v>973</v>
      </c>
      <c r="B472" s="386">
        <v>20</v>
      </c>
      <c r="C472" s="483"/>
      <c r="D472" s="432" t="s">
        <v>514</v>
      </c>
      <c r="E472" s="430" t="s">
        <v>972</v>
      </c>
    </row>
    <row r="473" spans="1:6" x14ac:dyDescent="0.25">
      <c r="A473" s="460" t="s">
        <v>974</v>
      </c>
      <c r="B473" s="416">
        <v>21</v>
      </c>
      <c r="C473" s="483"/>
      <c r="D473" s="417" t="s">
        <v>514</v>
      </c>
      <c r="E473" s="430" t="s">
        <v>972</v>
      </c>
    </row>
    <row r="474" spans="1:6" x14ac:dyDescent="0.25">
      <c r="A474" s="458" t="s">
        <v>975</v>
      </c>
      <c r="D474" s="432"/>
      <c r="E474" s="430"/>
      <c r="F474" s="389" t="s">
        <v>455</v>
      </c>
    </row>
    <row r="475" spans="1:6" x14ac:dyDescent="0.25">
      <c r="A475" s="440" t="s">
        <v>976</v>
      </c>
      <c r="B475" s="386">
        <v>22</v>
      </c>
      <c r="C475" s="396"/>
      <c r="D475" s="432" t="s">
        <v>613</v>
      </c>
      <c r="E475" s="430" t="s">
        <v>977</v>
      </c>
    </row>
    <row r="476" spans="1:6" x14ac:dyDescent="0.25">
      <c r="A476" s="440" t="s">
        <v>978</v>
      </c>
      <c r="B476" s="386">
        <v>23</v>
      </c>
      <c r="C476" s="396"/>
      <c r="D476" s="432" t="s">
        <v>1286</v>
      </c>
      <c r="E476" s="387" t="s">
        <v>932</v>
      </c>
    </row>
    <row r="477" spans="1:6" x14ac:dyDescent="0.25">
      <c r="A477" s="460" t="s">
        <v>980</v>
      </c>
      <c r="B477" s="416">
        <v>24</v>
      </c>
      <c r="C477" s="448"/>
      <c r="D477" s="417" t="s">
        <v>618</v>
      </c>
      <c r="E477" s="387" t="s">
        <v>933</v>
      </c>
    </row>
    <row r="478" spans="1:6" x14ac:dyDescent="0.25">
      <c r="A478" s="458" t="s">
        <v>982</v>
      </c>
      <c r="D478" s="432"/>
      <c r="F478" s="389" t="s">
        <v>380</v>
      </c>
    </row>
    <row r="479" spans="1:6" x14ac:dyDescent="0.25">
      <c r="A479" s="440" t="s">
        <v>1122</v>
      </c>
      <c r="B479" s="386">
        <v>25</v>
      </c>
      <c r="C479" s="396"/>
      <c r="D479" s="432" t="s">
        <v>613</v>
      </c>
      <c r="E479" s="430" t="s">
        <v>1123</v>
      </c>
    </row>
    <row r="480" spans="1:6" x14ac:dyDescent="0.25">
      <c r="A480" s="440" t="s">
        <v>1124</v>
      </c>
      <c r="B480" s="386">
        <v>26</v>
      </c>
      <c r="C480" s="396"/>
      <c r="D480" s="432" t="s">
        <v>613</v>
      </c>
      <c r="E480" s="430" t="s">
        <v>1125</v>
      </c>
    </row>
    <row r="481" spans="1:6" x14ac:dyDescent="0.25">
      <c r="A481" s="440" t="s">
        <v>1126</v>
      </c>
      <c r="B481" s="386">
        <v>27</v>
      </c>
      <c r="C481" s="396"/>
      <c r="D481" s="432" t="s">
        <v>1286</v>
      </c>
      <c r="E481" s="387" t="s">
        <v>935</v>
      </c>
    </row>
    <row r="482" spans="1:6" x14ac:dyDescent="0.25">
      <c r="A482" s="460" t="s">
        <v>1127</v>
      </c>
      <c r="B482" s="416">
        <v>28</v>
      </c>
      <c r="C482" s="448"/>
      <c r="D482" s="417" t="s">
        <v>618</v>
      </c>
      <c r="E482" s="387" t="s">
        <v>934</v>
      </c>
    </row>
    <row r="483" spans="1:6" s="402" customFormat="1" ht="13.8" thickBot="1" x14ac:dyDescent="0.3">
      <c r="A483" s="442" t="s">
        <v>1336</v>
      </c>
      <c r="B483" s="443">
        <v>28</v>
      </c>
      <c r="C483" s="444" t="s">
        <v>1337</v>
      </c>
      <c r="D483" s="445">
        <v>16</v>
      </c>
      <c r="F483" s="403"/>
    </row>
    <row r="484" spans="1:6" ht="16.2" thickTop="1" x14ac:dyDescent="0.3">
      <c r="A484" s="475" t="s">
        <v>1129</v>
      </c>
      <c r="F484" s="389" t="s">
        <v>559</v>
      </c>
    </row>
    <row r="485" spans="1:6" x14ac:dyDescent="0.25">
      <c r="A485" s="458" t="s">
        <v>1130</v>
      </c>
      <c r="E485" s="430"/>
      <c r="F485" s="389" t="s">
        <v>381</v>
      </c>
    </row>
    <row r="486" spans="1:6" x14ac:dyDescent="0.25">
      <c r="A486" s="440" t="s">
        <v>1131</v>
      </c>
      <c r="B486" s="386">
        <v>1</v>
      </c>
      <c r="C486" s="483"/>
      <c r="D486" s="432" t="s">
        <v>514</v>
      </c>
      <c r="E486" s="430" t="s">
        <v>653</v>
      </c>
    </row>
    <row r="487" spans="1:6" x14ac:dyDescent="0.25">
      <c r="A487" s="440" t="s">
        <v>1133</v>
      </c>
      <c r="B487" s="386">
        <v>2</v>
      </c>
      <c r="C487" s="483"/>
      <c r="D487" s="432" t="s">
        <v>514</v>
      </c>
      <c r="E487" s="430" t="s">
        <v>653</v>
      </c>
    </row>
    <row r="488" spans="1:6" x14ac:dyDescent="0.25">
      <c r="A488" s="440" t="s">
        <v>1134</v>
      </c>
      <c r="B488" s="386">
        <v>3</v>
      </c>
      <c r="C488" s="483"/>
      <c r="D488" s="432" t="s">
        <v>514</v>
      </c>
      <c r="E488" s="430" t="s">
        <v>653</v>
      </c>
    </row>
    <row r="489" spans="1:6" x14ac:dyDescent="0.25">
      <c r="A489" s="440" t="s">
        <v>1135</v>
      </c>
      <c r="B489" s="386">
        <v>4</v>
      </c>
      <c r="C489" s="483"/>
      <c r="D489" s="432" t="s">
        <v>514</v>
      </c>
      <c r="E489" s="430" t="s">
        <v>653</v>
      </c>
    </row>
    <row r="490" spans="1:6" x14ac:dyDescent="0.25">
      <c r="A490" s="440" t="s">
        <v>1136</v>
      </c>
      <c r="B490" s="386">
        <v>5</v>
      </c>
      <c r="C490" s="483"/>
      <c r="D490" s="432" t="s">
        <v>514</v>
      </c>
      <c r="E490" s="430" t="s">
        <v>653</v>
      </c>
    </row>
    <row r="491" spans="1:6" x14ac:dyDescent="0.25">
      <c r="A491" s="440" t="s">
        <v>1137</v>
      </c>
      <c r="B491" s="386">
        <v>6</v>
      </c>
      <c r="C491" s="483"/>
      <c r="D491" s="432" t="s">
        <v>514</v>
      </c>
      <c r="E491" s="430" t="s">
        <v>653</v>
      </c>
    </row>
    <row r="492" spans="1:6" x14ac:dyDescent="0.25">
      <c r="A492" s="460" t="s">
        <v>1138</v>
      </c>
      <c r="B492" s="487">
        <v>7</v>
      </c>
      <c r="C492" s="483"/>
      <c r="D492" s="417" t="s">
        <v>514</v>
      </c>
      <c r="E492" s="430" t="s">
        <v>653</v>
      </c>
    </row>
    <row r="493" spans="1:6" s="409" customFormat="1" x14ac:dyDescent="0.25">
      <c r="A493" s="477" t="s">
        <v>659</v>
      </c>
      <c r="B493" s="463"/>
      <c r="C493" s="488">
        <f>SUM(C486:C492)</f>
        <v>0</v>
      </c>
      <c r="D493" s="465"/>
      <c r="E493" s="433" t="s">
        <v>656</v>
      </c>
      <c r="F493" s="421"/>
    </row>
    <row r="494" spans="1:6" x14ac:dyDescent="0.25">
      <c r="A494" s="458" t="s">
        <v>1139</v>
      </c>
      <c r="C494" s="489"/>
      <c r="D494" s="432"/>
      <c r="E494" s="430"/>
      <c r="F494" s="389" t="s">
        <v>382</v>
      </c>
    </row>
    <row r="495" spans="1:6" x14ac:dyDescent="0.25">
      <c r="A495" s="440" t="s">
        <v>1140</v>
      </c>
      <c r="B495" s="386">
        <v>8</v>
      </c>
      <c r="C495" s="483"/>
      <c r="D495" s="432" t="s">
        <v>514</v>
      </c>
      <c r="E495" s="430" t="s">
        <v>653</v>
      </c>
    </row>
    <row r="496" spans="1:6" x14ac:dyDescent="0.25">
      <c r="A496" s="440" t="s">
        <v>1141</v>
      </c>
      <c r="B496" s="386">
        <v>9</v>
      </c>
      <c r="C496" s="483"/>
      <c r="D496" s="432" t="s">
        <v>514</v>
      </c>
      <c r="E496" s="430" t="s">
        <v>653</v>
      </c>
    </row>
    <row r="497" spans="1:6" x14ac:dyDescent="0.25">
      <c r="A497" s="440" t="s">
        <v>1142</v>
      </c>
      <c r="B497" s="386">
        <v>10</v>
      </c>
      <c r="C497" s="483"/>
      <c r="D497" s="432" t="s">
        <v>514</v>
      </c>
      <c r="E497" s="430" t="s">
        <v>653</v>
      </c>
    </row>
    <row r="498" spans="1:6" x14ac:dyDescent="0.25">
      <c r="A498" s="440" t="s">
        <v>1143</v>
      </c>
      <c r="B498" s="386">
        <v>11</v>
      </c>
      <c r="C498" s="483"/>
      <c r="D498" s="432" t="s">
        <v>514</v>
      </c>
      <c r="E498" s="430" t="s">
        <v>653</v>
      </c>
    </row>
    <row r="499" spans="1:6" x14ac:dyDescent="0.25">
      <c r="A499" s="440" t="s">
        <v>1144</v>
      </c>
      <c r="B499" s="386">
        <v>12</v>
      </c>
      <c r="C499" s="483"/>
      <c r="D499" s="432" t="s">
        <v>514</v>
      </c>
      <c r="E499" s="430" t="s">
        <v>653</v>
      </c>
    </row>
    <row r="500" spans="1:6" x14ac:dyDescent="0.25">
      <c r="A500" s="440" t="s">
        <v>1145</v>
      </c>
      <c r="B500" s="386">
        <v>13</v>
      </c>
      <c r="C500" s="483"/>
      <c r="D500" s="432" t="s">
        <v>514</v>
      </c>
      <c r="E500" s="430" t="s">
        <v>653</v>
      </c>
    </row>
    <row r="501" spans="1:6" x14ac:dyDescent="0.25">
      <c r="A501" s="460" t="s">
        <v>1021</v>
      </c>
      <c r="B501" s="416">
        <v>14</v>
      </c>
      <c r="C501" s="483"/>
      <c r="D501" s="417" t="s">
        <v>514</v>
      </c>
      <c r="E501" s="430" t="s">
        <v>653</v>
      </c>
    </row>
    <row r="502" spans="1:6" s="409" customFormat="1" x14ac:dyDescent="0.25">
      <c r="A502" s="477" t="s">
        <v>660</v>
      </c>
      <c r="B502" s="463"/>
      <c r="C502" s="488">
        <f>SUM(C495:C501)</f>
        <v>0</v>
      </c>
      <c r="D502" s="465"/>
      <c r="E502" s="433" t="s">
        <v>657</v>
      </c>
      <c r="F502" s="421"/>
    </row>
    <row r="503" spans="1:6" x14ac:dyDescent="0.25">
      <c r="A503" s="458" t="s">
        <v>1022</v>
      </c>
      <c r="C503" s="489"/>
      <c r="D503" s="432"/>
      <c r="E503" s="430"/>
      <c r="F503" s="389" t="s">
        <v>383</v>
      </c>
    </row>
    <row r="504" spans="1:6" x14ac:dyDescent="0.25">
      <c r="A504" s="440" t="s">
        <v>1023</v>
      </c>
      <c r="B504" s="386">
        <v>15</v>
      </c>
      <c r="C504" s="483"/>
      <c r="D504" s="432" t="s">
        <v>514</v>
      </c>
      <c r="E504" s="430" t="s">
        <v>653</v>
      </c>
    </row>
    <row r="505" spans="1:6" x14ac:dyDescent="0.25">
      <c r="A505" s="440" t="s">
        <v>1024</v>
      </c>
      <c r="B505" s="386">
        <v>16</v>
      </c>
      <c r="C505" s="483"/>
      <c r="D505" s="432" t="s">
        <v>514</v>
      </c>
      <c r="E505" s="430" t="s">
        <v>653</v>
      </c>
    </row>
    <row r="506" spans="1:6" x14ac:dyDescent="0.25">
      <c r="A506" s="440" t="s">
        <v>1025</v>
      </c>
      <c r="B506" s="386">
        <v>17</v>
      </c>
      <c r="C506" s="483"/>
      <c r="D506" s="432" t="s">
        <v>514</v>
      </c>
      <c r="E506" s="430" t="s">
        <v>653</v>
      </c>
    </row>
    <row r="507" spans="1:6" x14ac:dyDescent="0.25">
      <c r="A507" s="440" t="s">
        <v>1026</v>
      </c>
      <c r="B507" s="386">
        <v>18</v>
      </c>
      <c r="C507" s="483"/>
      <c r="D507" s="432" t="s">
        <v>514</v>
      </c>
      <c r="E507" s="430" t="s">
        <v>653</v>
      </c>
    </row>
    <row r="508" spans="1:6" x14ac:dyDescent="0.25">
      <c r="A508" s="440" t="s">
        <v>1027</v>
      </c>
      <c r="B508" s="386">
        <v>19</v>
      </c>
      <c r="C508" s="483"/>
      <c r="D508" s="432" t="s">
        <v>514</v>
      </c>
      <c r="E508" s="430" t="s">
        <v>653</v>
      </c>
    </row>
    <row r="509" spans="1:6" x14ac:dyDescent="0.25">
      <c r="A509" s="440" t="s">
        <v>1028</v>
      </c>
      <c r="B509" s="386">
        <v>20</v>
      </c>
      <c r="C509" s="483"/>
      <c r="D509" s="432" t="s">
        <v>514</v>
      </c>
      <c r="E509" s="430" t="s">
        <v>653</v>
      </c>
    </row>
    <row r="510" spans="1:6" x14ac:dyDescent="0.25">
      <c r="A510" s="460" t="s">
        <v>1029</v>
      </c>
      <c r="B510" s="416">
        <v>21</v>
      </c>
      <c r="C510" s="483"/>
      <c r="D510" s="417" t="s">
        <v>514</v>
      </c>
      <c r="E510" s="430" t="s">
        <v>653</v>
      </c>
    </row>
    <row r="511" spans="1:6" s="409" customFormat="1" x14ac:dyDescent="0.25">
      <c r="A511" s="477" t="s">
        <v>661</v>
      </c>
      <c r="B511" s="463"/>
      <c r="C511" s="488">
        <f>SUM(C504:C510)</f>
        <v>0</v>
      </c>
      <c r="D511" s="465"/>
      <c r="E511" s="433" t="s">
        <v>658</v>
      </c>
      <c r="F511" s="421"/>
    </row>
    <row r="512" spans="1:6" x14ac:dyDescent="0.25">
      <c r="A512" s="458" t="s">
        <v>1030</v>
      </c>
      <c r="C512" s="489"/>
      <c r="D512" s="432"/>
      <c r="E512" s="430"/>
      <c r="F512" s="389" t="s">
        <v>384</v>
      </c>
    </row>
    <row r="513" spans="1:6" x14ac:dyDescent="0.25">
      <c r="A513" s="440" t="s">
        <v>1031</v>
      </c>
      <c r="B513" s="386">
        <v>22</v>
      </c>
      <c r="C513" s="483"/>
      <c r="D513" s="432" t="s">
        <v>514</v>
      </c>
      <c r="E513" s="430" t="s">
        <v>653</v>
      </c>
    </row>
    <row r="514" spans="1:6" x14ac:dyDescent="0.25">
      <c r="A514" s="440" t="s">
        <v>1032</v>
      </c>
      <c r="B514" s="386">
        <v>23</v>
      </c>
      <c r="C514" s="483"/>
      <c r="D514" s="432" t="s">
        <v>514</v>
      </c>
      <c r="E514" s="430" t="s">
        <v>653</v>
      </c>
    </row>
    <row r="515" spans="1:6" x14ac:dyDescent="0.25">
      <c r="A515" s="440" t="s">
        <v>1033</v>
      </c>
      <c r="B515" s="386">
        <v>24</v>
      </c>
      <c r="C515" s="483"/>
      <c r="D515" s="432" t="s">
        <v>514</v>
      </c>
      <c r="E515" s="430" t="s">
        <v>653</v>
      </c>
    </row>
    <row r="516" spans="1:6" x14ac:dyDescent="0.25">
      <c r="A516" s="440" t="s">
        <v>1034</v>
      </c>
      <c r="B516" s="386">
        <v>25</v>
      </c>
      <c r="C516" s="483"/>
      <c r="D516" s="432" t="s">
        <v>514</v>
      </c>
      <c r="E516" s="430" t="s">
        <v>653</v>
      </c>
    </row>
    <row r="517" spans="1:6" x14ac:dyDescent="0.25">
      <c r="A517" s="440" t="s">
        <v>1035</v>
      </c>
      <c r="B517" s="386">
        <v>26</v>
      </c>
      <c r="C517" s="483"/>
      <c r="D517" s="432" t="s">
        <v>514</v>
      </c>
      <c r="E517" s="430" t="s">
        <v>653</v>
      </c>
    </row>
    <row r="518" spans="1:6" x14ac:dyDescent="0.25">
      <c r="A518" s="440" t="s">
        <v>1036</v>
      </c>
      <c r="B518" s="386">
        <v>27</v>
      </c>
      <c r="C518" s="483"/>
      <c r="D518" s="432" t="s">
        <v>514</v>
      </c>
      <c r="E518" s="430" t="s">
        <v>653</v>
      </c>
    </row>
    <row r="519" spans="1:6" x14ac:dyDescent="0.25">
      <c r="A519" s="460" t="s">
        <v>1037</v>
      </c>
      <c r="B519" s="416">
        <v>28</v>
      </c>
      <c r="C519" s="483"/>
      <c r="D519" s="417" t="s">
        <v>514</v>
      </c>
      <c r="E519" s="430" t="s">
        <v>653</v>
      </c>
    </row>
    <row r="520" spans="1:6" s="409" customFormat="1" x14ac:dyDescent="0.25">
      <c r="A520" s="477" t="s">
        <v>833</v>
      </c>
      <c r="B520" s="463"/>
      <c r="C520" s="488">
        <f>SUM(C513:C519)</f>
        <v>0</v>
      </c>
      <c r="D520" s="465"/>
      <c r="E520" s="433" t="s">
        <v>832</v>
      </c>
      <c r="F520" s="421"/>
    </row>
    <row r="521" spans="1:6" x14ac:dyDescent="0.25">
      <c r="A521" s="458" t="s">
        <v>1038</v>
      </c>
      <c r="C521" s="489"/>
      <c r="D521" s="432"/>
      <c r="E521" s="430"/>
      <c r="F521" s="389" t="s">
        <v>560</v>
      </c>
    </row>
    <row r="522" spans="1:6" x14ac:dyDescent="0.25">
      <c r="A522" s="440" t="s">
        <v>1039</v>
      </c>
      <c r="B522" s="386">
        <v>29</v>
      </c>
      <c r="C522" s="483"/>
      <c r="D522" s="432" t="s">
        <v>514</v>
      </c>
      <c r="E522" s="430" t="s">
        <v>1040</v>
      </c>
    </row>
    <row r="523" spans="1:6" x14ac:dyDescent="0.25">
      <c r="A523" s="460" t="s">
        <v>1041</v>
      </c>
      <c r="B523" s="416">
        <v>30</v>
      </c>
      <c r="C523" s="483"/>
      <c r="D523" s="417" t="s">
        <v>514</v>
      </c>
      <c r="E523" s="430" t="s">
        <v>1040</v>
      </c>
    </row>
    <row r="524" spans="1:6" x14ac:dyDescent="0.25">
      <c r="A524" s="440" t="s">
        <v>579</v>
      </c>
      <c r="B524" s="386">
        <v>31</v>
      </c>
      <c r="C524" s="450">
        <v>1</v>
      </c>
      <c r="D524" s="432" t="s">
        <v>618</v>
      </c>
      <c r="E524" s="430" t="s">
        <v>580</v>
      </c>
    </row>
    <row r="525" spans="1:6" x14ac:dyDescent="0.25">
      <c r="A525" s="460" t="s">
        <v>581</v>
      </c>
      <c r="B525" s="416">
        <v>32</v>
      </c>
      <c r="C525" s="448">
        <v>1</v>
      </c>
      <c r="D525" s="417" t="s">
        <v>618</v>
      </c>
      <c r="E525" s="430" t="s">
        <v>582</v>
      </c>
    </row>
    <row r="526" spans="1:6" x14ac:dyDescent="0.25">
      <c r="A526" s="458" t="s">
        <v>1042</v>
      </c>
      <c r="D526" s="432"/>
      <c r="E526" s="430"/>
      <c r="F526" s="389" t="s">
        <v>385</v>
      </c>
    </row>
    <row r="527" spans="1:6" x14ac:dyDescent="0.25">
      <c r="A527" s="440" t="s">
        <v>1043</v>
      </c>
      <c r="B527" s="386">
        <v>33</v>
      </c>
      <c r="C527" s="396"/>
      <c r="D527" s="432" t="s">
        <v>1044</v>
      </c>
      <c r="E527" s="430" t="s">
        <v>1045</v>
      </c>
    </row>
    <row r="528" spans="1:6" x14ac:dyDescent="0.25">
      <c r="A528" s="440" t="s">
        <v>1046</v>
      </c>
      <c r="B528" s="386">
        <v>34</v>
      </c>
      <c r="C528" s="396"/>
      <c r="D528" s="432" t="s">
        <v>1044</v>
      </c>
      <c r="E528" s="430" t="s">
        <v>1045</v>
      </c>
    </row>
    <row r="529" spans="1:6" x14ac:dyDescent="0.25">
      <c r="A529" s="440" t="s">
        <v>1047</v>
      </c>
      <c r="B529" s="386">
        <v>35</v>
      </c>
      <c r="C529" s="396"/>
      <c r="D529" s="432" t="s">
        <v>1044</v>
      </c>
      <c r="E529" s="430" t="s">
        <v>1045</v>
      </c>
    </row>
    <row r="530" spans="1:6" x14ac:dyDescent="0.25">
      <c r="A530" s="440" t="s">
        <v>1048</v>
      </c>
      <c r="B530" s="386">
        <v>36</v>
      </c>
      <c r="C530" s="396"/>
      <c r="D530" s="432" t="s">
        <v>1044</v>
      </c>
      <c r="E530" s="430" t="s">
        <v>1045</v>
      </c>
    </row>
    <row r="531" spans="1:6" x14ac:dyDescent="0.25">
      <c r="A531" s="440" t="s">
        <v>1049</v>
      </c>
      <c r="B531" s="386">
        <v>37</v>
      </c>
      <c r="C531" s="396"/>
      <c r="D531" s="432" t="s">
        <v>1044</v>
      </c>
      <c r="E531" s="430" t="s">
        <v>1045</v>
      </c>
    </row>
    <row r="532" spans="1:6" x14ac:dyDescent="0.25">
      <c r="A532" s="460" t="s">
        <v>1050</v>
      </c>
      <c r="B532" s="416">
        <v>38</v>
      </c>
      <c r="C532" s="396"/>
      <c r="D532" s="490" t="s">
        <v>1044</v>
      </c>
      <c r="E532" s="430" t="s">
        <v>1045</v>
      </c>
    </row>
    <row r="533" spans="1:6" x14ac:dyDescent="0.25">
      <c r="A533" s="458" t="s">
        <v>938</v>
      </c>
      <c r="B533" s="432"/>
      <c r="C533" s="432"/>
      <c r="D533" s="430"/>
      <c r="E533" s="418" t="s">
        <v>654</v>
      </c>
      <c r="F533" s="389" t="s">
        <v>386</v>
      </c>
    </row>
    <row r="534" spans="1:6" x14ac:dyDescent="0.25">
      <c r="A534" s="440" t="s">
        <v>513</v>
      </c>
      <c r="B534" s="432">
        <v>39</v>
      </c>
      <c r="C534" s="491"/>
      <c r="D534" s="432" t="s">
        <v>514</v>
      </c>
      <c r="E534" s="430" t="s">
        <v>515</v>
      </c>
    </row>
    <row r="535" spans="1:6" x14ac:dyDescent="0.25">
      <c r="A535" s="460" t="s">
        <v>516</v>
      </c>
      <c r="B535" s="417">
        <v>40</v>
      </c>
      <c r="C535" s="491"/>
      <c r="D535" s="417" t="s">
        <v>514</v>
      </c>
      <c r="E535" s="430" t="s">
        <v>517</v>
      </c>
    </row>
    <row r="536" spans="1:6" x14ac:dyDescent="0.25">
      <c r="A536" s="471" t="s">
        <v>1153</v>
      </c>
      <c r="B536" s="432"/>
      <c r="C536" s="492"/>
      <c r="D536" s="432"/>
      <c r="E536" s="430" t="s">
        <v>387</v>
      </c>
      <c r="F536" s="389" t="s">
        <v>388</v>
      </c>
    </row>
    <row r="537" spans="1:6" x14ac:dyDescent="0.25">
      <c r="A537" s="415" t="s">
        <v>1019</v>
      </c>
      <c r="B537" s="417">
        <v>41</v>
      </c>
      <c r="C537" s="493"/>
      <c r="D537" s="417" t="s">
        <v>26</v>
      </c>
      <c r="E537" s="430" t="s">
        <v>1154</v>
      </c>
      <c r="F537" s="389" t="s">
        <v>389</v>
      </c>
    </row>
    <row r="538" spans="1:6" x14ac:dyDescent="0.25">
      <c r="A538" s="418" t="s">
        <v>38</v>
      </c>
      <c r="B538" s="432"/>
      <c r="C538" s="494"/>
      <c r="D538" s="432"/>
      <c r="E538" s="430"/>
    </row>
    <row r="539" spans="1:6" x14ac:dyDescent="0.25">
      <c r="A539" s="418" t="s">
        <v>46</v>
      </c>
      <c r="B539" s="432"/>
      <c r="C539" s="494"/>
      <c r="D539" s="432"/>
      <c r="E539" s="430"/>
    </row>
    <row r="540" spans="1:6" x14ac:dyDescent="0.25">
      <c r="A540" s="418" t="s">
        <v>40</v>
      </c>
      <c r="B540" s="432">
        <v>42</v>
      </c>
      <c r="C540" s="493"/>
      <c r="D540" s="432" t="s">
        <v>26</v>
      </c>
      <c r="E540" s="430" t="s">
        <v>277</v>
      </c>
      <c r="F540" s="389" t="s">
        <v>280</v>
      </c>
    </row>
    <row r="541" spans="1:6" x14ac:dyDescent="0.25">
      <c r="A541" s="418" t="s">
        <v>276</v>
      </c>
      <c r="B541" s="432">
        <v>43</v>
      </c>
      <c r="C541" s="472"/>
      <c r="D541" s="432" t="s">
        <v>618</v>
      </c>
      <c r="E541" s="430" t="s">
        <v>278</v>
      </c>
      <c r="F541" s="389" t="s">
        <v>279</v>
      </c>
    </row>
    <row r="542" spans="1:6" x14ac:dyDescent="0.25">
      <c r="A542" s="418" t="s">
        <v>47</v>
      </c>
      <c r="B542" s="432"/>
      <c r="C542" s="495"/>
      <c r="D542" s="432"/>
      <c r="E542" s="430"/>
    </row>
    <row r="543" spans="1:6" x14ac:dyDescent="0.25">
      <c r="A543" s="418" t="s">
        <v>39</v>
      </c>
      <c r="B543" s="432">
        <v>44</v>
      </c>
      <c r="C543" s="493"/>
      <c r="D543" s="432" t="s">
        <v>26</v>
      </c>
      <c r="E543" s="430" t="s">
        <v>42</v>
      </c>
      <c r="F543" s="389" t="s">
        <v>44</v>
      </c>
    </row>
    <row r="544" spans="1:6" x14ac:dyDescent="0.25">
      <c r="A544" s="415" t="s">
        <v>41</v>
      </c>
      <c r="B544" s="417">
        <v>45</v>
      </c>
      <c r="C544" s="472"/>
      <c r="D544" s="417" t="s">
        <v>618</v>
      </c>
      <c r="E544" s="430" t="s">
        <v>43</v>
      </c>
      <c r="F544" s="389" t="s">
        <v>45</v>
      </c>
    </row>
    <row r="545" spans="1:6" x14ac:dyDescent="0.25">
      <c r="A545" s="471" t="s">
        <v>470</v>
      </c>
      <c r="B545" s="432"/>
      <c r="C545" s="496"/>
      <c r="D545" s="432"/>
      <c r="E545" s="430"/>
    </row>
    <row r="546" spans="1:6" x14ac:dyDescent="0.25">
      <c r="A546" s="418" t="s">
        <v>471</v>
      </c>
      <c r="B546" s="432">
        <v>46</v>
      </c>
      <c r="C546" s="497"/>
      <c r="D546" s="432" t="s">
        <v>613</v>
      </c>
      <c r="E546" s="430" t="s">
        <v>476</v>
      </c>
    </row>
    <row r="547" spans="1:6" x14ac:dyDescent="0.25">
      <c r="A547" s="418" t="s">
        <v>472</v>
      </c>
      <c r="B547" s="432">
        <v>47</v>
      </c>
      <c r="C547" s="497"/>
      <c r="D547" s="432" t="s">
        <v>613</v>
      </c>
      <c r="E547" s="430" t="s">
        <v>477</v>
      </c>
    </row>
    <row r="548" spans="1:6" x14ac:dyDescent="0.25">
      <c r="A548" s="418" t="s">
        <v>474</v>
      </c>
      <c r="B548" s="432">
        <v>48</v>
      </c>
      <c r="C548" s="497"/>
      <c r="D548" s="432" t="s">
        <v>613</v>
      </c>
      <c r="E548" s="430" t="s">
        <v>478</v>
      </c>
    </row>
    <row r="549" spans="1:6" x14ac:dyDescent="0.25">
      <c r="A549" s="418" t="s">
        <v>475</v>
      </c>
      <c r="B549" s="432">
        <v>49</v>
      </c>
      <c r="C549" s="497"/>
      <c r="D549" s="432" t="s">
        <v>613</v>
      </c>
      <c r="E549" s="430" t="s">
        <v>479</v>
      </c>
    </row>
    <row r="550" spans="1:6" x14ac:dyDescent="0.25">
      <c r="A550" s="418" t="s">
        <v>473</v>
      </c>
      <c r="B550" s="432">
        <v>50</v>
      </c>
      <c r="C550" s="472"/>
      <c r="D550" s="432" t="s">
        <v>618</v>
      </c>
      <c r="E550" s="430" t="s">
        <v>480</v>
      </c>
    </row>
    <row r="551" spans="1:6" s="402" customFormat="1" ht="13.8" thickBot="1" x14ac:dyDescent="0.3">
      <c r="A551" s="442" t="s">
        <v>1336</v>
      </c>
      <c r="B551" s="443">
        <v>50</v>
      </c>
      <c r="C551" s="444" t="s">
        <v>1337</v>
      </c>
      <c r="D551" s="445">
        <v>43</v>
      </c>
      <c r="F551" s="403"/>
    </row>
    <row r="552" spans="1:6" ht="16.2" thickTop="1" x14ac:dyDescent="0.3">
      <c r="A552" s="475" t="s">
        <v>1173</v>
      </c>
      <c r="F552" s="389" t="s">
        <v>390</v>
      </c>
    </row>
    <row r="553" spans="1:6" x14ac:dyDescent="0.25">
      <c r="A553" s="413" t="s">
        <v>599</v>
      </c>
      <c r="B553" s="388"/>
      <c r="F553" s="498" t="s">
        <v>391</v>
      </c>
    </row>
    <row r="554" spans="1:6" x14ac:dyDescent="0.25">
      <c r="A554" s="499" t="s">
        <v>602</v>
      </c>
      <c r="B554" s="388"/>
      <c r="E554" s="387" t="s">
        <v>655</v>
      </c>
      <c r="F554" s="389" t="s">
        <v>392</v>
      </c>
    </row>
    <row r="555" spans="1:6" x14ac:dyDescent="0.25">
      <c r="A555" s="440" t="s">
        <v>1175</v>
      </c>
      <c r="B555" s="386">
        <v>1</v>
      </c>
      <c r="C555" s="396"/>
      <c r="D555" s="432" t="s">
        <v>1176</v>
      </c>
      <c r="E555" s="430" t="s">
        <v>418</v>
      </c>
    </row>
    <row r="556" spans="1:6" x14ac:dyDescent="0.25">
      <c r="A556" s="440" t="s">
        <v>419</v>
      </c>
      <c r="B556" s="386">
        <v>1</v>
      </c>
      <c r="C556" s="396"/>
      <c r="D556" s="432" t="s">
        <v>1176</v>
      </c>
      <c r="E556" s="430" t="s">
        <v>418</v>
      </c>
    </row>
    <row r="557" spans="1:6" x14ac:dyDescent="0.25">
      <c r="A557" s="440" t="s">
        <v>420</v>
      </c>
      <c r="B557" s="386">
        <v>1</v>
      </c>
      <c r="C557" s="396"/>
      <c r="D557" s="432" t="s">
        <v>1176</v>
      </c>
      <c r="E557" s="430" t="s">
        <v>418</v>
      </c>
    </row>
    <row r="558" spans="1:6" x14ac:dyDescent="0.25">
      <c r="A558" s="440" t="s">
        <v>421</v>
      </c>
      <c r="B558" s="386">
        <v>1</v>
      </c>
      <c r="C558" s="396"/>
      <c r="D558" s="432" t="s">
        <v>1176</v>
      </c>
      <c r="E558" s="430" t="s">
        <v>418</v>
      </c>
    </row>
    <row r="559" spans="1:6" x14ac:dyDescent="0.25">
      <c r="A559" s="440" t="s">
        <v>422</v>
      </c>
      <c r="B559" s="386">
        <v>1</v>
      </c>
      <c r="C559" s="396"/>
      <c r="D559" s="432" t="s">
        <v>1176</v>
      </c>
      <c r="E559" s="430" t="s">
        <v>418</v>
      </c>
    </row>
    <row r="560" spans="1:6" x14ac:dyDescent="0.25">
      <c r="A560" s="440" t="s">
        <v>423</v>
      </c>
      <c r="B560" s="386">
        <v>1</v>
      </c>
      <c r="C560" s="396"/>
      <c r="D560" s="432" t="s">
        <v>1176</v>
      </c>
      <c r="E560" s="430" t="s">
        <v>418</v>
      </c>
    </row>
    <row r="561" spans="1:6" x14ac:dyDescent="0.25">
      <c r="A561" s="440" t="s">
        <v>303</v>
      </c>
      <c r="B561" s="386">
        <v>1</v>
      </c>
      <c r="C561" s="396"/>
      <c r="D561" s="432" t="s">
        <v>1176</v>
      </c>
      <c r="E561" s="430" t="s">
        <v>418</v>
      </c>
    </row>
    <row r="562" spans="1:6" x14ac:dyDescent="0.25">
      <c r="A562" s="440" t="s">
        <v>304</v>
      </c>
      <c r="B562" s="386">
        <v>1</v>
      </c>
      <c r="C562" s="396"/>
      <c r="D562" s="432" t="s">
        <v>1176</v>
      </c>
      <c r="E562" s="430" t="s">
        <v>418</v>
      </c>
    </row>
    <row r="563" spans="1:6" x14ac:dyDescent="0.25">
      <c r="A563" s="440" t="s">
        <v>305</v>
      </c>
      <c r="B563" s="386">
        <v>1</v>
      </c>
      <c r="C563" s="396"/>
      <c r="D563" s="432" t="s">
        <v>1176</v>
      </c>
      <c r="E563" s="430" t="s">
        <v>418</v>
      </c>
    </row>
    <row r="564" spans="1:6" x14ac:dyDescent="0.25">
      <c r="A564" s="440" t="s">
        <v>306</v>
      </c>
      <c r="B564" s="386">
        <v>1</v>
      </c>
      <c r="C564" s="396"/>
      <c r="D564" s="432" t="s">
        <v>1176</v>
      </c>
      <c r="E564" s="430" t="s">
        <v>418</v>
      </c>
    </row>
    <row r="565" spans="1:6" x14ac:dyDescent="0.25">
      <c r="A565" s="440" t="s">
        <v>307</v>
      </c>
      <c r="B565" s="386">
        <v>1</v>
      </c>
      <c r="C565" s="396"/>
      <c r="D565" s="432" t="s">
        <v>1176</v>
      </c>
      <c r="E565" s="430" t="s">
        <v>418</v>
      </c>
    </row>
    <row r="566" spans="1:6" x14ac:dyDescent="0.25">
      <c r="A566" s="440" t="s">
        <v>308</v>
      </c>
      <c r="B566" s="386">
        <v>1</v>
      </c>
      <c r="C566" s="396"/>
      <c r="D566" s="432" t="s">
        <v>1176</v>
      </c>
      <c r="E566" s="430" t="s">
        <v>418</v>
      </c>
    </row>
    <row r="567" spans="1:6" x14ac:dyDescent="0.25">
      <c r="A567" s="440" t="s">
        <v>309</v>
      </c>
      <c r="B567" s="386">
        <v>1</v>
      </c>
      <c r="C567" s="396"/>
      <c r="D567" s="432" t="s">
        <v>1176</v>
      </c>
      <c r="E567" s="430" t="s">
        <v>418</v>
      </c>
    </row>
    <row r="568" spans="1:6" x14ac:dyDescent="0.25">
      <c r="A568" s="440" t="s">
        <v>310</v>
      </c>
      <c r="B568" s="386">
        <v>1</v>
      </c>
      <c r="C568" s="396"/>
      <c r="D568" s="432" t="s">
        <v>1176</v>
      </c>
      <c r="E568" s="430" t="s">
        <v>418</v>
      </c>
    </row>
    <row r="569" spans="1:6" x14ac:dyDescent="0.25">
      <c r="A569" s="440" t="s">
        <v>311</v>
      </c>
      <c r="B569" s="386">
        <v>1</v>
      </c>
      <c r="C569" s="396"/>
      <c r="D569" s="432" t="s">
        <v>1176</v>
      </c>
      <c r="E569" s="430" t="s">
        <v>418</v>
      </c>
    </row>
    <row r="570" spans="1:6" x14ac:dyDescent="0.25">
      <c r="A570" s="500" t="s">
        <v>561</v>
      </c>
      <c r="B570" s="416">
        <v>1</v>
      </c>
      <c r="C570" s="396"/>
      <c r="D570" s="417" t="s">
        <v>1176</v>
      </c>
      <c r="E570" s="430" t="s">
        <v>418</v>
      </c>
    </row>
    <row r="571" spans="1:6" x14ac:dyDescent="0.25">
      <c r="A571" s="501" t="s">
        <v>601</v>
      </c>
      <c r="B571" s="431"/>
      <c r="C571" s="418"/>
      <c r="D571" s="432"/>
      <c r="E571" s="387" t="s">
        <v>655</v>
      </c>
      <c r="F571" s="389" t="s">
        <v>562</v>
      </c>
    </row>
    <row r="572" spans="1:6" x14ac:dyDescent="0.25">
      <c r="A572" s="500" t="s">
        <v>599</v>
      </c>
      <c r="B572" s="416">
        <v>1</v>
      </c>
      <c r="C572" s="448"/>
      <c r="D572" s="417" t="s">
        <v>618</v>
      </c>
      <c r="E572" s="387" t="s">
        <v>605</v>
      </c>
    </row>
    <row r="573" spans="1:6" x14ac:dyDescent="0.25">
      <c r="A573" s="502" t="s">
        <v>600</v>
      </c>
      <c r="B573" s="431"/>
      <c r="C573" s="418"/>
      <c r="D573" s="432"/>
      <c r="E573" s="430"/>
      <c r="F573" s="389" t="s">
        <v>393</v>
      </c>
    </row>
    <row r="574" spans="1:6" x14ac:dyDescent="0.25">
      <c r="A574" s="499" t="s">
        <v>602</v>
      </c>
      <c r="B574" s="388"/>
      <c r="E574" s="387" t="s">
        <v>603</v>
      </c>
      <c r="F574" s="389" t="s">
        <v>392</v>
      </c>
    </row>
    <row r="575" spans="1:6" x14ac:dyDescent="0.25">
      <c r="A575" s="440" t="s">
        <v>1175</v>
      </c>
      <c r="B575" s="386">
        <v>2</v>
      </c>
      <c r="C575" s="396"/>
      <c r="D575" s="432" t="s">
        <v>1176</v>
      </c>
      <c r="E575" s="430" t="s">
        <v>418</v>
      </c>
    </row>
    <row r="576" spans="1:6" x14ac:dyDescent="0.25">
      <c r="A576" s="440" t="s">
        <v>419</v>
      </c>
      <c r="B576" s="386">
        <v>2</v>
      </c>
      <c r="C576" s="396"/>
      <c r="D576" s="432" t="s">
        <v>1176</v>
      </c>
      <c r="E576" s="430" t="s">
        <v>418</v>
      </c>
    </row>
    <row r="577" spans="1:6" x14ac:dyDescent="0.25">
      <c r="A577" s="440" t="s">
        <v>420</v>
      </c>
      <c r="B577" s="386">
        <v>2</v>
      </c>
      <c r="C577" s="396"/>
      <c r="D577" s="432" t="s">
        <v>1176</v>
      </c>
      <c r="E577" s="430" t="s">
        <v>418</v>
      </c>
    </row>
    <row r="578" spans="1:6" x14ac:dyDescent="0.25">
      <c r="A578" s="440" t="s">
        <v>421</v>
      </c>
      <c r="B578" s="386">
        <v>2</v>
      </c>
      <c r="C578" s="396"/>
      <c r="D578" s="432" t="s">
        <v>1176</v>
      </c>
      <c r="E578" s="430" t="s">
        <v>418</v>
      </c>
    </row>
    <row r="579" spans="1:6" x14ac:dyDescent="0.25">
      <c r="A579" s="440" t="s">
        <v>422</v>
      </c>
      <c r="B579" s="386">
        <v>2</v>
      </c>
      <c r="C579" s="396"/>
      <c r="D579" s="432" t="s">
        <v>1176</v>
      </c>
      <c r="E579" s="430" t="s">
        <v>418</v>
      </c>
    </row>
    <row r="580" spans="1:6" x14ac:dyDescent="0.25">
      <c r="A580" s="440" t="s">
        <v>423</v>
      </c>
      <c r="B580" s="386">
        <v>2</v>
      </c>
      <c r="C580" s="396"/>
      <c r="D580" s="432" t="s">
        <v>1176</v>
      </c>
      <c r="E580" s="430" t="s">
        <v>418</v>
      </c>
    </row>
    <row r="581" spans="1:6" x14ac:dyDescent="0.25">
      <c r="A581" s="440" t="s">
        <v>303</v>
      </c>
      <c r="B581" s="386">
        <v>2</v>
      </c>
      <c r="C581" s="396"/>
      <c r="D581" s="432" t="s">
        <v>1176</v>
      </c>
      <c r="E581" s="430" t="s">
        <v>418</v>
      </c>
    </row>
    <row r="582" spans="1:6" x14ac:dyDescent="0.25">
      <c r="A582" s="440" t="s">
        <v>304</v>
      </c>
      <c r="B582" s="386">
        <v>2</v>
      </c>
      <c r="C582" s="396"/>
      <c r="D582" s="432" t="s">
        <v>1176</v>
      </c>
      <c r="E582" s="430" t="s">
        <v>418</v>
      </c>
    </row>
    <row r="583" spans="1:6" x14ac:dyDescent="0.25">
      <c r="A583" s="440" t="s">
        <v>305</v>
      </c>
      <c r="B583" s="386">
        <v>2</v>
      </c>
      <c r="C583" s="396"/>
      <c r="D583" s="432" t="s">
        <v>1176</v>
      </c>
      <c r="E583" s="430" t="s">
        <v>418</v>
      </c>
    </row>
    <row r="584" spans="1:6" x14ac:dyDescent="0.25">
      <c r="A584" s="440" t="s">
        <v>306</v>
      </c>
      <c r="B584" s="386">
        <v>2</v>
      </c>
      <c r="C584" s="396"/>
      <c r="D584" s="432" t="s">
        <v>1176</v>
      </c>
      <c r="E584" s="430" t="s">
        <v>418</v>
      </c>
    </row>
    <row r="585" spans="1:6" x14ac:dyDescent="0.25">
      <c r="A585" s="440" t="s">
        <v>307</v>
      </c>
      <c r="B585" s="386">
        <v>2</v>
      </c>
      <c r="C585" s="396"/>
      <c r="D585" s="432" t="s">
        <v>1176</v>
      </c>
      <c r="E585" s="430" t="s">
        <v>418</v>
      </c>
    </row>
    <row r="586" spans="1:6" x14ac:dyDescent="0.25">
      <c r="A586" s="440" t="s">
        <v>308</v>
      </c>
      <c r="B586" s="386">
        <v>2</v>
      </c>
      <c r="C586" s="396"/>
      <c r="D586" s="432" t="s">
        <v>1176</v>
      </c>
      <c r="E586" s="430" t="s">
        <v>418</v>
      </c>
    </row>
    <row r="587" spans="1:6" x14ac:dyDescent="0.25">
      <c r="A587" s="440" t="s">
        <v>309</v>
      </c>
      <c r="B587" s="386">
        <v>2</v>
      </c>
      <c r="C587" s="396"/>
      <c r="D587" s="432" t="s">
        <v>1176</v>
      </c>
      <c r="E587" s="430" t="s">
        <v>418</v>
      </c>
    </row>
    <row r="588" spans="1:6" x14ac:dyDescent="0.25">
      <c r="A588" s="440" t="s">
        <v>310</v>
      </c>
      <c r="B588" s="386">
        <v>2</v>
      </c>
      <c r="C588" s="396"/>
      <c r="D588" s="432" t="s">
        <v>1176</v>
      </c>
      <c r="E588" s="430" t="s">
        <v>418</v>
      </c>
    </row>
    <row r="589" spans="1:6" x14ac:dyDescent="0.25">
      <c r="A589" s="440" t="s">
        <v>311</v>
      </c>
      <c r="B589" s="386">
        <v>2</v>
      </c>
      <c r="C589" s="396"/>
      <c r="D589" s="432" t="s">
        <v>1176</v>
      </c>
      <c r="E589" s="430" t="s">
        <v>418</v>
      </c>
    </row>
    <row r="590" spans="1:6" x14ac:dyDescent="0.25">
      <c r="A590" s="500" t="s">
        <v>561</v>
      </c>
      <c r="B590" s="416">
        <v>2</v>
      </c>
      <c r="C590" s="396"/>
      <c r="D590" s="417" t="s">
        <v>1176</v>
      </c>
      <c r="E590" s="430" t="s">
        <v>418</v>
      </c>
    </row>
    <row r="591" spans="1:6" x14ac:dyDescent="0.25">
      <c r="A591" s="501" t="s">
        <v>601</v>
      </c>
      <c r="B591" s="431"/>
      <c r="C591" s="418"/>
      <c r="D591" s="432"/>
      <c r="E591" s="387" t="s">
        <v>604</v>
      </c>
      <c r="F591" s="389" t="s">
        <v>562</v>
      </c>
    </row>
    <row r="592" spans="1:6" x14ac:dyDescent="0.25">
      <c r="A592" s="500" t="s">
        <v>599</v>
      </c>
      <c r="B592" s="416">
        <v>2</v>
      </c>
      <c r="C592" s="448"/>
      <c r="D592" s="417" t="s">
        <v>618</v>
      </c>
      <c r="E592" s="387" t="s">
        <v>606</v>
      </c>
    </row>
    <row r="593" spans="1:6" x14ac:dyDescent="0.25">
      <c r="A593" s="458" t="s">
        <v>1188</v>
      </c>
      <c r="D593" s="432"/>
      <c r="F593" s="389" t="s">
        <v>469</v>
      </c>
    </row>
    <row r="594" spans="1:6" x14ac:dyDescent="0.25">
      <c r="A594" s="440" t="s">
        <v>316</v>
      </c>
      <c r="B594" s="386">
        <v>3</v>
      </c>
      <c r="C594" s="396"/>
      <c r="D594" s="432" t="s">
        <v>613</v>
      </c>
      <c r="E594" s="430" t="s">
        <v>317</v>
      </c>
    </row>
    <row r="595" spans="1:6" x14ac:dyDescent="0.25">
      <c r="A595" s="440" t="s">
        <v>318</v>
      </c>
      <c r="B595" s="386">
        <v>4</v>
      </c>
      <c r="C595" s="396"/>
      <c r="D595" s="432" t="s">
        <v>613</v>
      </c>
      <c r="E595" s="430" t="s">
        <v>319</v>
      </c>
    </row>
    <row r="596" spans="1:6" x14ac:dyDescent="0.25">
      <c r="A596" s="460" t="s">
        <v>320</v>
      </c>
      <c r="B596" s="416">
        <v>5</v>
      </c>
      <c r="C596" s="396"/>
      <c r="D596" s="417" t="s">
        <v>1286</v>
      </c>
      <c r="E596" s="387" t="s">
        <v>939</v>
      </c>
    </row>
    <row r="597" spans="1:6" x14ac:dyDescent="0.25">
      <c r="A597" s="458" t="s">
        <v>322</v>
      </c>
      <c r="D597" s="432"/>
      <c r="F597" s="389" t="s">
        <v>481</v>
      </c>
    </row>
    <row r="598" spans="1:6" x14ac:dyDescent="0.25">
      <c r="A598" s="440" t="s">
        <v>323</v>
      </c>
      <c r="B598" s="386">
        <v>6</v>
      </c>
      <c r="C598" s="448"/>
      <c r="D598" s="432" t="s">
        <v>618</v>
      </c>
      <c r="E598" s="430" t="s">
        <v>324</v>
      </c>
    </row>
    <row r="599" spans="1:6" x14ac:dyDescent="0.25">
      <c r="A599" s="440" t="s">
        <v>325</v>
      </c>
      <c r="B599" s="386">
        <v>7</v>
      </c>
      <c r="C599" s="396"/>
      <c r="D599" s="432" t="s">
        <v>613</v>
      </c>
      <c r="E599" s="430" t="s">
        <v>326</v>
      </c>
    </row>
    <row r="600" spans="1:6" x14ac:dyDescent="0.25">
      <c r="A600" s="440" t="s">
        <v>327</v>
      </c>
      <c r="B600" s="386">
        <v>8</v>
      </c>
      <c r="C600" s="448"/>
      <c r="D600" s="432" t="s">
        <v>618</v>
      </c>
      <c r="E600" s="503" t="s">
        <v>328</v>
      </c>
    </row>
    <row r="601" spans="1:6" x14ac:dyDescent="0.25">
      <c r="A601" s="460" t="s">
        <v>329</v>
      </c>
      <c r="B601" s="416">
        <v>9</v>
      </c>
      <c r="C601" s="448"/>
      <c r="D601" s="417" t="s">
        <v>618</v>
      </c>
      <c r="E601" s="503" t="s">
        <v>330</v>
      </c>
    </row>
    <row r="602" spans="1:6" x14ac:dyDescent="0.25">
      <c r="A602" s="458" t="s">
        <v>331</v>
      </c>
      <c r="C602" s="453"/>
      <c r="D602" s="432"/>
      <c r="E602" s="503" t="s">
        <v>281</v>
      </c>
      <c r="F602" s="389" t="s">
        <v>456</v>
      </c>
    </row>
    <row r="603" spans="1:6" x14ac:dyDescent="0.25">
      <c r="A603" s="440" t="s">
        <v>71</v>
      </c>
      <c r="B603" s="386">
        <v>10</v>
      </c>
      <c r="C603" s="448"/>
      <c r="D603" s="432" t="s">
        <v>618</v>
      </c>
      <c r="E603" s="430" t="s">
        <v>333</v>
      </c>
    </row>
    <row r="604" spans="1:6" x14ac:dyDescent="0.25">
      <c r="A604" s="440" t="s">
        <v>48</v>
      </c>
      <c r="B604" s="386">
        <v>11</v>
      </c>
      <c r="C604" s="448"/>
      <c r="D604" s="432" t="s">
        <v>618</v>
      </c>
      <c r="E604" s="430" t="s">
        <v>333</v>
      </c>
    </row>
    <row r="605" spans="1:6" x14ac:dyDescent="0.25">
      <c r="A605" s="440" t="s">
        <v>49</v>
      </c>
      <c r="B605" s="386">
        <v>12</v>
      </c>
      <c r="C605" s="448"/>
      <c r="D605" s="432" t="s">
        <v>618</v>
      </c>
      <c r="E605" s="430" t="s">
        <v>333</v>
      </c>
    </row>
    <row r="606" spans="1:6" x14ac:dyDescent="0.25">
      <c r="A606" s="440" t="s">
        <v>50</v>
      </c>
      <c r="B606" s="386">
        <v>13</v>
      </c>
      <c r="C606" s="448"/>
      <c r="D606" s="432" t="s">
        <v>618</v>
      </c>
      <c r="E606" s="430" t="s">
        <v>333</v>
      </c>
    </row>
    <row r="607" spans="1:6" x14ac:dyDescent="0.25">
      <c r="A607" s="440" t="s">
        <v>51</v>
      </c>
      <c r="B607" s="386">
        <v>14</v>
      </c>
      <c r="C607" s="448"/>
      <c r="D607" s="432" t="s">
        <v>618</v>
      </c>
      <c r="E607" s="430" t="s">
        <v>333</v>
      </c>
    </row>
    <row r="608" spans="1:6" x14ac:dyDescent="0.25">
      <c r="A608" s="440" t="s">
        <v>52</v>
      </c>
      <c r="B608" s="386">
        <v>15</v>
      </c>
      <c r="C608" s="448"/>
      <c r="D608" s="432" t="s">
        <v>618</v>
      </c>
      <c r="E608" s="430" t="s">
        <v>333</v>
      </c>
    </row>
    <row r="609" spans="1:6" x14ac:dyDescent="0.25">
      <c r="A609" s="440" t="s">
        <v>53</v>
      </c>
      <c r="B609" s="386">
        <v>16</v>
      </c>
      <c r="C609" s="448"/>
      <c r="D609" s="432" t="s">
        <v>618</v>
      </c>
      <c r="E609" s="430" t="s">
        <v>333</v>
      </c>
    </row>
    <row r="610" spans="1:6" x14ac:dyDescent="0.25">
      <c r="A610" s="440" t="s">
        <v>54</v>
      </c>
      <c r="B610" s="386">
        <v>17</v>
      </c>
      <c r="C610" s="448"/>
      <c r="D610" s="432" t="s">
        <v>618</v>
      </c>
      <c r="E610" s="430" t="s">
        <v>333</v>
      </c>
    </row>
    <row r="611" spans="1:6" x14ac:dyDescent="0.25">
      <c r="A611" s="440" t="s">
        <v>55</v>
      </c>
      <c r="B611" s="386">
        <v>18</v>
      </c>
      <c r="C611" s="448"/>
      <c r="D611" s="432" t="s">
        <v>618</v>
      </c>
      <c r="E611" s="430" t="s">
        <v>333</v>
      </c>
    </row>
    <row r="612" spans="1:6" x14ac:dyDescent="0.25">
      <c r="A612" s="440" t="s">
        <v>56</v>
      </c>
      <c r="B612" s="386">
        <v>19</v>
      </c>
      <c r="C612" s="448"/>
      <c r="D612" s="432" t="s">
        <v>618</v>
      </c>
      <c r="E612" s="430" t="s">
        <v>333</v>
      </c>
    </row>
    <row r="613" spans="1:6" x14ac:dyDescent="0.25">
      <c r="A613" s="440" t="s">
        <v>57</v>
      </c>
      <c r="B613" s="386">
        <v>20</v>
      </c>
      <c r="C613" s="448"/>
      <c r="D613" s="432" t="s">
        <v>618</v>
      </c>
      <c r="E613" s="430" t="s">
        <v>333</v>
      </c>
    </row>
    <row r="614" spans="1:6" x14ac:dyDescent="0.25">
      <c r="A614" s="460" t="s">
        <v>58</v>
      </c>
      <c r="B614" s="416">
        <v>21</v>
      </c>
      <c r="C614" s="448"/>
      <c r="D614" s="417" t="s">
        <v>618</v>
      </c>
      <c r="E614" s="430" t="s">
        <v>333</v>
      </c>
    </row>
    <row r="615" spans="1:6" x14ac:dyDescent="0.25">
      <c r="A615" s="458" t="s">
        <v>1108</v>
      </c>
      <c r="C615" s="453"/>
      <c r="D615" s="432"/>
      <c r="E615" s="430" t="s">
        <v>282</v>
      </c>
      <c r="F615" s="389" t="s">
        <v>456</v>
      </c>
    </row>
    <row r="616" spans="1:6" x14ac:dyDescent="0.25">
      <c r="A616" s="440" t="s">
        <v>59</v>
      </c>
      <c r="B616" s="386">
        <v>22</v>
      </c>
      <c r="C616" s="448"/>
      <c r="D616" s="432" t="s">
        <v>618</v>
      </c>
      <c r="E616" s="430" t="s">
        <v>1110</v>
      </c>
    </row>
    <row r="617" spans="1:6" x14ac:dyDescent="0.25">
      <c r="A617" s="440" t="s">
        <v>60</v>
      </c>
      <c r="B617" s="386">
        <v>23</v>
      </c>
      <c r="C617" s="448"/>
      <c r="D617" s="432" t="s">
        <v>618</v>
      </c>
      <c r="E617" s="430" t="s">
        <v>1110</v>
      </c>
    </row>
    <row r="618" spans="1:6" x14ac:dyDescent="0.25">
      <c r="A618" s="440" t="s">
        <v>61</v>
      </c>
      <c r="B618" s="386">
        <v>24</v>
      </c>
      <c r="C618" s="448"/>
      <c r="D618" s="432" t="s">
        <v>618</v>
      </c>
      <c r="E618" s="430" t="s">
        <v>1110</v>
      </c>
    </row>
    <row r="619" spans="1:6" x14ac:dyDescent="0.25">
      <c r="A619" s="440" t="s">
        <v>62</v>
      </c>
      <c r="B619" s="386">
        <v>25</v>
      </c>
      <c r="C619" s="448"/>
      <c r="D619" s="432" t="s">
        <v>618</v>
      </c>
      <c r="E619" s="430" t="s">
        <v>1110</v>
      </c>
    </row>
    <row r="620" spans="1:6" x14ac:dyDescent="0.25">
      <c r="A620" s="440" t="s">
        <v>63</v>
      </c>
      <c r="B620" s="386">
        <v>26</v>
      </c>
      <c r="C620" s="448"/>
      <c r="D620" s="432" t="s">
        <v>618</v>
      </c>
      <c r="E620" s="430" t="s">
        <v>1110</v>
      </c>
    </row>
    <row r="621" spans="1:6" x14ac:dyDescent="0.25">
      <c r="A621" s="440" t="s">
        <v>64</v>
      </c>
      <c r="B621" s="386">
        <v>27</v>
      </c>
      <c r="C621" s="448"/>
      <c r="D621" s="432" t="s">
        <v>618</v>
      </c>
      <c r="E621" s="430" t="s">
        <v>1110</v>
      </c>
    </row>
    <row r="622" spans="1:6" x14ac:dyDescent="0.25">
      <c r="A622" s="440" t="s">
        <v>65</v>
      </c>
      <c r="B622" s="386">
        <v>28</v>
      </c>
      <c r="C622" s="448"/>
      <c r="D622" s="432" t="s">
        <v>618</v>
      </c>
      <c r="E622" s="430" t="s">
        <v>1110</v>
      </c>
    </row>
    <row r="623" spans="1:6" x14ac:dyDescent="0.25">
      <c r="A623" s="440" t="s">
        <v>66</v>
      </c>
      <c r="B623" s="386">
        <v>29</v>
      </c>
      <c r="C623" s="448"/>
      <c r="D623" s="432" t="s">
        <v>618</v>
      </c>
      <c r="E623" s="430" t="s">
        <v>1110</v>
      </c>
    </row>
    <row r="624" spans="1:6" x14ac:dyDescent="0.25">
      <c r="A624" s="440" t="s">
        <v>67</v>
      </c>
      <c r="B624" s="386">
        <v>30</v>
      </c>
      <c r="C624" s="448"/>
      <c r="D624" s="432" t="s">
        <v>618</v>
      </c>
      <c r="E624" s="430" t="s">
        <v>1110</v>
      </c>
    </row>
    <row r="625" spans="1:6" x14ac:dyDescent="0.25">
      <c r="A625" s="440" t="s">
        <v>68</v>
      </c>
      <c r="B625" s="386">
        <v>31</v>
      </c>
      <c r="C625" s="448"/>
      <c r="D625" s="432" t="s">
        <v>618</v>
      </c>
      <c r="E625" s="430" t="s">
        <v>1110</v>
      </c>
    </row>
    <row r="626" spans="1:6" x14ac:dyDescent="0.25">
      <c r="A626" s="440" t="s">
        <v>69</v>
      </c>
      <c r="B626" s="386">
        <v>32</v>
      </c>
      <c r="C626" s="448"/>
      <c r="D626" s="432" t="s">
        <v>618</v>
      </c>
      <c r="E626" s="430" t="s">
        <v>1110</v>
      </c>
    </row>
    <row r="627" spans="1:6" x14ac:dyDescent="0.25">
      <c r="A627" s="460" t="s">
        <v>70</v>
      </c>
      <c r="B627" s="416">
        <v>33</v>
      </c>
      <c r="C627" s="448"/>
      <c r="D627" s="417" t="s">
        <v>618</v>
      </c>
      <c r="E627" s="430" t="s">
        <v>1110</v>
      </c>
    </row>
    <row r="628" spans="1:6" s="402" customFormat="1" ht="13.8" thickBot="1" x14ac:dyDescent="0.3">
      <c r="A628" s="442" t="s">
        <v>1336</v>
      </c>
      <c r="B628" s="443">
        <v>33</v>
      </c>
      <c r="C628" s="444" t="s">
        <v>1337</v>
      </c>
      <c r="D628" s="445">
        <v>30</v>
      </c>
      <c r="F628" s="403"/>
    </row>
    <row r="629" spans="1:6" ht="16.2" thickTop="1" x14ac:dyDescent="0.3">
      <c r="A629" s="485" t="s">
        <v>1239</v>
      </c>
      <c r="F629" s="389" t="s">
        <v>482</v>
      </c>
    </row>
    <row r="630" spans="1:6" x14ac:dyDescent="0.25">
      <c r="A630" s="458" t="s">
        <v>1240</v>
      </c>
      <c r="F630" s="389" t="s">
        <v>483</v>
      </c>
    </row>
    <row r="631" spans="1:6" x14ac:dyDescent="0.25">
      <c r="A631" s="440" t="s">
        <v>1241</v>
      </c>
      <c r="B631" s="386">
        <v>1</v>
      </c>
      <c r="C631" s="448"/>
      <c r="D631" s="388" t="s">
        <v>618</v>
      </c>
      <c r="E631" s="430" t="s">
        <v>1242</v>
      </c>
    </row>
    <row r="632" spans="1:6" x14ac:dyDescent="0.25">
      <c r="A632" s="440" t="s">
        <v>1243</v>
      </c>
      <c r="B632" s="386">
        <v>2</v>
      </c>
      <c r="C632" s="448"/>
      <c r="D632" s="388" t="s">
        <v>618</v>
      </c>
      <c r="E632" s="430" t="s">
        <v>1244</v>
      </c>
    </row>
    <row r="633" spans="1:6" x14ac:dyDescent="0.25">
      <c r="A633" s="504" t="s">
        <v>1245</v>
      </c>
      <c r="B633" s="386">
        <v>3</v>
      </c>
      <c r="C633" s="448"/>
      <c r="D633" s="388" t="s">
        <v>618</v>
      </c>
      <c r="E633" s="430" t="s">
        <v>1246</v>
      </c>
    </row>
    <row r="634" spans="1:6" x14ac:dyDescent="0.25">
      <c r="A634" s="500" t="s">
        <v>1247</v>
      </c>
      <c r="B634" s="416">
        <v>4</v>
      </c>
      <c r="C634" s="448"/>
      <c r="D634" s="417" t="s">
        <v>618</v>
      </c>
      <c r="E634" s="430" t="s">
        <v>1248</v>
      </c>
    </row>
    <row r="635" spans="1:6" x14ac:dyDescent="0.25">
      <c r="A635" s="502" t="s">
        <v>1249</v>
      </c>
      <c r="C635" s="453"/>
      <c r="E635" s="430"/>
      <c r="F635" s="389" t="s">
        <v>484</v>
      </c>
    </row>
    <row r="636" spans="1:6" x14ac:dyDescent="0.25">
      <c r="A636" s="505" t="s">
        <v>940</v>
      </c>
      <c r="B636" s="386">
        <v>5</v>
      </c>
      <c r="C636" s="448"/>
      <c r="D636" s="388" t="s">
        <v>618</v>
      </c>
      <c r="E636" s="430" t="s">
        <v>1251</v>
      </c>
    </row>
    <row r="637" spans="1:6" x14ac:dyDescent="0.25">
      <c r="A637" s="506" t="s">
        <v>1252</v>
      </c>
      <c r="B637" s="431">
        <v>6</v>
      </c>
      <c r="C637" s="507"/>
      <c r="D637" s="432" t="s">
        <v>514</v>
      </c>
      <c r="E637" s="430" t="s">
        <v>1253</v>
      </c>
    </row>
    <row r="638" spans="1:6" x14ac:dyDescent="0.25">
      <c r="A638" s="506" t="s">
        <v>1020</v>
      </c>
      <c r="B638" s="431">
        <v>7</v>
      </c>
      <c r="C638" s="448"/>
      <c r="D638" s="432" t="s">
        <v>618</v>
      </c>
      <c r="E638" s="430" t="s">
        <v>897</v>
      </c>
    </row>
    <row r="639" spans="1:6" s="402" customFormat="1" ht="13.8" thickBot="1" x14ac:dyDescent="0.3">
      <c r="A639" s="442" t="s">
        <v>1336</v>
      </c>
      <c r="B639" s="443">
        <v>7</v>
      </c>
      <c r="C639" s="444" t="s">
        <v>1337</v>
      </c>
      <c r="D639" s="445">
        <v>7</v>
      </c>
      <c r="F639" s="403"/>
    </row>
    <row r="640" spans="1:6" ht="16.8" thickTop="1" thickBot="1" x14ac:dyDescent="0.35">
      <c r="A640" s="508" t="s">
        <v>941</v>
      </c>
      <c r="B640" s="445">
        <f>B134+B204+B260+B390+B397+B448+B483+B551+B628+B639</f>
        <v>378</v>
      </c>
      <c r="C640" s="444" t="s">
        <v>942</v>
      </c>
      <c r="D640" s="445">
        <f>D134+D204+D260+D390+D397+D448+D483+D551+D628+D639</f>
        <v>345</v>
      </c>
      <c r="E640" s="402"/>
    </row>
    <row r="641" ht="13.8" thickTop="1" x14ac:dyDescent="0.25"/>
  </sheetData>
  <pageMargins left="0.75" right="0.75" top="1" bottom="1" header="0.5" footer="0.5"/>
  <pageSetup scale="34" fitToHeight="0" orientation="landscape" r:id="rId1"/>
  <headerFooter alignWithMargins="0"/>
  <rowBreaks count="8" manualBreakCount="8">
    <brk id="63" max="16383" man="1"/>
    <brk id="134" max="16383" man="1"/>
    <brk id="204" max="16383" man="1"/>
    <brk id="260" max="16383" man="1"/>
    <brk id="339" max="16383" man="1"/>
    <brk id="397" max="16383" man="1"/>
    <brk id="483" max="16383" man="1"/>
    <brk id="55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zoomScale="50" workbookViewId="0">
      <selection sqref="A1:D1"/>
    </sheetView>
  </sheetViews>
  <sheetFormatPr defaultColWidth="8.77734375" defaultRowHeight="13.2" x14ac:dyDescent="0.25"/>
  <cols>
    <col min="1" max="1" width="70.109375" customWidth="1"/>
    <col min="2" max="2" width="15.77734375" style="80" customWidth="1"/>
    <col min="3" max="3" width="20.6640625" style="80" customWidth="1"/>
    <col min="4" max="4" width="110.6640625" style="10" customWidth="1"/>
  </cols>
  <sheetData>
    <row r="1" spans="1:4" ht="25.5" customHeight="1" thickBot="1" x14ac:dyDescent="0.45">
      <c r="A1" s="509" t="s">
        <v>877</v>
      </c>
      <c r="B1" s="510"/>
      <c r="C1" s="510"/>
      <c r="D1" s="511"/>
    </row>
    <row r="2" spans="1:4" s="4" customFormat="1" ht="15.6" x14ac:dyDescent="0.3">
      <c r="A2" s="1"/>
      <c r="B2" s="2" t="s">
        <v>878</v>
      </c>
      <c r="C2" s="2" t="s">
        <v>879</v>
      </c>
      <c r="D2" s="3"/>
    </row>
    <row r="3" spans="1:4" s="8" customFormat="1" ht="16.2" thickBot="1" x14ac:dyDescent="0.35">
      <c r="A3" s="5" t="s">
        <v>876</v>
      </c>
      <c r="B3" s="6" t="s">
        <v>880</v>
      </c>
      <c r="C3" s="6" t="s">
        <v>881</v>
      </c>
      <c r="D3" s="7" t="s">
        <v>882</v>
      </c>
    </row>
    <row r="4" spans="1:4" ht="13.8" x14ac:dyDescent="0.25">
      <c r="A4" s="9" t="s">
        <v>883</v>
      </c>
      <c r="B4" s="10"/>
      <c r="C4" s="10"/>
      <c r="D4" s="11"/>
    </row>
    <row r="5" spans="1:4" x14ac:dyDescent="0.25">
      <c r="A5" s="12" t="s">
        <v>884</v>
      </c>
      <c r="B5" s="512"/>
      <c r="C5" s="512"/>
      <c r="D5" s="11" t="s">
        <v>885</v>
      </c>
    </row>
    <row r="6" spans="1:4" x14ac:dyDescent="0.25">
      <c r="A6" s="12" t="s">
        <v>886</v>
      </c>
      <c r="B6" s="512"/>
      <c r="C6" s="512"/>
      <c r="D6" s="11" t="s">
        <v>887</v>
      </c>
    </row>
    <row r="7" spans="1:4" x14ac:dyDescent="0.25">
      <c r="A7" s="12" t="s">
        <v>888</v>
      </c>
      <c r="B7" s="512"/>
      <c r="C7" s="512"/>
      <c r="D7" s="11" t="s">
        <v>887</v>
      </c>
    </row>
    <row r="8" spans="1:4" x14ac:dyDescent="0.25">
      <c r="A8" s="12" t="s">
        <v>889</v>
      </c>
      <c r="B8" s="512"/>
      <c r="C8" s="512"/>
      <c r="D8" s="11" t="s">
        <v>887</v>
      </c>
    </row>
    <row r="9" spans="1:4" x14ac:dyDescent="0.25">
      <c r="A9" s="12" t="s">
        <v>890</v>
      </c>
      <c r="B9" s="512"/>
      <c r="C9" s="512"/>
      <c r="D9" s="11" t="s">
        <v>891</v>
      </c>
    </row>
    <row r="10" spans="1:4" x14ac:dyDescent="0.25">
      <c r="A10" s="12" t="s">
        <v>892</v>
      </c>
      <c r="B10" s="512"/>
      <c r="C10" s="512"/>
      <c r="D10" s="11" t="s">
        <v>891</v>
      </c>
    </row>
    <row r="11" spans="1:4" x14ac:dyDescent="0.25">
      <c r="A11" s="12" t="s">
        <v>889</v>
      </c>
      <c r="B11" s="512"/>
      <c r="C11" s="512"/>
      <c r="D11" s="11" t="s">
        <v>891</v>
      </c>
    </row>
    <row r="12" spans="1:4" x14ac:dyDescent="0.25">
      <c r="A12" s="12" t="s">
        <v>893</v>
      </c>
      <c r="B12" s="10" t="s">
        <v>894</v>
      </c>
      <c r="C12" s="14"/>
      <c r="D12" s="11"/>
    </row>
    <row r="13" spans="1:4" s="18" customFormat="1" ht="13.8" thickBot="1" x14ac:dyDescent="0.3">
      <c r="A13" s="15"/>
      <c r="B13" s="16"/>
      <c r="C13" s="16"/>
      <c r="D13" s="17"/>
    </row>
    <row r="14" spans="1:4" s="21" customFormat="1" ht="14.4" thickTop="1" x14ac:dyDescent="0.25">
      <c r="A14" s="9" t="s">
        <v>895</v>
      </c>
      <c r="B14" s="19"/>
      <c r="C14" s="19"/>
      <c r="D14" s="20" t="s">
        <v>896</v>
      </c>
    </row>
    <row r="15" spans="1:4" x14ac:dyDescent="0.25">
      <c r="A15" s="22" t="s">
        <v>706</v>
      </c>
      <c r="B15" s="10"/>
      <c r="C15" s="10"/>
      <c r="D15" s="20" t="s">
        <v>707</v>
      </c>
    </row>
    <row r="16" spans="1:4" x14ac:dyDescent="0.25">
      <c r="A16" s="12" t="s">
        <v>708</v>
      </c>
      <c r="B16" s="10" t="s">
        <v>709</v>
      </c>
      <c r="C16" s="23"/>
      <c r="D16" s="11" t="s">
        <v>710</v>
      </c>
    </row>
    <row r="17" spans="1:4" x14ac:dyDescent="0.25">
      <c r="A17" s="12" t="s">
        <v>711</v>
      </c>
      <c r="B17" s="10" t="s">
        <v>709</v>
      </c>
      <c r="C17" s="23"/>
      <c r="D17" s="11" t="s">
        <v>712</v>
      </c>
    </row>
    <row r="18" spans="1:4" x14ac:dyDescent="0.25">
      <c r="A18" s="12" t="s">
        <v>713</v>
      </c>
      <c r="B18" s="10" t="s">
        <v>714</v>
      </c>
      <c r="C18" s="24"/>
      <c r="D18" s="11" t="s">
        <v>715</v>
      </c>
    </row>
    <row r="19" spans="1:4" x14ac:dyDescent="0.25">
      <c r="A19" s="12" t="s">
        <v>716</v>
      </c>
      <c r="B19" s="10" t="s">
        <v>714</v>
      </c>
      <c r="C19" s="24"/>
      <c r="D19" s="11" t="s">
        <v>717</v>
      </c>
    </row>
    <row r="20" spans="1:4" x14ac:dyDescent="0.25">
      <c r="A20" s="12" t="s">
        <v>718</v>
      </c>
      <c r="B20" s="10" t="s">
        <v>709</v>
      </c>
      <c r="C20" s="23"/>
      <c r="D20" s="11" t="s">
        <v>719</v>
      </c>
    </row>
    <row r="21" spans="1:4" x14ac:dyDescent="0.25">
      <c r="A21" s="12" t="s">
        <v>720</v>
      </c>
      <c r="B21" s="10" t="s">
        <v>709</v>
      </c>
      <c r="C21" s="23"/>
      <c r="D21" s="11" t="s">
        <v>721</v>
      </c>
    </row>
    <row r="22" spans="1:4" x14ac:dyDescent="0.25">
      <c r="A22" s="12" t="s">
        <v>722</v>
      </c>
      <c r="B22" s="10" t="s">
        <v>714</v>
      </c>
      <c r="C22" s="24"/>
      <c r="D22" s="11" t="s">
        <v>943</v>
      </c>
    </row>
    <row r="23" spans="1:4" x14ac:dyDescent="0.25">
      <c r="A23" s="12" t="s">
        <v>944</v>
      </c>
      <c r="B23" s="10" t="s">
        <v>714</v>
      </c>
      <c r="C23" s="24"/>
      <c r="D23" s="11" t="s">
        <v>945</v>
      </c>
    </row>
    <row r="24" spans="1:4" x14ac:dyDescent="0.25">
      <c r="A24" s="22" t="s">
        <v>946</v>
      </c>
      <c r="B24" s="10"/>
      <c r="C24" s="10"/>
      <c r="D24" s="11"/>
    </row>
    <row r="25" spans="1:4" x14ac:dyDescent="0.25">
      <c r="A25" s="12" t="s">
        <v>947</v>
      </c>
      <c r="B25" s="10" t="s">
        <v>709</v>
      </c>
      <c r="C25" s="25"/>
      <c r="D25" s="11" t="s">
        <v>948</v>
      </c>
    </row>
    <row r="26" spans="1:4" x14ac:dyDescent="0.25">
      <c r="A26" s="12" t="s">
        <v>949</v>
      </c>
      <c r="B26" s="10" t="s">
        <v>709</v>
      </c>
      <c r="C26" s="25"/>
      <c r="D26" s="11" t="s">
        <v>950</v>
      </c>
    </row>
    <row r="27" spans="1:4" x14ac:dyDescent="0.25">
      <c r="A27" s="12" t="s">
        <v>951</v>
      </c>
      <c r="B27" s="10" t="s">
        <v>709</v>
      </c>
      <c r="C27" s="25"/>
      <c r="D27" s="11" t="s">
        <v>952</v>
      </c>
    </row>
    <row r="28" spans="1:4" x14ac:dyDescent="0.25">
      <c r="A28" s="12" t="s">
        <v>953</v>
      </c>
      <c r="B28" s="10" t="s">
        <v>709</v>
      </c>
      <c r="C28" s="25"/>
      <c r="D28" s="11" t="s">
        <v>954</v>
      </c>
    </row>
    <row r="29" spans="1:4" x14ac:dyDescent="0.25">
      <c r="A29" s="22" t="s">
        <v>955</v>
      </c>
      <c r="B29" s="10"/>
      <c r="C29" s="10"/>
      <c r="D29" s="11"/>
    </row>
    <row r="30" spans="1:4" x14ac:dyDescent="0.25">
      <c r="A30" s="12" t="s">
        <v>956</v>
      </c>
      <c r="B30" s="10" t="s">
        <v>714</v>
      </c>
      <c r="C30" s="26" t="s">
        <v>957</v>
      </c>
      <c r="D30" s="11" t="s">
        <v>958</v>
      </c>
    </row>
    <row r="31" spans="1:4" x14ac:dyDescent="0.25">
      <c r="A31" s="12" t="s">
        <v>959</v>
      </c>
      <c r="B31" s="10" t="s">
        <v>714</v>
      </c>
      <c r="C31" s="26"/>
      <c r="D31" s="11" t="s">
        <v>960</v>
      </c>
    </row>
    <row r="32" spans="1:4" x14ac:dyDescent="0.25">
      <c r="A32" s="12" t="s">
        <v>961</v>
      </c>
      <c r="B32" s="10" t="s">
        <v>714</v>
      </c>
      <c r="C32" s="26"/>
      <c r="D32" s="11" t="s">
        <v>962</v>
      </c>
    </row>
    <row r="33" spans="1:4" x14ac:dyDescent="0.25">
      <c r="A33" s="12" t="s">
        <v>963</v>
      </c>
      <c r="B33" s="10" t="s">
        <v>714</v>
      </c>
      <c r="C33" s="26"/>
      <c r="D33" s="11" t="s">
        <v>964</v>
      </c>
    </row>
    <row r="34" spans="1:4" x14ac:dyDescent="0.25">
      <c r="A34" s="12" t="s">
        <v>965</v>
      </c>
      <c r="B34" s="10" t="s">
        <v>714</v>
      </c>
      <c r="C34" s="26"/>
      <c r="D34" s="11" t="s">
        <v>966</v>
      </c>
    </row>
    <row r="35" spans="1:4" x14ac:dyDescent="0.25">
      <c r="A35" s="12" t="s">
        <v>967</v>
      </c>
      <c r="B35" s="10" t="s">
        <v>714</v>
      </c>
      <c r="C35" s="26"/>
      <c r="D35" s="11" t="s">
        <v>800</v>
      </c>
    </row>
    <row r="36" spans="1:4" x14ac:dyDescent="0.25">
      <c r="A36" s="12" t="s">
        <v>801</v>
      </c>
      <c r="B36" s="10" t="s">
        <v>714</v>
      </c>
      <c r="C36" s="26"/>
      <c r="D36" s="11" t="s">
        <v>802</v>
      </c>
    </row>
    <row r="37" spans="1:4" x14ac:dyDescent="0.25">
      <c r="A37" s="12" t="s">
        <v>803</v>
      </c>
      <c r="B37" s="10" t="s">
        <v>714</v>
      </c>
      <c r="C37" s="26"/>
      <c r="D37" s="11" t="s">
        <v>804</v>
      </c>
    </row>
    <row r="38" spans="1:4" x14ac:dyDescent="0.25">
      <c r="A38" s="12" t="s">
        <v>805</v>
      </c>
      <c r="B38" s="10" t="s">
        <v>714</v>
      </c>
      <c r="C38" s="26"/>
      <c r="D38" s="11" t="s">
        <v>806</v>
      </c>
    </row>
    <row r="39" spans="1:4" x14ac:dyDescent="0.25">
      <c r="A39" s="12" t="s">
        <v>807</v>
      </c>
      <c r="B39" s="10" t="s">
        <v>714</v>
      </c>
      <c r="C39" s="26"/>
      <c r="D39" s="11" t="s">
        <v>808</v>
      </c>
    </row>
    <row r="40" spans="1:4" x14ac:dyDescent="0.25">
      <c r="A40" s="12" t="s">
        <v>809</v>
      </c>
      <c r="B40" s="10" t="s">
        <v>714</v>
      </c>
      <c r="C40" s="26"/>
      <c r="D40" s="11" t="s">
        <v>810</v>
      </c>
    </row>
    <row r="41" spans="1:4" x14ac:dyDescent="0.25">
      <c r="A41" s="12" t="s">
        <v>811</v>
      </c>
      <c r="B41" s="10" t="s">
        <v>714</v>
      </c>
      <c r="C41" s="26"/>
      <c r="D41" s="11" t="s">
        <v>812</v>
      </c>
    </row>
    <row r="42" spans="1:4" x14ac:dyDescent="0.25">
      <c r="A42" s="12" t="s">
        <v>813</v>
      </c>
      <c r="B42" s="10" t="s">
        <v>714</v>
      </c>
      <c r="C42" s="26"/>
      <c r="D42" s="11" t="s">
        <v>814</v>
      </c>
    </row>
    <row r="43" spans="1:4" x14ac:dyDescent="0.25">
      <c r="A43" s="12" t="s">
        <v>815</v>
      </c>
      <c r="B43" s="10" t="s">
        <v>714</v>
      </c>
      <c r="C43" s="26"/>
      <c r="D43" s="11" t="s">
        <v>816</v>
      </c>
    </row>
    <row r="44" spans="1:4" x14ac:dyDescent="0.25">
      <c r="A44" s="12" t="s">
        <v>817</v>
      </c>
      <c r="B44" s="10" t="s">
        <v>714</v>
      </c>
      <c r="C44" s="26"/>
      <c r="D44" s="11" t="s">
        <v>818</v>
      </c>
    </row>
    <row r="45" spans="1:4" x14ac:dyDescent="0.25">
      <c r="A45" s="12" t="s">
        <v>819</v>
      </c>
      <c r="B45" s="10" t="s">
        <v>714</v>
      </c>
      <c r="C45" s="26"/>
      <c r="D45" s="11" t="s">
        <v>820</v>
      </c>
    </row>
    <row r="46" spans="1:4" x14ac:dyDescent="0.25">
      <c r="A46" s="12" t="s">
        <v>821</v>
      </c>
      <c r="B46" s="10" t="s">
        <v>714</v>
      </c>
      <c r="C46" s="26"/>
      <c r="D46" s="11" t="s">
        <v>822</v>
      </c>
    </row>
    <row r="47" spans="1:4" x14ac:dyDescent="0.25">
      <c r="A47" s="12" t="s">
        <v>823</v>
      </c>
      <c r="B47" s="10" t="s">
        <v>714</v>
      </c>
      <c r="C47" s="26"/>
      <c r="D47" s="11" t="s">
        <v>824</v>
      </c>
    </row>
    <row r="48" spans="1:4" x14ac:dyDescent="0.25">
      <c r="A48" s="12" t="s">
        <v>825</v>
      </c>
      <c r="B48" s="10" t="s">
        <v>714</v>
      </c>
      <c r="C48" s="26"/>
      <c r="D48" s="11" t="s">
        <v>826</v>
      </c>
    </row>
    <row r="49" spans="1:4" x14ac:dyDescent="0.25">
      <c r="A49" s="12" t="s">
        <v>827</v>
      </c>
      <c r="B49" s="10" t="s">
        <v>714</v>
      </c>
      <c r="C49" s="26"/>
      <c r="D49" s="11" t="s">
        <v>828</v>
      </c>
    </row>
    <row r="50" spans="1:4" x14ac:dyDescent="0.25">
      <c r="A50" s="22" t="s">
        <v>829</v>
      </c>
      <c r="B50" s="10"/>
      <c r="C50" s="10"/>
      <c r="D50" s="20" t="s">
        <v>607</v>
      </c>
    </row>
    <row r="51" spans="1:4" s="31" customFormat="1" x14ac:dyDescent="0.25">
      <c r="A51" s="27" t="s">
        <v>608</v>
      </c>
      <c r="B51" s="28" t="s">
        <v>709</v>
      </c>
      <c r="C51" s="29"/>
      <c r="D51" s="30" t="s">
        <v>609</v>
      </c>
    </row>
    <row r="52" spans="1:4" s="31" customFormat="1" x14ac:dyDescent="0.25">
      <c r="A52" s="27" t="s">
        <v>610</v>
      </c>
      <c r="B52" s="28" t="s">
        <v>714</v>
      </c>
      <c r="C52" s="24"/>
      <c r="D52" s="30" t="s">
        <v>611</v>
      </c>
    </row>
    <row r="53" spans="1:4" s="31" customFormat="1" x14ac:dyDescent="0.25">
      <c r="A53" s="27" t="s">
        <v>612</v>
      </c>
      <c r="B53" s="28" t="s">
        <v>613</v>
      </c>
      <c r="C53" s="32"/>
      <c r="D53" s="30" t="s">
        <v>614</v>
      </c>
    </row>
    <row r="54" spans="1:4" s="18" customFormat="1" ht="13.8" thickBot="1" x14ac:dyDescent="0.3">
      <c r="A54" s="33"/>
      <c r="B54" s="16"/>
      <c r="C54" s="16"/>
      <c r="D54" s="17"/>
    </row>
    <row r="55" spans="1:4" s="21" customFormat="1" ht="14.4" thickTop="1" x14ac:dyDescent="0.25">
      <c r="A55" s="9" t="s">
        <v>615</v>
      </c>
      <c r="B55" s="19"/>
      <c r="C55" s="19"/>
      <c r="D55" s="34"/>
    </row>
    <row r="56" spans="1:4" s="4" customFormat="1" x14ac:dyDescent="0.25">
      <c r="A56" s="22" t="s">
        <v>616</v>
      </c>
      <c r="B56" s="35"/>
      <c r="C56" s="35"/>
      <c r="D56" s="36"/>
    </row>
    <row r="57" spans="1:4" x14ac:dyDescent="0.25">
      <c r="A57" s="12" t="s">
        <v>617</v>
      </c>
      <c r="B57" s="10" t="s">
        <v>618</v>
      </c>
      <c r="C57" s="37"/>
      <c r="D57" s="11" t="s">
        <v>619</v>
      </c>
    </row>
    <row r="58" spans="1:4" x14ac:dyDescent="0.25">
      <c r="A58" s="12" t="s">
        <v>620</v>
      </c>
      <c r="B58" s="10" t="s">
        <v>618</v>
      </c>
      <c r="C58" s="37"/>
      <c r="D58" s="11" t="s">
        <v>621</v>
      </c>
    </row>
    <row r="59" spans="1:4" x14ac:dyDescent="0.25">
      <c r="A59" s="12" t="s">
        <v>622</v>
      </c>
      <c r="B59" s="10" t="s">
        <v>618</v>
      </c>
      <c r="C59" s="37"/>
      <c r="D59" s="11" t="s">
        <v>623</v>
      </c>
    </row>
    <row r="60" spans="1:4" x14ac:dyDescent="0.25">
      <c r="A60" s="12" t="s">
        <v>624</v>
      </c>
      <c r="B60" s="10" t="s">
        <v>618</v>
      </c>
      <c r="C60" s="37"/>
      <c r="D60" s="11" t="s">
        <v>621</v>
      </c>
    </row>
    <row r="61" spans="1:4" x14ac:dyDescent="0.25">
      <c r="A61" s="22" t="s">
        <v>625</v>
      </c>
      <c r="B61" s="10"/>
      <c r="C61" s="10"/>
      <c r="D61" s="11"/>
    </row>
    <row r="62" spans="1:4" x14ac:dyDescent="0.25">
      <c r="A62" s="12" t="s">
        <v>626</v>
      </c>
      <c r="B62" s="10" t="s">
        <v>618</v>
      </c>
      <c r="C62" s="37"/>
      <c r="D62" s="11" t="s">
        <v>627</v>
      </c>
    </row>
    <row r="63" spans="1:4" x14ac:dyDescent="0.25">
      <c r="A63" s="12" t="s">
        <v>628</v>
      </c>
      <c r="B63" s="10" t="s">
        <v>618</v>
      </c>
      <c r="C63" s="37"/>
      <c r="D63" s="11" t="s">
        <v>629</v>
      </c>
    </row>
    <row r="64" spans="1:4" x14ac:dyDescent="0.25">
      <c r="A64" s="22" t="s">
        <v>630</v>
      </c>
      <c r="B64" s="10"/>
      <c r="C64" s="10"/>
      <c r="D64" s="11"/>
    </row>
    <row r="65" spans="1:4" x14ac:dyDescent="0.25">
      <c r="A65" s="12" t="s">
        <v>631</v>
      </c>
      <c r="B65" s="10" t="s">
        <v>618</v>
      </c>
      <c r="C65" s="37"/>
      <c r="D65" s="11" t="s">
        <v>632</v>
      </c>
    </row>
    <row r="66" spans="1:4" x14ac:dyDescent="0.25">
      <c r="A66" s="12" t="s">
        <v>633</v>
      </c>
      <c r="B66" s="10" t="s">
        <v>618</v>
      </c>
      <c r="C66" s="37"/>
      <c r="D66" s="11" t="s">
        <v>634</v>
      </c>
    </row>
    <row r="67" spans="1:4" x14ac:dyDescent="0.25">
      <c r="A67" s="12" t="s">
        <v>635</v>
      </c>
      <c r="B67" s="10" t="s">
        <v>618</v>
      </c>
      <c r="C67" s="37"/>
      <c r="D67" s="11" t="s">
        <v>493</v>
      </c>
    </row>
    <row r="68" spans="1:4" x14ac:dyDescent="0.25">
      <c r="A68" s="12" t="s">
        <v>494</v>
      </c>
      <c r="B68" s="10" t="s">
        <v>618</v>
      </c>
      <c r="C68" s="37"/>
      <c r="D68" s="11" t="s">
        <v>495</v>
      </c>
    </row>
    <row r="69" spans="1:4" x14ac:dyDescent="0.25">
      <c r="A69" s="12" t="s">
        <v>496</v>
      </c>
      <c r="B69" s="10" t="s">
        <v>618</v>
      </c>
      <c r="C69" s="37"/>
      <c r="D69" s="11" t="s">
        <v>497</v>
      </c>
    </row>
    <row r="70" spans="1:4" x14ac:dyDescent="0.25">
      <c r="A70" s="12" t="s">
        <v>498</v>
      </c>
      <c r="B70" s="10" t="s">
        <v>618</v>
      </c>
      <c r="C70" s="37"/>
      <c r="D70" s="11" t="s">
        <v>499</v>
      </c>
    </row>
    <row r="71" spans="1:4" x14ac:dyDescent="0.25">
      <c r="A71" s="12" t="s">
        <v>500</v>
      </c>
      <c r="B71" s="10" t="s">
        <v>618</v>
      </c>
      <c r="C71" s="37"/>
      <c r="D71" s="11" t="s">
        <v>501</v>
      </c>
    </row>
    <row r="72" spans="1:4" x14ac:dyDescent="0.25">
      <c r="A72" s="12" t="s">
        <v>502</v>
      </c>
      <c r="B72" s="10" t="s">
        <v>618</v>
      </c>
      <c r="C72" s="37"/>
      <c r="D72" s="11" t="s">
        <v>503</v>
      </c>
    </row>
    <row r="73" spans="1:4" x14ac:dyDescent="0.25">
      <c r="A73" s="12" t="s">
        <v>504</v>
      </c>
      <c r="B73" s="10" t="s">
        <v>618</v>
      </c>
      <c r="C73" s="37"/>
      <c r="D73" s="11" t="s">
        <v>505</v>
      </c>
    </row>
    <row r="74" spans="1:4" x14ac:dyDescent="0.25">
      <c r="A74" s="12" t="s">
        <v>506</v>
      </c>
      <c r="B74" s="10" t="s">
        <v>618</v>
      </c>
      <c r="C74" s="37"/>
      <c r="D74" s="11" t="s">
        <v>507</v>
      </c>
    </row>
    <row r="75" spans="1:4" x14ac:dyDescent="0.25">
      <c r="A75" s="22" t="s">
        <v>829</v>
      </c>
      <c r="B75" s="10"/>
      <c r="C75" s="10"/>
      <c r="D75" s="11" t="s">
        <v>607</v>
      </c>
    </row>
    <row r="76" spans="1:4" x14ac:dyDescent="0.25">
      <c r="A76" s="38" t="s">
        <v>508</v>
      </c>
      <c r="B76" s="10" t="s">
        <v>618</v>
      </c>
      <c r="C76" s="37"/>
      <c r="D76" s="11" t="s">
        <v>509</v>
      </c>
    </row>
    <row r="77" spans="1:4" x14ac:dyDescent="0.25">
      <c r="A77" s="38" t="s">
        <v>510</v>
      </c>
      <c r="B77" s="10" t="s">
        <v>618</v>
      </c>
      <c r="C77" s="37"/>
      <c r="D77" s="11" t="s">
        <v>511</v>
      </c>
    </row>
    <row r="78" spans="1:4" x14ac:dyDescent="0.25">
      <c r="A78" s="22" t="s">
        <v>512</v>
      </c>
      <c r="B78" s="10"/>
      <c r="C78" s="10"/>
      <c r="D78" s="11"/>
    </row>
    <row r="79" spans="1:4" x14ac:dyDescent="0.25">
      <c r="A79" s="38" t="s">
        <v>513</v>
      </c>
      <c r="B79" s="10" t="s">
        <v>514</v>
      </c>
      <c r="C79" s="39" t="s">
        <v>957</v>
      </c>
      <c r="D79" s="11" t="s">
        <v>515</v>
      </c>
    </row>
    <row r="80" spans="1:4" x14ac:dyDescent="0.25">
      <c r="A80" s="38" t="s">
        <v>516</v>
      </c>
      <c r="B80" s="10" t="s">
        <v>514</v>
      </c>
      <c r="C80" s="39"/>
      <c r="D80" s="11" t="s">
        <v>517</v>
      </c>
    </row>
    <row r="81" spans="1:4" x14ac:dyDescent="0.25">
      <c r="A81" s="22" t="s">
        <v>518</v>
      </c>
      <c r="B81" s="10"/>
      <c r="C81" s="10"/>
      <c r="D81" s="11"/>
    </row>
    <row r="82" spans="1:4" x14ac:dyDescent="0.25">
      <c r="A82" s="38" t="s">
        <v>519</v>
      </c>
      <c r="B82" s="10" t="s">
        <v>618</v>
      </c>
      <c r="C82" s="37"/>
      <c r="D82" s="11" t="s">
        <v>520</v>
      </c>
    </row>
    <row r="83" spans="1:4" x14ac:dyDescent="0.25">
      <c r="A83" s="38" t="s">
        <v>521</v>
      </c>
      <c r="B83" s="10" t="s">
        <v>618</v>
      </c>
      <c r="C83" s="37"/>
      <c r="D83" s="11" t="s">
        <v>522</v>
      </c>
    </row>
    <row r="84" spans="1:4" x14ac:dyDescent="0.25">
      <c r="A84" s="38" t="s">
        <v>523</v>
      </c>
      <c r="B84" s="10" t="s">
        <v>618</v>
      </c>
      <c r="C84" s="37"/>
      <c r="D84" s="11" t="s">
        <v>524</v>
      </c>
    </row>
    <row r="85" spans="1:4" x14ac:dyDescent="0.25">
      <c r="A85" s="38" t="s">
        <v>662</v>
      </c>
      <c r="B85" s="10" t="s">
        <v>618</v>
      </c>
      <c r="C85" s="37"/>
      <c r="D85" s="11" t="s">
        <v>663</v>
      </c>
    </row>
    <row r="86" spans="1:4" s="18" customFormat="1" ht="13.8" thickBot="1" x14ac:dyDescent="0.3">
      <c r="A86" s="33"/>
      <c r="B86" s="16"/>
      <c r="C86" s="16"/>
      <c r="D86" s="17"/>
    </row>
    <row r="87" spans="1:4" ht="14.4" thickTop="1" x14ac:dyDescent="0.25">
      <c r="A87" s="9" t="s">
        <v>664</v>
      </c>
      <c r="B87" s="10"/>
      <c r="C87" s="10"/>
      <c r="D87" s="11"/>
    </row>
    <row r="88" spans="1:4" ht="12.75" customHeight="1" x14ac:dyDescent="0.25">
      <c r="A88" s="22" t="s">
        <v>665</v>
      </c>
      <c r="B88" s="10"/>
      <c r="C88" s="10"/>
      <c r="D88" s="11"/>
    </row>
    <row r="89" spans="1:4" ht="12.75" customHeight="1" x14ac:dyDescent="0.25">
      <c r="A89" s="38" t="s">
        <v>666</v>
      </c>
      <c r="B89" s="10" t="s">
        <v>618</v>
      </c>
      <c r="C89" s="37"/>
      <c r="D89" s="11" t="s">
        <v>667</v>
      </c>
    </row>
    <row r="90" spans="1:4" ht="12.75" customHeight="1" x14ac:dyDescent="0.25">
      <c r="A90" s="38" t="s">
        <v>668</v>
      </c>
      <c r="B90" s="10" t="s">
        <v>618</v>
      </c>
      <c r="C90" s="37"/>
      <c r="D90" s="11" t="s">
        <v>669</v>
      </c>
    </row>
    <row r="91" spans="1:4" ht="12.75" customHeight="1" x14ac:dyDescent="0.25">
      <c r="A91" s="38" t="s">
        <v>670</v>
      </c>
      <c r="B91" s="10" t="s">
        <v>618</v>
      </c>
      <c r="C91" s="37"/>
      <c r="D91" s="11" t="s">
        <v>671</v>
      </c>
    </row>
    <row r="92" spans="1:4" ht="12.75" customHeight="1" x14ac:dyDescent="0.25">
      <c r="A92" s="38" t="s">
        <v>672</v>
      </c>
      <c r="B92" s="10" t="s">
        <v>618</v>
      </c>
      <c r="C92" s="37"/>
      <c r="D92" s="11" t="s">
        <v>669</v>
      </c>
    </row>
    <row r="93" spans="1:4" ht="12.75" customHeight="1" x14ac:dyDescent="0.25">
      <c r="A93" s="22" t="s">
        <v>673</v>
      </c>
      <c r="B93" s="10"/>
      <c r="C93" s="10"/>
      <c r="D93" s="11"/>
    </row>
    <row r="94" spans="1:4" ht="12.75" customHeight="1" x14ac:dyDescent="0.25">
      <c r="A94" s="12" t="s">
        <v>674</v>
      </c>
      <c r="B94" s="10" t="s">
        <v>618</v>
      </c>
      <c r="C94" s="37"/>
      <c r="D94" s="11" t="s">
        <v>675</v>
      </c>
    </row>
    <row r="95" spans="1:4" ht="12.75" customHeight="1" x14ac:dyDescent="0.25">
      <c r="A95" s="12" t="s">
        <v>676</v>
      </c>
      <c r="B95" s="10" t="s">
        <v>618</v>
      </c>
      <c r="C95" s="37"/>
      <c r="D95" s="11" t="s">
        <v>677</v>
      </c>
    </row>
    <row r="96" spans="1:4" ht="12.75" customHeight="1" x14ac:dyDescent="0.25">
      <c r="A96" s="22" t="s">
        <v>678</v>
      </c>
      <c r="B96" s="10"/>
      <c r="C96" s="10"/>
      <c r="D96" s="11"/>
    </row>
    <row r="97" spans="1:4" ht="12.75" customHeight="1" x14ac:dyDescent="0.25">
      <c r="A97" s="12" t="s">
        <v>679</v>
      </c>
      <c r="B97" s="10" t="s">
        <v>618</v>
      </c>
      <c r="C97" s="37"/>
      <c r="D97" s="11" t="s">
        <v>680</v>
      </c>
    </row>
    <row r="98" spans="1:4" ht="12.75" customHeight="1" x14ac:dyDescent="0.25">
      <c r="A98" s="12" t="s">
        <v>681</v>
      </c>
      <c r="B98" s="10" t="s">
        <v>618</v>
      </c>
      <c r="C98" s="37"/>
      <c r="D98" s="11" t="s">
        <v>682</v>
      </c>
    </row>
    <row r="99" spans="1:4" ht="12.75" customHeight="1" x14ac:dyDescent="0.25">
      <c r="A99" s="12" t="s">
        <v>683</v>
      </c>
      <c r="B99" s="10" t="s">
        <v>618</v>
      </c>
      <c r="C99" s="37"/>
      <c r="D99" s="11" t="s">
        <v>684</v>
      </c>
    </row>
    <row r="100" spans="1:4" ht="12.75" customHeight="1" x14ac:dyDescent="0.25">
      <c r="A100" s="12" t="s">
        <v>685</v>
      </c>
      <c r="B100" s="10" t="s">
        <v>618</v>
      </c>
      <c r="C100" s="37"/>
      <c r="D100" s="11" t="s">
        <v>686</v>
      </c>
    </row>
    <row r="101" spans="1:4" ht="12.75" customHeight="1" x14ac:dyDescent="0.25">
      <c r="A101" s="12" t="s">
        <v>687</v>
      </c>
      <c r="B101" s="10" t="s">
        <v>618</v>
      </c>
      <c r="C101" s="37"/>
      <c r="D101" s="11" t="s">
        <v>688</v>
      </c>
    </row>
    <row r="102" spans="1:4" ht="12.75" customHeight="1" x14ac:dyDescent="0.25">
      <c r="A102" s="12" t="s">
        <v>689</v>
      </c>
      <c r="B102" s="10" t="s">
        <v>618</v>
      </c>
      <c r="C102" s="37"/>
      <c r="D102" s="11" t="s">
        <v>690</v>
      </c>
    </row>
    <row r="103" spans="1:4" ht="12.75" customHeight="1" x14ac:dyDescent="0.25">
      <c r="A103" s="12" t="s">
        <v>691</v>
      </c>
      <c r="B103" s="10" t="s">
        <v>618</v>
      </c>
      <c r="C103" s="37"/>
      <c r="D103" s="11" t="s">
        <v>692</v>
      </c>
    </row>
    <row r="104" spans="1:4" ht="12.75" customHeight="1" x14ac:dyDescent="0.25">
      <c r="A104" s="12" t="s">
        <v>693</v>
      </c>
      <c r="B104" s="10" t="s">
        <v>618</v>
      </c>
      <c r="C104" s="37"/>
      <c r="D104" s="11" t="s">
        <v>694</v>
      </c>
    </row>
    <row r="105" spans="1:4" ht="12.75" customHeight="1" x14ac:dyDescent="0.25">
      <c r="A105" s="12" t="s">
        <v>695</v>
      </c>
      <c r="B105" s="10" t="s">
        <v>618</v>
      </c>
      <c r="C105" s="37"/>
      <c r="D105" s="11" t="s">
        <v>696</v>
      </c>
    </row>
    <row r="106" spans="1:4" ht="12.75" customHeight="1" x14ac:dyDescent="0.25">
      <c r="A106" s="12" t="s">
        <v>697</v>
      </c>
      <c r="B106" s="10" t="s">
        <v>618</v>
      </c>
      <c r="C106" s="37"/>
      <c r="D106" s="11" t="s">
        <v>698</v>
      </c>
    </row>
    <row r="107" spans="1:4" ht="12.75" customHeight="1" x14ac:dyDescent="0.25">
      <c r="A107" s="22" t="s">
        <v>699</v>
      </c>
      <c r="B107" s="10"/>
      <c r="C107" s="10"/>
      <c r="D107" s="20" t="s">
        <v>607</v>
      </c>
    </row>
    <row r="108" spans="1:4" ht="12.75" customHeight="1" x14ac:dyDescent="0.25">
      <c r="A108" s="38" t="s">
        <v>457</v>
      </c>
      <c r="B108" s="10" t="s">
        <v>618</v>
      </c>
      <c r="C108" s="37"/>
      <c r="D108" s="11" t="s">
        <v>700</v>
      </c>
    </row>
    <row r="109" spans="1:4" ht="12.75" customHeight="1" x14ac:dyDescent="0.25">
      <c r="A109" s="38" t="s">
        <v>458</v>
      </c>
      <c r="B109" s="10" t="s">
        <v>618</v>
      </c>
      <c r="C109" s="37"/>
      <c r="D109" s="11" t="s">
        <v>700</v>
      </c>
    </row>
    <row r="110" spans="1:4" ht="12.75" customHeight="1" x14ac:dyDescent="0.25">
      <c r="A110" s="22" t="s">
        <v>701</v>
      </c>
      <c r="B110" s="10"/>
      <c r="C110" s="10"/>
      <c r="D110" s="20" t="s">
        <v>702</v>
      </c>
    </row>
    <row r="111" spans="1:4" ht="12.75" customHeight="1" x14ac:dyDescent="0.25">
      <c r="A111" s="38" t="s">
        <v>703</v>
      </c>
      <c r="B111" s="10" t="s">
        <v>618</v>
      </c>
      <c r="C111" s="37"/>
      <c r="D111" s="11" t="s">
        <v>704</v>
      </c>
    </row>
    <row r="112" spans="1:4" ht="12.75" customHeight="1" x14ac:dyDescent="0.25">
      <c r="A112" s="38" t="s">
        <v>705</v>
      </c>
      <c r="B112" s="10" t="s">
        <v>618</v>
      </c>
      <c r="C112" s="37"/>
      <c r="D112" s="11" t="s">
        <v>563</v>
      </c>
    </row>
    <row r="113" spans="1:4" ht="12.75" customHeight="1" x14ac:dyDescent="0.25">
      <c r="A113" s="38" t="s">
        <v>564</v>
      </c>
      <c r="B113" s="10" t="s">
        <v>618</v>
      </c>
      <c r="C113" s="37"/>
      <c r="D113" s="11" t="s">
        <v>565</v>
      </c>
    </row>
    <row r="114" spans="1:4" ht="12.75" customHeight="1" x14ac:dyDescent="0.25">
      <c r="A114" s="38" t="s">
        <v>566</v>
      </c>
      <c r="B114" s="10" t="s">
        <v>618</v>
      </c>
      <c r="C114" s="37"/>
      <c r="D114" s="11" t="s">
        <v>563</v>
      </c>
    </row>
    <row r="115" spans="1:4" ht="12.75" customHeight="1" x14ac:dyDescent="0.25">
      <c r="A115" s="22" t="s">
        <v>567</v>
      </c>
      <c r="B115" s="10"/>
      <c r="C115" s="10"/>
      <c r="D115" s="20" t="s">
        <v>702</v>
      </c>
    </row>
    <row r="116" spans="1:4" ht="12.75" customHeight="1" x14ac:dyDescent="0.25">
      <c r="A116" s="38" t="s">
        <v>568</v>
      </c>
      <c r="B116" s="10" t="s">
        <v>618</v>
      </c>
      <c r="C116" s="37"/>
      <c r="D116" s="11" t="s">
        <v>569</v>
      </c>
    </row>
    <row r="117" spans="1:4" ht="12.75" customHeight="1" x14ac:dyDescent="0.25">
      <c r="A117" s="38" t="s">
        <v>570</v>
      </c>
      <c r="B117" s="10" t="s">
        <v>618</v>
      </c>
      <c r="C117" s="37"/>
      <c r="D117" s="11" t="s">
        <v>571</v>
      </c>
    </row>
    <row r="118" spans="1:4" ht="12.75" customHeight="1" x14ac:dyDescent="0.25">
      <c r="A118" s="38" t="s">
        <v>572</v>
      </c>
      <c r="B118" s="10" t="s">
        <v>618</v>
      </c>
      <c r="C118" s="37"/>
      <c r="D118" s="11" t="s">
        <v>573</v>
      </c>
    </row>
    <row r="119" spans="1:4" ht="12.75" customHeight="1" x14ac:dyDescent="0.25">
      <c r="A119" s="38" t="s">
        <v>574</v>
      </c>
      <c r="B119" s="10" t="s">
        <v>618</v>
      </c>
      <c r="C119" s="37"/>
      <c r="D119" s="11" t="s">
        <v>575</v>
      </c>
    </row>
    <row r="120" spans="1:4" ht="12.75" customHeight="1" x14ac:dyDescent="0.25">
      <c r="A120" s="38" t="s">
        <v>576</v>
      </c>
      <c r="B120" s="10" t="s">
        <v>618</v>
      </c>
      <c r="C120" s="37"/>
      <c r="D120" s="11" t="s">
        <v>577</v>
      </c>
    </row>
    <row r="121" spans="1:4" ht="12.75" customHeight="1" x14ac:dyDescent="0.25">
      <c r="A121" s="22" t="s">
        <v>578</v>
      </c>
      <c r="B121" s="10"/>
      <c r="C121" s="40"/>
      <c r="D121" s="20" t="s">
        <v>702</v>
      </c>
    </row>
    <row r="122" spans="1:4" ht="12.75" customHeight="1" x14ac:dyDescent="0.25">
      <c r="A122" s="38" t="s">
        <v>579</v>
      </c>
      <c r="B122" s="35" t="s">
        <v>618</v>
      </c>
      <c r="C122" s="41"/>
      <c r="D122" s="11" t="s">
        <v>580</v>
      </c>
    </row>
    <row r="123" spans="1:4" ht="12.75" customHeight="1" x14ac:dyDescent="0.25">
      <c r="A123" s="38" t="s">
        <v>581</v>
      </c>
      <c r="B123" s="35" t="s">
        <v>618</v>
      </c>
      <c r="C123" s="41"/>
      <c r="D123" s="11" t="s">
        <v>582</v>
      </c>
    </row>
    <row r="124" spans="1:4" s="18" customFormat="1" ht="13.8" thickBot="1" x14ac:dyDescent="0.3">
      <c r="A124" s="33"/>
      <c r="B124" s="16"/>
      <c r="C124" s="16"/>
      <c r="D124" s="17"/>
    </row>
    <row r="125" spans="1:4" s="21" customFormat="1" ht="15" customHeight="1" thickTop="1" x14ac:dyDescent="0.25">
      <c r="A125" s="9" t="s">
        <v>583</v>
      </c>
      <c r="B125" s="19"/>
      <c r="C125" s="19"/>
      <c r="D125" s="20" t="s">
        <v>584</v>
      </c>
    </row>
    <row r="126" spans="1:4" s="4" customFormat="1" ht="12.75" customHeight="1" x14ac:dyDescent="0.25">
      <c r="A126" s="22" t="s">
        <v>585</v>
      </c>
      <c r="B126" s="35"/>
      <c r="C126" s="35"/>
      <c r="D126" s="20" t="s">
        <v>586</v>
      </c>
    </row>
    <row r="127" spans="1:4" s="4" customFormat="1" ht="12.75" customHeight="1" x14ac:dyDescent="0.25">
      <c r="A127" s="38" t="s">
        <v>587</v>
      </c>
      <c r="B127" s="35" t="s">
        <v>618</v>
      </c>
      <c r="C127" s="42"/>
      <c r="D127" s="36" t="s">
        <v>588</v>
      </c>
    </row>
    <row r="128" spans="1:4" s="4" customFormat="1" ht="12.75" customHeight="1" x14ac:dyDescent="0.25">
      <c r="A128" s="38" t="s">
        <v>589</v>
      </c>
      <c r="B128" s="35" t="s">
        <v>618</v>
      </c>
      <c r="C128" s="42"/>
      <c r="D128" s="36" t="s">
        <v>588</v>
      </c>
    </row>
    <row r="129" spans="1:4" s="4" customFormat="1" ht="12.75" customHeight="1" x14ac:dyDescent="0.25">
      <c r="A129" s="38" t="s">
        <v>590</v>
      </c>
      <c r="B129" s="35" t="s">
        <v>618</v>
      </c>
      <c r="C129" s="42"/>
      <c r="D129" s="36" t="s">
        <v>588</v>
      </c>
    </row>
    <row r="130" spans="1:4" s="4" customFormat="1" ht="12.75" customHeight="1" x14ac:dyDescent="0.25">
      <c r="A130" s="38" t="s">
        <v>591</v>
      </c>
      <c r="B130" s="35" t="s">
        <v>618</v>
      </c>
      <c r="C130" s="42"/>
      <c r="D130" s="36" t="s">
        <v>588</v>
      </c>
    </row>
    <row r="131" spans="1:4" s="4" customFormat="1" ht="12.75" customHeight="1" x14ac:dyDescent="0.25">
      <c r="A131" s="38" t="s">
        <v>592</v>
      </c>
      <c r="B131" s="35" t="s">
        <v>618</v>
      </c>
      <c r="C131" s="42"/>
      <c r="D131" s="36" t="s">
        <v>588</v>
      </c>
    </row>
    <row r="132" spans="1:4" s="4" customFormat="1" ht="12.75" customHeight="1" x14ac:dyDescent="0.25">
      <c r="A132" s="38" t="s">
        <v>593</v>
      </c>
      <c r="B132" s="35" t="s">
        <v>618</v>
      </c>
      <c r="C132" s="42"/>
      <c r="D132" s="36" t="s">
        <v>746</v>
      </c>
    </row>
    <row r="133" spans="1:4" s="4" customFormat="1" ht="12.75" customHeight="1" x14ac:dyDescent="0.25">
      <c r="A133" s="38" t="s">
        <v>747</v>
      </c>
      <c r="B133" s="35" t="s">
        <v>618</v>
      </c>
      <c r="C133" s="42"/>
      <c r="D133" s="36" t="s">
        <v>746</v>
      </c>
    </row>
    <row r="134" spans="1:4" s="4" customFormat="1" ht="12.75" customHeight="1" x14ac:dyDescent="0.25">
      <c r="A134" s="38" t="s">
        <v>748</v>
      </c>
      <c r="B134" s="35" t="s">
        <v>618</v>
      </c>
      <c r="C134" s="42"/>
      <c r="D134" s="36" t="s">
        <v>746</v>
      </c>
    </row>
    <row r="135" spans="1:4" s="4" customFormat="1" ht="12.75" customHeight="1" x14ac:dyDescent="0.25">
      <c r="A135" s="38" t="s">
        <v>749</v>
      </c>
      <c r="B135" s="35" t="s">
        <v>618</v>
      </c>
      <c r="C135" s="42"/>
      <c r="D135" s="36" t="s">
        <v>746</v>
      </c>
    </row>
    <row r="136" spans="1:4" s="4" customFormat="1" ht="12.75" customHeight="1" x14ac:dyDescent="0.25">
      <c r="A136" s="38" t="s">
        <v>750</v>
      </c>
      <c r="B136" s="35" t="s">
        <v>618</v>
      </c>
      <c r="C136" s="42"/>
      <c r="D136" s="36" t="s">
        <v>746</v>
      </c>
    </row>
    <row r="137" spans="1:4" s="4" customFormat="1" ht="12.75" customHeight="1" x14ac:dyDescent="0.25">
      <c r="A137" s="38" t="s">
        <v>751</v>
      </c>
      <c r="B137" s="35" t="s">
        <v>618</v>
      </c>
      <c r="C137" s="42"/>
      <c r="D137" s="36" t="s">
        <v>752</v>
      </c>
    </row>
    <row r="138" spans="1:4" x14ac:dyDescent="0.25">
      <c r="A138" s="38" t="s">
        <v>753</v>
      </c>
      <c r="B138" s="35" t="s">
        <v>618</v>
      </c>
      <c r="C138" s="42"/>
      <c r="D138" s="36" t="s">
        <v>752</v>
      </c>
    </row>
    <row r="139" spans="1:4" x14ac:dyDescent="0.25">
      <c r="A139" s="38" t="s">
        <v>754</v>
      </c>
      <c r="B139" s="35" t="s">
        <v>618</v>
      </c>
      <c r="C139" s="42"/>
      <c r="D139" s="36" t="s">
        <v>752</v>
      </c>
    </row>
    <row r="140" spans="1:4" x14ac:dyDescent="0.25">
      <c r="A140" s="38" t="s">
        <v>755</v>
      </c>
      <c r="B140" s="35" t="s">
        <v>618</v>
      </c>
      <c r="C140" s="42"/>
      <c r="D140" s="36" t="s">
        <v>752</v>
      </c>
    </row>
    <row r="141" spans="1:4" x14ac:dyDescent="0.25">
      <c r="A141" s="38" t="s">
        <v>756</v>
      </c>
      <c r="B141" s="35" t="s">
        <v>618</v>
      </c>
      <c r="C141" s="42"/>
      <c r="D141" s="36" t="s">
        <v>752</v>
      </c>
    </row>
    <row r="142" spans="1:4" x14ac:dyDescent="0.25">
      <c r="A142" s="38" t="s">
        <v>757</v>
      </c>
      <c r="B142" s="35" t="s">
        <v>618</v>
      </c>
      <c r="C142" s="42"/>
      <c r="D142" s="36" t="s">
        <v>758</v>
      </c>
    </row>
    <row r="143" spans="1:4" x14ac:dyDescent="0.25">
      <c r="A143" s="38" t="s">
        <v>759</v>
      </c>
      <c r="B143" s="35" t="s">
        <v>618</v>
      </c>
      <c r="C143" s="42"/>
      <c r="D143" s="36" t="s">
        <v>760</v>
      </c>
    </row>
    <row r="144" spans="1:4" x14ac:dyDescent="0.25">
      <c r="A144" s="22" t="s">
        <v>761</v>
      </c>
      <c r="B144" s="35"/>
      <c r="C144" s="35"/>
      <c r="D144" s="20" t="s">
        <v>762</v>
      </c>
    </row>
    <row r="145" spans="1:4" x14ac:dyDescent="0.25">
      <c r="A145" s="38" t="s">
        <v>763</v>
      </c>
      <c r="B145" s="35" t="s">
        <v>618</v>
      </c>
      <c r="C145" s="42"/>
      <c r="D145" s="36" t="s">
        <v>588</v>
      </c>
    </row>
    <row r="146" spans="1:4" x14ac:dyDescent="0.25">
      <c r="A146" s="38" t="s">
        <v>764</v>
      </c>
      <c r="B146" s="35" t="s">
        <v>618</v>
      </c>
      <c r="C146" s="42"/>
      <c r="D146" s="36" t="s">
        <v>588</v>
      </c>
    </row>
    <row r="147" spans="1:4" x14ac:dyDescent="0.25">
      <c r="A147" s="38" t="s">
        <v>765</v>
      </c>
      <c r="B147" s="35" t="s">
        <v>618</v>
      </c>
      <c r="C147" s="42"/>
      <c r="D147" s="36" t="s">
        <v>588</v>
      </c>
    </row>
    <row r="148" spans="1:4" x14ac:dyDescent="0.25">
      <c r="A148" s="38" t="s">
        <v>766</v>
      </c>
      <c r="B148" s="35" t="s">
        <v>618</v>
      </c>
      <c r="C148" s="42"/>
      <c r="D148" s="36" t="s">
        <v>588</v>
      </c>
    </row>
    <row r="149" spans="1:4" x14ac:dyDescent="0.25">
      <c r="A149" s="38" t="s">
        <v>767</v>
      </c>
      <c r="B149" s="35" t="s">
        <v>618</v>
      </c>
      <c r="C149" s="42"/>
      <c r="D149" s="36" t="s">
        <v>588</v>
      </c>
    </row>
    <row r="150" spans="1:4" x14ac:dyDescent="0.25">
      <c r="A150" s="38" t="s">
        <v>768</v>
      </c>
      <c r="B150" s="35" t="s">
        <v>618</v>
      </c>
      <c r="C150" s="42"/>
      <c r="D150" s="36" t="s">
        <v>588</v>
      </c>
    </row>
    <row r="151" spans="1:4" x14ac:dyDescent="0.25">
      <c r="A151" s="38" t="s">
        <v>769</v>
      </c>
      <c r="B151" s="35" t="s">
        <v>618</v>
      </c>
      <c r="C151" s="42"/>
      <c r="D151" s="36" t="s">
        <v>746</v>
      </c>
    </row>
    <row r="152" spans="1:4" x14ac:dyDescent="0.25">
      <c r="A152" s="38" t="s">
        <v>770</v>
      </c>
      <c r="B152" s="35" t="s">
        <v>618</v>
      </c>
      <c r="C152" s="42"/>
      <c r="D152" s="36" t="s">
        <v>746</v>
      </c>
    </row>
    <row r="153" spans="1:4" x14ac:dyDescent="0.25">
      <c r="A153" s="38" t="s">
        <v>771</v>
      </c>
      <c r="B153" s="35" t="s">
        <v>618</v>
      </c>
      <c r="C153" s="42"/>
      <c r="D153" s="36" t="s">
        <v>746</v>
      </c>
    </row>
    <row r="154" spans="1:4" x14ac:dyDescent="0.25">
      <c r="A154" s="38" t="s">
        <v>772</v>
      </c>
      <c r="B154" s="35" t="s">
        <v>618</v>
      </c>
      <c r="C154" s="42"/>
      <c r="D154" s="36" t="s">
        <v>746</v>
      </c>
    </row>
    <row r="155" spans="1:4" x14ac:dyDescent="0.25">
      <c r="A155" s="38" t="s">
        <v>773</v>
      </c>
      <c r="B155" s="35" t="s">
        <v>618</v>
      </c>
      <c r="C155" s="42"/>
      <c r="D155" s="36" t="s">
        <v>746</v>
      </c>
    </row>
    <row r="156" spans="1:4" x14ac:dyDescent="0.25">
      <c r="A156" s="38" t="s">
        <v>774</v>
      </c>
      <c r="B156" s="35" t="s">
        <v>618</v>
      </c>
      <c r="C156" s="42"/>
      <c r="D156" s="36" t="s">
        <v>746</v>
      </c>
    </row>
    <row r="157" spans="1:4" x14ac:dyDescent="0.25">
      <c r="A157" s="38" t="s">
        <v>775</v>
      </c>
      <c r="B157" s="35" t="s">
        <v>618</v>
      </c>
      <c r="C157" s="42"/>
      <c r="D157" s="36" t="s">
        <v>752</v>
      </c>
    </row>
    <row r="158" spans="1:4" x14ac:dyDescent="0.25">
      <c r="A158" s="38" t="s">
        <v>776</v>
      </c>
      <c r="B158" s="35" t="s">
        <v>618</v>
      </c>
      <c r="C158" s="42"/>
      <c r="D158" s="36" t="s">
        <v>752</v>
      </c>
    </row>
    <row r="159" spans="1:4" x14ac:dyDescent="0.25">
      <c r="A159" s="38" t="s">
        <v>777</v>
      </c>
      <c r="B159" s="35" t="s">
        <v>618</v>
      </c>
      <c r="C159" s="42"/>
      <c r="D159" s="36" t="s">
        <v>752</v>
      </c>
    </row>
    <row r="160" spans="1:4" x14ac:dyDescent="0.25">
      <c r="A160" s="38" t="s">
        <v>778</v>
      </c>
      <c r="B160" s="35" t="s">
        <v>618</v>
      </c>
      <c r="C160" s="42"/>
      <c r="D160" s="36" t="s">
        <v>752</v>
      </c>
    </row>
    <row r="161" spans="1:4" x14ac:dyDescent="0.25">
      <c r="A161" s="38" t="s">
        <v>779</v>
      </c>
      <c r="B161" s="35" t="s">
        <v>618</v>
      </c>
      <c r="C161" s="42"/>
      <c r="D161" s="36" t="s">
        <v>752</v>
      </c>
    </row>
    <row r="162" spans="1:4" x14ac:dyDescent="0.25">
      <c r="A162" s="38" t="s">
        <v>780</v>
      </c>
      <c r="B162" s="35" t="s">
        <v>618</v>
      </c>
      <c r="C162" s="42"/>
      <c r="D162" s="36" t="s">
        <v>752</v>
      </c>
    </row>
    <row r="163" spans="1:4" x14ac:dyDescent="0.25">
      <c r="A163" s="38" t="s">
        <v>781</v>
      </c>
      <c r="B163" s="35" t="s">
        <v>618</v>
      </c>
      <c r="C163" s="42"/>
      <c r="D163" s="36" t="s">
        <v>758</v>
      </c>
    </row>
    <row r="164" spans="1:4" x14ac:dyDescent="0.25">
      <c r="A164" s="38" t="s">
        <v>782</v>
      </c>
      <c r="B164" s="35" t="s">
        <v>618</v>
      </c>
      <c r="C164" s="42"/>
      <c r="D164" s="36" t="s">
        <v>760</v>
      </c>
    </row>
    <row r="165" spans="1:4" x14ac:dyDescent="0.25">
      <c r="A165" s="22" t="s">
        <v>783</v>
      </c>
      <c r="B165" s="35"/>
      <c r="C165" s="35"/>
      <c r="D165" s="20" t="s">
        <v>784</v>
      </c>
    </row>
    <row r="166" spans="1:4" x14ac:dyDescent="0.25">
      <c r="A166" s="38" t="s">
        <v>785</v>
      </c>
      <c r="B166" s="35" t="s">
        <v>618</v>
      </c>
      <c r="C166" s="42"/>
      <c r="D166" s="36" t="s">
        <v>588</v>
      </c>
    </row>
    <row r="167" spans="1:4" x14ac:dyDescent="0.25">
      <c r="A167" s="38" t="s">
        <v>786</v>
      </c>
      <c r="B167" s="35" t="s">
        <v>618</v>
      </c>
      <c r="C167" s="42"/>
      <c r="D167" s="36" t="s">
        <v>746</v>
      </c>
    </row>
    <row r="168" spans="1:4" x14ac:dyDescent="0.25">
      <c r="A168" s="38" t="s">
        <v>787</v>
      </c>
      <c r="B168" s="35" t="s">
        <v>618</v>
      </c>
      <c r="C168" s="42"/>
      <c r="D168" s="36" t="s">
        <v>752</v>
      </c>
    </row>
    <row r="169" spans="1:4" x14ac:dyDescent="0.25">
      <c r="A169" s="38" t="s">
        <v>788</v>
      </c>
      <c r="B169" s="35" t="s">
        <v>618</v>
      </c>
      <c r="C169" s="42"/>
      <c r="D169" s="36" t="s">
        <v>588</v>
      </c>
    </row>
    <row r="170" spans="1:4" x14ac:dyDescent="0.25">
      <c r="A170" s="38" t="s">
        <v>789</v>
      </c>
      <c r="B170" s="35" t="s">
        <v>618</v>
      </c>
      <c r="C170" s="42"/>
      <c r="D170" s="36" t="s">
        <v>746</v>
      </c>
    </row>
    <row r="171" spans="1:4" x14ac:dyDescent="0.25">
      <c r="A171" s="38" t="s">
        <v>790</v>
      </c>
      <c r="B171" s="35" t="s">
        <v>618</v>
      </c>
      <c r="C171" s="42"/>
      <c r="D171" s="36" t="s">
        <v>752</v>
      </c>
    </row>
    <row r="172" spans="1:4" x14ac:dyDescent="0.25">
      <c r="A172" s="38" t="s">
        <v>791</v>
      </c>
      <c r="B172" s="35" t="s">
        <v>618</v>
      </c>
      <c r="C172" s="42"/>
      <c r="D172" s="36" t="s">
        <v>588</v>
      </c>
    </row>
    <row r="173" spans="1:4" x14ac:dyDescent="0.25">
      <c r="A173" s="38" t="s">
        <v>792</v>
      </c>
      <c r="B173" s="35" t="s">
        <v>618</v>
      </c>
      <c r="C173" s="42"/>
      <c r="D173" s="36" t="s">
        <v>746</v>
      </c>
    </row>
    <row r="174" spans="1:4" x14ac:dyDescent="0.25">
      <c r="A174" s="38" t="s">
        <v>793</v>
      </c>
      <c r="B174" s="35" t="s">
        <v>618</v>
      </c>
      <c r="C174" s="42"/>
      <c r="D174" s="36" t="s">
        <v>752</v>
      </c>
    </row>
    <row r="175" spans="1:4" x14ac:dyDescent="0.25">
      <c r="A175" s="38" t="s">
        <v>794</v>
      </c>
      <c r="B175" s="35" t="s">
        <v>618</v>
      </c>
      <c r="C175" s="42"/>
      <c r="D175" s="36" t="s">
        <v>588</v>
      </c>
    </row>
    <row r="176" spans="1:4" x14ac:dyDescent="0.25">
      <c r="A176" s="38" t="s">
        <v>795</v>
      </c>
      <c r="B176" s="35" t="s">
        <v>618</v>
      </c>
      <c r="C176" s="42"/>
      <c r="D176" s="36" t="s">
        <v>746</v>
      </c>
    </row>
    <row r="177" spans="1:4" x14ac:dyDescent="0.25">
      <c r="A177" s="38" t="s">
        <v>796</v>
      </c>
      <c r="B177" s="35" t="s">
        <v>618</v>
      </c>
      <c r="C177" s="42"/>
      <c r="D177" s="36" t="s">
        <v>752</v>
      </c>
    </row>
    <row r="178" spans="1:4" x14ac:dyDescent="0.25">
      <c r="A178" s="38" t="s">
        <v>797</v>
      </c>
      <c r="B178" s="35" t="s">
        <v>618</v>
      </c>
      <c r="C178" s="42"/>
      <c r="D178" s="36" t="s">
        <v>798</v>
      </c>
    </row>
    <row r="179" spans="1:4" x14ac:dyDescent="0.25">
      <c r="A179" s="38" t="s">
        <v>799</v>
      </c>
      <c r="B179" s="35" t="s">
        <v>618</v>
      </c>
      <c r="C179" s="42"/>
      <c r="D179" s="36" t="s">
        <v>798</v>
      </c>
    </row>
    <row r="180" spans="1:4" x14ac:dyDescent="0.25">
      <c r="A180" s="38" t="s">
        <v>636</v>
      </c>
      <c r="B180" s="35" t="s">
        <v>618</v>
      </c>
      <c r="C180" s="42"/>
      <c r="D180" s="36" t="s">
        <v>798</v>
      </c>
    </row>
    <row r="181" spans="1:4" x14ac:dyDescent="0.25">
      <c r="A181" s="38" t="s">
        <v>637</v>
      </c>
      <c r="B181" s="35" t="s">
        <v>618</v>
      </c>
      <c r="C181" s="42"/>
      <c r="D181" s="36" t="s">
        <v>798</v>
      </c>
    </row>
    <row r="182" spans="1:4" x14ac:dyDescent="0.25">
      <c r="A182" s="38" t="s">
        <v>638</v>
      </c>
      <c r="B182" s="35" t="s">
        <v>618</v>
      </c>
      <c r="C182" s="42"/>
      <c r="D182" s="36" t="s">
        <v>639</v>
      </c>
    </row>
    <row r="183" spans="1:4" x14ac:dyDescent="0.25">
      <c r="A183" s="38" t="s">
        <v>640</v>
      </c>
      <c r="B183" s="35" t="s">
        <v>618</v>
      </c>
      <c r="C183" s="42"/>
      <c r="D183" s="36" t="s">
        <v>641</v>
      </c>
    </row>
    <row r="184" spans="1:4" x14ac:dyDescent="0.25">
      <c r="A184" s="38" t="s">
        <v>642</v>
      </c>
      <c r="B184" s="35" t="s">
        <v>618</v>
      </c>
      <c r="C184" s="42"/>
      <c r="D184" s="36" t="s">
        <v>643</v>
      </c>
    </row>
    <row r="185" spans="1:4" x14ac:dyDescent="0.25">
      <c r="A185" s="38" t="s">
        <v>644</v>
      </c>
      <c r="B185" s="35" t="s">
        <v>618</v>
      </c>
      <c r="C185" s="42"/>
      <c r="D185" s="36" t="s">
        <v>645</v>
      </c>
    </row>
    <row r="186" spans="1:4" x14ac:dyDescent="0.25">
      <c r="A186" s="38" t="s">
        <v>646</v>
      </c>
      <c r="B186" s="35" t="s">
        <v>618</v>
      </c>
      <c r="C186" s="42"/>
      <c r="D186" s="36" t="s">
        <v>647</v>
      </c>
    </row>
    <row r="187" spans="1:4" x14ac:dyDescent="0.25">
      <c r="A187" s="38" t="s">
        <v>648</v>
      </c>
      <c r="B187" s="35" t="s">
        <v>618</v>
      </c>
      <c r="C187" s="42"/>
      <c r="D187" s="36" t="s">
        <v>649</v>
      </c>
    </row>
    <row r="188" spans="1:4" x14ac:dyDescent="0.25">
      <c r="A188" s="38" t="s">
        <v>650</v>
      </c>
      <c r="B188" s="35" t="s">
        <v>618</v>
      </c>
      <c r="C188" s="42"/>
      <c r="D188" s="36" t="s">
        <v>651</v>
      </c>
    </row>
    <row r="189" spans="1:4" x14ac:dyDescent="0.25">
      <c r="A189" s="38" t="s">
        <v>652</v>
      </c>
      <c r="B189" s="35" t="s">
        <v>618</v>
      </c>
      <c r="C189" s="42"/>
      <c r="D189" s="36" t="s">
        <v>116</v>
      </c>
    </row>
    <row r="190" spans="1:4" x14ac:dyDescent="0.25">
      <c r="A190" s="38" t="s">
        <v>117</v>
      </c>
      <c r="B190" s="35" t="s">
        <v>618</v>
      </c>
      <c r="C190" s="42"/>
      <c r="D190" s="36" t="s">
        <v>118</v>
      </c>
    </row>
    <row r="191" spans="1:4" x14ac:dyDescent="0.25">
      <c r="A191" s="38" t="s">
        <v>119</v>
      </c>
      <c r="B191" s="35" t="s">
        <v>618</v>
      </c>
      <c r="C191" s="42"/>
      <c r="D191" s="36" t="s">
        <v>120</v>
      </c>
    </row>
    <row r="192" spans="1:4" x14ac:dyDescent="0.25">
      <c r="A192" s="38" t="s">
        <v>121</v>
      </c>
      <c r="B192" s="35" t="s">
        <v>618</v>
      </c>
      <c r="C192" s="42"/>
      <c r="D192" s="36" t="s">
        <v>122</v>
      </c>
    </row>
    <row r="193" spans="1:4" x14ac:dyDescent="0.25">
      <c r="A193" s="38" t="s">
        <v>123</v>
      </c>
      <c r="B193" s="35" t="s">
        <v>618</v>
      </c>
      <c r="C193" s="42"/>
      <c r="D193" s="36" t="s">
        <v>124</v>
      </c>
    </row>
    <row r="194" spans="1:4" x14ac:dyDescent="0.25">
      <c r="A194" s="38" t="s">
        <v>125</v>
      </c>
      <c r="B194" s="35" t="s">
        <v>618</v>
      </c>
      <c r="C194" s="42"/>
      <c r="D194" s="36" t="s">
        <v>126</v>
      </c>
    </row>
    <row r="195" spans="1:4" x14ac:dyDescent="0.25">
      <c r="A195" s="38" t="s">
        <v>127</v>
      </c>
      <c r="B195" s="35" t="s">
        <v>618</v>
      </c>
      <c r="C195" s="42"/>
      <c r="D195" s="36" t="s">
        <v>128</v>
      </c>
    </row>
    <row r="196" spans="1:4" x14ac:dyDescent="0.25">
      <c r="A196" s="22" t="s">
        <v>129</v>
      </c>
      <c r="B196" s="10"/>
      <c r="C196" s="10"/>
      <c r="D196" s="11"/>
    </row>
    <row r="197" spans="1:4" x14ac:dyDescent="0.25">
      <c r="A197" s="38" t="s">
        <v>130</v>
      </c>
      <c r="B197" s="10" t="s">
        <v>618</v>
      </c>
      <c r="C197" s="37"/>
      <c r="D197" s="11" t="s">
        <v>131</v>
      </c>
    </row>
    <row r="198" spans="1:4" x14ac:dyDescent="0.25">
      <c r="A198" s="38" t="s">
        <v>132</v>
      </c>
      <c r="B198" s="10" t="s">
        <v>618</v>
      </c>
      <c r="C198" s="37"/>
      <c r="D198" s="11" t="s">
        <v>133</v>
      </c>
    </row>
    <row r="199" spans="1:4" x14ac:dyDescent="0.25">
      <c r="A199" s="38" t="s">
        <v>134</v>
      </c>
      <c r="B199" s="10" t="s">
        <v>618</v>
      </c>
      <c r="C199" s="37"/>
      <c r="D199" s="11" t="s">
        <v>135</v>
      </c>
    </row>
    <row r="200" spans="1:4" x14ac:dyDescent="0.25">
      <c r="A200" s="38" t="s">
        <v>136</v>
      </c>
      <c r="B200" s="10" t="s">
        <v>618</v>
      </c>
      <c r="C200" s="37"/>
      <c r="D200" s="11" t="s">
        <v>137</v>
      </c>
    </row>
    <row r="201" spans="1:4" x14ac:dyDescent="0.25">
      <c r="A201" s="22" t="s">
        <v>138</v>
      </c>
      <c r="B201" s="10"/>
      <c r="C201" s="10"/>
      <c r="D201" s="11"/>
    </row>
    <row r="202" spans="1:4" x14ac:dyDescent="0.25">
      <c r="A202" s="38" t="s">
        <v>139</v>
      </c>
      <c r="B202" s="10" t="s">
        <v>613</v>
      </c>
      <c r="C202" s="13"/>
      <c r="D202" s="11" t="s">
        <v>140</v>
      </c>
    </row>
    <row r="203" spans="1:4" x14ac:dyDescent="0.25">
      <c r="A203" s="38" t="s">
        <v>141</v>
      </c>
      <c r="B203" s="10" t="s">
        <v>142</v>
      </c>
      <c r="C203" s="13"/>
      <c r="D203" s="11" t="s">
        <v>143</v>
      </c>
    </row>
    <row r="204" spans="1:4" x14ac:dyDescent="0.25">
      <c r="A204" s="38" t="s">
        <v>144</v>
      </c>
      <c r="B204" s="10" t="s">
        <v>613</v>
      </c>
      <c r="C204" s="13"/>
      <c r="D204" s="11" t="s">
        <v>140</v>
      </c>
    </row>
    <row r="205" spans="1:4" x14ac:dyDescent="0.25">
      <c r="A205" s="38" t="s">
        <v>145</v>
      </c>
      <c r="B205" s="10" t="s">
        <v>142</v>
      </c>
      <c r="C205" s="13"/>
      <c r="D205" s="11" t="s">
        <v>143</v>
      </c>
    </row>
    <row r="206" spans="1:4" x14ac:dyDescent="0.25">
      <c r="A206" s="38" t="s">
        <v>146</v>
      </c>
      <c r="B206" s="10" t="s">
        <v>613</v>
      </c>
      <c r="C206" s="13"/>
      <c r="D206" s="11" t="s">
        <v>140</v>
      </c>
    </row>
    <row r="207" spans="1:4" x14ac:dyDescent="0.25">
      <c r="A207" s="38" t="s">
        <v>147</v>
      </c>
      <c r="B207" s="10" t="s">
        <v>142</v>
      </c>
      <c r="C207" s="13"/>
      <c r="D207" s="11" t="s">
        <v>143</v>
      </c>
    </row>
    <row r="208" spans="1:4" x14ac:dyDescent="0.25">
      <c r="A208" s="38" t="s">
        <v>148</v>
      </c>
      <c r="B208" s="10" t="s">
        <v>613</v>
      </c>
      <c r="C208" s="13"/>
      <c r="D208" s="11" t="s">
        <v>140</v>
      </c>
    </row>
    <row r="209" spans="1:4" x14ac:dyDescent="0.25">
      <c r="A209" s="38" t="s">
        <v>149</v>
      </c>
      <c r="B209" s="10" t="s">
        <v>142</v>
      </c>
      <c r="C209" s="13"/>
      <c r="D209" s="11" t="s">
        <v>143</v>
      </c>
    </row>
    <row r="210" spans="1:4" x14ac:dyDescent="0.25">
      <c r="A210" s="38" t="s">
        <v>150</v>
      </c>
      <c r="B210" s="10" t="s">
        <v>613</v>
      </c>
      <c r="C210" s="13"/>
      <c r="D210" s="11" t="s">
        <v>140</v>
      </c>
    </row>
    <row r="211" spans="1:4" x14ac:dyDescent="0.25">
      <c r="A211" s="38" t="s">
        <v>151</v>
      </c>
      <c r="B211" s="10" t="s">
        <v>142</v>
      </c>
      <c r="C211" s="13"/>
      <c r="D211" s="11" t="s">
        <v>143</v>
      </c>
    </row>
    <row r="212" spans="1:4" x14ac:dyDescent="0.25">
      <c r="A212" s="38" t="s">
        <v>152</v>
      </c>
      <c r="B212" s="10" t="s">
        <v>613</v>
      </c>
      <c r="C212" s="13"/>
      <c r="D212" s="11" t="s">
        <v>140</v>
      </c>
    </row>
    <row r="213" spans="1:4" x14ac:dyDescent="0.25">
      <c r="A213" s="38" t="s">
        <v>153</v>
      </c>
      <c r="B213" s="10" t="s">
        <v>142</v>
      </c>
      <c r="C213" s="13"/>
      <c r="D213" s="11" t="s">
        <v>143</v>
      </c>
    </row>
    <row r="214" spans="1:4" x14ac:dyDescent="0.25">
      <c r="A214" s="38" t="s">
        <v>154</v>
      </c>
      <c r="B214" s="10" t="s">
        <v>613</v>
      </c>
      <c r="C214" s="13"/>
      <c r="D214" s="11" t="s">
        <v>140</v>
      </c>
    </row>
    <row r="215" spans="1:4" x14ac:dyDescent="0.25">
      <c r="A215" s="38" t="s">
        <v>155</v>
      </c>
      <c r="B215" s="10" t="s">
        <v>142</v>
      </c>
      <c r="C215" s="13"/>
      <c r="D215" s="11" t="s">
        <v>143</v>
      </c>
    </row>
    <row r="216" spans="1:4" x14ac:dyDescent="0.25">
      <c r="A216" s="38" t="s">
        <v>156</v>
      </c>
      <c r="B216" s="10" t="s">
        <v>613</v>
      </c>
      <c r="C216" s="13"/>
      <c r="D216" s="11" t="s">
        <v>140</v>
      </c>
    </row>
    <row r="217" spans="1:4" x14ac:dyDescent="0.25">
      <c r="A217" s="38" t="s">
        <v>157</v>
      </c>
      <c r="B217" s="10" t="s">
        <v>142</v>
      </c>
      <c r="C217" s="13"/>
      <c r="D217" s="11" t="s">
        <v>143</v>
      </c>
    </row>
    <row r="218" spans="1:4" x14ac:dyDescent="0.25">
      <c r="A218" s="38" t="s">
        <v>158</v>
      </c>
      <c r="B218" s="10" t="s">
        <v>613</v>
      </c>
      <c r="C218" s="13"/>
      <c r="D218" s="11" t="s">
        <v>140</v>
      </c>
    </row>
    <row r="219" spans="1:4" x14ac:dyDescent="0.25">
      <c r="A219" s="38" t="s">
        <v>159</v>
      </c>
      <c r="B219" s="10" t="s">
        <v>142</v>
      </c>
      <c r="C219" s="13"/>
      <c r="D219" s="11" t="s">
        <v>143</v>
      </c>
    </row>
    <row r="220" spans="1:4" x14ac:dyDescent="0.25">
      <c r="A220" s="38" t="s">
        <v>160</v>
      </c>
      <c r="B220" s="10" t="s">
        <v>613</v>
      </c>
      <c r="C220" s="13"/>
      <c r="D220" s="11" t="s">
        <v>140</v>
      </c>
    </row>
    <row r="221" spans="1:4" x14ac:dyDescent="0.25">
      <c r="A221" s="38" t="s">
        <v>161</v>
      </c>
      <c r="B221" s="10" t="s">
        <v>142</v>
      </c>
      <c r="C221" s="13"/>
      <c r="D221" s="11" t="s">
        <v>143</v>
      </c>
    </row>
    <row r="222" spans="1:4" x14ac:dyDescent="0.25">
      <c r="A222" s="38" t="s">
        <v>162</v>
      </c>
      <c r="B222" s="10" t="s">
        <v>613</v>
      </c>
      <c r="C222" s="13"/>
      <c r="D222" s="11" t="s">
        <v>140</v>
      </c>
    </row>
    <row r="223" spans="1:4" x14ac:dyDescent="0.25">
      <c r="A223" s="38" t="s">
        <v>163</v>
      </c>
      <c r="B223" s="10" t="s">
        <v>142</v>
      </c>
      <c r="C223" s="13"/>
      <c r="D223" s="11" t="s">
        <v>143</v>
      </c>
    </row>
    <row r="224" spans="1:4" x14ac:dyDescent="0.25">
      <c r="A224" s="38" t="s">
        <v>164</v>
      </c>
      <c r="B224" s="10" t="s">
        <v>613</v>
      </c>
      <c r="C224" s="13"/>
      <c r="D224" s="11" t="s">
        <v>140</v>
      </c>
    </row>
    <row r="225" spans="1:4" x14ac:dyDescent="0.25">
      <c r="A225" s="38" t="s">
        <v>0</v>
      </c>
      <c r="B225" s="10" t="s">
        <v>142</v>
      </c>
      <c r="C225" s="13"/>
      <c r="D225" s="11" t="s">
        <v>143</v>
      </c>
    </row>
    <row r="226" spans="1:4" x14ac:dyDescent="0.25">
      <c r="A226" s="38" t="s">
        <v>1</v>
      </c>
      <c r="B226" s="10" t="s">
        <v>613</v>
      </c>
      <c r="C226" s="13"/>
      <c r="D226" s="11" t="s">
        <v>140</v>
      </c>
    </row>
    <row r="227" spans="1:4" x14ac:dyDescent="0.25">
      <c r="A227" s="38" t="s">
        <v>2</v>
      </c>
      <c r="B227" s="10" t="s">
        <v>142</v>
      </c>
      <c r="C227" s="13"/>
      <c r="D227" s="11" t="s">
        <v>143</v>
      </c>
    </row>
    <row r="228" spans="1:4" x14ac:dyDescent="0.25">
      <c r="A228" s="38" t="s">
        <v>3</v>
      </c>
      <c r="B228" s="10" t="s">
        <v>613</v>
      </c>
      <c r="C228" s="13"/>
      <c r="D228" s="11" t="s">
        <v>140</v>
      </c>
    </row>
    <row r="229" spans="1:4" x14ac:dyDescent="0.25">
      <c r="A229" s="38" t="s">
        <v>4</v>
      </c>
      <c r="B229" s="10" t="s">
        <v>142</v>
      </c>
      <c r="C229" s="13"/>
      <c r="D229" s="11" t="s">
        <v>143</v>
      </c>
    </row>
    <row r="230" spans="1:4" x14ac:dyDescent="0.25">
      <c r="A230" s="38" t="s">
        <v>5</v>
      </c>
      <c r="B230" s="10" t="s">
        <v>613</v>
      </c>
      <c r="C230" s="13"/>
      <c r="D230" s="11" t="s">
        <v>140</v>
      </c>
    </row>
    <row r="231" spans="1:4" x14ac:dyDescent="0.25">
      <c r="A231" s="38" t="s">
        <v>6</v>
      </c>
      <c r="B231" s="10" t="s">
        <v>142</v>
      </c>
      <c r="C231" s="13"/>
      <c r="D231" s="11" t="s">
        <v>143</v>
      </c>
    </row>
    <row r="232" spans="1:4" x14ac:dyDescent="0.25">
      <c r="A232" s="38" t="s">
        <v>7</v>
      </c>
      <c r="B232" s="10" t="s">
        <v>613</v>
      </c>
      <c r="C232" s="13"/>
      <c r="D232" s="11" t="s">
        <v>140</v>
      </c>
    </row>
    <row r="233" spans="1:4" x14ac:dyDescent="0.25">
      <c r="A233" s="38" t="s">
        <v>8</v>
      </c>
      <c r="B233" s="10" t="s">
        <v>142</v>
      </c>
      <c r="C233" s="13"/>
      <c r="D233" s="11" t="s">
        <v>143</v>
      </c>
    </row>
    <row r="234" spans="1:4" x14ac:dyDescent="0.25">
      <c r="A234" s="38" t="s">
        <v>9</v>
      </c>
      <c r="B234" s="10" t="s">
        <v>613</v>
      </c>
      <c r="C234" s="13"/>
      <c r="D234" s="11" t="s">
        <v>140</v>
      </c>
    </row>
    <row r="235" spans="1:4" x14ac:dyDescent="0.25">
      <c r="A235" s="38" t="s">
        <v>10</v>
      </c>
      <c r="B235" s="10" t="s">
        <v>142</v>
      </c>
      <c r="C235" s="13"/>
      <c r="D235" s="11" t="s">
        <v>143</v>
      </c>
    </row>
    <row r="236" spans="1:4" x14ac:dyDescent="0.25">
      <c r="A236" s="38" t="s">
        <v>11</v>
      </c>
      <c r="B236" s="10" t="s">
        <v>613</v>
      </c>
      <c r="C236" s="13"/>
      <c r="D236" s="11" t="s">
        <v>140</v>
      </c>
    </row>
    <row r="237" spans="1:4" x14ac:dyDescent="0.25">
      <c r="A237" s="38" t="s">
        <v>12</v>
      </c>
      <c r="B237" s="10" t="s">
        <v>142</v>
      </c>
      <c r="C237" s="13"/>
      <c r="D237" s="11" t="s">
        <v>143</v>
      </c>
    </row>
    <row r="238" spans="1:4" x14ac:dyDescent="0.25">
      <c r="A238" s="38" t="s">
        <v>13</v>
      </c>
      <c r="B238" s="10" t="s">
        <v>613</v>
      </c>
      <c r="C238" s="13"/>
      <c r="D238" s="11" t="s">
        <v>140</v>
      </c>
    </row>
    <row r="239" spans="1:4" x14ac:dyDescent="0.25">
      <c r="A239" s="38" t="s">
        <v>14</v>
      </c>
      <c r="B239" s="10" t="s">
        <v>142</v>
      </c>
      <c r="C239" s="13"/>
      <c r="D239" s="11" t="s">
        <v>143</v>
      </c>
    </row>
    <row r="240" spans="1:4" x14ac:dyDescent="0.25">
      <c r="A240" s="38" t="s">
        <v>15</v>
      </c>
      <c r="B240" s="10" t="s">
        <v>613</v>
      </c>
      <c r="C240" s="13"/>
      <c r="D240" s="11" t="s">
        <v>140</v>
      </c>
    </row>
    <row r="241" spans="1:4" x14ac:dyDescent="0.25">
      <c r="A241" s="38" t="s">
        <v>16</v>
      </c>
      <c r="B241" s="10" t="s">
        <v>142</v>
      </c>
      <c r="C241" s="13"/>
      <c r="D241" s="11" t="s">
        <v>143</v>
      </c>
    </row>
    <row r="242" spans="1:4" s="18" customFormat="1" ht="13.8" thickBot="1" x14ac:dyDescent="0.3">
      <c r="A242" s="33"/>
      <c r="B242" s="16"/>
      <c r="C242" s="16"/>
      <c r="D242" s="17"/>
    </row>
    <row r="243" spans="1:4" s="21" customFormat="1" ht="14.4" thickTop="1" x14ac:dyDescent="0.25">
      <c r="A243" s="9" t="s">
        <v>17</v>
      </c>
      <c r="B243" s="19"/>
      <c r="C243" s="19"/>
      <c r="D243" s="20" t="s">
        <v>18</v>
      </c>
    </row>
    <row r="244" spans="1:4" x14ac:dyDescent="0.25">
      <c r="A244" s="22" t="s">
        <v>19</v>
      </c>
      <c r="B244" s="10"/>
      <c r="C244" s="10"/>
      <c r="D244" s="11"/>
    </row>
    <row r="245" spans="1:4" x14ac:dyDescent="0.25">
      <c r="A245" s="38" t="s">
        <v>20</v>
      </c>
      <c r="B245" s="10" t="s">
        <v>618</v>
      </c>
      <c r="C245" s="13"/>
      <c r="D245" s="11" t="s">
        <v>21</v>
      </c>
    </row>
    <row r="246" spans="1:4" s="18" customFormat="1" ht="13.8" thickBot="1" x14ac:dyDescent="0.3">
      <c r="A246" s="33"/>
      <c r="B246" s="16"/>
      <c r="C246" s="16"/>
      <c r="D246" s="17"/>
    </row>
    <row r="247" spans="1:4" s="21" customFormat="1" ht="14.4" thickTop="1" x14ac:dyDescent="0.25">
      <c r="A247" s="9" t="s">
        <v>22</v>
      </c>
      <c r="B247" s="19"/>
      <c r="C247" s="19"/>
      <c r="D247" s="34"/>
    </row>
    <row r="248" spans="1:4" ht="12.75" customHeight="1" x14ac:dyDescent="0.25">
      <c r="A248" s="22" t="s">
        <v>23</v>
      </c>
      <c r="B248" s="10"/>
      <c r="C248" s="10"/>
      <c r="D248" s="20" t="s">
        <v>24</v>
      </c>
    </row>
    <row r="249" spans="1:4" ht="12.75" customHeight="1" x14ac:dyDescent="0.25">
      <c r="A249" s="12" t="s">
        <v>25</v>
      </c>
      <c r="B249" s="10" t="s">
        <v>26</v>
      </c>
      <c r="C249" s="13"/>
      <c r="D249" s="11" t="s">
        <v>27</v>
      </c>
    </row>
    <row r="250" spans="1:4" ht="12.75" customHeight="1" x14ac:dyDescent="0.25">
      <c r="A250" s="12" t="s">
        <v>28</v>
      </c>
      <c r="B250" s="10" t="s">
        <v>26</v>
      </c>
      <c r="C250" s="13"/>
      <c r="D250" s="11" t="s">
        <v>27</v>
      </c>
    </row>
    <row r="251" spans="1:4" ht="12.75" customHeight="1" x14ac:dyDescent="0.25">
      <c r="A251" s="12" t="s">
        <v>29</v>
      </c>
      <c r="B251" s="10" t="s">
        <v>26</v>
      </c>
      <c r="C251" s="13"/>
      <c r="D251" s="11" t="s">
        <v>30</v>
      </c>
    </row>
    <row r="252" spans="1:4" ht="12.75" customHeight="1" x14ac:dyDescent="0.25">
      <c r="A252" s="12" t="s">
        <v>31</v>
      </c>
      <c r="B252" s="10" t="s">
        <v>26</v>
      </c>
      <c r="C252" s="13"/>
      <c r="D252" s="11" t="s">
        <v>30</v>
      </c>
    </row>
    <row r="253" spans="1:4" ht="12.75" customHeight="1" x14ac:dyDescent="0.25">
      <c r="A253" s="12" t="s">
        <v>32</v>
      </c>
      <c r="B253" s="10" t="s">
        <v>26</v>
      </c>
      <c r="C253" s="13"/>
      <c r="D253" s="11" t="s">
        <v>33</v>
      </c>
    </row>
    <row r="254" spans="1:4" ht="12.75" customHeight="1" x14ac:dyDescent="0.25">
      <c r="A254" s="12" t="s">
        <v>34</v>
      </c>
      <c r="B254" s="10" t="s">
        <v>26</v>
      </c>
      <c r="C254" s="13"/>
      <c r="D254" s="11" t="s">
        <v>35</v>
      </c>
    </row>
    <row r="255" spans="1:4" ht="12.75" customHeight="1" x14ac:dyDescent="0.25">
      <c r="A255" s="12" t="s">
        <v>36</v>
      </c>
      <c r="B255" s="10" t="s">
        <v>26</v>
      </c>
      <c r="C255" s="13"/>
      <c r="D255" s="11" t="s">
        <v>37</v>
      </c>
    </row>
    <row r="256" spans="1:4" ht="12.75" customHeight="1" x14ac:dyDescent="0.25">
      <c r="A256" s="12" t="s">
        <v>196</v>
      </c>
      <c r="B256" s="10" t="s">
        <v>26</v>
      </c>
      <c r="C256" s="13"/>
      <c r="D256" s="11" t="s">
        <v>197</v>
      </c>
    </row>
    <row r="257" spans="1:4" ht="12.75" customHeight="1" x14ac:dyDescent="0.25">
      <c r="A257" s="12" t="s">
        <v>198</v>
      </c>
      <c r="B257" s="10" t="s">
        <v>26</v>
      </c>
      <c r="C257" s="13"/>
      <c r="D257" s="11" t="s">
        <v>199</v>
      </c>
    </row>
    <row r="258" spans="1:4" s="31" customFormat="1" ht="12.75" customHeight="1" x14ac:dyDescent="0.25">
      <c r="A258" s="43" t="s">
        <v>200</v>
      </c>
      <c r="B258" s="28" t="s">
        <v>26</v>
      </c>
      <c r="C258" s="32"/>
      <c r="D258" s="30" t="s">
        <v>201</v>
      </c>
    </row>
    <row r="259" spans="1:4" ht="12.75" customHeight="1" x14ac:dyDescent="0.25">
      <c r="A259" s="12" t="s">
        <v>202</v>
      </c>
      <c r="B259" s="10" t="s">
        <v>26</v>
      </c>
      <c r="C259" s="13"/>
      <c r="D259" s="11" t="s">
        <v>203</v>
      </c>
    </row>
    <row r="260" spans="1:4" s="31" customFormat="1" ht="12.75" customHeight="1" x14ac:dyDescent="0.25">
      <c r="A260" s="43" t="s">
        <v>204</v>
      </c>
      <c r="B260" s="28" t="s">
        <v>26</v>
      </c>
      <c r="C260" s="32"/>
      <c r="D260" s="30" t="s">
        <v>205</v>
      </c>
    </row>
    <row r="261" spans="1:4" s="31" customFormat="1" ht="12.75" customHeight="1" x14ac:dyDescent="0.25">
      <c r="A261" s="43" t="s">
        <v>206</v>
      </c>
      <c r="B261" s="28" t="s">
        <v>26</v>
      </c>
      <c r="C261" s="32"/>
      <c r="D261" s="30" t="s">
        <v>207</v>
      </c>
    </row>
    <row r="262" spans="1:4" s="31" customFormat="1" ht="12.75" customHeight="1" x14ac:dyDescent="0.25">
      <c r="A262" s="43" t="s">
        <v>208</v>
      </c>
      <c r="B262" s="28" t="s">
        <v>26</v>
      </c>
      <c r="C262" s="32"/>
      <c r="D262" s="30" t="s">
        <v>209</v>
      </c>
    </row>
    <row r="263" spans="1:4" s="31" customFormat="1" ht="12.75" customHeight="1" x14ac:dyDescent="0.25">
      <c r="A263" s="43" t="s">
        <v>210</v>
      </c>
      <c r="B263" s="28" t="s">
        <v>26</v>
      </c>
      <c r="C263" s="32"/>
      <c r="D263" s="30" t="s">
        <v>211</v>
      </c>
    </row>
    <row r="264" spans="1:4" s="31" customFormat="1" ht="12.75" customHeight="1" x14ac:dyDescent="0.25">
      <c r="A264" s="43" t="s">
        <v>212</v>
      </c>
      <c r="B264" s="28" t="s">
        <v>26</v>
      </c>
      <c r="C264" s="32"/>
      <c r="D264" s="30" t="s">
        <v>213</v>
      </c>
    </row>
    <row r="265" spans="1:4" s="31" customFormat="1" ht="12.75" customHeight="1" x14ac:dyDescent="0.25">
      <c r="A265" s="43" t="s">
        <v>214</v>
      </c>
      <c r="B265" s="28" t="s">
        <v>26</v>
      </c>
      <c r="C265" s="32"/>
      <c r="D265" s="30" t="s">
        <v>215</v>
      </c>
    </row>
    <row r="266" spans="1:4" s="31" customFormat="1" ht="12.75" customHeight="1" x14ac:dyDescent="0.25">
      <c r="A266" s="43" t="s">
        <v>216</v>
      </c>
      <c r="B266" s="28" t="s">
        <v>26</v>
      </c>
      <c r="C266" s="32"/>
      <c r="D266" s="30" t="s">
        <v>217</v>
      </c>
    </row>
    <row r="267" spans="1:4" s="31" customFormat="1" ht="12.75" customHeight="1" x14ac:dyDescent="0.25">
      <c r="A267" s="43" t="s">
        <v>218</v>
      </c>
      <c r="B267" s="28" t="s">
        <v>26</v>
      </c>
      <c r="C267" s="32"/>
      <c r="D267" s="30" t="s">
        <v>219</v>
      </c>
    </row>
    <row r="268" spans="1:4" s="31" customFormat="1" ht="12.75" customHeight="1" x14ac:dyDescent="0.25">
      <c r="A268" s="43" t="s">
        <v>220</v>
      </c>
      <c r="B268" s="28" t="s">
        <v>26</v>
      </c>
      <c r="C268" s="32"/>
      <c r="D268" s="30" t="s">
        <v>221</v>
      </c>
    </row>
    <row r="269" spans="1:4" s="31" customFormat="1" ht="12.75" customHeight="1" x14ac:dyDescent="0.25">
      <c r="A269" s="43" t="s">
        <v>222</v>
      </c>
      <c r="B269" s="28" t="s">
        <v>26</v>
      </c>
      <c r="C269" s="32"/>
      <c r="D269" s="30" t="s">
        <v>223</v>
      </c>
    </row>
    <row r="270" spans="1:4" ht="12.75" customHeight="1" x14ac:dyDescent="0.25">
      <c r="A270" s="22" t="s">
        <v>224</v>
      </c>
      <c r="B270" s="10"/>
      <c r="C270" s="10"/>
      <c r="D270" s="11"/>
    </row>
    <row r="271" spans="1:4" ht="12.75" customHeight="1" x14ac:dyDescent="0.25">
      <c r="A271" s="12" t="s">
        <v>225</v>
      </c>
      <c r="B271" s="10" t="s">
        <v>514</v>
      </c>
      <c r="C271" s="44"/>
      <c r="D271" s="11" t="s">
        <v>1051</v>
      </c>
    </row>
    <row r="272" spans="1:4" ht="12.75" customHeight="1" x14ac:dyDescent="0.25">
      <c r="A272" s="12" t="s">
        <v>1052</v>
      </c>
      <c r="B272" s="10" t="s">
        <v>514</v>
      </c>
      <c r="C272" s="44"/>
      <c r="D272" s="11" t="s">
        <v>1053</v>
      </c>
    </row>
    <row r="273" spans="1:4" ht="12.75" customHeight="1" x14ac:dyDescent="0.25">
      <c r="A273" s="12" t="s">
        <v>1054</v>
      </c>
      <c r="B273" s="10" t="s">
        <v>514</v>
      </c>
      <c r="C273" s="44"/>
      <c r="D273" s="11" t="s">
        <v>1055</v>
      </c>
    </row>
    <row r="274" spans="1:4" ht="12.75" customHeight="1" x14ac:dyDescent="0.25">
      <c r="A274" s="12" t="s">
        <v>1056</v>
      </c>
      <c r="B274" s="10" t="s">
        <v>514</v>
      </c>
      <c r="C274" s="44"/>
      <c r="D274" s="11" t="s">
        <v>1057</v>
      </c>
    </row>
    <row r="275" spans="1:4" ht="12.75" customHeight="1" x14ac:dyDescent="0.25">
      <c r="A275" s="12" t="s">
        <v>1058</v>
      </c>
      <c r="B275" s="10" t="s">
        <v>514</v>
      </c>
      <c r="C275" s="44"/>
      <c r="D275" s="11" t="s">
        <v>1059</v>
      </c>
    </row>
    <row r="276" spans="1:4" ht="12.75" customHeight="1" x14ac:dyDescent="0.25">
      <c r="A276" s="12" t="s">
        <v>1060</v>
      </c>
      <c r="B276" s="10" t="s">
        <v>514</v>
      </c>
      <c r="C276" s="44"/>
      <c r="D276" s="11" t="s">
        <v>1061</v>
      </c>
    </row>
    <row r="277" spans="1:4" ht="12.75" customHeight="1" x14ac:dyDescent="0.25">
      <c r="A277" s="12" t="s">
        <v>1062</v>
      </c>
      <c r="B277" s="10" t="s">
        <v>514</v>
      </c>
      <c r="C277" s="44"/>
      <c r="D277" s="11" t="s">
        <v>1063</v>
      </c>
    </row>
    <row r="278" spans="1:4" s="18" customFormat="1" ht="12" customHeight="1" thickBot="1" x14ac:dyDescent="0.3">
      <c r="A278" s="15"/>
      <c r="B278" s="16"/>
      <c r="C278" s="16"/>
      <c r="D278" s="17"/>
    </row>
    <row r="279" spans="1:4" s="21" customFormat="1" ht="14.4" thickTop="1" x14ac:dyDescent="0.25">
      <c r="A279" s="9" t="s">
        <v>1064</v>
      </c>
      <c r="B279" s="19"/>
      <c r="C279" s="19"/>
      <c r="D279" s="34"/>
    </row>
    <row r="280" spans="1:4" s="21" customFormat="1" ht="12.75" customHeight="1" x14ac:dyDescent="0.25">
      <c r="A280" s="22" t="s">
        <v>1065</v>
      </c>
      <c r="B280" s="19"/>
      <c r="C280" s="19"/>
      <c r="D280" s="34"/>
    </row>
    <row r="281" spans="1:4" x14ac:dyDescent="0.25">
      <c r="A281" s="38" t="s">
        <v>1066</v>
      </c>
      <c r="B281" s="10" t="s">
        <v>1067</v>
      </c>
      <c r="C281" s="13"/>
      <c r="D281" s="11" t="s">
        <v>1068</v>
      </c>
    </row>
    <row r="282" spans="1:4" x14ac:dyDescent="0.25">
      <c r="A282" s="38" t="s">
        <v>1066</v>
      </c>
      <c r="B282" s="10" t="s">
        <v>1069</v>
      </c>
      <c r="C282" s="13"/>
      <c r="D282" s="11" t="s">
        <v>1068</v>
      </c>
    </row>
    <row r="283" spans="1:4" x14ac:dyDescent="0.25">
      <c r="A283" s="22" t="s">
        <v>1070</v>
      </c>
      <c r="B283" s="10"/>
      <c r="C283" s="10"/>
      <c r="D283" s="11"/>
    </row>
    <row r="284" spans="1:4" x14ac:dyDescent="0.25">
      <c r="A284" s="38" t="s">
        <v>1071</v>
      </c>
      <c r="B284" s="35" t="s">
        <v>613</v>
      </c>
      <c r="C284" s="45"/>
      <c r="D284" s="36" t="s">
        <v>1072</v>
      </c>
    </row>
    <row r="285" spans="1:4" x14ac:dyDescent="0.25">
      <c r="A285" s="38" t="s">
        <v>1073</v>
      </c>
      <c r="B285" s="35" t="s">
        <v>613</v>
      </c>
      <c r="C285" s="45"/>
      <c r="D285" s="36" t="s">
        <v>1074</v>
      </c>
    </row>
    <row r="286" spans="1:4" x14ac:dyDescent="0.25">
      <c r="A286" s="38" t="s">
        <v>1075</v>
      </c>
      <c r="B286" s="35" t="s">
        <v>613</v>
      </c>
      <c r="C286" s="42"/>
      <c r="D286" s="36" t="s">
        <v>1072</v>
      </c>
    </row>
    <row r="287" spans="1:4" x14ac:dyDescent="0.25">
      <c r="A287" s="38" t="s">
        <v>1076</v>
      </c>
      <c r="B287" s="35" t="s">
        <v>613</v>
      </c>
      <c r="C287" s="42"/>
      <c r="D287" s="36" t="s">
        <v>1074</v>
      </c>
    </row>
    <row r="288" spans="1:4" x14ac:dyDescent="0.25">
      <c r="A288" s="38" t="s">
        <v>1077</v>
      </c>
      <c r="B288" s="35" t="s">
        <v>613</v>
      </c>
      <c r="C288" s="45"/>
      <c r="D288" s="36" t="s">
        <v>1072</v>
      </c>
    </row>
    <row r="289" spans="1:4" x14ac:dyDescent="0.25">
      <c r="A289" s="38" t="s">
        <v>1078</v>
      </c>
      <c r="B289" s="35" t="s">
        <v>613</v>
      </c>
      <c r="C289" s="45"/>
      <c r="D289" s="36" t="s">
        <v>1074</v>
      </c>
    </row>
    <row r="290" spans="1:4" x14ac:dyDescent="0.25">
      <c r="A290" s="38" t="s">
        <v>1079</v>
      </c>
      <c r="B290" s="35" t="s">
        <v>514</v>
      </c>
      <c r="C290" s="46"/>
      <c r="D290" s="36" t="s">
        <v>1080</v>
      </c>
    </row>
    <row r="291" spans="1:4" x14ac:dyDescent="0.25">
      <c r="A291" s="38" t="s">
        <v>1081</v>
      </c>
      <c r="B291" s="35" t="s">
        <v>514</v>
      </c>
      <c r="C291" s="46"/>
      <c r="D291" s="36" t="s">
        <v>1080</v>
      </c>
    </row>
    <row r="292" spans="1:4" x14ac:dyDescent="0.25">
      <c r="A292" s="38" t="s">
        <v>1082</v>
      </c>
      <c r="B292" s="35" t="s">
        <v>514</v>
      </c>
      <c r="C292" s="46"/>
      <c r="D292" s="36" t="s">
        <v>1080</v>
      </c>
    </row>
    <row r="293" spans="1:4" x14ac:dyDescent="0.25">
      <c r="A293" s="38" t="s">
        <v>1083</v>
      </c>
      <c r="B293" s="35" t="s">
        <v>1084</v>
      </c>
      <c r="C293" s="45"/>
      <c r="D293" s="36" t="s">
        <v>1085</v>
      </c>
    </row>
    <row r="294" spans="1:4" x14ac:dyDescent="0.25">
      <c r="A294" s="38" t="s">
        <v>1086</v>
      </c>
      <c r="B294" s="35" t="s">
        <v>1084</v>
      </c>
      <c r="C294" s="47"/>
      <c r="D294" s="36" t="s">
        <v>1087</v>
      </c>
    </row>
    <row r="295" spans="1:4" x14ac:dyDescent="0.25">
      <c r="A295" s="38" t="s">
        <v>968</v>
      </c>
      <c r="B295" s="35" t="s">
        <v>969</v>
      </c>
      <c r="C295" s="517"/>
      <c r="D295" s="518"/>
    </row>
    <row r="296" spans="1:4" x14ac:dyDescent="0.25">
      <c r="A296" s="22" t="s">
        <v>970</v>
      </c>
      <c r="B296" s="35"/>
      <c r="C296" s="35"/>
      <c r="D296" s="36"/>
    </row>
    <row r="297" spans="1:4" x14ac:dyDescent="0.25">
      <c r="A297" s="38" t="s">
        <v>971</v>
      </c>
      <c r="B297" s="35" t="s">
        <v>514</v>
      </c>
      <c r="C297" s="46"/>
      <c r="D297" s="36" t="s">
        <v>972</v>
      </c>
    </row>
    <row r="298" spans="1:4" x14ac:dyDescent="0.25">
      <c r="A298" s="38" t="s">
        <v>973</v>
      </c>
      <c r="B298" s="35" t="s">
        <v>514</v>
      </c>
      <c r="C298" s="46"/>
      <c r="D298" s="36" t="s">
        <v>972</v>
      </c>
    </row>
    <row r="299" spans="1:4" x14ac:dyDescent="0.25">
      <c r="A299" s="38" t="s">
        <v>974</v>
      </c>
      <c r="B299" s="35" t="s">
        <v>514</v>
      </c>
      <c r="C299" s="46"/>
      <c r="D299" s="36" t="s">
        <v>972</v>
      </c>
    </row>
    <row r="300" spans="1:4" x14ac:dyDescent="0.25">
      <c r="A300" s="22" t="s">
        <v>975</v>
      </c>
      <c r="B300" s="35"/>
      <c r="C300" s="35"/>
      <c r="D300" s="36"/>
    </row>
    <row r="301" spans="1:4" x14ac:dyDescent="0.25">
      <c r="A301" s="38" t="s">
        <v>976</v>
      </c>
      <c r="B301" s="35" t="s">
        <v>613</v>
      </c>
      <c r="C301" s="45"/>
      <c r="D301" s="11" t="s">
        <v>977</v>
      </c>
    </row>
    <row r="302" spans="1:4" x14ac:dyDescent="0.25">
      <c r="A302" s="38" t="s">
        <v>978</v>
      </c>
      <c r="B302" s="10" t="s">
        <v>979</v>
      </c>
      <c r="C302" s="515"/>
      <c r="D302" s="518"/>
    </row>
    <row r="303" spans="1:4" x14ac:dyDescent="0.25">
      <c r="A303" s="38" t="s">
        <v>980</v>
      </c>
      <c r="B303" s="10" t="s">
        <v>618</v>
      </c>
      <c r="C303" s="13"/>
      <c r="D303" s="11" t="s">
        <v>981</v>
      </c>
    </row>
    <row r="304" spans="1:4" x14ac:dyDescent="0.25">
      <c r="A304" s="22" t="s">
        <v>982</v>
      </c>
      <c r="B304" s="10"/>
      <c r="C304" s="10"/>
      <c r="D304" s="11"/>
    </row>
    <row r="305" spans="1:4" x14ac:dyDescent="0.25">
      <c r="A305" s="38" t="s">
        <v>1122</v>
      </c>
      <c r="B305" s="35" t="s">
        <v>613</v>
      </c>
      <c r="C305" s="45"/>
      <c r="D305" s="11" t="s">
        <v>1123</v>
      </c>
    </row>
    <row r="306" spans="1:4" x14ac:dyDescent="0.25">
      <c r="A306" s="38" t="s">
        <v>1124</v>
      </c>
      <c r="B306" s="35" t="s">
        <v>613</v>
      </c>
      <c r="C306" s="45"/>
      <c r="D306" s="11" t="s">
        <v>1125</v>
      </c>
    </row>
    <row r="307" spans="1:4" x14ac:dyDescent="0.25">
      <c r="A307" s="38" t="s">
        <v>1126</v>
      </c>
      <c r="B307" s="10" t="s">
        <v>979</v>
      </c>
      <c r="C307" s="515"/>
      <c r="D307" s="518"/>
    </row>
    <row r="308" spans="1:4" x14ac:dyDescent="0.25">
      <c r="A308" s="38" t="s">
        <v>1127</v>
      </c>
      <c r="B308" s="10" t="s">
        <v>618</v>
      </c>
      <c r="C308" s="13"/>
      <c r="D308" s="11" t="s">
        <v>1128</v>
      </c>
    </row>
    <row r="309" spans="1:4" s="18" customFormat="1" ht="13.8" thickBot="1" x14ac:dyDescent="0.3">
      <c r="A309" s="48"/>
      <c r="B309" s="16"/>
      <c r="C309" s="16"/>
      <c r="D309" s="17"/>
    </row>
    <row r="310" spans="1:4" ht="14.4" thickTop="1" x14ac:dyDescent="0.25">
      <c r="A310" s="9" t="s">
        <v>1129</v>
      </c>
      <c r="B310" s="10"/>
      <c r="C310" s="10"/>
      <c r="D310" s="11"/>
    </row>
    <row r="311" spans="1:4" ht="12.75" customHeight="1" x14ac:dyDescent="0.25">
      <c r="A311" s="22" t="s">
        <v>1130</v>
      </c>
      <c r="B311" s="10"/>
      <c r="C311" s="10"/>
      <c r="D311" s="49"/>
    </row>
    <row r="312" spans="1:4" ht="12.75" customHeight="1" x14ac:dyDescent="0.25">
      <c r="A312" s="38" t="s">
        <v>1131</v>
      </c>
      <c r="B312" s="10" t="s">
        <v>514</v>
      </c>
      <c r="C312" s="39"/>
      <c r="D312" s="11" t="s">
        <v>1132</v>
      </c>
    </row>
    <row r="313" spans="1:4" ht="12.75" customHeight="1" x14ac:dyDescent="0.25">
      <c r="A313" s="38" t="s">
        <v>1133</v>
      </c>
      <c r="B313" s="10" t="s">
        <v>514</v>
      </c>
      <c r="C313" s="39"/>
      <c r="D313" s="11" t="s">
        <v>1132</v>
      </c>
    </row>
    <row r="314" spans="1:4" ht="12.75" customHeight="1" x14ac:dyDescent="0.25">
      <c r="A314" s="38" t="s">
        <v>1134</v>
      </c>
      <c r="B314" s="10" t="s">
        <v>514</v>
      </c>
      <c r="C314" s="39"/>
      <c r="D314" s="11" t="s">
        <v>1132</v>
      </c>
    </row>
    <row r="315" spans="1:4" ht="12.75" customHeight="1" x14ac:dyDescent="0.25">
      <c r="A315" s="38" t="s">
        <v>1135</v>
      </c>
      <c r="B315" s="10" t="s">
        <v>514</v>
      </c>
      <c r="C315" s="39"/>
      <c r="D315" s="11" t="s">
        <v>1132</v>
      </c>
    </row>
    <row r="316" spans="1:4" ht="12.75" customHeight="1" x14ac:dyDescent="0.25">
      <c r="A316" s="38" t="s">
        <v>1136</v>
      </c>
      <c r="B316" s="10" t="s">
        <v>514</v>
      </c>
      <c r="C316" s="39"/>
      <c r="D316" s="11" t="s">
        <v>1132</v>
      </c>
    </row>
    <row r="317" spans="1:4" ht="12.75" customHeight="1" x14ac:dyDescent="0.25">
      <c r="A317" s="38" t="s">
        <v>1137</v>
      </c>
      <c r="B317" s="10" t="s">
        <v>514</v>
      </c>
      <c r="C317" s="39"/>
      <c r="D317" s="11" t="s">
        <v>1132</v>
      </c>
    </row>
    <row r="318" spans="1:4" ht="12.75" customHeight="1" x14ac:dyDescent="0.25">
      <c r="A318" s="38" t="s">
        <v>1138</v>
      </c>
      <c r="B318" s="10" t="s">
        <v>514</v>
      </c>
      <c r="C318" s="39"/>
      <c r="D318" s="11" t="s">
        <v>1132</v>
      </c>
    </row>
    <row r="319" spans="1:4" ht="12.75" customHeight="1" x14ac:dyDescent="0.25">
      <c r="A319" s="22" t="s">
        <v>1139</v>
      </c>
      <c r="B319" s="10"/>
      <c r="C319" s="10"/>
      <c r="D319" s="49"/>
    </row>
    <row r="320" spans="1:4" ht="12.75" customHeight="1" x14ac:dyDescent="0.25">
      <c r="A320" s="38" t="s">
        <v>1140</v>
      </c>
      <c r="B320" s="10" t="s">
        <v>514</v>
      </c>
      <c r="C320" s="39"/>
      <c r="D320" s="11" t="s">
        <v>1132</v>
      </c>
    </row>
    <row r="321" spans="1:4" ht="12.75" customHeight="1" x14ac:dyDescent="0.25">
      <c r="A321" s="38" t="s">
        <v>1141</v>
      </c>
      <c r="B321" s="10" t="s">
        <v>514</v>
      </c>
      <c r="C321" s="39"/>
      <c r="D321" s="11" t="s">
        <v>1132</v>
      </c>
    </row>
    <row r="322" spans="1:4" ht="12.75" customHeight="1" x14ac:dyDescent="0.25">
      <c r="A322" s="38" t="s">
        <v>1142</v>
      </c>
      <c r="B322" s="10" t="s">
        <v>514</v>
      </c>
      <c r="C322" s="39"/>
      <c r="D322" s="11" t="s">
        <v>1132</v>
      </c>
    </row>
    <row r="323" spans="1:4" ht="12.75" customHeight="1" x14ac:dyDescent="0.25">
      <c r="A323" s="38" t="s">
        <v>1143</v>
      </c>
      <c r="B323" s="10" t="s">
        <v>514</v>
      </c>
      <c r="C323" s="39"/>
      <c r="D323" s="11" t="s">
        <v>1132</v>
      </c>
    </row>
    <row r="324" spans="1:4" ht="12.75" customHeight="1" x14ac:dyDescent="0.25">
      <c r="A324" s="38" t="s">
        <v>1144</v>
      </c>
      <c r="B324" s="10" t="s">
        <v>514</v>
      </c>
      <c r="C324" s="39"/>
      <c r="D324" s="11" t="s">
        <v>1132</v>
      </c>
    </row>
    <row r="325" spans="1:4" ht="12.75" customHeight="1" x14ac:dyDescent="0.25">
      <c r="A325" s="38" t="s">
        <v>1145</v>
      </c>
      <c r="B325" s="10" t="s">
        <v>514</v>
      </c>
      <c r="C325" s="39"/>
      <c r="D325" s="11" t="s">
        <v>1132</v>
      </c>
    </row>
    <row r="326" spans="1:4" ht="12.75" customHeight="1" x14ac:dyDescent="0.25">
      <c r="A326" s="38" t="s">
        <v>1021</v>
      </c>
      <c r="B326" s="10" t="s">
        <v>514</v>
      </c>
      <c r="C326" s="39"/>
      <c r="D326" s="11" t="s">
        <v>1132</v>
      </c>
    </row>
    <row r="327" spans="1:4" ht="12.75" customHeight="1" x14ac:dyDescent="0.25">
      <c r="A327" s="22" t="s">
        <v>1022</v>
      </c>
      <c r="B327" s="10"/>
      <c r="C327" s="50"/>
      <c r="D327" s="11"/>
    </row>
    <row r="328" spans="1:4" ht="12.75" customHeight="1" x14ac:dyDescent="0.25">
      <c r="A328" s="38" t="s">
        <v>1023</v>
      </c>
      <c r="B328" s="10" t="s">
        <v>514</v>
      </c>
      <c r="C328" s="39"/>
      <c r="D328" s="11" t="s">
        <v>1132</v>
      </c>
    </row>
    <row r="329" spans="1:4" ht="12.75" customHeight="1" x14ac:dyDescent="0.25">
      <c r="A329" s="38" t="s">
        <v>1024</v>
      </c>
      <c r="B329" s="10" t="s">
        <v>514</v>
      </c>
      <c r="C329" s="39"/>
      <c r="D329" s="11" t="s">
        <v>1132</v>
      </c>
    </row>
    <row r="330" spans="1:4" ht="12.75" customHeight="1" x14ac:dyDescent="0.25">
      <c r="A330" s="38" t="s">
        <v>1025</v>
      </c>
      <c r="B330" s="10" t="s">
        <v>514</v>
      </c>
      <c r="C330" s="39"/>
      <c r="D330" s="11" t="s">
        <v>1132</v>
      </c>
    </row>
    <row r="331" spans="1:4" ht="12.75" customHeight="1" x14ac:dyDescent="0.25">
      <c r="A331" s="38" t="s">
        <v>1026</v>
      </c>
      <c r="B331" s="10" t="s">
        <v>514</v>
      </c>
      <c r="C331" s="39"/>
      <c r="D331" s="11" t="s">
        <v>1132</v>
      </c>
    </row>
    <row r="332" spans="1:4" ht="12.75" customHeight="1" x14ac:dyDescent="0.25">
      <c r="A332" s="38" t="s">
        <v>1027</v>
      </c>
      <c r="B332" s="10" t="s">
        <v>514</v>
      </c>
      <c r="C332" s="39"/>
      <c r="D332" s="11" t="s">
        <v>1132</v>
      </c>
    </row>
    <row r="333" spans="1:4" ht="12.75" customHeight="1" x14ac:dyDescent="0.25">
      <c r="A333" s="38" t="s">
        <v>1028</v>
      </c>
      <c r="B333" s="10" t="s">
        <v>514</v>
      </c>
      <c r="C333" s="39"/>
      <c r="D333" s="11" t="s">
        <v>1132</v>
      </c>
    </row>
    <row r="334" spans="1:4" ht="12.75" customHeight="1" x14ac:dyDescent="0.25">
      <c r="A334" s="38" t="s">
        <v>1029</v>
      </c>
      <c r="B334" s="10" t="s">
        <v>514</v>
      </c>
      <c r="C334" s="39"/>
      <c r="D334" s="11" t="s">
        <v>1132</v>
      </c>
    </row>
    <row r="335" spans="1:4" ht="12.75" customHeight="1" x14ac:dyDescent="0.25">
      <c r="A335" s="22" t="s">
        <v>1030</v>
      </c>
      <c r="B335" s="10"/>
      <c r="C335" s="50"/>
      <c r="D335" s="11"/>
    </row>
    <row r="336" spans="1:4" ht="12.75" customHeight="1" x14ac:dyDescent="0.25">
      <c r="A336" s="38" t="s">
        <v>1031</v>
      </c>
      <c r="B336" s="10" t="s">
        <v>514</v>
      </c>
      <c r="C336" s="39"/>
      <c r="D336" s="11" t="s">
        <v>1132</v>
      </c>
    </row>
    <row r="337" spans="1:4" ht="12.75" customHeight="1" x14ac:dyDescent="0.25">
      <c r="A337" s="38" t="s">
        <v>1032</v>
      </c>
      <c r="B337" s="10" t="s">
        <v>514</v>
      </c>
      <c r="C337" s="39"/>
      <c r="D337" s="11" t="s">
        <v>1132</v>
      </c>
    </row>
    <row r="338" spans="1:4" ht="12.75" customHeight="1" x14ac:dyDescent="0.25">
      <c r="A338" s="38" t="s">
        <v>1033</v>
      </c>
      <c r="B338" s="10" t="s">
        <v>514</v>
      </c>
      <c r="C338" s="39"/>
      <c r="D338" s="11" t="s">
        <v>1132</v>
      </c>
    </row>
    <row r="339" spans="1:4" ht="12.75" customHeight="1" x14ac:dyDescent="0.25">
      <c r="A339" s="38" t="s">
        <v>1034</v>
      </c>
      <c r="B339" s="10" t="s">
        <v>514</v>
      </c>
      <c r="C339" s="39"/>
      <c r="D339" s="11" t="s">
        <v>1132</v>
      </c>
    </row>
    <row r="340" spans="1:4" ht="12.75" customHeight="1" x14ac:dyDescent="0.25">
      <c r="A340" s="38" t="s">
        <v>1035</v>
      </c>
      <c r="B340" s="10" t="s">
        <v>514</v>
      </c>
      <c r="C340" s="39"/>
      <c r="D340" s="11" t="s">
        <v>1132</v>
      </c>
    </row>
    <row r="341" spans="1:4" ht="12.75" customHeight="1" x14ac:dyDescent="0.25">
      <c r="A341" s="38" t="s">
        <v>1036</v>
      </c>
      <c r="B341" s="10" t="s">
        <v>514</v>
      </c>
      <c r="C341" s="39"/>
      <c r="D341" s="11" t="s">
        <v>1132</v>
      </c>
    </row>
    <row r="342" spans="1:4" ht="12.75" customHeight="1" x14ac:dyDescent="0.25">
      <c r="A342" s="38" t="s">
        <v>1037</v>
      </c>
      <c r="B342" s="10" t="s">
        <v>514</v>
      </c>
      <c r="C342" s="39"/>
      <c r="D342" s="11" t="s">
        <v>1132</v>
      </c>
    </row>
    <row r="343" spans="1:4" ht="12.75" customHeight="1" x14ac:dyDescent="0.25">
      <c r="A343" s="22" t="s">
        <v>1038</v>
      </c>
      <c r="B343" s="10"/>
      <c r="C343" s="10"/>
      <c r="D343" s="11"/>
    </row>
    <row r="344" spans="1:4" ht="12.75" customHeight="1" x14ac:dyDescent="0.25">
      <c r="A344" s="38" t="s">
        <v>1039</v>
      </c>
      <c r="B344" s="10" t="s">
        <v>514</v>
      </c>
      <c r="C344" s="39"/>
      <c r="D344" s="11" t="s">
        <v>1040</v>
      </c>
    </row>
    <row r="345" spans="1:4" ht="12.75" customHeight="1" x14ac:dyDescent="0.25">
      <c r="A345" s="38" t="s">
        <v>1041</v>
      </c>
      <c r="B345" s="10" t="s">
        <v>514</v>
      </c>
      <c r="C345" s="39"/>
      <c r="D345" s="11" t="s">
        <v>1040</v>
      </c>
    </row>
    <row r="346" spans="1:4" ht="12.75" customHeight="1" x14ac:dyDescent="0.25">
      <c r="A346" s="22" t="s">
        <v>1042</v>
      </c>
      <c r="B346" s="10"/>
      <c r="C346" s="10"/>
      <c r="D346" s="11"/>
    </row>
    <row r="347" spans="1:4" ht="12.75" customHeight="1" x14ac:dyDescent="0.25">
      <c r="A347" s="38" t="s">
        <v>1043</v>
      </c>
      <c r="B347" s="10" t="s">
        <v>1044</v>
      </c>
      <c r="C347" s="13"/>
      <c r="D347" s="11" t="s">
        <v>1045</v>
      </c>
    </row>
    <row r="348" spans="1:4" ht="12.75" customHeight="1" x14ac:dyDescent="0.25">
      <c r="A348" s="38" t="s">
        <v>1046</v>
      </c>
      <c r="B348" s="10" t="s">
        <v>1044</v>
      </c>
      <c r="C348" s="13"/>
      <c r="D348" s="11" t="s">
        <v>1045</v>
      </c>
    </row>
    <row r="349" spans="1:4" ht="12.75" customHeight="1" x14ac:dyDescent="0.25">
      <c r="A349" s="38" t="s">
        <v>1047</v>
      </c>
      <c r="B349" s="10" t="s">
        <v>1044</v>
      </c>
      <c r="C349" s="13"/>
      <c r="D349" s="11" t="s">
        <v>1045</v>
      </c>
    </row>
    <row r="350" spans="1:4" ht="12.75" customHeight="1" x14ac:dyDescent="0.25">
      <c r="A350" s="38" t="s">
        <v>1048</v>
      </c>
      <c r="B350" s="10" t="s">
        <v>1044</v>
      </c>
      <c r="C350" s="13"/>
      <c r="D350" s="11" t="s">
        <v>1045</v>
      </c>
    </row>
    <row r="351" spans="1:4" ht="12.75" customHeight="1" x14ac:dyDescent="0.25">
      <c r="A351" s="38" t="s">
        <v>1049</v>
      </c>
      <c r="B351" s="10" t="s">
        <v>1044</v>
      </c>
      <c r="C351" s="13"/>
      <c r="D351" s="11" t="s">
        <v>1045</v>
      </c>
    </row>
    <row r="352" spans="1:4" ht="12.75" customHeight="1" x14ac:dyDescent="0.25">
      <c r="A352" s="38" t="s">
        <v>1050</v>
      </c>
      <c r="B352" s="10" t="s">
        <v>1044</v>
      </c>
      <c r="C352" s="13"/>
      <c r="D352" s="11" t="s">
        <v>1045</v>
      </c>
    </row>
    <row r="353" spans="1:4" s="18" customFormat="1" ht="13.8" thickBot="1" x14ac:dyDescent="0.3">
      <c r="A353" s="33"/>
      <c r="B353" s="16"/>
      <c r="C353" s="16"/>
      <c r="D353" s="17"/>
    </row>
    <row r="354" spans="1:4" s="21" customFormat="1" ht="14.4" thickTop="1" x14ac:dyDescent="0.25">
      <c r="A354" s="9" t="s">
        <v>1173</v>
      </c>
      <c r="B354" s="19"/>
      <c r="C354" s="19"/>
      <c r="D354" s="34"/>
    </row>
    <row r="355" spans="1:4" x14ac:dyDescent="0.25">
      <c r="A355" s="513" t="s">
        <v>1174</v>
      </c>
      <c r="B355" s="514"/>
      <c r="C355" s="10"/>
      <c r="D355" s="11"/>
    </row>
    <row r="356" spans="1:4" x14ac:dyDescent="0.25">
      <c r="A356" s="12" t="s">
        <v>1175</v>
      </c>
      <c r="B356" s="10" t="s">
        <v>1176</v>
      </c>
      <c r="C356" s="13"/>
      <c r="D356" s="11" t="s">
        <v>418</v>
      </c>
    </row>
    <row r="357" spans="1:4" x14ac:dyDescent="0.25">
      <c r="A357" s="12" t="s">
        <v>419</v>
      </c>
      <c r="B357" s="10" t="s">
        <v>1176</v>
      </c>
      <c r="C357" s="13"/>
      <c r="D357" s="11" t="s">
        <v>418</v>
      </c>
    </row>
    <row r="358" spans="1:4" x14ac:dyDescent="0.25">
      <c r="A358" s="12" t="s">
        <v>420</v>
      </c>
      <c r="B358" s="10" t="s">
        <v>1176</v>
      </c>
      <c r="C358" s="13"/>
      <c r="D358" s="11" t="s">
        <v>418</v>
      </c>
    </row>
    <row r="359" spans="1:4" x14ac:dyDescent="0.25">
      <c r="A359" s="12" t="s">
        <v>421</v>
      </c>
      <c r="B359" s="10" t="s">
        <v>1176</v>
      </c>
      <c r="C359" s="13"/>
      <c r="D359" s="11" t="s">
        <v>418</v>
      </c>
    </row>
    <row r="360" spans="1:4" x14ac:dyDescent="0.25">
      <c r="A360" s="12" t="s">
        <v>422</v>
      </c>
      <c r="B360" s="10" t="s">
        <v>1176</v>
      </c>
      <c r="C360" s="13"/>
      <c r="D360" s="11" t="s">
        <v>418</v>
      </c>
    </row>
    <row r="361" spans="1:4" x14ac:dyDescent="0.25">
      <c r="A361" s="12" t="s">
        <v>423</v>
      </c>
      <c r="B361" s="10" t="s">
        <v>1176</v>
      </c>
      <c r="C361" s="13"/>
      <c r="D361" s="11" t="s">
        <v>418</v>
      </c>
    </row>
    <row r="362" spans="1:4" x14ac:dyDescent="0.25">
      <c r="A362" s="12" t="s">
        <v>303</v>
      </c>
      <c r="B362" s="10" t="s">
        <v>1176</v>
      </c>
      <c r="C362" s="13"/>
      <c r="D362" s="11" t="s">
        <v>418</v>
      </c>
    </row>
    <row r="363" spans="1:4" x14ac:dyDescent="0.25">
      <c r="A363" s="12" t="s">
        <v>304</v>
      </c>
      <c r="B363" s="10" t="s">
        <v>1176</v>
      </c>
      <c r="C363" s="13"/>
      <c r="D363" s="11" t="s">
        <v>418</v>
      </c>
    </row>
    <row r="364" spans="1:4" x14ac:dyDescent="0.25">
      <c r="A364" s="12" t="s">
        <v>305</v>
      </c>
      <c r="B364" s="10" t="s">
        <v>1176</v>
      </c>
      <c r="C364" s="13"/>
      <c r="D364" s="11" t="s">
        <v>418</v>
      </c>
    </row>
    <row r="365" spans="1:4" x14ac:dyDescent="0.25">
      <c r="A365" s="12" t="s">
        <v>306</v>
      </c>
      <c r="B365" s="10" t="s">
        <v>1176</v>
      </c>
      <c r="C365" s="13"/>
      <c r="D365" s="11" t="s">
        <v>418</v>
      </c>
    </row>
    <row r="366" spans="1:4" x14ac:dyDescent="0.25">
      <c r="A366" s="12" t="s">
        <v>307</v>
      </c>
      <c r="B366" s="10" t="s">
        <v>1176</v>
      </c>
      <c r="C366" s="13"/>
      <c r="D366" s="11" t="s">
        <v>418</v>
      </c>
    </row>
    <row r="367" spans="1:4" x14ac:dyDescent="0.25">
      <c r="A367" s="12" t="s">
        <v>308</v>
      </c>
      <c r="B367" s="10" t="s">
        <v>1176</v>
      </c>
      <c r="C367" s="13"/>
      <c r="D367" s="11" t="s">
        <v>418</v>
      </c>
    </row>
    <row r="368" spans="1:4" x14ac:dyDescent="0.25">
      <c r="A368" s="12" t="s">
        <v>309</v>
      </c>
      <c r="B368" s="10" t="s">
        <v>1176</v>
      </c>
      <c r="C368" s="13"/>
      <c r="D368" s="11" t="s">
        <v>418</v>
      </c>
    </row>
    <row r="369" spans="1:4" x14ac:dyDescent="0.25">
      <c r="A369" s="12" t="s">
        <v>310</v>
      </c>
      <c r="B369" s="10" t="s">
        <v>1176</v>
      </c>
      <c r="C369" s="13"/>
      <c r="D369" s="11" t="s">
        <v>418</v>
      </c>
    </row>
    <row r="370" spans="1:4" x14ac:dyDescent="0.25">
      <c r="A370" s="12" t="s">
        <v>311</v>
      </c>
      <c r="B370" s="10" t="s">
        <v>1176</v>
      </c>
      <c r="C370" s="51"/>
      <c r="D370" s="11" t="s">
        <v>418</v>
      </c>
    </row>
    <row r="371" spans="1:4" x14ac:dyDescent="0.25">
      <c r="A371" s="52" t="s">
        <v>312</v>
      </c>
      <c r="B371" s="10" t="s">
        <v>1176</v>
      </c>
      <c r="C371" s="51"/>
      <c r="D371" s="11" t="s">
        <v>418</v>
      </c>
    </row>
    <row r="372" spans="1:4" x14ac:dyDescent="0.25">
      <c r="A372" s="53" t="s">
        <v>313</v>
      </c>
      <c r="B372" s="10"/>
      <c r="C372" s="10"/>
      <c r="D372" s="11"/>
    </row>
    <row r="373" spans="1:4" ht="11.25" customHeight="1" x14ac:dyDescent="0.25">
      <c r="A373" s="54" t="s">
        <v>314</v>
      </c>
      <c r="B373" s="10" t="s">
        <v>618</v>
      </c>
      <c r="C373" s="37"/>
      <c r="D373" s="11" t="s">
        <v>315</v>
      </c>
    </row>
    <row r="374" spans="1:4" x14ac:dyDescent="0.25">
      <c r="A374" s="22" t="s">
        <v>1188</v>
      </c>
      <c r="B374" s="10"/>
      <c r="C374" s="10"/>
      <c r="D374" s="11"/>
    </row>
    <row r="375" spans="1:4" ht="12" customHeight="1" x14ac:dyDescent="0.25">
      <c r="A375" s="12" t="s">
        <v>316</v>
      </c>
      <c r="B375" s="10" t="s">
        <v>613</v>
      </c>
      <c r="C375" s="13"/>
      <c r="D375" s="11" t="s">
        <v>317</v>
      </c>
    </row>
    <row r="376" spans="1:4" s="56" customFormat="1" ht="12" customHeight="1" x14ac:dyDescent="0.25">
      <c r="A376" s="12" t="s">
        <v>318</v>
      </c>
      <c r="B376" s="10" t="s">
        <v>613</v>
      </c>
      <c r="C376" s="55"/>
      <c r="D376" s="11" t="s">
        <v>319</v>
      </c>
    </row>
    <row r="377" spans="1:4" s="56" customFormat="1" ht="12" customHeight="1" x14ac:dyDescent="0.25">
      <c r="A377" s="12" t="s">
        <v>320</v>
      </c>
      <c r="B377" s="10" t="s">
        <v>321</v>
      </c>
      <c r="C377" s="515"/>
      <c r="D377" s="516"/>
    </row>
    <row r="378" spans="1:4" s="56" customFormat="1" ht="12" customHeight="1" x14ac:dyDescent="0.25">
      <c r="A378" s="22" t="s">
        <v>322</v>
      </c>
      <c r="B378" s="10"/>
      <c r="C378" s="57"/>
      <c r="D378" s="58"/>
    </row>
    <row r="379" spans="1:4" ht="12" customHeight="1" x14ac:dyDescent="0.25">
      <c r="A379" s="12" t="s">
        <v>323</v>
      </c>
      <c r="B379" s="10" t="s">
        <v>618</v>
      </c>
      <c r="C379" s="59"/>
      <c r="D379" s="36" t="s">
        <v>459</v>
      </c>
    </row>
    <row r="380" spans="1:4" ht="12" customHeight="1" x14ac:dyDescent="0.25">
      <c r="A380" s="12" t="s">
        <v>325</v>
      </c>
      <c r="B380" s="28" t="s">
        <v>613</v>
      </c>
      <c r="C380" s="32"/>
      <c r="D380" s="36" t="s">
        <v>326</v>
      </c>
    </row>
    <row r="381" spans="1:4" ht="12" customHeight="1" x14ac:dyDescent="0.25">
      <c r="A381" s="12" t="s">
        <v>327</v>
      </c>
      <c r="B381" s="10" t="s">
        <v>618</v>
      </c>
      <c r="C381" s="37"/>
      <c r="D381" s="60" t="s">
        <v>328</v>
      </c>
    </row>
    <row r="382" spans="1:4" ht="12" customHeight="1" x14ac:dyDescent="0.25">
      <c r="A382" s="12" t="s">
        <v>329</v>
      </c>
      <c r="B382" s="10" t="s">
        <v>618</v>
      </c>
      <c r="C382" s="37"/>
      <c r="D382" s="60" t="s">
        <v>330</v>
      </c>
    </row>
    <row r="383" spans="1:4" x14ac:dyDescent="0.25">
      <c r="A383" s="61" t="s">
        <v>331</v>
      </c>
      <c r="B383" s="62"/>
      <c r="C383" s="62"/>
      <c r="D383" s="63"/>
    </row>
    <row r="384" spans="1:4" ht="12.75" customHeight="1" x14ac:dyDescent="0.25">
      <c r="A384" s="64" t="s">
        <v>332</v>
      </c>
      <c r="B384" s="62" t="s">
        <v>618</v>
      </c>
      <c r="C384" s="65"/>
      <c r="D384" s="63" t="s">
        <v>333</v>
      </c>
    </row>
    <row r="385" spans="1:4" ht="12.75" customHeight="1" x14ac:dyDescent="0.25">
      <c r="A385" s="64" t="s">
        <v>334</v>
      </c>
      <c r="B385" s="62" t="s">
        <v>618</v>
      </c>
      <c r="C385" s="65"/>
      <c r="D385" s="63" t="s">
        <v>333</v>
      </c>
    </row>
    <row r="386" spans="1:4" ht="12.75" customHeight="1" x14ac:dyDescent="0.25">
      <c r="A386" s="64" t="s">
        <v>1098</v>
      </c>
      <c r="B386" s="62" t="s">
        <v>618</v>
      </c>
      <c r="C386" s="65"/>
      <c r="D386" s="63" t="s">
        <v>333</v>
      </c>
    </row>
    <row r="387" spans="1:4" ht="12.75" customHeight="1" x14ac:dyDescent="0.25">
      <c r="A387" s="64" t="s">
        <v>1099</v>
      </c>
      <c r="B387" s="62" t="s">
        <v>618</v>
      </c>
      <c r="C387" s="65"/>
      <c r="D387" s="63" t="s">
        <v>333</v>
      </c>
    </row>
    <row r="388" spans="1:4" ht="12.75" customHeight="1" x14ac:dyDescent="0.25">
      <c r="A388" s="64" t="s">
        <v>1100</v>
      </c>
      <c r="B388" s="62" t="s">
        <v>618</v>
      </c>
      <c r="C388" s="65"/>
      <c r="D388" s="63" t="s">
        <v>333</v>
      </c>
    </row>
    <row r="389" spans="1:4" ht="12.75" customHeight="1" x14ac:dyDescent="0.25">
      <c r="A389" s="64" t="s">
        <v>1101</v>
      </c>
      <c r="B389" s="62" t="s">
        <v>618</v>
      </c>
      <c r="C389" s="65"/>
      <c r="D389" s="63" t="s">
        <v>333</v>
      </c>
    </row>
    <row r="390" spans="1:4" ht="12.75" customHeight="1" x14ac:dyDescent="0.25">
      <c r="A390" s="64" t="s">
        <v>1102</v>
      </c>
      <c r="B390" s="62" t="s">
        <v>618</v>
      </c>
      <c r="C390" s="65"/>
      <c r="D390" s="63" t="s">
        <v>333</v>
      </c>
    </row>
    <row r="391" spans="1:4" ht="12.75" customHeight="1" x14ac:dyDescent="0.25">
      <c r="A391" s="64" t="s">
        <v>1103</v>
      </c>
      <c r="B391" s="62" t="s">
        <v>618</v>
      </c>
      <c r="C391" s="65"/>
      <c r="D391" s="63" t="s">
        <v>333</v>
      </c>
    </row>
    <row r="392" spans="1:4" ht="12.75" customHeight="1" x14ac:dyDescent="0.25">
      <c r="A392" s="64" t="s">
        <v>1104</v>
      </c>
      <c r="B392" s="62" t="s">
        <v>618</v>
      </c>
      <c r="C392" s="65"/>
      <c r="D392" s="63" t="s">
        <v>333</v>
      </c>
    </row>
    <row r="393" spans="1:4" ht="12.75" customHeight="1" x14ac:dyDescent="0.25">
      <c r="A393" s="64" t="s">
        <v>1105</v>
      </c>
      <c r="B393" s="62" t="s">
        <v>618</v>
      </c>
      <c r="C393" s="65"/>
      <c r="D393" s="63" t="s">
        <v>333</v>
      </c>
    </row>
    <row r="394" spans="1:4" ht="12.75" customHeight="1" x14ac:dyDescent="0.25">
      <c r="A394" s="64" t="s">
        <v>1106</v>
      </c>
      <c r="B394" s="62" t="s">
        <v>618</v>
      </c>
      <c r="C394" s="65"/>
      <c r="D394" s="63" t="s">
        <v>333</v>
      </c>
    </row>
    <row r="395" spans="1:4" ht="12.75" customHeight="1" x14ac:dyDescent="0.25">
      <c r="A395" s="64" t="s">
        <v>1107</v>
      </c>
      <c r="B395" s="62" t="s">
        <v>618</v>
      </c>
      <c r="C395" s="65"/>
      <c r="D395" s="63" t="s">
        <v>333</v>
      </c>
    </row>
    <row r="396" spans="1:4" x14ac:dyDescent="0.25">
      <c r="A396" s="61" t="s">
        <v>1108</v>
      </c>
      <c r="B396" s="62"/>
      <c r="C396" s="62"/>
      <c r="D396" s="63"/>
    </row>
    <row r="397" spans="1:4" x14ac:dyDescent="0.25">
      <c r="A397" s="64" t="s">
        <v>1109</v>
      </c>
      <c r="B397" s="62" t="s">
        <v>618</v>
      </c>
      <c r="C397" s="65"/>
      <c r="D397" s="63" t="s">
        <v>1110</v>
      </c>
    </row>
    <row r="398" spans="1:4" x14ac:dyDescent="0.25">
      <c r="A398" s="64" t="s">
        <v>1111</v>
      </c>
      <c r="B398" s="62" t="s">
        <v>618</v>
      </c>
      <c r="C398" s="65"/>
      <c r="D398" s="63" t="s">
        <v>1110</v>
      </c>
    </row>
    <row r="399" spans="1:4" x14ac:dyDescent="0.25">
      <c r="A399" s="64" t="s">
        <v>1112</v>
      </c>
      <c r="B399" s="62" t="s">
        <v>618</v>
      </c>
      <c r="C399" s="65"/>
      <c r="D399" s="63" t="s">
        <v>1110</v>
      </c>
    </row>
    <row r="400" spans="1:4" x14ac:dyDescent="0.25">
      <c r="A400" s="64" t="s">
        <v>1113</v>
      </c>
      <c r="B400" s="62" t="s">
        <v>618</v>
      </c>
      <c r="C400" s="65"/>
      <c r="D400" s="63" t="s">
        <v>1110</v>
      </c>
    </row>
    <row r="401" spans="1:4" x14ac:dyDescent="0.25">
      <c r="A401" s="64" t="s">
        <v>1114</v>
      </c>
      <c r="B401" s="62" t="s">
        <v>618</v>
      </c>
      <c r="C401" s="65"/>
      <c r="D401" s="63" t="s">
        <v>1110</v>
      </c>
    </row>
    <row r="402" spans="1:4" x14ac:dyDescent="0.25">
      <c r="A402" s="64" t="s">
        <v>1115</v>
      </c>
      <c r="B402" s="62" t="s">
        <v>618</v>
      </c>
      <c r="C402" s="65"/>
      <c r="D402" s="63" t="s">
        <v>1110</v>
      </c>
    </row>
    <row r="403" spans="1:4" x14ac:dyDescent="0.25">
      <c r="A403" s="64" t="s">
        <v>1233</v>
      </c>
      <c r="B403" s="62" t="s">
        <v>618</v>
      </c>
      <c r="C403" s="65"/>
      <c r="D403" s="63" t="s">
        <v>1110</v>
      </c>
    </row>
    <row r="404" spans="1:4" x14ac:dyDescent="0.25">
      <c r="A404" s="64" t="s">
        <v>1234</v>
      </c>
      <c r="B404" s="62" t="s">
        <v>618</v>
      </c>
      <c r="C404" s="65"/>
      <c r="D404" s="63" t="s">
        <v>1110</v>
      </c>
    </row>
    <row r="405" spans="1:4" x14ac:dyDescent="0.25">
      <c r="A405" s="64" t="s">
        <v>1235</v>
      </c>
      <c r="B405" s="62" t="s">
        <v>618</v>
      </c>
      <c r="C405" s="65"/>
      <c r="D405" s="63" t="s">
        <v>1110</v>
      </c>
    </row>
    <row r="406" spans="1:4" x14ac:dyDescent="0.25">
      <c r="A406" s="64" t="s">
        <v>1236</v>
      </c>
      <c r="B406" s="62" t="s">
        <v>618</v>
      </c>
      <c r="C406" s="65"/>
      <c r="D406" s="63" t="s">
        <v>1110</v>
      </c>
    </row>
    <row r="407" spans="1:4" x14ac:dyDescent="0.25">
      <c r="A407" s="64" t="s">
        <v>1237</v>
      </c>
      <c r="B407" s="62" t="s">
        <v>618</v>
      </c>
      <c r="C407" s="65"/>
      <c r="D407" s="63" t="s">
        <v>1110</v>
      </c>
    </row>
    <row r="408" spans="1:4" s="66" customFormat="1" x14ac:dyDescent="0.25">
      <c r="A408" s="64" t="s">
        <v>1238</v>
      </c>
      <c r="B408" s="62" t="s">
        <v>618</v>
      </c>
      <c r="C408" s="65"/>
      <c r="D408" s="63" t="s">
        <v>1110</v>
      </c>
    </row>
    <row r="409" spans="1:4" s="70" customFormat="1" ht="13.8" thickBot="1" x14ac:dyDescent="0.3">
      <c r="A409" s="67"/>
      <c r="B409" s="68"/>
      <c r="C409" s="68"/>
      <c r="D409" s="69"/>
    </row>
    <row r="410" spans="1:4" ht="14.4" thickTop="1" x14ac:dyDescent="0.25">
      <c r="A410" s="9" t="s">
        <v>1239</v>
      </c>
      <c r="B410" s="10"/>
      <c r="C410" s="10"/>
      <c r="D410" s="11"/>
    </row>
    <row r="411" spans="1:4" ht="12.75" customHeight="1" x14ac:dyDescent="0.25">
      <c r="A411" s="22" t="s">
        <v>1240</v>
      </c>
      <c r="B411" s="10"/>
      <c r="C411" s="10"/>
      <c r="D411" s="11"/>
    </row>
    <row r="412" spans="1:4" ht="12.75" customHeight="1" x14ac:dyDescent="0.25">
      <c r="A412" s="27" t="s">
        <v>1241</v>
      </c>
      <c r="B412" s="28" t="s">
        <v>618</v>
      </c>
      <c r="C412" s="71"/>
      <c r="D412" s="30" t="s">
        <v>1242</v>
      </c>
    </row>
    <row r="413" spans="1:4" ht="12.75" customHeight="1" x14ac:dyDescent="0.25">
      <c r="A413" s="27" t="s">
        <v>1243</v>
      </c>
      <c r="B413" s="28" t="s">
        <v>618</v>
      </c>
      <c r="C413" s="71"/>
      <c r="D413" s="30" t="s">
        <v>1244</v>
      </c>
    </row>
    <row r="414" spans="1:4" ht="12.75" customHeight="1" x14ac:dyDescent="0.25">
      <c r="A414" s="72" t="s">
        <v>1245</v>
      </c>
      <c r="B414" s="10" t="s">
        <v>618</v>
      </c>
      <c r="C414" s="37"/>
      <c r="D414" s="11" t="s">
        <v>1246</v>
      </c>
    </row>
    <row r="415" spans="1:4" ht="12.75" customHeight="1" x14ac:dyDescent="0.25">
      <c r="A415" s="72" t="s">
        <v>1247</v>
      </c>
      <c r="B415" s="10" t="s">
        <v>618</v>
      </c>
      <c r="C415" s="37"/>
      <c r="D415" s="11" t="s">
        <v>1248</v>
      </c>
    </row>
    <row r="416" spans="1:4" ht="12.75" customHeight="1" x14ac:dyDescent="0.25">
      <c r="A416" s="73" t="s">
        <v>1249</v>
      </c>
      <c r="B416" s="10"/>
      <c r="C416" s="10"/>
      <c r="D416" s="11"/>
    </row>
    <row r="417" spans="1:4" ht="12.75" customHeight="1" x14ac:dyDescent="0.25">
      <c r="A417" s="54" t="s">
        <v>1250</v>
      </c>
      <c r="B417" s="62" t="s">
        <v>618</v>
      </c>
      <c r="C417" s="37"/>
      <c r="D417" s="74" t="s">
        <v>1251</v>
      </c>
    </row>
    <row r="418" spans="1:4" ht="12.75" customHeight="1" x14ac:dyDescent="0.25">
      <c r="A418" s="72" t="s">
        <v>1252</v>
      </c>
      <c r="B418" s="10" t="s">
        <v>514</v>
      </c>
      <c r="C418" s="75"/>
      <c r="D418" s="11" t="s">
        <v>1253</v>
      </c>
    </row>
    <row r="419" spans="1:4" s="79" customFormat="1" ht="13.8" thickBot="1" x14ac:dyDescent="0.3">
      <c r="A419" s="76"/>
      <c r="B419" s="77"/>
      <c r="C419" s="77"/>
      <c r="D419" s="78"/>
    </row>
    <row r="420" spans="1:4" x14ac:dyDescent="0.25">
      <c r="D420" s="81"/>
    </row>
    <row r="421" spans="1:4" x14ac:dyDescent="0.25">
      <c r="D421" s="81"/>
    </row>
    <row r="422" spans="1:4" x14ac:dyDescent="0.25">
      <c r="D422" s="81"/>
    </row>
    <row r="423" spans="1:4" x14ac:dyDescent="0.25">
      <c r="D423" s="81"/>
    </row>
    <row r="424" spans="1:4" x14ac:dyDescent="0.25">
      <c r="D424" s="81"/>
    </row>
    <row r="425" spans="1:4" x14ac:dyDescent="0.25">
      <c r="D425" s="81"/>
    </row>
    <row r="426" spans="1:4" x14ac:dyDescent="0.25">
      <c r="D426" s="81"/>
    </row>
    <row r="427" spans="1:4" x14ac:dyDescent="0.25">
      <c r="A427" s="82"/>
      <c r="D427" s="81"/>
    </row>
    <row r="428" spans="1:4" x14ac:dyDescent="0.25">
      <c r="D428" s="81"/>
    </row>
    <row r="429" spans="1:4" x14ac:dyDescent="0.25">
      <c r="D429" s="81"/>
    </row>
    <row r="430" spans="1:4" x14ac:dyDescent="0.25">
      <c r="D430" s="81"/>
    </row>
    <row r="431" spans="1:4" x14ac:dyDescent="0.25">
      <c r="D431" s="81"/>
    </row>
    <row r="432" spans="1:4" x14ac:dyDescent="0.25">
      <c r="D432" s="81"/>
    </row>
    <row r="433" spans="4:4" x14ac:dyDescent="0.25">
      <c r="D433" s="81"/>
    </row>
    <row r="434" spans="4:4" x14ac:dyDescent="0.25">
      <c r="D434" s="81"/>
    </row>
    <row r="435" spans="4:4" x14ac:dyDescent="0.25">
      <c r="D435" s="81"/>
    </row>
    <row r="436" spans="4:4" x14ac:dyDescent="0.25">
      <c r="D436" s="81"/>
    </row>
    <row r="437" spans="4:4" x14ac:dyDescent="0.25">
      <c r="D437" s="81"/>
    </row>
    <row r="438" spans="4:4" x14ac:dyDescent="0.25">
      <c r="D438" s="81"/>
    </row>
    <row r="439" spans="4:4" x14ac:dyDescent="0.25">
      <c r="D439" s="81"/>
    </row>
    <row r="440" spans="4:4" x14ac:dyDescent="0.25">
      <c r="D440" s="81"/>
    </row>
    <row r="441" spans="4:4" x14ac:dyDescent="0.25">
      <c r="D441" s="81"/>
    </row>
    <row r="442" spans="4:4" x14ac:dyDescent="0.25">
      <c r="D442" s="81"/>
    </row>
    <row r="443" spans="4:4" x14ac:dyDescent="0.25">
      <c r="D443" s="81"/>
    </row>
    <row r="444" spans="4:4" x14ac:dyDescent="0.25">
      <c r="D444" s="81"/>
    </row>
    <row r="445" spans="4:4" x14ac:dyDescent="0.25">
      <c r="D445" s="81"/>
    </row>
    <row r="446" spans="4:4" x14ac:dyDescent="0.25">
      <c r="D446" s="81"/>
    </row>
    <row r="447" spans="4:4" x14ac:dyDescent="0.25">
      <c r="D447" s="81"/>
    </row>
    <row r="448" spans="4:4" x14ac:dyDescent="0.25">
      <c r="D448" s="81"/>
    </row>
    <row r="449" spans="4:4" x14ac:dyDescent="0.25">
      <c r="D449" s="81"/>
    </row>
    <row r="450" spans="4:4" x14ac:dyDescent="0.25">
      <c r="D450" s="81"/>
    </row>
    <row r="451" spans="4:4" x14ac:dyDescent="0.25">
      <c r="D451" s="81"/>
    </row>
    <row r="452" spans="4:4" x14ac:dyDescent="0.25">
      <c r="D452" s="81"/>
    </row>
    <row r="453" spans="4:4" x14ac:dyDescent="0.25">
      <c r="D453" s="81"/>
    </row>
    <row r="454" spans="4:4" x14ac:dyDescent="0.25">
      <c r="D454" s="81"/>
    </row>
    <row r="455" spans="4:4" x14ac:dyDescent="0.25">
      <c r="D455" s="81"/>
    </row>
    <row r="456" spans="4:4" x14ac:dyDescent="0.25">
      <c r="D456" s="81"/>
    </row>
    <row r="457" spans="4:4" x14ac:dyDescent="0.25">
      <c r="D457" s="81"/>
    </row>
    <row r="458" spans="4:4" x14ac:dyDescent="0.25">
      <c r="D458" s="81"/>
    </row>
    <row r="459" spans="4:4" x14ac:dyDescent="0.25">
      <c r="D459" s="81"/>
    </row>
    <row r="460" spans="4:4" x14ac:dyDescent="0.25">
      <c r="D460" s="81"/>
    </row>
    <row r="461" spans="4:4" x14ac:dyDescent="0.25">
      <c r="D461" s="81"/>
    </row>
    <row r="462" spans="4:4" x14ac:dyDescent="0.25">
      <c r="D462" s="81"/>
    </row>
    <row r="463" spans="4:4" x14ac:dyDescent="0.25">
      <c r="D463" s="81"/>
    </row>
    <row r="464" spans="4:4" x14ac:dyDescent="0.25">
      <c r="D464" s="81"/>
    </row>
    <row r="465" spans="4:4" x14ac:dyDescent="0.25">
      <c r="D465" s="81"/>
    </row>
    <row r="466" spans="4:4" x14ac:dyDescent="0.25">
      <c r="D466" s="81"/>
    </row>
    <row r="467" spans="4:4" x14ac:dyDescent="0.25">
      <c r="D467" s="81"/>
    </row>
    <row r="468" spans="4:4" x14ac:dyDescent="0.25">
      <c r="D468" s="81"/>
    </row>
    <row r="469" spans="4:4" x14ac:dyDescent="0.25">
      <c r="D469" s="81"/>
    </row>
    <row r="470" spans="4:4" x14ac:dyDescent="0.25">
      <c r="D470" s="81"/>
    </row>
    <row r="471" spans="4:4" x14ac:dyDescent="0.25">
      <c r="D471" s="81"/>
    </row>
    <row r="472" spans="4:4" x14ac:dyDescent="0.25">
      <c r="D472" s="81"/>
    </row>
    <row r="473" spans="4:4" x14ac:dyDescent="0.25">
      <c r="D473" s="81"/>
    </row>
    <row r="474" spans="4:4" x14ac:dyDescent="0.25">
      <c r="D474" s="81"/>
    </row>
    <row r="475" spans="4:4" x14ac:dyDescent="0.25">
      <c r="D475" s="81"/>
    </row>
    <row r="476" spans="4:4" x14ac:dyDescent="0.25">
      <c r="D476" s="81"/>
    </row>
    <row r="477" spans="4:4" x14ac:dyDescent="0.25">
      <c r="D477" s="81"/>
    </row>
    <row r="478" spans="4:4" x14ac:dyDescent="0.25">
      <c r="D478" s="81"/>
    </row>
    <row r="479" spans="4:4" x14ac:dyDescent="0.25">
      <c r="D479" s="81"/>
    </row>
    <row r="480" spans="4:4" x14ac:dyDescent="0.25">
      <c r="D480" s="81"/>
    </row>
    <row r="481" spans="4:4" x14ac:dyDescent="0.25">
      <c r="D481" s="81"/>
    </row>
    <row r="482" spans="4:4" x14ac:dyDescent="0.25">
      <c r="D482" s="81"/>
    </row>
    <row r="483" spans="4:4" x14ac:dyDescent="0.25">
      <c r="D483" s="81"/>
    </row>
    <row r="484" spans="4:4" x14ac:dyDescent="0.25">
      <c r="D484" s="81"/>
    </row>
    <row r="485" spans="4:4" x14ac:dyDescent="0.25">
      <c r="D485" s="81"/>
    </row>
    <row r="486" spans="4:4" x14ac:dyDescent="0.25">
      <c r="D486" s="81"/>
    </row>
    <row r="487" spans="4:4" x14ac:dyDescent="0.25">
      <c r="D487" s="81"/>
    </row>
    <row r="488" spans="4:4" x14ac:dyDescent="0.25">
      <c r="D488" s="81"/>
    </row>
    <row r="489" spans="4:4" x14ac:dyDescent="0.25">
      <c r="D489" s="81"/>
    </row>
    <row r="490" spans="4:4" x14ac:dyDescent="0.25">
      <c r="D490" s="81"/>
    </row>
    <row r="491" spans="4:4" x14ac:dyDescent="0.25">
      <c r="D491" s="81"/>
    </row>
    <row r="492" spans="4:4" x14ac:dyDescent="0.25">
      <c r="D492" s="81"/>
    </row>
    <row r="493" spans="4:4" x14ac:dyDescent="0.25">
      <c r="D493" s="81"/>
    </row>
    <row r="494" spans="4:4" x14ac:dyDescent="0.25">
      <c r="D494" s="81"/>
    </row>
    <row r="495" spans="4:4" x14ac:dyDescent="0.25">
      <c r="D495" s="81"/>
    </row>
    <row r="496" spans="4:4" x14ac:dyDescent="0.25">
      <c r="D496" s="81"/>
    </row>
    <row r="497" spans="4:4" x14ac:dyDescent="0.25">
      <c r="D497" s="81"/>
    </row>
    <row r="498" spans="4:4" x14ac:dyDescent="0.25">
      <c r="D498" s="81"/>
    </row>
    <row r="499" spans="4:4" x14ac:dyDescent="0.25">
      <c r="D499" s="81"/>
    </row>
    <row r="500" spans="4:4" x14ac:dyDescent="0.25">
      <c r="D500" s="81"/>
    </row>
    <row r="501" spans="4:4" x14ac:dyDescent="0.25">
      <c r="D501" s="81"/>
    </row>
    <row r="502" spans="4:4" x14ac:dyDescent="0.25">
      <c r="D502" s="81"/>
    </row>
    <row r="503" spans="4:4" x14ac:dyDescent="0.25">
      <c r="D503" s="81"/>
    </row>
    <row r="504" spans="4:4" x14ac:dyDescent="0.25">
      <c r="D504" s="81"/>
    </row>
    <row r="505" spans="4:4" x14ac:dyDescent="0.25">
      <c r="D505" s="81"/>
    </row>
    <row r="506" spans="4:4" x14ac:dyDescent="0.25">
      <c r="D506" s="81"/>
    </row>
    <row r="507" spans="4:4" x14ac:dyDescent="0.25">
      <c r="D507" s="81"/>
    </row>
    <row r="508" spans="4:4" x14ac:dyDescent="0.25">
      <c r="D508" s="81"/>
    </row>
    <row r="509" spans="4:4" x14ac:dyDescent="0.25">
      <c r="D509" s="81"/>
    </row>
    <row r="510" spans="4:4" x14ac:dyDescent="0.25">
      <c r="D510" s="81"/>
    </row>
    <row r="511" spans="4:4" x14ac:dyDescent="0.25">
      <c r="D511" s="81"/>
    </row>
    <row r="512" spans="4:4" x14ac:dyDescent="0.25">
      <c r="D512" s="81"/>
    </row>
    <row r="513" spans="4:4" x14ac:dyDescent="0.25">
      <c r="D513" s="81"/>
    </row>
    <row r="514" spans="4:4" x14ac:dyDescent="0.25">
      <c r="D514" s="81"/>
    </row>
    <row r="515" spans="4:4" x14ac:dyDescent="0.25">
      <c r="D515" s="81"/>
    </row>
    <row r="516" spans="4:4" x14ac:dyDescent="0.25">
      <c r="D516" s="81"/>
    </row>
    <row r="517" spans="4:4" x14ac:dyDescent="0.25">
      <c r="D517" s="81"/>
    </row>
    <row r="518" spans="4:4" x14ac:dyDescent="0.25">
      <c r="D518" s="81"/>
    </row>
    <row r="519" spans="4:4" x14ac:dyDescent="0.25">
      <c r="D519" s="81"/>
    </row>
    <row r="520" spans="4:4" x14ac:dyDescent="0.25">
      <c r="D520" s="81"/>
    </row>
    <row r="521" spans="4:4" x14ac:dyDescent="0.25">
      <c r="D521" s="81"/>
    </row>
    <row r="522" spans="4:4" x14ac:dyDescent="0.25">
      <c r="D522" s="81"/>
    </row>
    <row r="523" spans="4:4" x14ac:dyDescent="0.25">
      <c r="D523" s="81"/>
    </row>
    <row r="524" spans="4:4" x14ac:dyDescent="0.25">
      <c r="D524" s="81"/>
    </row>
    <row r="525" spans="4:4" x14ac:dyDescent="0.25">
      <c r="D525" s="81"/>
    </row>
    <row r="526" spans="4:4" x14ac:dyDescent="0.25">
      <c r="D526" s="81"/>
    </row>
    <row r="527" spans="4:4" x14ac:dyDescent="0.25">
      <c r="D527" s="81"/>
    </row>
    <row r="528" spans="4:4" x14ac:dyDescent="0.25">
      <c r="D528" s="81"/>
    </row>
    <row r="529" spans="4:4" x14ac:dyDescent="0.25">
      <c r="D529" s="81"/>
    </row>
    <row r="530" spans="4:4" x14ac:dyDescent="0.25">
      <c r="D530" s="81"/>
    </row>
    <row r="531" spans="4:4" x14ac:dyDescent="0.25">
      <c r="D531" s="81"/>
    </row>
    <row r="532" spans="4:4" x14ac:dyDescent="0.25">
      <c r="D532" s="81"/>
    </row>
    <row r="533" spans="4:4" x14ac:dyDescent="0.25">
      <c r="D533" s="81"/>
    </row>
    <row r="534" spans="4:4" x14ac:dyDescent="0.25">
      <c r="D534" s="81"/>
    </row>
    <row r="535" spans="4:4" x14ac:dyDescent="0.25">
      <c r="D535" s="81"/>
    </row>
    <row r="536" spans="4:4" x14ac:dyDescent="0.25">
      <c r="D536" s="81"/>
    </row>
    <row r="537" spans="4:4" x14ac:dyDescent="0.25">
      <c r="D537" s="81"/>
    </row>
    <row r="538" spans="4:4" x14ac:dyDescent="0.25">
      <c r="D538" s="81"/>
    </row>
    <row r="539" spans="4:4" x14ac:dyDescent="0.25">
      <c r="D539" s="81"/>
    </row>
    <row r="540" spans="4:4" x14ac:dyDescent="0.25">
      <c r="D540" s="81"/>
    </row>
    <row r="541" spans="4:4" x14ac:dyDescent="0.25">
      <c r="D541" s="81"/>
    </row>
    <row r="542" spans="4:4" x14ac:dyDescent="0.25">
      <c r="D542" s="81"/>
    </row>
    <row r="543" spans="4:4" x14ac:dyDescent="0.25">
      <c r="D543" s="81"/>
    </row>
    <row r="544" spans="4:4" x14ac:dyDescent="0.25">
      <c r="D544" s="81"/>
    </row>
    <row r="545" spans="4:4" x14ac:dyDescent="0.25">
      <c r="D545" s="81"/>
    </row>
    <row r="546" spans="4:4" x14ac:dyDescent="0.25">
      <c r="D546" s="81"/>
    </row>
    <row r="547" spans="4:4" x14ac:dyDescent="0.25">
      <c r="D547" s="81"/>
    </row>
    <row r="548" spans="4:4" x14ac:dyDescent="0.25">
      <c r="D548" s="81"/>
    </row>
    <row r="549" spans="4:4" x14ac:dyDescent="0.25">
      <c r="D549" s="81"/>
    </row>
    <row r="550" spans="4:4" x14ac:dyDescent="0.25">
      <c r="D550" s="81"/>
    </row>
    <row r="551" spans="4:4" x14ac:dyDescent="0.25">
      <c r="D551" s="81"/>
    </row>
    <row r="552" spans="4:4" x14ac:dyDescent="0.25">
      <c r="D552" s="81"/>
    </row>
    <row r="553" spans="4:4" x14ac:dyDescent="0.25">
      <c r="D553" s="81"/>
    </row>
    <row r="554" spans="4:4" x14ac:dyDescent="0.25">
      <c r="D554" s="81"/>
    </row>
    <row r="555" spans="4:4" x14ac:dyDescent="0.25">
      <c r="D555" s="81"/>
    </row>
    <row r="556" spans="4:4" x14ac:dyDescent="0.25">
      <c r="D556" s="81"/>
    </row>
    <row r="557" spans="4:4" x14ac:dyDescent="0.25">
      <c r="D557" s="81"/>
    </row>
    <row r="558" spans="4:4" x14ac:dyDescent="0.25">
      <c r="D558" s="81"/>
    </row>
    <row r="559" spans="4:4" x14ac:dyDescent="0.25">
      <c r="D559" s="81"/>
    </row>
    <row r="560" spans="4:4" x14ac:dyDescent="0.25">
      <c r="D560" s="81"/>
    </row>
    <row r="561" spans="4:4" x14ac:dyDescent="0.25">
      <c r="D561" s="81"/>
    </row>
    <row r="562" spans="4:4" x14ac:dyDescent="0.25">
      <c r="D562" s="81"/>
    </row>
    <row r="563" spans="4:4" x14ac:dyDescent="0.25">
      <c r="D563" s="81"/>
    </row>
    <row r="564" spans="4:4" x14ac:dyDescent="0.25">
      <c r="D564" s="81"/>
    </row>
    <row r="565" spans="4:4" x14ac:dyDescent="0.25">
      <c r="D565" s="81"/>
    </row>
    <row r="566" spans="4:4" x14ac:dyDescent="0.25">
      <c r="D566" s="81"/>
    </row>
    <row r="567" spans="4:4" x14ac:dyDescent="0.25">
      <c r="D567" s="81"/>
    </row>
    <row r="568" spans="4:4" x14ac:dyDescent="0.25">
      <c r="D568" s="81"/>
    </row>
    <row r="569" spans="4:4" x14ac:dyDescent="0.25">
      <c r="D569" s="81"/>
    </row>
    <row r="570" spans="4:4" x14ac:dyDescent="0.25">
      <c r="D570" s="81"/>
    </row>
    <row r="571" spans="4:4" x14ac:dyDescent="0.25">
      <c r="D571" s="81"/>
    </row>
    <row r="572" spans="4:4" x14ac:dyDescent="0.25">
      <c r="D572" s="81"/>
    </row>
    <row r="573" spans="4:4" x14ac:dyDescent="0.25">
      <c r="D573" s="81"/>
    </row>
    <row r="574" spans="4:4" x14ac:dyDescent="0.25">
      <c r="D574" s="81"/>
    </row>
    <row r="575" spans="4:4" x14ac:dyDescent="0.25">
      <c r="D575" s="81"/>
    </row>
    <row r="576" spans="4:4" x14ac:dyDescent="0.25">
      <c r="D576" s="81"/>
    </row>
    <row r="577" spans="4:4" x14ac:dyDescent="0.25">
      <c r="D577" s="81"/>
    </row>
    <row r="578" spans="4:4" x14ac:dyDescent="0.25">
      <c r="D578" s="81"/>
    </row>
    <row r="579" spans="4:4" x14ac:dyDescent="0.25">
      <c r="D579" s="81"/>
    </row>
    <row r="580" spans="4:4" x14ac:dyDescent="0.25">
      <c r="D580" s="81"/>
    </row>
    <row r="581" spans="4:4" x14ac:dyDescent="0.25">
      <c r="D581" s="81"/>
    </row>
    <row r="582" spans="4:4" x14ac:dyDescent="0.25">
      <c r="D582" s="81"/>
    </row>
    <row r="583" spans="4:4" x14ac:dyDescent="0.25">
      <c r="D583" s="81"/>
    </row>
    <row r="584" spans="4:4" x14ac:dyDescent="0.25">
      <c r="D584" s="81"/>
    </row>
    <row r="585" spans="4:4" x14ac:dyDescent="0.25">
      <c r="D585" s="81"/>
    </row>
    <row r="586" spans="4:4" x14ac:dyDescent="0.25">
      <c r="D586" s="81"/>
    </row>
    <row r="587" spans="4:4" x14ac:dyDescent="0.25">
      <c r="D587" s="81"/>
    </row>
    <row r="588" spans="4:4" x14ac:dyDescent="0.25">
      <c r="D588" s="81"/>
    </row>
    <row r="589" spans="4:4" x14ac:dyDescent="0.25">
      <c r="D589" s="81"/>
    </row>
    <row r="590" spans="4:4" x14ac:dyDescent="0.25">
      <c r="D590" s="81"/>
    </row>
    <row r="591" spans="4:4" x14ac:dyDescent="0.25">
      <c r="D591" s="81"/>
    </row>
    <row r="592" spans="4:4" x14ac:dyDescent="0.25">
      <c r="D592" s="81"/>
    </row>
    <row r="593" spans="4:4" x14ac:dyDescent="0.25">
      <c r="D593" s="81"/>
    </row>
    <row r="594" spans="4:4" x14ac:dyDescent="0.25">
      <c r="D594" s="81"/>
    </row>
    <row r="595" spans="4:4" x14ac:dyDescent="0.25">
      <c r="D595" s="81"/>
    </row>
    <row r="596" spans="4:4" x14ac:dyDescent="0.25">
      <c r="D596" s="81"/>
    </row>
    <row r="597" spans="4:4" x14ac:dyDescent="0.25">
      <c r="D597" s="81"/>
    </row>
    <row r="598" spans="4:4" x14ac:dyDescent="0.25">
      <c r="D598" s="81"/>
    </row>
    <row r="599" spans="4:4" x14ac:dyDescent="0.25">
      <c r="D599" s="81"/>
    </row>
    <row r="600" spans="4:4" x14ac:dyDescent="0.25">
      <c r="D600" s="81"/>
    </row>
    <row r="601" spans="4:4" x14ac:dyDescent="0.25">
      <c r="D601" s="81"/>
    </row>
    <row r="602" spans="4:4" x14ac:dyDescent="0.25">
      <c r="D602" s="81"/>
    </row>
    <row r="603" spans="4:4" x14ac:dyDescent="0.25">
      <c r="D603" s="81"/>
    </row>
    <row r="604" spans="4:4" x14ac:dyDescent="0.25">
      <c r="D604" s="81"/>
    </row>
    <row r="605" spans="4:4" x14ac:dyDescent="0.25">
      <c r="D605" s="81"/>
    </row>
    <row r="606" spans="4:4" x14ac:dyDescent="0.25">
      <c r="D606" s="81"/>
    </row>
    <row r="607" spans="4:4" x14ac:dyDescent="0.25">
      <c r="D607" s="81"/>
    </row>
    <row r="608" spans="4:4" x14ac:dyDescent="0.25">
      <c r="D608" s="81"/>
    </row>
    <row r="609" spans="4:4" x14ac:dyDescent="0.25">
      <c r="D609" s="81"/>
    </row>
    <row r="610" spans="4:4" x14ac:dyDescent="0.25">
      <c r="D610" s="81"/>
    </row>
    <row r="611" spans="4:4" x14ac:dyDescent="0.25">
      <c r="D611" s="81"/>
    </row>
    <row r="612" spans="4:4" x14ac:dyDescent="0.25">
      <c r="D612" s="81"/>
    </row>
    <row r="613" spans="4:4" x14ac:dyDescent="0.25">
      <c r="D613" s="81"/>
    </row>
  </sheetData>
  <mergeCells count="13">
    <mergeCell ref="C377:D377"/>
    <mergeCell ref="C295:D295"/>
    <mergeCell ref="C302:D302"/>
    <mergeCell ref="C307:D307"/>
    <mergeCell ref="A1:D1"/>
    <mergeCell ref="B5:C5"/>
    <mergeCell ref="B6:C6"/>
    <mergeCell ref="B7:C7"/>
    <mergeCell ref="A355:B355"/>
    <mergeCell ref="B8:C8"/>
    <mergeCell ref="B9:C9"/>
    <mergeCell ref="B10:C10"/>
    <mergeCell ref="B11:C1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75" workbookViewId="0"/>
  </sheetViews>
  <sheetFormatPr defaultColWidth="8.77734375" defaultRowHeight="13.2" x14ac:dyDescent="0.25"/>
  <cols>
    <col min="1" max="1" width="2.6640625" customWidth="1"/>
    <col min="2" max="6" width="8.77734375" customWidth="1"/>
    <col min="7" max="7" width="14.6640625" customWidth="1"/>
  </cols>
  <sheetData>
    <row r="1" spans="1:11" ht="13.8" thickBot="1" x14ac:dyDescent="0.3">
      <c r="C1" s="291"/>
      <c r="D1" s="292"/>
      <c r="F1" s="293"/>
      <c r="G1" s="294"/>
    </row>
    <row r="2" spans="1:11" x14ac:dyDescent="0.25">
      <c r="B2" s="253" t="s">
        <v>553</v>
      </c>
      <c r="C2" s="254"/>
      <c r="D2" s="255"/>
      <c r="E2" s="256"/>
      <c r="F2" s="257"/>
      <c r="G2" s="258"/>
      <c r="H2" s="256"/>
      <c r="I2" s="256"/>
      <c r="J2" s="256"/>
      <c r="K2" s="259"/>
    </row>
    <row r="3" spans="1:11" x14ac:dyDescent="0.25">
      <c r="B3" s="12" t="s">
        <v>537</v>
      </c>
      <c r="C3" s="295" t="s">
        <v>538</v>
      </c>
      <c r="D3" s="296">
        <v>292.7</v>
      </c>
      <c r="E3" s="56" t="s">
        <v>539</v>
      </c>
      <c r="F3" s="297" t="s">
        <v>533</v>
      </c>
      <c r="G3" s="296">
        <f>D3*1000</f>
        <v>292700</v>
      </c>
      <c r="H3" s="56" t="s">
        <v>540</v>
      </c>
      <c r="I3" s="297" t="s">
        <v>533</v>
      </c>
      <c r="J3" s="298">
        <v>1</v>
      </c>
      <c r="K3" s="299" t="s">
        <v>541</v>
      </c>
    </row>
    <row r="4" spans="1:11" x14ac:dyDescent="0.25">
      <c r="A4" s="300"/>
      <c r="B4" s="301"/>
      <c r="C4" s="295"/>
      <c r="D4" s="302"/>
      <c r="E4" s="295"/>
      <c r="F4" s="297"/>
      <c r="G4" s="303" t="s">
        <v>542</v>
      </c>
      <c r="H4" s="295"/>
      <c r="I4" s="297"/>
      <c r="J4" s="295" t="s">
        <v>542</v>
      </c>
      <c r="K4" s="304"/>
    </row>
    <row r="5" spans="1:11" x14ac:dyDescent="0.25">
      <c r="B5" s="12" t="s">
        <v>543</v>
      </c>
      <c r="C5" s="295" t="s">
        <v>544</v>
      </c>
      <c r="D5" s="296">
        <v>292.7</v>
      </c>
      <c r="E5" s="56" t="s">
        <v>714</v>
      </c>
      <c r="F5" s="297" t="s">
        <v>533</v>
      </c>
      <c r="G5" s="296">
        <f>D5*1000000</f>
        <v>292700000</v>
      </c>
      <c r="H5" s="56" t="s">
        <v>540</v>
      </c>
      <c r="I5" s="297" t="s">
        <v>533</v>
      </c>
      <c r="J5" s="298">
        <v>1</v>
      </c>
      <c r="K5" s="299" t="s">
        <v>868</v>
      </c>
    </row>
    <row r="6" spans="1:11" ht="13.8" thickBot="1" x14ac:dyDescent="0.3">
      <c r="B6" s="285"/>
      <c r="C6" s="305"/>
      <c r="D6" s="287"/>
      <c r="E6" s="8"/>
      <c r="F6" s="288"/>
      <c r="G6" s="289"/>
      <c r="H6" s="8"/>
      <c r="I6" s="288"/>
      <c r="J6" s="8"/>
      <c r="K6" s="290"/>
    </row>
    <row r="7" spans="1:11" ht="13.8" thickBot="1" x14ac:dyDescent="0.3">
      <c r="A7" s="56"/>
      <c r="B7" s="56"/>
      <c r="C7" s="295"/>
      <c r="D7" s="296"/>
      <c r="E7" s="56"/>
      <c r="F7" s="297"/>
      <c r="G7" s="306"/>
      <c r="H7" s="56"/>
      <c r="I7" s="297"/>
      <c r="J7" s="56"/>
      <c r="K7" s="56"/>
    </row>
    <row r="8" spans="1:11" x14ac:dyDescent="0.25">
      <c r="B8" s="253" t="s">
        <v>554</v>
      </c>
      <c r="C8" s="307"/>
      <c r="D8" s="308"/>
      <c r="E8" s="309"/>
      <c r="F8" s="310"/>
      <c r="G8" s="311"/>
      <c r="H8" s="309"/>
      <c r="I8" s="310"/>
      <c r="J8" s="309"/>
      <c r="K8" s="312"/>
    </row>
    <row r="9" spans="1:11" x14ac:dyDescent="0.25">
      <c r="B9" s="12" t="s">
        <v>537</v>
      </c>
      <c r="C9" s="295" t="s">
        <v>545</v>
      </c>
      <c r="D9" s="313">
        <v>1</v>
      </c>
      <c r="E9" s="314" t="s">
        <v>714</v>
      </c>
      <c r="F9" s="248" t="s">
        <v>533</v>
      </c>
      <c r="G9" s="315">
        <f>D9*1000000</f>
        <v>1000000</v>
      </c>
      <c r="H9" s="232" t="s">
        <v>540</v>
      </c>
      <c r="I9" s="316" t="s">
        <v>533</v>
      </c>
      <c r="J9" s="317">
        <v>10</v>
      </c>
      <c r="K9" s="318" t="s">
        <v>546</v>
      </c>
    </row>
    <row r="10" spans="1:11" ht="13.8" thickBot="1" x14ac:dyDescent="0.3">
      <c r="A10" s="300"/>
      <c r="B10" s="301"/>
      <c r="C10" s="319"/>
      <c r="D10" s="320"/>
      <c r="E10" s="321"/>
      <c r="F10" s="248"/>
      <c r="G10" s="322" t="s">
        <v>547</v>
      </c>
      <c r="H10" s="321"/>
      <c r="I10" s="248"/>
      <c r="J10" s="321" t="s">
        <v>547</v>
      </c>
      <c r="K10" s="323"/>
    </row>
    <row r="11" spans="1:11" ht="13.8" thickBot="1" x14ac:dyDescent="0.3">
      <c r="B11" s="12" t="s">
        <v>543</v>
      </c>
      <c r="C11" s="295" t="s">
        <v>548</v>
      </c>
      <c r="D11" s="324">
        <f>G11/1000000</f>
        <v>100</v>
      </c>
      <c r="E11" s="325" t="s">
        <v>714</v>
      </c>
      <c r="F11" s="248" t="s">
        <v>533</v>
      </c>
      <c r="G11" s="315">
        <f>G9*100</f>
        <v>100000000</v>
      </c>
      <c r="H11" s="232" t="s">
        <v>540</v>
      </c>
      <c r="I11" s="326" t="s">
        <v>533</v>
      </c>
      <c r="J11" s="327">
        <v>1</v>
      </c>
      <c r="K11" s="325" t="s">
        <v>868</v>
      </c>
    </row>
    <row r="12" spans="1:11" ht="13.8" thickBot="1" x14ac:dyDescent="0.3">
      <c r="B12" s="285"/>
      <c r="C12" s="286"/>
      <c r="D12" s="328"/>
      <c r="E12" s="329"/>
      <c r="F12" s="330"/>
      <c r="G12" s="331"/>
      <c r="H12" s="329"/>
      <c r="I12" s="329"/>
      <c r="J12" s="329"/>
      <c r="K12" s="332"/>
    </row>
    <row r="13" spans="1:11" ht="13.8" thickBot="1" x14ac:dyDescent="0.3">
      <c r="A13" s="56"/>
      <c r="B13" s="56"/>
      <c r="C13" s="319"/>
      <c r="D13" s="315"/>
      <c r="E13" s="232"/>
      <c r="F13" s="248"/>
      <c r="G13" s="249"/>
      <c r="H13" s="232"/>
      <c r="I13" s="232"/>
      <c r="J13" s="232"/>
      <c r="K13" s="232"/>
    </row>
    <row r="14" spans="1:11" x14ac:dyDescent="0.25">
      <c r="B14" s="253" t="s">
        <v>549</v>
      </c>
      <c r="C14" s="254"/>
      <c r="D14" s="308"/>
      <c r="E14" s="309"/>
      <c r="F14" s="310"/>
      <c r="G14" s="311"/>
      <c r="H14" s="309"/>
      <c r="I14" s="309"/>
      <c r="J14" s="309"/>
      <c r="K14" s="312"/>
    </row>
    <row r="15" spans="1:11" ht="13.8" thickBot="1" x14ac:dyDescent="0.3">
      <c r="B15" s="12"/>
      <c r="C15" s="319"/>
      <c r="D15" s="333">
        <v>1000</v>
      </c>
      <c r="E15" s="334" t="s">
        <v>709</v>
      </c>
      <c r="F15" s="248"/>
      <c r="G15" s="249"/>
      <c r="H15" s="232"/>
      <c r="I15" s="335" t="s">
        <v>533</v>
      </c>
      <c r="J15" s="336">
        <v>1</v>
      </c>
      <c r="K15" s="334" t="s">
        <v>868</v>
      </c>
    </row>
    <row r="16" spans="1:11" ht="13.8" thickBot="1" x14ac:dyDescent="0.3">
      <c r="B16" s="285"/>
      <c r="C16" s="286"/>
      <c r="D16" s="328"/>
      <c r="E16" s="329"/>
      <c r="F16" s="330"/>
      <c r="G16" s="331"/>
      <c r="H16" s="329"/>
      <c r="I16" s="329"/>
      <c r="J16" s="329"/>
      <c r="K16" s="332"/>
    </row>
    <row r="17" spans="1:11" ht="13.8" thickBot="1" x14ac:dyDescent="0.3">
      <c r="A17" s="56"/>
      <c r="B17" s="56"/>
      <c r="C17" s="319"/>
      <c r="D17" s="315"/>
      <c r="E17" s="232"/>
      <c r="F17" s="248"/>
      <c r="G17" s="249"/>
      <c r="H17" s="232"/>
      <c r="I17" s="232"/>
      <c r="J17" s="232"/>
      <c r="K17" s="232"/>
    </row>
    <row r="18" spans="1:11" ht="13.8" thickBot="1" x14ac:dyDescent="0.3">
      <c r="A18" s="56"/>
      <c r="B18" s="337" t="s">
        <v>550</v>
      </c>
      <c r="C18" s="338"/>
      <c r="D18" s="339"/>
      <c r="E18" s="340"/>
      <c r="F18" s="341"/>
      <c r="G18" s="342"/>
      <c r="H18" s="340"/>
      <c r="I18" s="340"/>
      <c r="J18" s="340"/>
      <c r="K18" s="343"/>
    </row>
    <row r="19" spans="1:11" ht="13.8" thickBot="1" x14ac:dyDescent="0.3">
      <c r="B19" s="12"/>
      <c r="C19" s="319"/>
      <c r="D19" s="344">
        <v>1000</v>
      </c>
      <c r="E19" s="345" t="s">
        <v>709</v>
      </c>
      <c r="F19" s="248" t="s">
        <v>533</v>
      </c>
      <c r="G19" s="344">
        <v>100</v>
      </c>
      <c r="H19" s="345" t="s">
        <v>714</v>
      </c>
      <c r="I19" s="346" t="s">
        <v>533</v>
      </c>
      <c r="J19" s="347">
        <v>1</v>
      </c>
      <c r="K19" s="345" t="s">
        <v>868</v>
      </c>
    </row>
    <row r="20" spans="1:11" x14ac:dyDescent="0.25">
      <c r="B20" s="12"/>
      <c r="C20" s="319"/>
      <c r="D20" s="320" t="s">
        <v>551</v>
      </c>
      <c r="E20" s="232"/>
      <c r="F20" s="248"/>
      <c r="G20" s="320" t="s">
        <v>551</v>
      </c>
      <c r="H20" s="232"/>
      <c r="I20" s="248"/>
      <c r="J20" s="320" t="s">
        <v>551</v>
      </c>
      <c r="K20" s="348"/>
    </row>
    <row r="21" spans="1:11" x14ac:dyDescent="0.25">
      <c r="B21" s="12"/>
      <c r="C21" s="319"/>
      <c r="D21" s="349">
        <v>1</v>
      </c>
      <c r="E21" s="350" t="s">
        <v>709</v>
      </c>
      <c r="F21" s="351" t="s">
        <v>533</v>
      </c>
      <c r="G21" s="349">
        <f>G19/1000</f>
        <v>0.1</v>
      </c>
      <c r="H21" s="350" t="s">
        <v>714</v>
      </c>
      <c r="I21" s="248" t="s">
        <v>533</v>
      </c>
      <c r="J21" s="352">
        <v>1</v>
      </c>
      <c r="K21" s="348" t="s">
        <v>541</v>
      </c>
    </row>
    <row r="22" spans="1:11" x14ac:dyDescent="0.25">
      <c r="A22" s="300"/>
      <c r="B22" s="301"/>
      <c r="C22" s="295"/>
      <c r="D22" s="320" t="s">
        <v>552</v>
      </c>
      <c r="E22" s="321"/>
      <c r="F22" s="321"/>
      <c r="G22" s="322" t="s">
        <v>552</v>
      </c>
      <c r="H22" s="321"/>
      <c r="I22" s="321"/>
      <c r="J22" s="353" t="s">
        <v>552</v>
      </c>
      <c r="K22" s="323"/>
    </row>
    <row r="23" spans="1:11" x14ac:dyDescent="0.25">
      <c r="B23" s="12"/>
      <c r="C23" s="319"/>
      <c r="D23" s="354">
        <f>D21*10</f>
        <v>10</v>
      </c>
      <c r="E23" s="355" t="s">
        <v>709</v>
      </c>
      <c r="F23" s="356" t="s">
        <v>533</v>
      </c>
      <c r="G23" s="357">
        <f>G21*10</f>
        <v>1</v>
      </c>
      <c r="H23" s="358" t="s">
        <v>714</v>
      </c>
      <c r="I23" s="359" t="s">
        <v>533</v>
      </c>
      <c r="J23" s="360">
        <f>J21*10</f>
        <v>10</v>
      </c>
      <c r="K23" s="361" t="s">
        <v>541</v>
      </c>
    </row>
    <row r="24" spans="1:11" ht="13.8" thickBot="1" x14ac:dyDescent="0.3">
      <c r="B24" s="285"/>
      <c r="C24" s="286"/>
      <c r="D24" s="287"/>
      <c r="E24" s="8"/>
      <c r="F24" s="288"/>
      <c r="G24" s="289"/>
      <c r="H24" s="8"/>
      <c r="I24" s="8"/>
      <c r="J24" s="8"/>
      <c r="K24" s="290"/>
    </row>
    <row r="25" spans="1:11" ht="13.8" thickBot="1" x14ac:dyDescent="0.3">
      <c r="A25" s="56"/>
      <c r="B25" s="56"/>
      <c r="C25" s="319"/>
      <c r="D25" s="296"/>
      <c r="E25" s="56"/>
      <c r="F25" s="297"/>
      <c r="G25" s="306"/>
      <c r="H25" s="56"/>
      <c r="I25" s="56"/>
      <c r="J25" s="56"/>
      <c r="K25" s="56"/>
    </row>
    <row r="26" spans="1:11" x14ac:dyDescent="0.25">
      <c r="B26" s="253" t="s">
        <v>531</v>
      </c>
      <c r="C26" s="254"/>
      <c r="D26" s="255"/>
      <c r="E26" s="256"/>
      <c r="F26" s="257"/>
      <c r="G26" s="258"/>
      <c r="H26" s="259"/>
      <c r="I26" s="56"/>
      <c r="J26" s="56"/>
      <c r="K26" s="56"/>
    </row>
    <row r="27" spans="1:11" x14ac:dyDescent="0.25">
      <c r="B27" s="12"/>
      <c r="C27" s="260" t="s">
        <v>532</v>
      </c>
      <c r="D27" s="261">
        <v>1</v>
      </c>
      <c r="E27" s="262" t="s">
        <v>709</v>
      </c>
      <c r="F27" s="263" t="s">
        <v>533</v>
      </c>
      <c r="G27" s="261">
        <v>0.1</v>
      </c>
      <c r="H27" s="264" t="s">
        <v>714</v>
      </c>
    </row>
    <row r="28" spans="1:11" x14ac:dyDescent="0.25">
      <c r="A28" s="31"/>
      <c r="B28" s="43"/>
      <c r="C28" s="265"/>
      <c r="D28" s="266"/>
      <c r="E28" s="250"/>
      <c r="F28" s="267"/>
      <c r="G28" s="266"/>
      <c r="H28" s="268"/>
      <c r="I28" s="31"/>
      <c r="J28" s="31"/>
      <c r="K28" s="31"/>
    </row>
    <row r="29" spans="1:11" x14ac:dyDescent="0.25">
      <c r="B29" s="12"/>
      <c r="C29" s="260" t="s">
        <v>534</v>
      </c>
      <c r="D29" s="269">
        <v>1</v>
      </c>
      <c r="E29" s="270" t="s">
        <v>714</v>
      </c>
      <c r="F29" s="271" t="s">
        <v>533</v>
      </c>
      <c r="G29" s="272">
        <v>10</v>
      </c>
      <c r="H29" s="273" t="s">
        <v>709</v>
      </c>
    </row>
    <row r="30" spans="1:11" x14ac:dyDescent="0.25">
      <c r="A30" s="31"/>
      <c r="B30" s="43"/>
      <c r="C30" s="265"/>
      <c r="D30" s="266"/>
      <c r="E30" s="250"/>
      <c r="F30" s="267"/>
      <c r="G30" s="274"/>
      <c r="H30" s="268"/>
      <c r="I30" s="31"/>
      <c r="J30" s="31"/>
      <c r="K30" s="31"/>
    </row>
    <row r="31" spans="1:11" x14ac:dyDescent="0.25">
      <c r="B31" s="12"/>
      <c r="C31" s="260" t="s">
        <v>535</v>
      </c>
      <c r="D31" s="275">
        <v>1</v>
      </c>
      <c r="E31" s="276" t="s">
        <v>868</v>
      </c>
      <c r="F31" s="277" t="s">
        <v>533</v>
      </c>
      <c r="G31" s="278">
        <v>1000</v>
      </c>
      <c r="H31" s="279" t="s">
        <v>709</v>
      </c>
    </row>
    <row r="32" spans="1:11" x14ac:dyDescent="0.25">
      <c r="A32" s="31"/>
      <c r="B32" s="43"/>
      <c r="C32" s="265"/>
      <c r="D32" s="266"/>
      <c r="E32" s="250"/>
      <c r="F32" s="267"/>
      <c r="G32" s="274"/>
      <c r="H32" s="268"/>
      <c r="I32" s="31"/>
      <c r="J32" s="31"/>
      <c r="K32" s="31"/>
    </row>
    <row r="33" spans="2:8" x14ac:dyDescent="0.25">
      <c r="B33" s="12"/>
      <c r="C33" s="260" t="s">
        <v>536</v>
      </c>
      <c r="D33" s="280">
        <v>1</v>
      </c>
      <c r="E33" s="281" t="s">
        <v>868</v>
      </c>
      <c r="F33" s="282" t="s">
        <v>533</v>
      </c>
      <c r="G33" s="283">
        <v>100</v>
      </c>
      <c r="H33" s="284" t="s">
        <v>714</v>
      </c>
    </row>
    <row r="34" spans="2:8" ht="13.8" thickBot="1" x14ac:dyDescent="0.3">
      <c r="B34" s="285"/>
      <c r="C34" s="286"/>
      <c r="D34" s="287"/>
      <c r="E34" s="8"/>
      <c r="F34" s="288"/>
      <c r="G34" s="289"/>
      <c r="H34" s="29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2000 Input Sheet</vt:lpstr>
      <vt:lpstr>Definitions</vt:lpstr>
      <vt:lpstr>Coversion Factors</vt:lpstr>
      <vt:lpstr>B&amp;W Input Sheet - For Printing</vt:lpstr>
      <vt:lpstr>99 Input Sheet - For Reference</vt:lpstr>
      <vt:lpstr>Conversion Worksheet</vt:lpstr>
      <vt:lpstr>'2000 Input Sheet'!Print_Area</vt:lpstr>
      <vt:lpstr>'2000 Input Sheet'!Print_Titles</vt:lpstr>
      <vt:lpstr>'B&amp;W Input Sheet - For Printing'!Print_Titles</vt:lpstr>
    </vt:vector>
  </TitlesOfParts>
  <Company>Sterling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Murphy</dc:creator>
  <cp:lastModifiedBy>Havlíček Jan</cp:lastModifiedBy>
  <cp:lastPrinted>2000-03-07T21:53:53Z</cp:lastPrinted>
  <dcterms:created xsi:type="dcterms:W3CDTF">2000-01-06T18:38:31Z</dcterms:created>
  <dcterms:modified xsi:type="dcterms:W3CDTF">2023-09-10T16:08:34Z</dcterms:modified>
</cp:coreProperties>
</file>