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80" windowWidth="12384" windowHeight="4356"/>
  </bookViews>
  <sheets>
    <sheet name="Sheet1" sheetId="1" r:id="rId1"/>
  </sheets>
  <definedNames>
    <definedName name="_xlnm.Print_Area" localSheetId="0">Sheet1!$A$1:$E$177</definedName>
  </definedNames>
  <calcPr calcId="0"/>
</workbook>
</file>

<file path=xl/calcChain.xml><?xml version="1.0" encoding="utf-8"?>
<calcChain xmlns="http://schemas.openxmlformats.org/spreadsheetml/2006/main">
  <c r="C10" i="1" l="1"/>
  <c r="C32" i="1"/>
  <c r="C38" i="1"/>
  <c r="C48" i="1"/>
  <c r="C51" i="1"/>
  <c r="C53" i="1"/>
  <c r="C60" i="1"/>
  <c r="C65" i="1"/>
  <c r="C73" i="1"/>
  <c r="C76" i="1"/>
  <c r="C78" i="1"/>
  <c r="C84" i="1"/>
  <c r="C87" i="1"/>
  <c r="C89" i="1"/>
  <c r="C94" i="1"/>
  <c r="C99" i="1"/>
  <c r="C108" i="1"/>
  <c r="C110" i="1"/>
  <c r="C117" i="1"/>
  <c r="C124" i="1"/>
  <c r="C128" i="1"/>
  <c r="C131" i="1"/>
  <c r="C136" i="1"/>
  <c r="C143" i="1"/>
  <c r="C150" i="1"/>
  <c r="C152" i="1"/>
  <c r="C163" i="1"/>
  <c r="C175" i="1"/>
  <c r="C177" i="1"/>
</calcChain>
</file>

<file path=xl/sharedStrings.xml><?xml version="1.0" encoding="utf-8"?>
<sst xmlns="http://schemas.openxmlformats.org/spreadsheetml/2006/main" count="234" uniqueCount="128">
  <si>
    <t>Richard Eichman CPA and Others</t>
  </si>
  <si>
    <t>Temporary Admin Assistance</t>
  </si>
  <si>
    <t>To be determined</t>
  </si>
  <si>
    <t>OTHER EXPENSES</t>
  </si>
  <si>
    <t>AB1890 Implementation Group</t>
  </si>
  <si>
    <t>IEP</t>
  </si>
  <si>
    <t>CA Chamber</t>
  </si>
  <si>
    <t xml:space="preserve">    --  PG&amp;E GRC Phase II</t>
  </si>
  <si>
    <t xml:space="preserve">    --  Post Freeze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</si>
  <si>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</si>
  <si>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</si>
  <si>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</si>
  <si>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</si>
  <si>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>CA Manufacturers Association</t>
  </si>
  <si>
    <t xml:space="preserve">    Total Electric</t>
  </si>
  <si>
    <t xml:space="preserve">    Total Gas</t>
  </si>
  <si>
    <t xml:space="preserve">  Gas</t>
  </si>
  <si>
    <t xml:space="preserve">  Electric</t>
  </si>
  <si>
    <t>Memberships and Coalitions (157)</t>
  </si>
  <si>
    <t xml:space="preserve">  Total Memberships/Coalitions</t>
  </si>
  <si>
    <t xml:space="preserve">  Total Lobbying</t>
  </si>
  <si>
    <t>TOTAL OTHER EXPENSES</t>
  </si>
  <si>
    <t xml:space="preserve">    --  Enron Gas  Misc.</t>
  </si>
  <si>
    <t>Subtotal (Various Accounts)</t>
  </si>
  <si>
    <t xml:space="preserve">    --  Continued Implementation Issues</t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</si>
  <si>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</si>
  <si>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</si>
  <si>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</si>
  <si>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</si>
  <si>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</si>
  <si>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  --  Electric Misc.</t>
  </si>
  <si>
    <t xml:space="preserve">    --  Fed Procurement (i.e. military bases)</t>
  </si>
  <si>
    <t>Legal</t>
  </si>
  <si>
    <t>Consulting</t>
  </si>
  <si>
    <t xml:space="preserve">    --  RCS   LRMC / Service Fees</t>
  </si>
  <si>
    <t>PROPOSED BUDGET for 2000</t>
  </si>
  <si>
    <t>RCR remaining amount for 2000</t>
  </si>
  <si>
    <t xml:space="preserve">    --  Distributed Generation/Interconnection Rules</t>
  </si>
  <si>
    <t>Approved RCRs</t>
  </si>
  <si>
    <t xml:space="preserve">    --  CEC Assistance</t>
  </si>
  <si>
    <t xml:space="preserve">  Legislative -- Legal and Consulting Assistance</t>
  </si>
  <si>
    <t xml:space="preserve">    --  Hydro</t>
  </si>
  <si>
    <t xml:space="preserve">    --  Defensive</t>
  </si>
  <si>
    <t xml:space="preserve">    --  Azurix</t>
  </si>
  <si>
    <r>
      <t xml:space="preserve">STATE                                                                 Industry                                                                                 </t>
    </r>
    <r>
      <rPr>
        <sz val="10"/>
        <rFont val="Arial"/>
        <family val="2"/>
      </rPr>
      <t>--Case</t>
    </r>
  </si>
  <si>
    <t>CALIFORNIA</t>
  </si>
  <si>
    <t>ARIZONA</t>
  </si>
  <si>
    <t>Legal Enforcement Action</t>
  </si>
  <si>
    <t>COLORADO</t>
  </si>
  <si>
    <t>MONTANA</t>
  </si>
  <si>
    <t xml:space="preserve">    --  PLR</t>
  </si>
  <si>
    <t>Legal Contingency</t>
  </si>
  <si>
    <t>NEVADA</t>
  </si>
  <si>
    <t xml:space="preserve">    --  ECI CPCN</t>
  </si>
  <si>
    <t xml:space="preserve">    --  Consumer Protection</t>
  </si>
  <si>
    <t xml:space="preserve">    --  Transition Costs Filing</t>
  </si>
  <si>
    <t xml:space="preserve">    --  PCS Application</t>
  </si>
  <si>
    <t xml:space="preserve">    --  Basic Legal Retainer</t>
  </si>
  <si>
    <t xml:space="preserve">Legal </t>
  </si>
  <si>
    <t xml:space="preserve">    --  PLR - Las Vegas Cogen</t>
  </si>
  <si>
    <t xml:space="preserve">    --  General Consulting</t>
  </si>
  <si>
    <t>NEW MEXICO</t>
  </si>
  <si>
    <t xml:space="preserve"> Gas</t>
  </si>
  <si>
    <t xml:space="preserve">    --  Gas Unbundling</t>
  </si>
  <si>
    <t xml:space="preserve">    --  Electric PNM</t>
  </si>
  <si>
    <t xml:space="preserve">    --  Rulemaking</t>
  </si>
  <si>
    <t xml:space="preserve">    Total Telecom</t>
  </si>
  <si>
    <t xml:space="preserve">  Combined Gas &amp; Electric</t>
  </si>
  <si>
    <t>LEGISLATIVE BUDGET</t>
  </si>
  <si>
    <t>OREGON</t>
  </si>
  <si>
    <t xml:space="preserve">    --  Consulting</t>
  </si>
  <si>
    <t>Contributions</t>
  </si>
  <si>
    <t xml:space="preserve">    --  Legislative Races</t>
  </si>
  <si>
    <t xml:space="preserve">    -- PR/Image Building</t>
  </si>
  <si>
    <t xml:space="preserve">    Total Contributions</t>
  </si>
  <si>
    <t>Other Outside Expenses (State Reporting)</t>
  </si>
  <si>
    <t xml:space="preserve">  Telecom</t>
  </si>
  <si>
    <t>TOTAL WESTERN STATES REGULATORY BUDGET</t>
  </si>
  <si>
    <t xml:space="preserve">    Total Arizona Regulatory</t>
  </si>
  <si>
    <t xml:space="preserve">    Total California Regulatory</t>
  </si>
  <si>
    <t xml:space="preserve">    Total Colorado Regulatory</t>
  </si>
  <si>
    <t xml:space="preserve">    Total Montana Regulatory</t>
  </si>
  <si>
    <t xml:space="preserve">    Total Nevada Regulatory</t>
  </si>
  <si>
    <t xml:space="preserve">    Total New Mexico Regulatory</t>
  </si>
  <si>
    <t xml:space="preserve">    Total Oregon Regulatory</t>
  </si>
  <si>
    <t>WASHINGTON</t>
  </si>
  <si>
    <t>FERC</t>
  </si>
  <si>
    <t xml:space="preserve">    --  California Governance Litigation</t>
  </si>
  <si>
    <t xml:space="preserve">    --  Desert Star</t>
  </si>
  <si>
    <t xml:space="preserve">    --  GRID Management Charge</t>
  </si>
  <si>
    <t xml:space="preserve">    Total FERC Regulatory</t>
  </si>
  <si>
    <t xml:space="preserve">    --  Lobbying Support</t>
  </si>
  <si>
    <t>Total California Legislative</t>
  </si>
  <si>
    <t xml:space="preserve">    Total  Colorado Legislative</t>
  </si>
  <si>
    <t xml:space="preserve">  Lobbying -- Legal and Consulting Assistance</t>
  </si>
  <si>
    <t xml:space="preserve">    Total Arizona Lobbying</t>
  </si>
  <si>
    <t xml:space="preserve">  Contributions</t>
  </si>
  <si>
    <t xml:space="preserve">    Total  Nevada Legislative</t>
  </si>
  <si>
    <t xml:space="preserve">    Total  New Mexico Legislative</t>
  </si>
  <si>
    <t>Legal Retainer</t>
  </si>
  <si>
    <t>TOTAL WESTERN STATES LEGISLATIVE BUDGET</t>
  </si>
  <si>
    <t>COALITION BUDGET</t>
  </si>
  <si>
    <t>Colorado IEA</t>
  </si>
  <si>
    <t>WPTF</t>
  </si>
  <si>
    <t>SWPTF</t>
  </si>
  <si>
    <t>Type</t>
  </si>
  <si>
    <t>Firm</t>
  </si>
  <si>
    <t xml:space="preserve">General Business Expense, Entertainment, Training </t>
  </si>
  <si>
    <t xml:space="preserve">Office Supplies, Utilities, Postage </t>
  </si>
  <si>
    <t xml:space="preserve">Rents </t>
  </si>
  <si>
    <t>TOTAL WESTERN STATE BUDGET</t>
  </si>
  <si>
    <t xml:space="preserve">    --  All activities</t>
  </si>
  <si>
    <t>Legislative/Other Races</t>
  </si>
  <si>
    <t>Sponsorships, Charities</t>
  </si>
  <si>
    <t>Type of Outside Professional Service</t>
  </si>
  <si>
    <t>REGULATORY BUDGET</t>
  </si>
  <si>
    <t xml:space="preserve">    --  APS Restructuring and Appeal</t>
  </si>
  <si>
    <t>Legal Implementation</t>
  </si>
  <si>
    <t xml:space="preserve">    --  Distribution Competition</t>
  </si>
  <si>
    <t xml:space="preserve">    --  SCE/SDG&amp;E PTR Rate Design</t>
  </si>
  <si>
    <t xml:space="preserve">    --  Restructuring Momentum</t>
  </si>
  <si>
    <t xml:space="preserve">    Total Washington Regulatory</t>
  </si>
  <si>
    <t xml:space="preserve">    --  ISO unresolved Issues</t>
  </si>
  <si>
    <t>REGULATORY BUDGET (page 2)</t>
  </si>
  <si>
    <t xml:space="preserve">    --  Asset Valuation/Hydro</t>
  </si>
  <si>
    <t>Lobbyists - Retainer &amp; Expenses</t>
  </si>
  <si>
    <t>?</t>
  </si>
  <si>
    <t xml:space="preserve">    --  PG&amp;E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</si>
</sst>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167" fontId="0" fillId="0" borderId="0" xfId="1" applyNumberFormat="1" applyFont="1"/>
    <xf numFmtId="167" fontId="3" fillId="0" borderId="0" xfId="1" applyNumberFormat="1" applyFont="1"/>
    <xf numFmtId="0" fontId="3" fillId="0" borderId="0" xfId="0" applyFont="1"/>
    <xf numFmtId="167" fontId="3" fillId="0" borderId="0" xfId="1" applyNumberFormat="1" applyFont="1" applyBorder="1"/>
    <xf numFmtId="0" fontId="0" fillId="0" borderId="0" xfId="0" applyBorder="1"/>
    <xf numFmtId="167" fontId="6" fillId="0" borderId="0" xfId="1" applyNumberFormat="1" applyFont="1"/>
    <xf numFmtId="167" fontId="0" fillId="0" borderId="0" xfId="1" applyNumberFormat="1" applyFont="1" applyBorder="1"/>
    <xf numFmtId="0" fontId="0" fillId="0" borderId="2" xfId="0" applyBorder="1"/>
    <xf numFmtId="0" fontId="0" fillId="0" borderId="1" xfId="0" applyBorder="1"/>
    <xf numFmtId="167" fontId="0" fillId="0" borderId="1" xfId="1" applyNumberFormat="1" applyFont="1" applyBorder="1"/>
    <xf numFmtId="0" fontId="0" fillId="0" borderId="3" xfId="0" applyBorder="1"/>
    <xf numFmtId="167" fontId="0" fillId="0" borderId="3" xfId="1" applyNumberFormat="1" applyFont="1" applyBorder="1"/>
    <xf numFmtId="167" fontId="2" fillId="0" borderId="3" xfId="1" applyNumberFormat="1" applyFont="1" applyBorder="1"/>
    <xf numFmtId="167" fontId="3" fillId="0" borderId="3" xfId="1" applyNumberFormat="1" applyFont="1" applyBorder="1"/>
    <xf numFmtId="0" fontId="0" fillId="0" borderId="4" xfId="0" applyBorder="1"/>
    <xf numFmtId="167" fontId="0" fillId="0" borderId="4" xfId="1" applyNumberFormat="1" applyFont="1" applyBorder="1"/>
    <xf numFmtId="0" fontId="0" fillId="0" borderId="5" xfId="0" applyBorder="1"/>
    <xf numFmtId="167" fontId="0" fillId="0" borderId="5" xfId="1" applyNumberFormat="1" applyFont="1" applyBorder="1"/>
    <xf numFmtId="0" fontId="3" fillId="0" borderId="1" xfId="0" applyFont="1" applyBorder="1"/>
    <xf numFmtId="167" fontId="4" fillId="0" borderId="0" xfId="1" applyNumberFormat="1" applyFont="1"/>
    <xf numFmtId="167" fontId="3" fillId="0" borderId="2" xfId="1" applyNumberFormat="1" applyFont="1" applyBorder="1"/>
    <xf numFmtId="167" fontId="3" fillId="0" borderId="1" xfId="1" applyNumberFormat="1" applyFont="1" applyBorder="1"/>
    <xf numFmtId="0" fontId="0" fillId="0" borderId="6" xfId="0" applyBorder="1"/>
    <xf numFmtId="167" fontId="0" fillId="0" borderId="6" xfId="1" applyNumberFormat="1" applyFont="1" applyBorder="1"/>
    <xf numFmtId="0" fontId="0" fillId="0" borderId="7" xfId="0" applyBorder="1"/>
    <xf numFmtId="167" fontId="0" fillId="0" borderId="7" xfId="1" applyNumberFormat="1" applyFont="1" applyBorder="1"/>
    <xf numFmtId="167" fontId="4" fillId="0" borderId="3" xfId="1" applyNumberFormat="1" applyFont="1" applyBorder="1"/>
    <xf numFmtId="0" fontId="3" fillId="0" borderId="4" xfId="0" applyFont="1" applyBorder="1"/>
    <xf numFmtId="167" fontId="3" fillId="0" borderId="4" xfId="1" applyNumberFormat="1" applyFont="1" applyBorder="1"/>
    <xf numFmtId="167" fontId="3" fillId="0" borderId="7" xfId="1" applyNumberFormat="1" applyFont="1" applyBorder="1"/>
    <xf numFmtId="0" fontId="3" fillId="0" borderId="8" xfId="0" applyFont="1" applyBorder="1" applyAlignment="1">
      <alignment horizontal="center" wrapText="1"/>
    </xf>
    <xf numFmtId="167" fontId="4" fillId="0" borderId="5" xfId="1" applyNumberFormat="1" applyFont="1" applyBorder="1"/>
    <xf numFmtId="0" fontId="0" fillId="0" borderId="8" xfId="0" applyBorder="1" applyAlignment="1">
      <alignment horizontal="center" wrapText="1"/>
    </xf>
    <xf numFmtId="0" fontId="1" fillId="2" borderId="8" xfId="0" applyFont="1" applyFill="1" applyBorder="1"/>
    <xf numFmtId="0" fontId="0" fillId="2" borderId="9" xfId="0" applyFill="1" applyBorder="1"/>
    <xf numFmtId="167" fontId="7" fillId="2" borderId="2" xfId="1" applyNumberFormat="1" applyFont="1" applyFill="1" applyBorder="1"/>
    <xf numFmtId="0" fontId="0" fillId="2" borderId="2" xfId="0" applyFill="1" applyBorder="1"/>
    <xf numFmtId="0" fontId="0" fillId="0" borderId="10" xfId="0" applyBorder="1"/>
    <xf numFmtId="167" fontId="4" fillId="0" borderId="10" xfId="1" applyNumberFormat="1" applyFont="1" applyBorder="1"/>
    <xf numFmtId="167" fontId="3" fillId="0" borderId="8" xfId="1" applyNumberFormat="1" applyFont="1" applyBorder="1" applyAlignment="1">
      <alignment horizontal="left" wrapText="1"/>
    </xf>
    <xf numFmtId="167" fontId="3" fillId="0" borderId="8" xfId="1" applyNumberFormat="1" applyFont="1" applyBorder="1" applyAlignment="1">
      <alignment horizontal="center" wrapText="1"/>
    </xf>
    <xf numFmtId="167" fontId="0" fillId="0" borderId="2" xfId="1" applyNumberFormat="1" applyFont="1" applyBorder="1"/>
    <xf numFmtId="167" fontId="0" fillId="0" borderId="3" xfId="1" applyNumberFormat="1" applyFont="1" applyBorder="1" applyAlignment="1">
      <alignment horizontal="left"/>
    </xf>
    <xf numFmtId="167" fontId="0" fillId="0" borderId="6" xfId="1" applyNumberFormat="1" applyFont="1" applyBorder="1" applyAlignment="1">
      <alignment horizontal="left"/>
    </xf>
    <xf numFmtId="167" fontId="2" fillId="0" borderId="1" xfId="1" applyNumberFormat="1" applyFont="1" applyBorder="1"/>
    <xf numFmtId="167" fontId="0" fillId="0" borderId="10" xfId="1" applyNumberFormat="1" applyFont="1" applyBorder="1"/>
    <xf numFmtId="167" fontId="6" fillId="0" borderId="2" xfId="1" applyNumberFormat="1" applyFont="1" applyBorder="1"/>
    <xf numFmtId="167" fontId="1" fillId="0" borderId="0" xfId="1" applyNumberFormat="1" applyFont="1"/>
    <xf numFmtId="167" fontId="2" fillId="0" borderId="0" xfId="1" applyNumberFormat="1" applyFont="1"/>
    <xf numFmtId="167" fontId="1" fillId="0" borderId="8" xfId="1" applyNumberFormat="1" applyFont="1" applyBorder="1" applyAlignment="1">
      <alignment horizontal="center" wrapText="1"/>
    </xf>
    <xf numFmtId="167" fontId="0" fillId="0" borderId="8" xfId="1" applyNumberFormat="1" applyFont="1" applyBorder="1" applyAlignment="1">
      <alignment horizontal="center" wrapText="1"/>
    </xf>
    <xf numFmtId="167" fontId="2" fillId="0" borderId="0" xfId="1" applyNumberFormat="1" applyFont="1" applyBorder="1"/>
    <xf numFmtId="167" fontId="3" fillId="0" borderId="0" xfId="1" applyNumberFormat="1" applyFont="1" applyAlignment="1">
      <alignment horizontal="left"/>
    </xf>
    <xf numFmtId="167" fontId="5" fillId="0" borderId="0" xfId="1" applyNumberFormat="1" applyFont="1"/>
    <xf numFmtId="167" fontId="0" fillId="2" borderId="9" xfId="1" applyNumberFormat="1" applyFont="1" applyFill="1" applyBorder="1"/>
    <xf numFmtId="167" fontId="3" fillId="2" borderId="2" xfId="1" applyNumberFormat="1" applyFont="1" applyFill="1" applyBorder="1" applyAlignment="1">
      <alignment horizontal="right"/>
    </xf>
    <xf numFmtId="167" fontId="1" fillId="2" borderId="2" xfId="1" applyNumberFormat="1" applyFont="1" applyFill="1" applyBorder="1"/>
    <xf numFmtId="167" fontId="0" fillId="2" borderId="2" xfId="1" applyNumberFormat="1" applyFont="1" applyFill="1" applyBorder="1"/>
    <xf numFmtId="167" fontId="8" fillId="2" borderId="11" xfId="1" applyNumberFormat="1" applyFont="1" applyFill="1" applyBorder="1" applyAlignment="1">
      <alignment horizontal="center"/>
    </xf>
    <xf numFmtId="167" fontId="8" fillId="2" borderId="8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90" zoomScaleNormal="100" workbookViewId="0">
      <selection activeCell="E6" sqref="E6"/>
    </sheetView>
  </sheetViews>
  <sheetFormatPr defaultRowHeight="13.2" x14ac:dyDescent="0.25"/>
  <cols>
    <col min="1" max="1" width="42" style="3" customWidth="1"/>
    <col min="2" max="2" width="27.77734375" style="3" customWidth="1"/>
    <col min="3" max="3" width="15.5546875" style="3" customWidth="1"/>
    <col min="4" max="4" width="11.88671875" style="3" customWidth="1"/>
    <col min="5" max="5" width="14.33203125" style="3" customWidth="1"/>
  </cols>
  <sheetData>
    <row r="1" spans="1:5" s="36" customFormat="1" ht="18" thickBot="1" x14ac:dyDescent="0.35">
      <c r="A1" s="61" t="s">
        <v>115</v>
      </c>
      <c r="B1" s="62"/>
      <c r="C1" s="62"/>
      <c r="D1" s="62"/>
      <c r="E1" s="62"/>
    </row>
    <row r="2" spans="1:5" s="33" customFormat="1" ht="55.2" customHeight="1" thickBot="1" x14ac:dyDescent="0.3">
      <c r="A2" s="42" t="s">
        <v>44</v>
      </c>
      <c r="B2" s="43" t="s">
        <v>114</v>
      </c>
      <c r="C2" s="43" t="s">
        <v>35</v>
      </c>
      <c r="D2" s="43" t="s">
        <v>38</v>
      </c>
      <c r="E2" s="43" t="s">
        <v>36</v>
      </c>
    </row>
    <row r="3" spans="1:5" x14ac:dyDescent="0.25">
      <c r="A3" s="4" t="s">
        <v>46</v>
      </c>
    </row>
    <row r="4" spans="1:5" ht="13.5" customHeight="1" x14ac:dyDescent="0.25">
      <c r="A4" s="4" t="s">
        <v>17</v>
      </c>
    </row>
    <row r="5" spans="1:5" s="13" customFormat="1" x14ac:dyDescent="0.25">
      <c r="A5" s="14" t="s">
        <v>116</v>
      </c>
      <c r="B5" s="14" t="s">
        <v>99</v>
      </c>
      <c r="C5" s="14">
        <v>52500</v>
      </c>
      <c r="D5" s="14"/>
      <c r="E5" s="14"/>
    </row>
    <row r="6" spans="1:5" s="13" customFormat="1" x14ac:dyDescent="0.25">
      <c r="A6" s="14"/>
      <c r="B6" s="14" t="s">
        <v>117</v>
      </c>
      <c r="C6" s="14">
        <v>40000</v>
      </c>
      <c r="D6" s="14">
        <v>20000</v>
      </c>
      <c r="E6" s="14">
        <v>15000</v>
      </c>
    </row>
    <row r="7" spans="1:5" s="13" customFormat="1" x14ac:dyDescent="0.25">
      <c r="A7" s="14"/>
      <c r="B7" s="14" t="s">
        <v>47</v>
      </c>
      <c r="C7" s="14">
        <v>15000</v>
      </c>
      <c r="D7" s="14"/>
      <c r="E7" s="14"/>
    </row>
    <row r="8" spans="1:5" s="13" customFormat="1" x14ac:dyDescent="0.25">
      <c r="A8" s="14"/>
      <c r="B8" s="14" t="s">
        <v>33</v>
      </c>
      <c r="C8" s="14">
        <v>40000</v>
      </c>
      <c r="D8" s="14"/>
      <c r="E8" s="14"/>
    </row>
    <row r="9" spans="1:5" s="7" customFormat="1" x14ac:dyDescent="0.25">
      <c r="A9" s="9"/>
      <c r="B9" s="9"/>
      <c r="C9" s="9"/>
      <c r="D9" s="9"/>
      <c r="E9" s="9"/>
    </row>
    <row r="10" spans="1:5" s="10" customFormat="1" ht="13.8" thickBot="1" x14ac:dyDescent="0.3">
      <c r="A10" s="23" t="s">
        <v>78</v>
      </c>
      <c r="B10" s="44"/>
      <c r="C10" s="23">
        <f>SUM(C5:C9)</f>
        <v>147500</v>
      </c>
      <c r="D10" s="44"/>
      <c r="E10" s="44"/>
    </row>
    <row r="11" spans="1:5" x14ac:dyDescent="0.25">
      <c r="A11" s="4" t="s">
        <v>45</v>
      </c>
    </row>
    <row r="12" spans="1:5" ht="13.5" customHeight="1" x14ac:dyDescent="0.25">
      <c r="A12" s="4" t="s">
        <v>17</v>
      </c>
    </row>
    <row r="13" spans="1:5" s="13" customFormat="1" x14ac:dyDescent="0.25">
      <c r="A13" s="14" t="s">
        <v>7</v>
      </c>
      <c r="B13" s="14" t="s">
        <v>32</v>
      </c>
      <c r="C13" s="14">
        <v>50000</v>
      </c>
      <c r="D13" s="14" t="s">
        <v>126</v>
      </c>
      <c r="E13" s="14"/>
    </row>
    <row r="14" spans="1:5" s="13" customFormat="1" x14ac:dyDescent="0.25">
      <c r="A14" s="14"/>
      <c r="B14" s="14" t="s">
        <v>33</v>
      </c>
      <c r="C14" s="14">
        <v>20000</v>
      </c>
      <c r="D14" s="14"/>
      <c r="E14" s="14"/>
    </row>
    <row r="15" spans="1:5" s="13" customFormat="1" x14ac:dyDescent="0.25">
      <c r="A15" s="14" t="s">
        <v>8</v>
      </c>
      <c r="B15" s="14" t="s">
        <v>32</v>
      </c>
      <c r="C15" s="14">
        <v>50000</v>
      </c>
      <c r="D15" s="14"/>
      <c r="E15" s="14"/>
    </row>
    <row r="16" spans="1:5" s="13" customFormat="1" x14ac:dyDescent="0.25">
      <c r="A16" s="14"/>
      <c r="B16" s="14" t="s">
        <v>33</v>
      </c>
      <c r="C16" s="14">
        <v>25000</v>
      </c>
      <c r="D16" s="14"/>
      <c r="E16" s="14"/>
    </row>
    <row r="17" spans="1:5" s="13" customFormat="1" x14ac:dyDescent="0.25">
      <c r="A17" s="14" t="s">
        <v>124</v>
      </c>
      <c r="B17" s="14" t="s">
        <v>32</v>
      </c>
      <c r="C17" s="14">
        <v>20000</v>
      </c>
      <c r="D17" s="14">
        <v>120000</v>
      </c>
      <c r="E17" s="14">
        <v>100000</v>
      </c>
    </row>
    <row r="18" spans="1:5" s="13" customFormat="1" x14ac:dyDescent="0.25">
      <c r="A18" s="14"/>
      <c r="B18" s="14" t="s">
        <v>33</v>
      </c>
      <c r="C18" s="14">
        <v>20000</v>
      </c>
      <c r="D18" s="14"/>
      <c r="E18" s="14"/>
    </row>
    <row r="19" spans="1:5" s="13" customFormat="1" x14ac:dyDescent="0.25">
      <c r="A19" s="14" t="s">
        <v>26</v>
      </c>
      <c r="B19" s="14" t="s">
        <v>32</v>
      </c>
      <c r="C19" s="14">
        <v>40000</v>
      </c>
      <c r="D19" s="14">
        <v>14000</v>
      </c>
      <c r="E19" s="14">
        <v>7000</v>
      </c>
    </row>
    <row r="20" spans="1:5" s="13" customFormat="1" x14ac:dyDescent="0.25">
      <c r="A20" s="14"/>
      <c r="B20" s="14" t="s">
        <v>33</v>
      </c>
      <c r="C20" s="14">
        <v>10000</v>
      </c>
      <c r="D20" s="14"/>
      <c r="E20" s="14"/>
    </row>
    <row r="21" spans="1:5" s="13" customFormat="1" x14ac:dyDescent="0.25">
      <c r="A21" s="14" t="s">
        <v>25</v>
      </c>
      <c r="B21" s="14" t="s">
        <v>32</v>
      </c>
      <c r="C21" s="14">
        <v>10000</v>
      </c>
      <c r="D21" s="14">
        <v>3000</v>
      </c>
      <c r="E21" s="14">
        <v>2000</v>
      </c>
    </row>
    <row r="22" spans="1:5" s="13" customFormat="1" x14ac:dyDescent="0.25">
      <c r="A22" s="14"/>
      <c r="B22" s="14" t="s">
        <v>33</v>
      </c>
      <c r="C22" s="14">
        <v>10000</v>
      </c>
      <c r="D22" s="14"/>
      <c r="E22" s="14"/>
    </row>
    <row r="23" spans="1:5" s="13" customFormat="1" ht="13.5" customHeight="1" x14ac:dyDescent="0.25">
      <c r="A23" s="14" t="s">
        <v>34</v>
      </c>
      <c r="B23" s="14" t="s">
        <v>32</v>
      </c>
      <c r="C23" s="14">
        <v>30000</v>
      </c>
      <c r="D23" s="14">
        <v>35500</v>
      </c>
      <c r="E23" s="14" t="s">
        <v>126</v>
      </c>
    </row>
    <row r="24" spans="1:5" s="13" customFormat="1" ht="13.5" customHeight="1" x14ac:dyDescent="0.25">
      <c r="A24" s="14"/>
      <c r="B24" s="14" t="s">
        <v>33</v>
      </c>
      <c r="C24" s="14">
        <v>20000</v>
      </c>
      <c r="D24" s="14"/>
      <c r="E24" s="14"/>
    </row>
    <row r="25" spans="1:5" s="13" customFormat="1" ht="13.5" customHeight="1" x14ac:dyDescent="0.25">
      <c r="A25" s="14" t="s">
        <v>118</v>
      </c>
      <c r="B25" s="14" t="s">
        <v>32</v>
      </c>
      <c r="C25" s="14">
        <v>75000</v>
      </c>
      <c r="D25" s="14"/>
      <c r="E25" s="14"/>
    </row>
    <row r="26" spans="1:5" s="13" customFormat="1" ht="13.5" customHeight="1" x14ac:dyDescent="0.25">
      <c r="A26" s="14"/>
      <c r="B26" s="14" t="s">
        <v>33</v>
      </c>
      <c r="C26" s="14">
        <v>30000</v>
      </c>
      <c r="D26" s="14"/>
      <c r="E26" s="14"/>
    </row>
    <row r="27" spans="1:5" s="13" customFormat="1" ht="13.5" customHeight="1" x14ac:dyDescent="0.25">
      <c r="A27" s="14" t="s">
        <v>119</v>
      </c>
      <c r="B27" s="14" t="s">
        <v>32</v>
      </c>
      <c r="C27" s="14"/>
      <c r="D27" s="14">
        <v>40000</v>
      </c>
      <c r="E27" s="14" t="s">
        <v>126</v>
      </c>
    </row>
    <row r="28" spans="1:5" s="13" customFormat="1" x14ac:dyDescent="0.25">
      <c r="A28" s="14" t="s">
        <v>24</v>
      </c>
      <c r="B28" s="14" t="s">
        <v>32</v>
      </c>
      <c r="C28" s="14">
        <v>30000</v>
      </c>
      <c r="D28" s="14"/>
      <c r="E28" s="14"/>
    </row>
    <row r="29" spans="1:5" s="13" customFormat="1" x14ac:dyDescent="0.25">
      <c r="A29" s="45" t="s">
        <v>31</v>
      </c>
      <c r="B29" s="14" t="s">
        <v>32</v>
      </c>
      <c r="C29" s="14">
        <v>20000</v>
      </c>
      <c r="D29" s="14">
        <v>10000</v>
      </c>
      <c r="E29" s="14" t="s">
        <v>126</v>
      </c>
    </row>
    <row r="30" spans="1:5" s="13" customFormat="1" x14ac:dyDescent="0.25">
      <c r="A30" s="45" t="s">
        <v>30</v>
      </c>
      <c r="B30" s="14" t="s">
        <v>32</v>
      </c>
      <c r="C30" s="14">
        <v>20000</v>
      </c>
      <c r="D30" s="14"/>
      <c r="E30" s="14"/>
    </row>
    <row r="31" spans="1:5" s="13" customFormat="1" x14ac:dyDescent="0.25">
      <c r="A31" s="45" t="s">
        <v>39</v>
      </c>
      <c r="B31" s="14" t="s">
        <v>33</v>
      </c>
      <c r="C31" s="14">
        <v>10000</v>
      </c>
      <c r="D31" s="14"/>
      <c r="E31" s="14"/>
    </row>
    <row r="32" spans="1:5" s="21" customFormat="1" ht="12" customHeight="1" x14ac:dyDescent="0.25">
      <c r="A32" s="24" t="s">
        <v>14</v>
      </c>
      <c r="B32" s="24"/>
      <c r="C32" s="24">
        <f>SUM(C13:C31)</f>
        <v>490000</v>
      </c>
      <c r="D32" s="24"/>
      <c r="E32" s="24"/>
    </row>
    <row r="33" spans="1:5" x14ac:dyDescent="0.25">
      <c r="A33" s="4" t="s">
        <v>16</v>
      </c>
    </row>
    <row r="34" spans="1:5" s="13" customFormat="1" x14ac:dyDescent="0.25">
      <c r="A34" s="14" t="s">
        <v>10</v>
      </c>
      <c r="B34" s="14" t="s">
        <v>32</v>
      </c>
      <c r="C34" s="14">
        <v>50000</v>
      </c>
      <c r="D34" s="14">
        <v>50000</v>
      </c>
      <c r="E34" s="14">
        <v>280100</v>
      </c>
    </row>
    <row r="35" spans="1:5" s="19" customFormat="1" x14ac:dyDescent="0.25">
      <c r="A35" s="20"/>
      <c r="B35" s="14" t="s">
        <v>33</v>
      </c>
      <c r="C35" s="20">
        <v>25000</v>
      </c>
      <c r="D35" s="20"/>
      <c r="E35" s="20"/>
    </row>
    <row r="36" spans="1:5" s="13" customFormat="1" x14ac:dyDescent="0.25">
      <c r="A36" s="45" t="s">
        <v>27</v>
      </c>
      <c r="B36" s="14" t="s">
        <v>32</v>
      </c>
      <c r="C36" s="14">
        <v>50000</v>
      </c>
      <c r="D36" s="14"/>
      <c r="E36" s="14"/>
    </row>
    <row r="37" spans="1:5" s="25" customFormat="1" x14ac:dyDescent="0.25">
      <c r="A37" s="46" t="s">
        <v>22</v>
      </c>
      <c r="B37" s="26" t="s">
        <v>32</v>
      </c>
      <c r="C37" s="26">
        <v>20000</v>
      </c>
      <c r="D37" s="26"/>
      <c r="E37" s="26"/>
    </row>
    <row r="38" spans="1:5" s="30" customFormat="1" x14ac:dyDescent="0.25">
      <c r="A38" s="31" t="s">
        <v>15</v>
      </c>
      <c r="B38" s="31"/>
      <c r="C38" s="31">
        <f>SUM(C34:C37)</f>
        <v>145000</v>
      </c>
      <c r="D38" s="31"/>
      <c r="E38" s="31"/>
    </row>
    <row r="39" spans="1:5" ht="13.5" customHeight="1" x14ac:dyDescent="0.25">
      <c r="A39" s="4" t="s">
        <v>67</v>
      </c>
    </row>
    <row r="40" spans="1:5" s="13" customFormat="1" x14ac:dyDescent="0.25">
      <c r="A40" s="14" t="s">
        <v>9</v>
      </c>
      <c r="B40" s="14" t="s">
        <v>32</v>
      </c>
      <c r="C40" s="14">
        <v>50000</v>
      </c>
      <c r="D40" s="14">
        <v>50000</v>
      </c>
      <c r="E40" s="14">
        <v>50000</v>
      </c>
    </row>
    <row r="41" spans="1:5" s="13" customFormat="1" x14ac:dyDescent="0.25">
      <c r="A41" s="14"/>
      <c r="B41" s="14" t="s">
        <v>33</v>
      </c>
      <c r="C41" s="14">
        <v>20000</v>
      </c>
      <c r="D41" s="14"/>
      <c r="E41" s="14"/>
    </row>
    <row r="42" spans="1:5" s="13" customFormat="1" x14ac:dyDescent="0.25">
      <c r="A42" s="14" t="s">
        <v>37</v>
      </c>
      <c r="B42" s="14" t="s">
        <v>32</v>
      </c>
      <c r="C42" s="14">
        <v>75000</v>
      </c>
      <c r="D42" s="14">
        <v>50000</v>
      </c>
      <c r="E42" s="14">
        <v>20000</v>
      </c>
    </row>
    <row r="43" spans="1:5" s="13" customFormat="1" x14ac:dyDescent="0.25">
      <c r="A43" s="14"/>
      <c r="B43" s="14" t="s">
        <v>33</v>
      </c>
      <c r="C43" s="14">
        <v>30000</v>
      </c>
      <c r="D43" s="14"/>
      <c r="E43" s="14"/>
    </row>
    <row r="44" spans="1:5" s="13" customFormat="1" x14ac:dyDescent="0.25">
      <c r="A44" s="14" t="s">
        <v>12</v>
      </c>
      <c r="B44" s="14" t="s">
        <v>32</v>
      </c>
      <c r="C44" s="14">
        <v>50000</v>
      </c>
      <c r="D44" s="14"/>
      <c r="E44" s="14"/>
    </row>
    <row r="45" spans="1:5" s="13" customFormat="1" x14ac:dyDescent="0.25">
      <c r="A45" s="14" t="s">
        <v>11</v>
      </c>
      <c r="B45" s="14" t="s">
        <v>32</v>
      </c>
      <c r="C45" s="14">
        <v>20000</v>
      </c>
      <c r="D45" s="14"/>
      <c r="E45" s="14"/>
    </row>
    <row r="46" spans="1:5" s="13" customFormat="1" x14ac:dyDescent="0.25">
      <c r="A46" s="14" t="s">
        <v>54</v>
      </c>
      <c r="B46" s="14" t="s">
        <v>32</v>
      </c>
      <c r="C46" s="14"/>
      <c r="D46" s="14"/>
      <c r="E46" s="14"/>
    </row>
    <row r="47" spans="1:5" s="13" customFormat="1" x14ac:dyDescent="0.25">
      <c r="A47" s="14" t="s">
        <v>28</v>
      </c>
      <c r="B47" s="14" t="s">
        <v>32</v>
      </c>
      <c r="C47" s="14">
        <v>5000</v>
      </c>
      <c r="D47" s="14"/>
      <c r="E47" s="14"/>
    </row>
    <row r="48" spans="1:5" s="17" customFormat="1" x14ac:dyDescent="0.25">
      <c r="A48" s="31" t="s">
        <v>29</v>
      </c>
      <c r="B48" s="18"/>
      <c r="C48" s="31">
        <f>SUM(C40:C47)</f>
        <v>250000</v>
      </c>
      <c r="D48" s="18"/>
      <c r="E48" s="18"/>
    </row>
    <row r="49" spans="1:5" ht="13.5" customHeight="1" x14ac:dyDescent="0.25">
      <c r="A49" s="4" t="s">
        <v>76</v>
      </c>
    </row>
    <row r="50" spans="1:5" s="13" customFormat="1" x14ac:dyDescent="0.25">
      <c r="A50" s="14" t="s">
        <v>53</v>
      </c>
      <c r="B50" s="14" t="s">
        <v>32</v>
      </c>
      <c r="C50" s="14"/>
      <c r="D50" s="14"/>
      <c r="E50" s="14"/>
    </row>
    <row r="51" spans="1:5" s="17" customFormat="1" x14ac:dyDescent="0.25">
      <c r="A51" s="31" t="s">
        <v>66</v>
      </c>
      <c r="B51" s="18"/>
      <c r="C51" s="18">
        <f>SUM(C50)</f>
        <v>0</v>
      </c>
      <c r="D51" s="18"/>
      <c r="E51" s="18"/>
    </row>
    <row r="52" spans="1:5" s="7" customFormat="1" x14ac:dyDescent="0.25">
      <c r="A52" s="9"/>
      <c r="B52" s="9"/>
      <c r="C52" s="9"/>
      <c r="D52" s="9"/>
      <c r="E52" s="9"/>
    </row>
    <row r="53" spans="1:5" s="10" customFormat="1" ht="13.8" thickBot="1" x14ac:dyDescent="0.3">
      <c r="A53" s="23" t="s">
        <v>79</v>
      </c>
      <c r="B53" s="44"/>
      <c r="C53" s="23">
        <f>SUM(C32+C38+C48+C51)</f>
        <v>885000</v>
      </c>
      <c r="D53" s="44"/>
      <c r="E53" s="44"/>
    </row>
    <row r="54" spans="1:5" s="36" customFormat="1" ht="18" thickBot="1" x14ac:dyDescent="0.35">
      <c r="A54" s="61" t="s">
        <v>123</v>
      </c>
      <c r="B54" s="62"/>
      <c r="C54" s="62"/>
      <c r="D54" s="62"/>
      <c r="E54" s="62"/>
    </row>
    <row r="55" spans="1:5" s="33" customFormat="1" ht="55.2" customHeight="1" thickBot="1" x14ac:dyDescent="0.3">
      <c r="A55" s="42" t="s">
        <v>44</v>
      </c>
      <c r="B55" s="43" t="s">
        <v>114</v>
      </c>
      <c r="C55" s="43" t="s">
        <v>35</v>
      </c>
      <c r="D55" s="43" t="s">
        <v>38</v>
      </c>
      <c r="E55" s="43" t="s">
        <v>36</v>
      </c>
    </row>
    <row r="56" spans="1:5" x14ac:dyDescent="0.25">
      <c r="A56" s="4" t="s">
        <v>48</v>
      </c>
    </row>
    <row r="57" spans="1:5" ht="13.5" customHeight="1" x14ac:dyDescent="0.25">
      <c r="A57" s="4" t="s">
        <v>17</v>
      </c>
    </row>
    <row r="58" spans="1:5" s="13" customFormat="1" x14ac:dyDescent="0.25">
      <c r="A58" s="14" t="s">
        <v>120</v>
      </c>
      <c r="B58" s="14" t="s">
        <v>99</v>
      </c>
      <c r="C58" s="14">
        <v>30000</v>
      </c>
      <c r="D58" s="14"/>
      <c r="E58" s="14"/>
    </row>
    <row r="59" spans="1:5" s="7" customFormat="1" x14ac:dyDescent="0.25">
      <c r="A59" s="9"/>
      <c r="B59" s="9"/>
      <c r="C59" s="9"/>
      <c r="D59" s="9"/>
      <c r="E59" s="9"/>
    </row>
    <row r="60" spans="1:5" s="10" customFormat="1" ht="13.8" thickBot="1" x14ac:dyDescent="0.3">
      <c r="A60" s="23" t="s">
        <v>80</v>
      </c>
      <c r="B60" s="44"/>
      <c r="C60" s="23">
        <f>SUM(C58:C59)</f>
        <v>30000</v>
      </c>
      <c r="D60" s="44"/>
      <c r="E60" s="44"/>
    </row>
    <row r="61" spans="1:5" x14ac:dyDescent="0.25">
      <c r="A61" s="4" t="s">
        <v>49</v>
      </c>
    </row>
    <row r="62" spans="1:5" ht="13.5" customHeight="1" x14ac:dyDescent="0.25">
      <c r="A62" s="4" t="s">
        <v>17</v>
      </c>
    </row>
    <row r="63" spans="1:5" s="13" customFormat="1" x14ac:dyDescent="0.25">
      <c r="A63" s="14" t="s">
        <v>50</v>
      </c>
      <c r="B63" s="14" t="s">
        <v>51</v>
      </c>
      <c r="C63" s="14">
        <v>10000</v>
      </c>
      <c r="D63" s="14">
        <v>4000</v>
      </c>
      <c r="E63" s="14" t="s">
        <v>126</v>
      </c>
    </row>
    <row r="64" spans="1:5" s="7" customFormat="1" x14ac:dyDescent="0.25">
      <c r="A64" s="9"/>
      <c r="B64" s="9"/>
      <c r="C64" s="9"/>
      <c r="D64" s="9"/>
      <c r="E64" s="9"/>
    </row>
    <row r="65" spans="1:5" s="10" customFormat="1" ht="13.2" customHeight="1" thickBot="1" x14ac:dyDescent="0.3">
      <c r="A65" s="23" t="s">
        <v>81</v>
      </c>
      <c r="B65" s="44"/>
      <c r="C65" s="23">
        <f>SUM(C63:C63)</f>
        <v>10000</v>
      </c>
      <c r="D65" s="44"/>
      <c r="E65" s="44"/>
    </row>
    <row r="66" spans="1:5" x14ac:dyDescent="0.25">
      <c r="A66" s="4" t="s">
        <v>52</v>
      </c>
    </row>
    <row r="67" spans="1:5" ht="13.5" customHeight="1" x14ac:dyDescent="0.25">
      <c r="A67" s="4" t="s">
        <v>17</v>
      </c>
    </row>
    <row r="68" spans="1:5" s="13" customFormat="1" ht="13.5" customHeight="1" x14ac:dyDescent="0.25">
      <c r="A68" s="14" t="s">
        <v>57</v>
      </c>
      <c r="B68" s="14" t="s">
        <v>58</v>
      </c>
      <c r="C68" s="14">
        <v>30000</v>
      </c>
      <c r="D68" s="14"/>
      <c r="E68" s="14"/>
    </row>
    <row r="69" spans="1:5" s="13" customFormat="1" ht="13.5" customHeight="1" x14ac:dyDescent="0.25">
      <c r="A69" s="14" t="s">
        <v>55</v>
      </c>
      <c r="B69" s="14" t="s">
        <v>32</v>
      </c>
      <c r="C69" s="14">
        <v>12000</v>
      </c>
      <c r="D69" s="14"/>
      <c r="E69" s="14"/>
    </row>
    <row r="70" spans="1:5" s="13" customFormat="1" ht="13.5" customHeight="1" x14ac:dyDescent="0.25">
      <c r="A70" s="14" t="s">
        <v>56</v>
      </c>
      <c r="B70" s="14" t="s">
        <v>32</v>
      </c>
      <c r="C70" s="14">
        <v>8000</v>
      </c>
      <c r="D70" s="14"/>
      <c r="E70" s="14"/>
    </row>
    <row r="71" spans="1:5" s="13" customFormat="1" x14ac:dyDescent="0.25">
      <c r="A71" s="14" t="s">
        <v>59</v>
      </c>
      <c r="B71" s="14" t="s">
        <v>32</v>
      </c>
      <c r="C71" s="14"/>
      <c r="D71" s="14"/>
      <c r="E71" s="14"/>
    </row>
    <row r="72" spans="1:5" s="13" customFormat="1" x14ac:dyDescent="0.25">
      <c r="A72" s="14" t="s">
        <v>60</v>
      </c>
      <c r="B72" s="14" t="s">
        <v>33</v>
      </c>
      <c r="C72" s="14">
        <v>50000</v>
      </c>
      <c r="D72" s="14"/>
      <c r="E72" s="14"/>
    </row>
    <row r="73" spans="1:5" s="21" customFormat="1" ht="12" customHeight="1" x14ac:dyDescent="0.25">
      <c r="A73" s="24" t="s">
        <v>14</v>
      </c>
      <c r="B73" s="24"/>
      <c r="C73" s="24">
        <f>SUM(C68:C72)</f>
        <v>100000</v>
      </c>
      <c r="D73" s="24"/>
      <c r="E73" s="24"/>
    </row>
    <row r="74" spans="1:5" ht="13.5" customHeight="1" x14ac:dyDescent="0.25">
      <c r="A74" s="4" t="s">
        <v>62</v>
      </c>
    </row>
    <row r="75" spans="1:5" s="13" customFormat="1" ht="13.5" customHeight="1" x14ac:dyDescent="0.25">
      <c r="A75" s="14" t="s">
        <v>63</v>
      </c>
      <c r="B75" s="14" t="s">
        <v>58</v>
      </c>
      <c r="C75" s="14">
        <v>12000</v>
      </c>
      <c r="D75" s="14"/>
      <c r="E75" s="14"/>
    </row>
    <row r="76" spans="1:5" s="21" customFormat="1" ht="12" customHeight="1" x14ac:dyDescent="0.25">
      <c r="A76" s="24" t="s">
        <v>15</v>
      </c>
      <c r="B76" s="24"/>
      <c r="C76" s="24">
        <f>SUM(C75)</f>
        <v>12000</v>
      </c>
      <c r="D76" s="24"/>
      <c r="E76" s="24"/>
    </row>
    <row r="77" spans="1:5" s="5" customFormat="1" ht="12" customHeight="1" x14ac:dyDescent="0.25">
      <c r="A77" s="4"/>
      <c r="B77" s="4"/>
      <c r="C77" s="4"/>
      <c r="D77" s="4"/>
      <c r="E77" s="4"/>
    </row>
    <row r="78" spans="1:5" s="10" customFormat="1" ht="13.8" thickBot="1" x14ac:dyDescent="0.3">
      <c r="A78" s="23" t="s">
        <v>82</v>
      </c>
      <c r="B78" s="44"/>
      <c r="C78" s="23">
        <f>C76+C73</f>
        <v>112000</v>
      </c>
      <c r="D78" s="44"/>
      <c r="E78" s="44"/>
    </row>
    <row r="79" spans="1:5" x14ac:dyDescent="0.25">
      <c r="A79" s="4" t="s">
        <v>61</v>
      </c>
    </row>
    <row r="80" spans="1:5" ht="13.5" customHeight="1" x14ac:dyDescent="0.25">
      <c r="A80" s="4" t="s">
        <v>17</v>
      </c>
    </row>
    <row r="81" spans="1:5" s="13" customFormat="1" ht="13.5" customHeight="1" x14ac:dyDescent="0.25">
      <c r="A81" s="14" t="s">
        <v>64</v>
      </c>
      <c r="B81" s="14" t="s">
        <v>58</v>
      </c>
      <c r="C81" s="14"/>
      <c r="D81" s="14"/>
      <c r="E81" s="14"/>
    </row>
    <row r="82" spans="1:5" s="13" customFormat="1" ht="13.5" customHeight="1" x14ac:dyDescent="0.25">
      <c r="A82" s="14" t="s">
        <v>65</v>
      </c>
      <c r="B82" s="14" t="s">
        <v>32</v>
      </c>
      <c r="C82" s="14"/>
      <c r="D82" s="14"/>
      <c r="E82" s="14"/>
    </row>
    <row r="83" spans="1:5" s="13" customFormat="1" ht="13.5" customHeight="1" x14ac:dyDescent="0.25">
      <c r="A83" s="14" t="s">
        <v>60</v>
      </c>
      <c r="B83" s="14" t="s">
        <v>32</v>
      </c>
      <c r="C83" s="14">
        <v>120000</v>
      </c>
      <c r="D83" s="14"/>
      <c r="E83" s="14"/>
    </row>
    <row r="84" spans="1:5" s="21" customFormat="1" ht="12" customHeight="1" x14ac:dyDescent="0.25">
      <c r="A84" s="24" t="s">
        <v>14</v>
      </c>
      <c r="B84" s="24"/>
      <c r="C84" s="24">
        <f>SUM(C79:C83)</f>
        <v>120000</v>
      </c>
      <c r="D84" s="24"/>
      <c r="E84" s="24"/>
    </row>
    <row r="85" spans="1:5" ht="13.5" customHeight="1" x14ac:dyDescent="0.25">
      <c r="A85" s="4" t="s">
        <v>62</v>
      </c>
    </row>
    <row r="86" spans="1:5" ht="13.5" customHeight="1" x14ac:dyDescent="0.25">
      <c r="A86" s="14" t="s">
        <v>63</v>
      </c>
      <c r="B86" s="3" t="s">
        <v>58</v>
      </c>
    </row>
    <row r="87" spans="1:5" s="21" customFormat="1" ht="12" customHeight="1" x14ac:dyDescent="0.25">
      <c r="A87" s="24" t="s">
        <v>15</v>
      </c>
      <c r="B87" s="24"/>
      <c r="C87" s="24">
        <f>SUM(C86)</f>
        <v>0</v>
      </c>
      <c r="D87" s="24"/>
      <c r="E87" s="24"/>
    </row>
    <row r="88" spans="1:5" s="5" customFormat="1" ht="12" customHeight="1" x14ac:dyDescent="0.25">
      <c r="A88" s="4"/>
      <c r="B88" s="4"/>
      <c r="C88" s="4"/>
      <c r="D88" s="4"/>
      <c r="E88" s="4"/>
    </row>
    <row r="89" spans="1:5" s="10" customFormat="1" ht="13.8" thickBot="1" x14ac:dyDescent="0.3">
      <c r="A89" s="23" t="s">
        <v>83</v>
      </c>
      <c r="B89" s="44"/>
      <c r="C89" s="23">
        <f>C87+C84</f>
        <v>120000</v>
      </c>
      <c r="D89" s="44"/>
      <c r="E89" s="44"/>
    </row>
    <row r="90" spans="1:5" x14ac:dyDescent="0.25">
      <c r="A90" s="4" t="s">
        <v>69</v>
      </c>
    </row>
    <row r="91" spans="1:5" ht="13.5" customHeight="1" x14ac:dyDescent="0.25">
      <c r="A91" s="4" t="s">
        <v>17</v>
      </c>
    </row>
    <row r="92" spans="1:5" s="13" customFormat="1" x14ac:dyDescent="0.25">
      <c r="A92" s="14" t="s">
        <v>70</v>
      </c>
      <c r="B92" s="14" t="s">
        <v>99</v>
      </c>
      <c r="C92" s="14">
        <v>10000</v>
      </c>
      <c r="D92" s="14"/>
      <c r="E92" s="14"/>
    </row>
    <row r="93" spans="1:5" s="7" customFormat="1" x14ac:dyDescent="0.25">
      <c r="A93" s="9"/>
      <c r="B93" s="9"/>
      <c r="C93" s="9"/>
      <c r="D93" s="9"/>
      <c r="E93" s="9"/>
    </row>
    <row r="94" spans="1:5" s="10" customFormat="1" ht="13.8" thickBot="1" x14ac:dyDescent="0.3">
      <c r="A94" s="23" t="s">
        <v>84</v>
      </c>
      <c r="B94" s="44"/>
      <c r="C94" s="23">
        <f>SUM(C92:C93)</f>
        <v>10000</v>
      </c>
      <c r="D94" s="44"/>
      <c r="E94" s="44"/>
    </row>
    <row r="95" spans="1:5" x14ac:dyDescent="0.25">
      <c r="A95" s="4" t="s">
        <v>85</v>
      </c>
    </row>
    <row r="96" spans="1:5" ht="13.5" customHeight="1" x14ac:dyDescent="0.25">
      <c r="A96" s="4" t="s">
        <v>17</v>
      </c>
    </row>
    <row r="97" spans="1:5" s="13" customFormat="1" x14ac:dyDescent="0.25">
      <c r="A97" s="14" t="s">
        <v>70</v>
      </c>
      <c r="B97" s="14" t="s">
        <v>33</v>
      </c>
      <c r="C97" s="14">
        <v>12000</v>
      </c>
      <c r="D97" s="14"/>
      <c r="E97" s="14"/>
    </row>
    <row r="98" spans="1:5" s="7" customFormat="1" x14ac:dyDescent="0.25">
      <c r="A98" s="9"/>
      <c r="B98" s="9"/>
      <c r="C98" s="9"/>
      <c r="D98" s="9"/>
      <c r="E98" s="9"/>
    </row>
    <row r="99" spans="1:5" s="10" customFormat="1" ht="13.8" thickBot="1" x14ac:dyDescent="0.3">
      <c r="A99" s="23" t="s">
        <v>121</v>
      </c>
      <c r="B99" s="44"/>
      <c r="C99" s="23">
        <f>SUM(C95:C98)</f>
        <v>12000</v>
      </c>
      <c r="D99" s="44"/>
      <c r="E99" s="44"/>
    </row>
    <row r="100" spans="1:5" x14ac:dyDescent="0.25">
      <c r="A100" s="4" t="s">
        <v>86</v>
      </c>
    </row>
    <row r="101" spans="1:5" ht="13.5" customHeight="1" x14ac:dyDescent="0.25">
      <c r="A101" s="4" t="s">
        <v>17</v>
      </c>
    </row>
    <row r="102" spans="1:5" s="13" customFormat="1" x14ac:dyDescent="0.25">
      <c r="A102" s="14" t="s">
        <v>88</v>
      </c>
      <c r="B102" s="14" t="s">
        <v>33</v>
      </c>
      <c r="C102" s="14"/>
      <c r="D102" s="14"/>
      <c r="E102" s="14"/>
    </row>
    <row r="103" spans="1:5" s="13" customFormat="1" x14ac:dyDescent="0.25">
      <c r="A103" s="14" t="s">
        <v>89</v>
      </c>
      <c r="B103" s="14" t="s">
        <v>32</v>
      </c>
      <c r="C103" s="14"/>
      <c r="D103" s="14">
        <v>30000</v>
      </c>
      <c r="E103" s="14" t="s">
        <v>126</v>
      </c>
    </row>
    <row r="104" spans="1:5" s="13" customFormat="1" x14ac:dyDescent="0.25">
      <c r="A104" s="14" t="s">
        <v>122</v>
      </c>
      <c r="B104" s="14" t="s">
        <v>32</v>
      </c>
      <c r="C104" s="14"/>
      <c r="D104" s="14"/>
      <c r="E104" s="14"/>
    </row>
    <row r="105" spans="1:5" s="13" customFormat="1" x14ac:dyDescent="0.25">
      <c r="A105" s="14" t="s">
        <v>87</v>
      </c>
      <c r="B105" s="14" t="s">
        <v>32</v>
      </c>
      <c r="C105" s="14"/>
      <c r="D105" s="14"/>
      <c r="E105" s="14"/>
    </row>
    <row r="106" spans="1:5" s="13" customFormat="1" x14ac:dyDescent="0.25">
      <c r="A106" s="14" t="s">
        <v>127</v>
      </c>
      <c r="B106" s="14" t="s">
        <v>32</v>
      </c>
      <c r="C106" s="14"/>
      <c r="D106" s="14"/>
      <c r="E106" s="14"/>
    </row>
    <row r="107" spans="1:5" s="7" customFormat="1" x14ac:dyDescent="0.25">
      <c r="A107" s="9"/>
      <c r="B107" s="9"/>
      <c r="C107" s="9"/>
      <c r="D107" s="9"/>
      <c r="E107" s="9"/>
    </row>
    <row r="108" spans="1:5" s="10" customFormat="1" ht="13.8" thickBot="1" x14ac:dyDescent="0.3">
      <c r="A108" s="23" t="s">
        <v>90</v>
      </c>
      <c r="B108" s="44"/>
      <c r="C108" s="23">
        <f>SUM(C100:C107)</f>
        <v>0</v>
      </c>
      <c r="D108" s="44"/>
      <c r="E108" s="44"/>
    </row>
    <row r="109" spans="1:5" s="7" customFormat="1" x14ac:dyDescent="0.25">
      <c r="A109" s="9"/>
      <c r="B109" s="9"/>
      <c r="C109" s="9"/>
      <c r="D109" s="9"/>
      <c r="E109" s="9"/>
    </row>
    <row r="110" spans="1:5" s="10" customFormat="1" ht="13.8" thickBot="1" x14ac:dyDescent="0.3">
      <c r="A110" s="23" t="s">
        <v>77</v>
      </c>
      <c r="B110" s="44"/>
      <c r="C110" s="23">
        <f>C10+C53+C78+C89+C94+C99+C108</f>
        <v>1286500</v>
      </c>
      <c r="D110" s="44"/>
      <c r="E110" s="44"/>
    </row>
    <row r="111" spans="1:5" s="36" customFormat="1" ht="18" thickBot="1" x14ac:dyDescent="0.35">
      <c r="A111" s="62" t="s">
        <v>68</v>
      </c>
      <c r="B111" s="62"/>
      <c r="C111" s="62"/>
      <c r="D111" s="62"/>
      <c r="E111" s="62"/>
    </row>
    <row r="112" spans="1:5" s="33" customFormat="1" ht="55.2" customHeight="1" thickBot="1" x14ac:dyDescent="0.3">
      <c r="A112" s="42" t="s">
        <v>44</v>
      </c>
      <c r="B112" s="43" t="s">
        <v>114</v>
      </c>
      <c r="C112" s="43" t="s">
        <v>35</v>
      </c>
      <c r="D112" s="43" t="s">
        <v>38</v>
      </c>
      <c r="E112" s="43" t="s">
        <v>36</v>
      </c>
    </row>
    <row r="113" spans="1:5" s="7" customFormat="1" x14ac:dyDescent="0.25">
      <c r="A113" s="6" t="s">
        <v>46</v>
      </c>
      <c r="B113" s="9"/>
      <c r="C113" s="6"/>
      <c r="D113" s="9"/>
      <c r="E113" s="9"/>
    </row>
    <row r="114" spans="1:5" x14ac:dyDescent="0.25">
      <c r="A114" s="4" t="s">
        <v>40</v>
      </c>
      <c r="C114" s="4"/>
    </row>
    <row r="115" spans="1:5" s="13" customFormat="1" x14ac:dyDescent="0.25">
      <c r="A115" s="14" t="s">
        <v>91</v>
      </c>
      <c r="B115" s="14" t="s">
        <v>32</v>
      </c>
      <c r="C115" s="29">
        <v>37500</v>
      </c>
      <c r="D115" s="14"/>
      <c r="E115" s="14"/>
    </row>
    <row r="116" spans="1:5" s="19" customFormat="1" x14ac:dyDescent="0.25">
      <c r="A116" s="20"/>
      <c r="B116" s="20"/>
      <c r="C116" s="34"/>
      <c r="D116" s="20"/>
      <c r="E116" s="20"/>
    </row>
    <row r="117" spans="1:5" s="27" customFormat="1" ht="13.8" thickBot="1" x14ac:dyDescent="0.3">
      <c r="A117" s="32" t="s">
        <v>95</v>
      </c>
      <c r="B117" s="28"/>
      <c r="C117" s="32">
        <f>SUM(C115)</f>
        <v>37500</v>
      </c>
      <c r="D117" s="28"/>
      <c r="E117" s="28"/>
    </row>
    <row r="118" spans="1:5" s="7" customFormat="1" x14ac:dyDescent="0.25">
      <c r="A118" s="6" t="s">
        <v>45</v>
      </c>
      <c r="B118" s="9"/>
      <c r="C118" s="6"/>
      <c r="D118" s="9"/>
      <c r="E118" s="9"/>
    </row>
    <row r="119" spans="1:5" x14ac:dyDescent="0.25">
      <c r="A119" s="4" t="s">
        <v>94</v>
      </c>
      <c r="C119" s="4"/>
    </row>
    <row r="120" spans="1:5" s="13" customFormat="1" x14ac:dyDescent="0.25">
      <c r="A120" s="14" t="s">
        <v>41</v>
      </c>
      <c r="B120" s="14" t="s">
        <v>32</v>
      </c>
      <c r="C120" s="29">
        <v>60000</v>
      </c>
      <c r="D120" s="14"/>
      <c r="E120" s="14"/>
    </row>
    <row r="121" spans="1:5" s="13" customFormat="1" x14ac:dyDescent="0.25">
      <c r="A121" s="14" t="s">
        <v>42</v>
      </c>
      <c r="B121" s="14" t="s">
        <v>32</v>
      </c>
      <c r="C121" s="29">
        <v>60000</v>
      </c>
      <c r="D121" s="14"/>
      <c r="E121" s="14"/>
    </row>
    <row r="122" spans="1:5" s="13" customFormat="1" x14ac:dyDescent="0.25">
      <c r="A122" s="14" t="s">
        <v>43</v>
      </c>
      <c r="B122" s="14" t="s">
        <v>32</v>
      </c>
      <c r="C122" s="29">
        <v>60000</v>
      </c>
      <c r="D122" s="14"/>
      <c r="E122" s="14"/>
    </row>
    <row r="123" spans="1:5" s="13" customFormat="1" x14ac:dyDescent="0.25">
      <c r="A123" s="14" t="s">
        <v>111</v>
      </c>
      <c r="B123" s="45" t="s">
        <v>125</v>
      </c>
      <c r="C123" s="29">
        <v>220000</v>
      </c>
      <c r="D123" s="14"/>
      <c r="E123" s="14"/>
    </row>
    <row r="124" spans="1:5" s="11" customFormat="1" x14ac:dyDescent="0.25">
      <c r="A124" s="24" t="s">
        <v>20</v>
      </c>
      <c r="B124" s="12"/>
      <c r="C124" s="24">
        <f>SUM(C120:C123)</f>
        <v>400000</v>
      </c>
      <c r="D124" s="12"/>
      <c r="E124" s="12"/>
    </row>
    <row r="125" spans="1:5" x14ac:dyDescent="0.25">
      <c r="A125" s="6" t="s">
        <v>71</v>
      </c>
      <c r="B125" s="9"/>
      <c r="C125" s="22"/>
    </row>
    <row r="126" spans="1:5" s="13" customFormat="1" x14ac:dyDescent="0.25">
      <c r="A126" s="14" t="s">
        <v>72</v>
      </c>
      <c r="B126" s="14" t="s">
        <v>112</v>
      </c>
      <c r="C126" s="29">
        <v>225000</v>
      </c>
      <c r="D126" s="14"/>
      <c r="E126" s="14"/>
    </row>
    <row r="127" spans="1:5" s="13" customFormat="1" x14ac:dyDescent="0.25">
      <c r="A127" s="14" t="s">
        <v>73</v>
      </c>
      <c r="B127" s="14" t="s">
        <v>113</v>
      </c>
      <c r="C127" s="29">
        <v>75000</v>
      </c>
      <c r="D127" s="14"/>
      <c r="E127" s="14"/>
    </row>
    <row r="128" spans="1:5" s="11" customFormat="1" x14ac:dyDescent="0.25">
      <c r="A128" s="24" t="s">
        <v>74</v>
      </c>
      <c r="B128" s="12"/>
      <c r="C128" s="24">
        <f>SUM(C126:C127)</f>
        <v>300000</v>
      </c>
      <c r="D128" s="12"/>
      <c r="E128" s="12"/>
    </row>
    <row r="129" spans="1:5" s="2" customFormat="1" x14ac:dyDescent="0.25">
      <c r="A129" s="24" t="s">
        <v>75</v>
      </c>
      <c r="B129" s="47" t="s">
        <v>0</v>
      </c>
      <c r="C129" s="24">
        <v>10000</v>
      </c>
      <c r="D129" s="47"/>
      <c r="E129" s="47"/>
    </row>
    <row r="130" spans="1:5" s="40" customFormat="1" x14ac:dyDescent="0.25">
      <c r="A130" s="48"/>
      <c r="B130" s="48"/>
      <c r="C130" s="41"/>
      <c r="D130" s="48"/>
      <c r="E130" s="48"/>
    </row>
    <row r="131" spans="1:5" s="10" customFormat="1" ht="13.8" thickBot="1" x14ac:dyDescent="0.3">
      <c r="A131" s="23" t="s">
        <v>92</v>
      </c>
      <c r="B131" s="44"/>
      <c r="C131" s="23">
        <f>C128+C124+C129</f>
        <v>710000</v>
      </c>
      <c r="D131" s="44"/>
      <c r="E131" s="44"/>
    </row>
    <row r="132" spans="1:5" s="7" customFormat="1" x14ac:dyDescent="0.25">
      <c r="A132" s="6" t="s">
        <v>48</v>
      </c>
      <c r="B132" s="9"/>
      <c r="C132" s="6"/>
      <c r="D132" s="9"/>
      <c r="E132" s="9"/>
    </row>
    <row r="133" spans="1:5" x14ac:dyDescent="0.25">
      <c r="A133" s="4" t="s">
        <v>40</v>
      </c>
      <c r="C133" s="4"/>
    </row>
    <row r="134" spans="1:5" s="13" customFormat="1" x14ac:dyDescent="0.25">
      <c r="A134" s="14" t="s">
        <v>91</v>
      </c>
      <c r="B134" s="14"/>
      <c r="C134" s="29">
        <v>12000</v>
      </c>
      <c r="D134" s="14"/>
      <c r="E134" s="14"/>
    </row>
    <row r="135" spans="1:5" s="19" customFormat="1" x14ac:dyDescent="0.25">
      <c r="A135" s="20"/>
      <c r="B135" s="20"/>
      <c r="C135" s="34"/>
      <c r="D135" s="20"/>
      <c r="E135" s="20"/>
    </row>
    <row r="136" spans="1:5" s="10" customFormat="1" ht="13.8" thickBot="1" x14ac:dyDescent="0.3">
      <c r="A136" s="23" t="s">
        <v>93</v>
      </c>
      <c r="B136" s="44"/>
      <c r="C136" s="23">
        <f>C134</f>
        <v>12000</v>
      </c>
      <c r="D136" s="44"/>
      <c r="E136" s="44"/>
    </row>
    <row r="137" spans="1:5" s="7" customFormat="1" x14ac:dyDescent="0.25">
      <c r="A137" s="6" t="s">
        <v>52</v>
      </c>
      <c r="B137" s="9"/>
      <c r="C137" s="6"/>
      <c r="D137" s="9"/>
      <c r="E137" s="9"/>
    </row>
    <row r="138" spans="1:5" x14ac:dyDescent="0.25">
      <c r="A138" s="4" t="s">
        <v>40</v>
      </c>
      <c r="C138" s="4"/>
    </row>
    <row r="139" spans="1:5" s="13" customFormat="1" x14ac:dyDescent="0.25">
      <c r="A139" s="14" t="s">
        <v>91</v>
      </c>
      <c r="B139" s="14"/>
      <c r="C139" s="29">
        <v>40000</v>
      </c>
      <c r="D139" s="14"/>
      <c r="E139" s="14"/>
    </row>
    <row r="140" spans="1:5" x14ac:dyDescent="0.25">
      <c r="A140" s="6" t="s">
        <v>96</v>
      </c>
      <c r="B140" s="9"/>
      <c r="C140" s="22"/>
    </row>
    <row r="141" spans="1:5" s="13" customFormat="1" x14ac:dyDescent="0.25">
      <c r="A141" s="14" t="s">
        <v>72</v>
      </c>
      <c r="B141" s="14" t="s">
        <v>112</v>
      </c>
      <c r="C141" s="29">
        <v>50000</v>
      </c>
      <c r="D141" s="14"/>
      <c r="E141" s="14"/>
    </row>
    <row r="142" spans="1:5" s="19" customFormat="1" x14ac:dyDescent="0.25">
      <c r="A142" s="20"/>
      <c r="B142" s="20"/>
      <c r="C142" s="34"/>
      <c r="D142" s="20"/>
      <c r="E142" s="20"/>
    </row>
    <row r="143" spans="1:5" s="10" customFormat="1" ht="13.8" thickBot="1" x14ac:dyDescent="0.3">
      <c r="A143" s="23" t="s">
        <v>97</v>
      </c>
      <c r="B143" s="44"/>
      <c r="C143" s="23">
        <f>C139+C141</f>
        <v>90000</v>
      </c>
      <c r="D143" s="44"/>
      <c r="E143" s="44"/>
    </row>
    <row r="144" spans="1:5" s="7" customFormat="1" x14ac:dyDescent="0.25">
      <c r="A144" s="6" t="s">
        <v>61</v>
      </c>
      <c r="B144" s="9"/>
      <c r="C144" s="6"/>
      <c r="D144" s="9"/>
      <c r="E144" s="9"/>
    </row>
    <row r="145" spans="1:5" x14ac:dyDescent="0.25">
      <c r="A145" s="4" t="s">
        <v>40</v>
      </c>
      <c r="C145" s="4"/>
    </row>
    <row r="146" spans="1:5" s="13" customFormat="1" x14ac:dyDescent="0.25">
      <c r="A146" s="14" t="s">
        <v>91</v>
      </c>
      <c r="B146" s="14"/>
      <c r="C146" s="29">
        <v>36000</v>
      </c>
      <c r="D146" s="14"/>
      <c r="E146" s="14"/>
    </row>
    <row r="147" spans="1:5" x14ac:dyDescent="0.25">
      <c r="A147" s="6" t="s">
        <v>96</v>
      </c>
      <c r="B147" s="9"/>
      <c r="C147" s="22"/>
    </row>
    <row r="148" spans="1:5" s="13" customFormat="1" x14ac:dyDescent="0.25">
      <c r="A148" s="14" t="s">
        <v>72</v>
      </c>
      <c r="B148" s="14" t="s">
        <v>112</v>
      </c>
      <c r="C148" s="29">
        <v>10000</v>
      </c>
      <c r="D148" s="14"/>
      <c r="E148" s="14"/>
    </row>
    <row r="149" spans="1:5" s="19" customFormat="1" x14ac:dyDescent="0.25">
      <c r="A149" s="20"/>
      <c r="B149" s="20"/>
      <c r="C149" s="34"/>
      <c r="D149" s="20"/>
      <c r="E149" s="20"/>
    </row>
    <row r="150" spans="1:5" s="10" customFormat="1" ht="13.8" thickBot="1" x14ac:dyDescent="0.3">
      <c r="A150" s="23" t="s">
        <v>98</v>
      </c>
      <c r="B150" s="44"/>
      <c r="C150" s="23">
        <f>C146+C148</f>
        <v>46000</v>
      </c>
      <c r="D150" s="44"/>
      <c r="E150" s="44"/>
    </row>
    <row r="151" spans="1:5" s="7" customFormat="1" x14ac:dyDescent="0.25">
      <c r="A151" s="9"/>
      <c r="B151" s="9"/>
      <c r="C151" s="9"/>
      <c r="D151" s="9"/>
      <c r="E151" s="9"/>
    </row>
    <row r="152" spans="1:5" s="10" customFormat="1" ht="17.399999999999999" thickBot="1" x14ac:dyDescent="0.6">
      <c r="A152" s="23" t="s">
        <v>100</v>
      </c>
      <c r="B152" s="44"/>
      <c r="C152" s="49">
        <f>C117+C131+C136+C143+C150</f>
        <v>895500</v>
      </c>
      <c r="D152" s="44"/>
      <c r="E152" s="44"/>
    </row>
    <row r="153" spans="1:5" s="36" customFormat="1" ht="18" thickBot="1" x14ac:dyDescent="0.35">
      <c r="A153" s="62" t="s">
        <v>101</v>
      </c>
      <c r="B153" s="62"/>
      <c r="C153" s="62"/>
      <c r="D153" s="62"/>
      <c r="E153" s="62"/>
    </row>
    <row r="154" spans="1:5" s="33" customFormat="1" ht="55.2" customHeight="1" thickBot="1" x14ac:dyDescent="0.3">
      <c r="A154" s="42"/>
      <c r="B154" s="43" t="s">
        <v>114</v>
      </c>
      <c r="C154" s="43" t="s">
        <v>35</v>
      </c>
      <c r="D154" s="43" t="s">
        <v>38</v>
      </c>
      <c r="E154" s="43" t="s">
        <v>36</v>
      </c>
    </row>
    <row r="155" spans="1:5" x14ac:dyDescent="0.25">
      <c r="A155" s="4" t="s">
        <v>18</v>
      </c>
    </row>
    <row r="156" spans="1:5" s="13" customFormat="1" x14ac:dyDescent="0.25">
      <c r="A156" s="16"/>
      <c r="B156" s="14" t="s">
        <v>102</v>
      </c>
      <c r="C156" s="14">
        <v>10000</v>
      </c>
      <c r="D156" s="14"/>
      <c r="E156" s="14"/>
    </row>
    <row r="157" spans="1:5" s="13" customFormat="1" x14ac:dyDescent="0.25">
      <c r="A157" s="16"/>
      <c r="B157" s="15" t="s">
        <v>4</v>
      </c>
      <c r="C157" s="15">
        <v>5000</v>
      </c>
      <c r="D157" s="14"/>
      <c r="E157" s="14"/>
    </row>
    <row r="158" spans="1:5" s="13" customFormat="1" x14ac:dyDescent="0.25">
      <c r="A158" s="15"/>
      <c r="B158" s="15" t="s">
        <v>5</v>
      </c>
      <c r="C158" s="15">
        <v>5000</v>
      </c>
      <c r="D158" s="14"/>
      <c r="E158" s="14"/>
    </row>
    <row r="159" spans="1:5" s="13" customFormat="1" x14ac:dyDescent="0.25">
      <c r="A159" s="15"/>
      <c r="B159" s="15" t="s">
        <v>6</v>
      </c>
      <c r="C159" s="15">
        <v>5000</v>
      </c>
      <c r="D159" s="14"/>
      <c r="E159" s="14"/>
    </row>
    <row r="160" spans="1:5" s="13" customFormat="1" x14ac:dyDescent="0.25">
      <c r="A160" s="15"/>
      <c r="B160" s="15" t="s">
        <v>13</v>
      </c>
      <c r="C160" s="15">
        <v>6500</v>
      </c>
      <c r="D160" s="14"/>
      <c r="E160" s="14"/>
    </row>
    <row r="161" spans="1:11" s="13" customFormat="1" x14ac:dyDescent="0.25">
      <c r="A161" s="15"/>
      <c r="B161" s="15" t="s">
        <v>103</v>
      </c>
      <c r="C161" s="15">
        <v>5000</v>
      </c>
      <c r="D161" s="14"/>
      <c r="E161" s="14"/>
    </row>
    <row r="162" spans="1:11" s="13" customFormat="1" x14ac:dyDescent="0.25">
      <c r="A162" s="15"/>
      <c r="B162" s="15" t="s">
        <v>104</v>
      </c>
      <c r="C162" s="15"/>
      <c r="D162" s="14"/>
      <c r="E162" s="14"/>
    </row>
    <row r="163" spans="1:11" ht="17.399999999999999" thickBot="1" x14ac:dyDescent="0.6">
      <c r="A163" s="50" t="s">
        <v>19</v>
      </c>
      <c r="B163" s="51"/>
      <c r="C163" s="8">
        <f>SUM(C157:C162)</f>
        <v>26500</v>
      </c>
    </row>
    <row r="164" spans="1:11" s="36" customFormat="1" ht="18" thickBot="1" x14ac:dyDescent="0.35">
      <c r="A164" s="62" t="s">
        <v>3</v>
      </c>
      <c r="B164" s="62"/>
      <c r="C164" s="62"/>
      <c r="D164" s="62"/>
      <c r="E164" s="62"/>
    </row>
    <row r="165" spans="1:11" s="35" customFormat="1" ht="42" customHeight="1" thickBot="1" x14ac:dyDescent="0.3">
      <c r="A165" s="52" t="s">
        <v>105</v>
      </c>
      <c r="B165" s="53" t="s">
        <v>106</v>
      </c>
      <c r="C165" s="43" t="s">
        <v>35</v>
      </c>
      <c r="D165" s="43" t="s">
        <v>38</v>
      </c>
      <c r="E165" s="43" t="s">
        <v>36</v>
      </c>
    </row>
    <row r="167" spans="1:11" s="2" customFormat="1" x14ac:dyDescent="0.25">
      <c r="A167" s="4" t="s">
        <v>1</v>
      </c>
      <c r="B167" s="51" t="s">
        <v>2</v>
      </c>
      <c r="C167" s="4">
        <v>17500</v>
      </c>
      <c r="D167" s="54"/>
      <c r="E167" s="54"/>
      <c r="F167" s="1"/>
      <c r="G167" s="1"/>
      <c r="H167" s="1"/>
      <c r="I167" s="1"/>
      <c r="J167" s="1"/>
      <c r="K167" s="1"/>
    </row>
    <row r="168" spans="1:11" s="1" customFormat="1" x14ac:dyDescent="0.25">
      <c r="A168" s="4"/>
      <c r="B168" s="51"/>
      <c r="C168" s="4"/>
      <c r="D168" s="54"/>
      <c r="E168" s="54"/>
    </row>
    <row r="169" spans="1:11" x14ac:dyDescent="0.25">
      <c r="A169" s="4" t="s">
        <v>107</v>
      </c>
      <c r="C169" s="4">
        <v>350000</v>
      </c>
    </row>
    <row r="170" spans="1:11" x14ac:dyDescent="0.25">
      <c r="C170" s="4"/>
    </row>
    <row r="171" spans="1:11" x14ac:dyDescent="0.25">
      <c r="A171" s="55" t="s">
        <v>108</v>
      </c>
      <c r="C171" s="4">
        <v>80000</v>
      </c>
    </row>
    <row r="173" spans="1:11" x14ac:dyDescent="0.25">
      <c r="A173" s="4" t="s">
        <v>109</v>
      </c>
      <c r="C173" s="4">
        <v>160000</v>
      </c>
    </row>
    <row r="174" spans="1:11" ht="11.25" customHeight="1" x14ac:dyDescent="0.25"/>
    <row r="175" spans="1:11" ht="17.399999999999999" thickBot="1" x14ac:dyDescent="0.6">
      <c r="A175" s="56" t="s">
        <v>21</v>
      </c>
      <c r="B175" s="56" t="s">
        <v>23</v>
      </c>
      <c r="C175" s="8">
        <f>SUM(C167+C169+C171+C173)</f>
        <v>607500</v>
      </c>
    </row>
    <row r="176" spans="1:11" s="37" customFormat="1" ht="13.8" thickTop="1" x14ac:dyDescent="0.25">
      <c r="A176" s="57"/>
      <c r="B176" s="57"/>
      <c r="C176" s="57"/>
      <c r="D176" s="57"/>
      <c r="E176" s="57"/>
    </row>
    <row r="177" spans="1:5" s="39" customFormat="1" ht="15.6" thickBot="1" x14ac:dyDescent="0.45">
      <c r="A177" s="58" t="s">
        <v>110</v>
      </c>
      <c r="B177" s="59"/>
      <c r="C177" s="38">
        <f>C110+C152+C163+C175</f>
        <v>2816000</v>
      </c>
      <c r="D177" s="60"/>
      <c r="E177" s="60"/>
    </row>
  </sheetData>
  <pageMargins left="0.25" right="0.25" top="0.65" bottom="0.35" header="0.2" footer="0.23"/>
  <pageSetup scale="85" orientation="portrait" horizontalDpi="0" r:id="rId1"/>
  <headerFooter alignWithMargins="0">
    <oddHeader xml:space="preserve">&amp;C&amp;"Arial,Bold"&amp;18 BUDGET FOR 2000 -- WESTERN STATES
&amp;RNovember 15, 1999&amp;"Arial,Bold Italic"&amp;11
</oddHeader>
  </headerFooter>
  <rowBreaks count="3" manualBreakCount="3">
    <brk id="53" max="5" man="1"/>
    <brk id="110" max="5" man="1"/>
    <brk id="1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Havlíček Jan</cp:lastModifiedBy>
  <cp:lastPrinted>1999-11-15T23:16:57Z</cp:lastPrinted>
  <dcterms:created xsi:type="dcterms:W3CDTF">1998-01-14T22:40:23Z</dcterms:created>
  <dcterms:modified xsi:type="dcterms:W3CDTF">2023-09-10T16:09:09Z</dcterms:modified>
</cp:coreProperties>
</file>