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Risk Categories" sheetId="3" r:id="rId1"/>
    <sheet name="Price Risk" sheetId="2" r:id="rId2"/>
    <sheet name="Panther" sheetId="1" r:id="rId3"/>
  </sheets>
  <definedNames>
    <definedName name="_xlnm.Print_Area" localSheetId="1">'Price Risk'!$A$1:$M$37</definedName>
  </definedNames>
  <calcPr calcId="0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E16" i="1"/>
  <c r="C25" i="1"/>
  <c r="E26" i="1"/>
  <c r="F26" i="1"/>
  <c r="G26" i="1"/>
  <c r="H26" i="1"/>
  <c r="I26" i="1"/>
  <c r="J26" i="1"/>
  <c r="K26" i="1"/>
  <c r="L26" i="1"/>
  <c r="M26" i="1"/>
  <c r="N26" i="1"/>
  <c r="E28" i="1"/>
  <c r="E32" i="1"/>
  <c r="J18" i="3"/>
</calcChain>
</file>

<file path=xl/sharedStrings.xml><?xml version="1.0" encoding="utf-8"?>
<sst xmlns="http://schemas.openxmlformats.org/spreadsheetml/2006/main" count="166" uniqueCount="116">
  <si>
    <t>Will supply or arrange for the supply of electric</t>
  </si>
  <si>
    <t>at index prices for 10 years</t>
  </si>
  <si>
    <t>Contract</t>
  </si>
  <si>
    <t>Price</t>
  </si>
  <si>
    <t>Fixed</t>
  </si>
  <si>
    <t>Index</t>
  </si>
  <si>
    <t>Actual Cost is above Fixed Price</t>
  </si>
  <si>
    <t xml:space="preserve">Fixed </t>
  </si>
  <si>
    <t>Bundled</t>
  </si>
  <si>
    <t>Adder</t>
  </si>
  <si>
    <t>Regulatory Price Risk</t>
  </si>
  <si>
    <t xml:space="preserve">Components w/ </t>
  </si>
  <si>
    <t>Financial</t>
  </si>
  <si>
    <t>Mitigation</t>
  </si>
  <si>
    <t>Retail</t>
  </si>
  <si>
    <t>Regional</t>
  </si>
  <si>
    <t>Wholesale</t>
  </si>
  <si>
    <t>Price Risk -</t>
  </si>
  <si>
    <t>Nature of Transaction</t>
  </si>
  <si>
    <t>Nature of Regulatory Risk</t>
  </si>
  <si>
    <t xml:space="preserve">Basis Risk - </t>
  </si>
  <si>
    <t>Terms</t>
  </si>
  <si>
    <t>ENVIRONMENTAL RISK</t>
  </si>
  <si>
    <t>Actual</t>
  </si>
  <si>
    <t>Year</t>
  </si>
  <si>
    <t>Indexed</t>
  </si>
  <si>
    <t>Production</t>
  </si>
  <si>
    <t>Transmission</t>
  </si>
  <si>
    <t>Distribution</t>
  </si>
  <si>
    <t>VOLATILITY DAY RISK</t>
  </si>
  <si>
    <t>Customer</t>
  </si>
  <si>
    <t>Utility</t>
  </si>
  <si>
    <t>EES</t>
  </si>
  <si>
    <t>service</t>
  </si>
  <si>
    <t>$A</t>
  </si>
  <si>
    <t>$B</t>
  </si>
  <si>
    <t>A&gt;&lt;=B</t>
  </si>
  <si>
    <t xml:space="preserve">delivery </t>
  </si>
  <si>
    <t>commodity (ENA)</t>
  </si>
  <si>
    <t>PRICE RISK</t>
  </si>
  <si>
    <t>EXPOSURE</t>
  </si>
  <si>
    <t>QUANTIFICATION</t>
  </si>
  <si>
    <t>LICENSING RISK</t>
  </si>
  <si>
    <t>Congestion</t>
  </si>
  <si>
    <t xml:space="preserve">Installed Capacity </t>
  </si>
  <si>
    <t>Standard Ancillary Services</t>
  </si>
  <si>
    <t>Unregulated</t>
  </si>
  <si>
    <t xml:space="preserve">Regulated </t>
  </si>
  <si>
    <t>CTC</t>
  </si>
  <si>
    <t>Billing</t>
  </si>
  <si>
    <t>Metering</t>
  </si>
  <si>
    <t>Customer Service</t>
  </si>
  <si>
    <t>Amount above</t>
  </si>
  <si>
    <t>Expected Cost</t>
  </si>
  <si>
    <t>Probability</t>
  </si>
  <si>
    <t>Risk</t>
  </si>
  <si>
    <t>I.e., 8 cents per $ of Expected Cost</t>
  </si>
  <si>
    <t>Market Opening</t>
  </si>
  <si>
    <t>and reform Advocacy</t>
  </si>
  <si>
    <t>Later than expected crossover to when</t>
  </si>
  <si>
    <t xml:space="preserve">customer commodity purchasing is </t>
  </si>
  <si>
    <t>market driven.</t>
  </si>
  <si>
    <t>Advance market opening</t>
  </si>
  <si>
    <t>No fixed price std offer</t>
  </si>
  <si>
    <t>Financial or performance deterioration</t>
  </si>
  <si>
    <t>leads to loss of license</t>
  </si>
  <si>
    <t>REGULATORY MITIGATION</t>
  </si>
  <si>
    <t>Failure to meet portfolio standards</t>
  </si>
  <si>
    <t>Penalty times probability of failure</t>
  </si>
  <si>
    <t>Probability of loss times business lost</t>
  </si>
  <si>
    <t xml:space="preserve">1) Higher than expected cost for any service </t>
  </si>
  <si>
    <t>2) Lower than expected price from customer</t>
  </si>
  <si>
    <t>to influence rates as desired</t>
  </si>
  <si>
    <t>Case specific intervention</t>
  </si>
  <si>
    <t>Cost</t>
  </si>
  <si>
    <t>ELECTRIC</t>
  </si>
  <si>
    <t>Maintain contacts/ awareness</t>
  </si>
  <si>
    <t xml:space="preserve">Maintain contacts/awareness </t>
  </si>
  <si>
    <t>(Each service has a forward curve)</t>
  </si>
  <si>
    <t>Price Risk = Potential Price - Expected Price</t>
  </si>
  <si>
    <t>Price Risk = Potential Cost - Forward Curve</t>
  </si>
  <si>
    <t>Forward Curve (= Expected Cost)</t>
  </si>
  <si>
    <t xml:space="preserve">Potential Cost = Expected Cost under </t>
  </si>
  <si>
    <t>alternative assumptions</t>
  </si>
  <si>
    <t>= f(assumptions, X bar, variance)</t>
  </si>
  <si>
    <t>Differential in contract option values</t>
  </si>
  <si>
    <t>at later crossover points</t>
  </si>
  <si>
    <t>(Adverse movement in Basis)</t>
  </si>
  <si>
    <t>No residual CTC</t>
  </si>
  <si>
    <t xml:space="preserve">Regional Index moves adverse to </t>
  </si>
  <si>
    <t>Actual Cost</t>
  </si>
  <si>
    <t>Addressed through ENA Market Mitigation (?)</t>
  </si>
  <si>
    <t>Sites Using Regional Retail Index</t>
  </si>
  <si>
    <t xml:space="preserve">If Regional Retail Electric Index faills to reflect market based rates </t>
  </si>
  <si>
    <t>by more than 3%, parties will negotiate an alternative index</t>
  </si>
  <si>
    <t>#</t>
  </si>
  <si>
    <t xml:space="preserve">Annual </t>
  </si>
  <si>
    <t>Revenue</t>
  </si>
  <si>
    <t>yr 1</t>
  </si>
  <si>
    <t>yr 2</t>
  </si>
  <si>
    <t>yr 3</t>
  </si>
  <si>
    <t>yr 4</t>
  </si>
  <si>
    <t>yr 5</t>
  </si>
  <si>
    <t>yr 6</t>
  </si>
  <si>
    <t>yr 7</t>
  </si>
  <si>
    <t>yr 8</t>
  </si>
  <si>
    <t>yr 9</t>
  </si>
  <si>
    <t>yr 10</t>
  </si>
  <si>
    <t>Potential Deviation from Expected Basis (Financially unmitigated)</t>
  </si>
  <si>
    <t>Sites Using Wholesale Index Plus Fixed Adder</t>
  </si>
  <si>
    <t>Delivery</t>
  </si>
  <si>
    <t>Portion</t>
  </si>
  <si>
    <t>($mil)</t>
  </si>
  <si>
    <t>NPV</t>
  </si>
  <si>
    <t>TOTAL NPV OF REGULATORY PRICE RISK (Full Contract Life)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</si>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</sst>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%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6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2" xfId="0" applyFont="1" applyBorder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2" fillId="0" borderId="0" xfId="0" applyFont="1" applyBorder="1"/>
    <xf numFmtId="0" fontId="5" fillId="0" borderId="5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4" fillId="0" borderId="0" xfId="0" applyFont="1" applyBorder="1"/>
    <xf numFmtId="0" fontId="4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0" borderId="5" xfId="0" applyFont="1" applyBorder="1" applyAlignment="1">
      <alignment horizontal="right"/>
    </xf>
    <xf numFmtId="0" fontId="0" fillId="0" borderId="2" xfId="0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6" xfId="0" applyFont="1" applyBorder="1"/>
    <xf numFmtId="0" fontId="6" fillId="0" borderId="0" xfId="0" applyFont="1" applyBorder="1"/>
    <xf numFmtId="0" fontId="0" fillId="0" borderId="0" xfId="0" quotePrefix="1"/>
    <xf numFmtId="164" fontId="0" fillId="0" borderId="0" xfId="0" applyNumberFormat="1"/>
    <xf numFmtId="8" fontId="0" fillId="0" borderId="0" xfId="0" applyNumberFormat="1"/>
    <xf numFmtId="8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267488220935"/>
          <c:y val="0.1428578404051917"/>
          <c:w val="0.61661654478423678"/>
          <c:h val="0.65143175224767413"/>
        </c:manualLayout>
      </c:layout>
      <c:lineChart>
        <c:grouping val="standard"/>
        <c:varyColors val="0"/>
        <c:ser>
          <c:idx val="0"/>
          <c:order val="0"/>
          <c:tx>
            <c:v>Fixed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'Price Risk'!$O$7:$O$11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4-4428-8A2C-DE089131D2C9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'Price Risk'!$P$7:$P$11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4-4428-8A2C-DE089131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4736"/>
        <c:axId val="1"/>
      </c:lineChart>
      <c:catAx>
        <c:axId val="15047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7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77705050889533"/>
          <c:y val="0.39428763951832918"/>
          <c:w val="0.20127897575858505"/>
          <c:h val="0.15428646763760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5951029641499"/>
          <c:y val="0.13661275087917776"/>
          <c:w val="0.53481095296886272"/>
          <c:h val="0.57923806372771358"/>
        </c:manualLayout>
      </c:layout>
      <c:lineChart>
        <c:grouping val="standard"/>
        <c:varyColors val="0"/>
        <c:ser>
          <c:idx val="0"/>
          <c:order val="0"/>
          <c:tx>
            <c:v>Index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'Price Risk'!$O$21:$O$25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3-4CC4-B02B-EDC14E6ECC7F}"/>
            </c:ext>
          </c:extLst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'Price Risk'!$P$21:$P$25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3-4CC4-B02B-EDC14E6ECC7F}"/>
            </c:ext>
          </c:extLst>
        </c:ser>
        <c:ser>
          <c:idx val="2"/>
          <c:order val="2"/>
          <c:tx>
            <c:v>Indexed Pricel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'Price Risk'!$Q$21:$Q$25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3-4CC4-B02B-EDC14E6E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25856"/>
        <c:axId val="1"/>
      </c:lineChart>
      <c:catAx>
        <c:axId val="1505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3544355629999673"/>
              <c:y val="0.81967650527506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2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354536000754051"/>
          <c:y val="0.31694158203969236"/>
          <c:w val="0.28481056666980858"/>
          <c:h val="0.218580401406684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6</xdr:row>
      <xdr:rowOff>7620</xdr:rowOff>
    </xdr:from>
    <xdr:to>
      <xdr:col>11</xdr:col>
      <xdr:colOff>541020</xdr:colOff>
      <xdr:row>14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21</xdr:row>
      <xdr:rowOff>22860</xdr:rowOff>
    </xdr:from>
    <xdr:to>
      <xdr:col>11</xdr:col>
      <xdr:colOff>571500</xdr:colOff>
      <xdr:row>29</xdr:row>
      <xdr:rowOff>76200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556260</xdr:colOff>
      <xdr:row>8</xdr:row>
      <xdr:rowOff>30480</xdr:rowOff>
    </xdr:from>
    <xdr:to>
      <xdr:col>6</xdr:col>
      <xdr:colOff>251460</xdr:colOff>
      <xdr:row>9</xdr:row>
      <xdr:rowOff>137160</xdr:rowOff>
    </xdr:to>
    <xdr:sp macro="" textlink="">
      <xdr:nvSpPr>
        <xdr:cNvPr id="1030" name="AutoShape 6"/>
        <xdr:cNvSpPr>
          <a:spLocks noChangeArrowheads="1"/>
        </xdr:cNvSpPr>
      </xdr:nvSpPr>
      <xdr:spPr bwMode="auto">
        <a:xfrm>
          <a:off x="3604260" y="1371600"/>
          <a:ext cx="304800" cy="274320"/>
        </a:xfrm>
        <a:prstGeom prst="up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381000</xdr:colOff>
      <xdr:row>8</xdr:row>
      <xdr:rowOff>0</xdr:rowOff>
    </xdr:from>
    <xdr:to>
      <xdr:col>5</xdr:col>
      <xdr:colOff>30480</xdr:colOff>
      <xdr:row>10</xdr:row>
      <xdr:rowOff>7620</xdr:rowOff>
    </xdr:to>
    <xdr:sp macro="" textlink="">
      <xdr:nvSpPr>
        <xdr:cNvPr id="1031" name="AutoShape 7"/>
        <xdr:cNvSpPr>
          <a:spLocks noChangeArrowheads="1"/>
        </xdr:cNvSpPr>
      </xdr:nvSpPr>
      <xdr:spPr bwMode="auto">
        <a:xfrm>
          <a:off x="2819400" y="1341120"/>
          <a:ext cx="259080" cy="342900"/>
        </a:xfrm>
        <a:prstGeom prst="downArrow">
          <a:avLst>
            <a:gd name="adj1" fmla="val 50000"/>
            <a:gd name="adj2" fmla="val 3308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30480</xdr:colOff>
      <xdr:row>6</xdr:row>
      <xdr:rowOff>76200</xdr:rowOff>
    </xdr:from>
    <xdr:to>
      <xdr:col>5</xdr:col>
      <xdr:colOff>533400</xdr:colOff>
      <xdr:row>8</xdr:row>
      <xdr:rowOff>45720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3078480" y="1082040"/>
          <a:ext cx="502920" cy="304800"/>
        </a:xfrm>
        <a:prstGeom prst="leftArrow">
          <a:avLst>
            <a:gd name="adj1" fmla="val 50000"/>
            <a:gd name="adj2" fmla="val 412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556260</xdr:colOff>
      <xdr:row>31</xdr:row>
      <xdr:rowOff>30480</xdr:rowOff>
    </xdr:from>
    <xdr:to>
      <xdr:col>6</xdr:col>
      <xdr:colOff>251460</xdr:colOff>
      <xdr:row>32</xdr:row>
      <xdr:rowOff>137160</xdr:rowOff>
    </xdr:to>
    <xdr:sp macro="" textlink="">
      <xdr:nvSpPr>
        <xdr:cNvPr id="1033" name="AutoShape 9"/>
        <xdr:cNvSpPr>
          <a:spLocks noChangeArrowheads="1"/>
        </xdr:cNvSpPr>
      </xdr:nvSpPr>
      <xdr:spPr bwMode="auto">
        <a:xfrm>
          <a:off x="3604260" y="5227320"/>
          <a:ext cx="304800" cy="274320"/>
        </a:xfrm>
        <a:prstGeom prst="up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381000</xdr:colOff>
      <xdr:row>31</xdr:row>
      <xdr:rowOff>0</xdr:rowOff>
    </xdr:from>
    <xdr:to>
      <xdr:col>5</xdr:col>
      <xdr:colOff>30480</xdr:colOff>
      <xdr:row>33</xdr:row>
      <xdr:rowOff>7620</xdr:rowOff>
    </xdr:to>
    <xdr:sp macro="" textlink="">
      <xdr:nvSpPr>
        <xdr:cNvPr id="1034" name="AutoShape 10"/>
        <xdr:cNvSpPr>
          <a:spLocks noChangeArrowheads="1"/>
        </xdr:cNvSpPr>
      </xdr:nvSpPr>
      <xdr:spPr bwMode="auto">
        <a:xfrm>
          <a:off x="2819400" y="5196840"/>
          <a:ext cx="259080" cy="342900"/>
        </a:xfrm>
        <a:prstGeom prst="downArrow">
          <a:avLst>
            <a:gd name="adj1" fmla="val 50000"/>
            <a:gd name="adj2" fmla="val 3308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22860</xdr:colOff>
      <xdr:row>29</xdr:row>
      <xdr:rowOff>129540</xdr:rowOff>
    </xdr:from>
    <xdr:to>
      <xdr:col>5</xdr:col>
      <xdr:colOff>525780</xdr:colOff>
      <xdr:row>31</xdr:row>
      <xdr:rowOff>60960</xdr:rowOff>
    </xdr:to>
    <xdr:sp macro="" textlink="">
      <xdr:nvSpPr>
        <xdr:cNvPr id="1035" name="AutoShape 11"/>
        <xdr:cNvSpPr>
          <a:spLocks noChangeArrowheads="1"/>
        </xdr:cNvSpPr>
      </xdr:nvSpPr>
      <xdr:spPr bwMode="auto">
        <a:xfrm>
          <a:off x="3070860" y="4991100"/>
          <a:ext cx="502920" cy="266700"/>
        </a:xfrm>
        <a:prstGeom prst="leftArrow">
          <a:avLst>
            <a:gd name="adj1" fmla="val 50000"/>
            <a:gd name="adj2" fmla="val 4714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114300</xdr:colOff>
      <xdr:row>27</xdr:row>
      <xdr:rowOff>160020</xdr:rowOff>
    </xdr:from>
    <xdr:to>
      <xdr:col>6</xdr:col>
      <xdr:colOff>0</xdr:colOff>
      <xdr:row>29</xdr:row>
      <xdr:rowOff>68580</xdr:rowOff>
    </xdr:to>
    <xdr:sp macro="" textlink="">
      <xdr:nvSpPr>
        <xdr:cNvPr id="1036" name="AutoShape 12"/>
        <xdr:cNvSpPr>
          <a:spLocks noChangeArrowheads="1"/>
        </xdr:cNvSpPr>
      </xdr:nvSpPr>
      <xdr:spPr bwMode="auto">
        <a:xfrm>
          <a:off x="3162300" y="4686300"/>
          <a:ext cx="495300" cy="243840"/>
        </a:xfrm>
        <a:prstGeom prst="rightArrow">
          <a:avLst>
            <a:gd name="adj1" fmla="val 50000"/>
            <a:gd name="adj2" fmla="val 5078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556260</xdr:colOff>
      <xdr:row>20</xdr:row>
      <xdr:rowOff>30480</xdr:rowOff>
    </xdr:from>
    <xdr:to>
      <xdr:col>6</xdr:col>
      <xdr:colOff>251460</xdr:colOff>
      <xdr:row>21</xdr:row>
      <xdr:rowOff>137160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3604260" y="3383280"/>
          <a:ext cx="304800" cy="274320"/>
        </a:xfrm>
        <a:prstGeom prst="up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381000</xdr:colOff>
      <xdr:row>20</xdr:row>
      <xdr:rowOff>0</xdr:rowOff>
    </xdr:from>
    <xdr:to>
      <xdr:col>5</xdr:col>
      <xdr:colOff>30480</xdr:colOff>
      <xdr:row>22</xdr:row>
      <xdr:rowOff>7620</xdr:rowOff>
    </xdr:to>
    <xdr:sp macro="" textlink="">
      <xdr:nvSpPr>
        <xdr:cNvPr id="1038" name="AutoShape 14"/>
        <xdr:cNvSpPr>
          <a:spLocks noChangeArrowheads="1"/>
        </xdr:cNvSpPr>
      </xdr:nvSpPr>
      <xdr:spPr bwMode="auto">
        <a:xfrm>
          <a:off x="2819400" y="3352800"/>
          <a:ext cx="259080" cy="342900"/>
        </a:xfrm>
        <a:prstGeom prst="downArrow">
          <a:avLst>
            <a:gd name="adj1" fmla="val 50000"/>
            <a:gd name="adj2" fmla="val 3308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30480</xdr:colOff>
      <xdr:row>18</xdr:row>
      <xdr:rowOff>76200</xdr:rowOff>
    </xdr:from>
    <xdr:to>
      <xdr:col>5</xdr:col>
      <xdr:colOff>533400</xdr:colOff>
      <xdr:row>20</xdr:row>
      <xdr:rowOff>45720</xdr:rowOff>
    </xdr:to>
    <xdr:sp macro="" textlink="">
      <xdr:nvSpPr>
        <xdr:cNvPr id="1039" name="AutoShape 15"/>
        <xdr:cNvSpPr>
          <a:spLocks noChangeArrowheads="1"/>
        </xdr:cNvSpPr>
      </xdr:nvSpPr>
      <xdr:spPr bwMode="auto">
        <a:xfrm>
          <a:off x="3078480" y="3093720"/>
          <a:ext cx="502920" cy="304800"/>
        </a:xfrm>
        <a:prstGeom prst="leftArrow">
          <a:avLst>
            <a:gd name="adj1" fmla="val 50000"/>
            <a:gd name="adj2" fmla="val 412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29" sqref="L29"/>
    </sheetView>
  </sheetViews>
  <sheetFormatPr defaultRowHeight="13.2" x14ac:dyDescent="0.25"/>
  <sheetData>
    <row r="1" spans="1:12" x14ac:dyDescent="0.25">
      <c r="D1" s="2" t="s">
        <v>40</v>
      </c>
      <c r="H1" s="2" t="s">
        <v>41</v>
      </c>
      <c r="L1" s="2" t="s">
        <v>66</v>
      </c>
    </row>
    <row r="2" spans="1:12" x14ac:dyDescent="0.25">
      <c r="D2" s="2"/>
      <c r="H2" s="2"/>
      <c r="L2" s="2"/>
    </row>
    <row r="3" spans="1:12" x14ac:dyDescent="0.25">
      <c r="A3" s="2" t="s">
        <v>39</v>
      </c>
    </row>
    <row r="4" spans="1:12" x14ac:dyDescent="0.25">
      <c r="B4" s="29" t="s">
        <v>70</v>
      </c>
      <c r="G4" t="s">
        <v>80</v>
      </c>
    </row>
    <row r="5" spans="1:12" x14ac:dyDescent="0.25">
      <c r="A5" s="2"/>
      <c r="B5" s="2"/>
      <c r="H5" s="30"/>
    </row>
    <row r="6" spans="1:12" x14ac:dyDescent="0.25">
      <c r="B6" s="8"/>
      <c r="C6" s="28"/>
      <c r="D6" s="8"/>
      <c r="E6" s="10"/>
      <c r="G6" t="s">
        <v>81</v>
      </c>
    </row>
    <row r="7" spans="1:12" x14ac:dyDescent="0.25">
      <c r="B7" s="25" t="s">
        <v>47</v>
      </c>
      <c r="C7" s="22"/>
      <c r="D7" s="25" t="s">
        <v>46</v>
      </c>
      <c r="E7" s="26"/>
      <c r="G7" s="41" t="s">
        <v>84</v>
      </c>
    </row>
    <row r="8" spans="1:12" x14ac:dyDescent="0.25">
      <c r="B8" s="25" t="s">
        <v>26</v>
      </c>
      <c r="C8" s="22"/>
      <c r="D8" s="25" t="s">
        <v>26</v>
      </c>
      <c r="E8" s="26"/>
    </row>
    <row r="9" spans="1:12" x14ac:dyDescent="0.25">
      <c r="B9" s="25"/>
      <c r="C9" s="22"/>
      <c r="D9" s="25"/>
      <c r="E9" s="26"/>
      <c r="G9" t="s">
        <v>82</v>
      </c>
      <c r="L9" t="s">
        <v>73</v>
      </c>
    </row>
    <row r="10" spans="1:12" x14ac:dyDescent="0.25">
      <c r="B10" s="19"/>
      <c r="C10" s="20"/>
      <c r="D10" s="19" t="s">
        <v>48</v>
      </c>
      <c r="E10" s="21"/>
      <c r="G10" t="s">
        <v>83</v>
      </c>
      <c r="L10" t="s">
        <v>72</v>
      </c>
    </row>
    <row r="11" spans="1:12" x14ac:dyDescent="0.25">
      <c r="B11" s="25" t="s">
        <v>27</v>
      </c>
      <c r="C11" s="22"/>
      <c r="D11" s="22"/>
      <c r="E11" s="26"/>
    </row>
    <row r="12" spans="1:12" x14ac:dyDescent="0.25">
      <c r="B12" s="25"/>
      <c r="C12" s="22" t="s">
        <v>45</v>
      </c>
      <c r="D12" s="22"/>
      <c r="E12" s="26"/>
      <c r="G12" s="32" t="s">
        <v>52</v>
      </c>
      <c r="H12" s="33"/>
      <c r="I12" s="28"/>
      <c r="J12" s="34" t="s">
        <v>3</v>
      </c>
    </row>
    <row r="13" spans="1:12" x14ac:dyDescent="0.25">
      <c r="B13" s="25"/>
      <c r="C13" s="22" t="s">
        <v>43</v>
      </c>
      <c r="D13" s="22"/>
      <c r="E13" s="26"/>
      <c r="G13" s="35" t="s">
        <v>53</v>
      </c>
      <c r="H13" s="12"/>
      <c r="I13" s="36" t="s">
        <v>54</v>
      </c>
      <c r="J13" s="37" t="s">
        <v>55</v>
      </c>
      <c r="L13" t="s">
        <v>57</v>
      </c>
    </row>
    <row r="14" spans="1:12" x14ac:dyDescent="0.25">
      <c r="B14" s="19"/>
      <c r="C14" s="20" t="s">
        <v>44</v>
      </c>
      <c r="D14" s="20"/>
      <c r="E14" s="21"/>
      <c r="G14" s="14"/>
      <c r="H14" s="12"/>
      <c r="I14" s="12"/>
      <c r="J14" s="15"/>
      <c r="L14" t="s">
        <v>58</v>
      </c>
    </row>
    <row r="15" spans="1:12" x14ac:dyDescent="0.25">
      <c r="B15" s="25" t="s">
        <v>28</v>
      </c>
      <c r="C15" s="22"/>
      <c r="D15" s="22"/>
      <c r="E15" s="26"/>
      <c r="G15" s="14">
        <v>0.1</v>
      </c>
      <c r="H15" s="12"/>
      <c r="I15" s="12">
        <v>0.25</v>
      </c>
      <c r="J15" s="15">
        <v>2.5000000000000001E-2</v>
      </c>
    </row>
    <row r="16" spans="1:12" x14ac:dyDescent="0.25">
      <c r="B16" s="25"/>
      <c r="C16" s="22" t="s">
        <v>50</v>
      </c>
      <c r="D16" s="22"/>
      <c r="E16" s="26"/>
      <c r="G16" s="14">
        <v>0.2</v>
      </c>
      <c r="H16" s="12"/>
      <c r="I16" s="38">
        <v>0.2</v>
      </c>
      <c r="J16" s="15">
        <v>0.04</v>
      </c>
    </row>
    <row r="17" spans="1:12" x14ac:dyDescent="0.25">
      <c r="B17" s="25"/>
      <c r="C17" s="22" t="s">
        <v>49</v>
      </c>
      <c r="D17" s="22"/>
      <c r="E17" s="26"/>
      <c r="G17" s="14">
        <v>0.3</v>
      </c>
      <c r="H17" s="12"/>
      <c r="I17" s="12">
        <v>0.05</v>
      </c>
      <c r="J17" s="15">
        <v>1.4999999999999999E-2</v>
      </c>
    </row>
    <row r="18" spans="1:12" x14ac:dyDescent="0.25">
      <c r="B18" s="19"/>
      <c r="C18" s="20" t="s">
        <v>51</v>
      </c>
      <c r="D18" s="20"/>
      <c r="E18" s="21"/>
      <c r="G18" s="14"/>
      <c r="H18" s="12"/>
      <c r="I18" s="12"/>
      <c r="J18" s="15">
        <f>SUM(J15:J17)</f>
        <v>0.08</v>
      </c>
    </row>
    <row r="19" spans="1:12" x14ac:dyDescent="0.25">
      <c r="B19" s="19" t="s">
        <v>78</v>
      </c>
      <c r="C19" s="20"/>
      <c r="D19" s="20"/>
      <c r="E19" s="21"/>
      <c r="G19" s="39" t="s">
        <v>56</v>
      </c>
      <c r="H19" s="20"/>
      <c r="I19" s="20"/>
      <c r="J19" s="21"/>
    </row>
    <row r="20" spans="1:12" x14ac:dyDescent="0.25">
      <c r="C20" s="22"/>
      <c r="D20" s="22"/>
      <c r="E20" s="22"/>
    </row>
    <row r="21" spans="1:12" x14ac:dyDescent="0.25">
      <c r="C21" s="22"/>
      <c r="D21" s="22"/>
      <c r="E21" s="22"/>
    </row>
    <row r="22" spans="1:12" x14ac:dyDescent="0.25">
      <c r="B22" s="22"/>
      <c r="C22" s="22"/>
      <c r="D22" s="22"/>
      <c r="E22" s="22"/>
      <c r="G22" s="12"/>
      <c r="H22" s="22"/>
      <c r="I22" s="22"/>
      <c r="J22" s="22"/>
    </row>
    <row r="23" spans="1:12" x14ac:dyDescent="0.25">
      <c r="B23" s="22" t="s">
        <v>71</v>
      </c>
      <c r="C23" s="22"/>
      <c r="D23" s="22"/>
      <c r="E23" s="22"/>
      <c r="G23" s="40" t="s">
        <v>79</v>
      </c>
      <c r="H23" s="22"/>
      <c r="I23" s="22"/>
      <c r="J23" s="22"/>
    </row>
    <row r="24" spans="1:12" x14ac:dyDescent="0.25">
      <c r="B24" s="22"/>
      <c r="C24" s="22"/>
      <c r="D24" s="22"/>
      <c r="E24" s="22"/>
      <c r="G24" s="40" t="s">
        <v>87</v>
      </c>
      <c r="H24" s="22"/>
      <c r="I24" s="22"/>
      <c r="J24" s="22"/>
    </row>
    <row r="25" spans="1:12" x14ac:dyDescent="0.25">
      <c r="B25" s="22"/>
      <c r="C25" s="22"/>
      <c r="D25" s="22"/>
      <c r="E25" s="22"/>
      <c r="G25" s="31"/>
    </row>
    <row r="26" spans="1:12" x14ac:dyDescent="0.25">
      <c r="A26" s="2" t="s">
        <v>29</v>
      </c>
    </row>
    <row r="27" spans="1:12" x14ac:dyDescent="0.25">
      <c r="C27" s="2"/>
    </row>
    <row r="28" spans="1:12" x14ac:dyDescent="0.25">
      <c r="B28" t="s">
        <v>59</v>
      </c>
      <c r="G28" t="s">
        <v>85</v>
      </c>
      <c r="L28" t="s">
        <v>88</v>
      </c>
    </row>
    <row r="29" spans="1:12" x14ac:dyDescent="0.25">
      <c r="B29" t="s">
        <v>60</v>
      </c>
      <c r="G29" t="s">
        <v>86</v>
      </c>
      <c r="L29" t="s">
        <v>62</v>
      </c>
    </row>
    <row r="30" spans="1:12" x14ac:dyDescent="0.25">
      <c r="B30" t="s">
        <v>61</v>
      </c>
      <c r="L30" t="s">
        <v>63</v>
      </c>
    </row>
    <row r="32" spans="1:12" x14ac:dyDescent="0.25">
      <c r="A32" s="2" t="s">
        <v>42</v>
      </c>
    </row>
    <row r="34" spans="1:12" x14ac:dyDescent="0.25">
      <c r="B34" t="s">
        <v>64</v>
      </c>
      <c r="G34" t="s">
        <v>69</v>
      </c>
      <c r="L34" t="s">
        <v>76</v>
      </c>
    </row>
    <row r="35" spans="1:12" x14ac:dyDescent="0.25">
      <c r="B35" t="s">
        <v>65</v>
      </c>
    </row>
    <row r="37" spans="1:12" x14ac:dyDescent="0.25">
      <c r="A37" s="2" t="s">
        <v>22</v>
      </c>
    </row>
    <row r="39" spans="1:12" x14ac:dyDescent="0.25">
      <c r="B39" t="s">
        <v>67</v>
      </c>
      <c r="G39" t="s">
        <v>68</v>
      </c>
      <c r="L39" s="3" t="s">
        <v>77</v>
      </c>
    </row>
  </sheetData>
  <pageMargins left="0.75" right="0.75" top="1" bottom="1" header="0.5" footer="0.5"/>
  <pageSetup scale="95" orientation="landscape" verticalDpi="0" r:id="rId1"/>
  <headerFooter alignWithMargins="0">
    <oddHeader>&amp;L&amp;"Arial,Bold"TYPES OF REGULATORY RISK IN EES OUTSOURCE DEALS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I34" sqref="I34"/>
    </sheetView>
  </sheetViews>
  <sheetFormatPr defaultRowHeight="13.2" x14ac:dyDescent="0.25"/>
  <sheetData>
    <row r="1" spans="1:16" x14ac:dyDescent="0.25">
      <c r="A1" s="1" t="s">
        <v>2</v>
      </c>
      <c r="C1" s="3" t="s">
        <v>11</v>
      </c>
      <c r="M1" t="s">
        <v>12</v>
      </c>
    </row>
    <row r="2" spans="1:16" x14ac:dyDescent="0.25">
      <c r="A2" s="4" t="s">
        <v>3</v>
      </c>
      <c r="C2" s="5" t="s">
        <v>10</v>
      </c>
      <c r="F2" s="4" t="s">
        <v>18</v>
      </c>
      <c r="I2" s="6" t="s">
        <v>19</v>
      </c>
      <c r="M2" s="6" t="s">
        <v>13</v>
      </c>
    </row>
    <row r="5" spans="1:16" x14ac:dyDescent="0.25">
      <c r="A5" t="s">
        <v>7</v>
      </c>
      <c r="B5" t="s">
        <v>8</v>
      </c>
      <c r="C5" t="s">
        <v>26</v>
      </c>
      <c r="I5" t="s">
        <v>17</v>
      </c>
      <c r="M5" t="s">
        <v>2</v>
      </c>
    </row>
    <row r="6" spans="1:16" x14ac:dyDescent="0.25">
      <c r="C6" t="s">
        <v>27</v>
      </c>
      <c r="I6" t="s">
        <v>6</v>
      </c>
      <c r="M6" t="s">
        <v>21</v>
      </c>
      <c r="N6" t="s">
        <v>24</v>
      </c>
      <c r="O6" t="s">
        <v>4</v>
      </c>
      <c r="P6" t="s">
        <v>23</v>
      </c>
    </row>
    <row r="7" spans="1:16" x14ac:dyDescent="0.25">
      <c r="C7" t="s">
        <v>28</v>
      </c>
      <c r="E7" s="8"/>
      <c r="F7" s="9" t="s">
        <v>34</v>
      </c>
      <c r="G7" s="10"/>
      <c r="N7">
        <v>1</v>
      </c>
      <c r="O7">
        <v>5</v>
      </c>
      <c r="P7">
        <v>5</v>
      </c>
    </row>
    <row r="8" spans="1:16" x14ac:dyDescent="0.25">
      <c r="E8" s="11" t="s">
        <v>32</v>
      </c>
      <c r="F8" s="12"/>
      <c r="G8" s="13" t="s">
        <v>30</v>
      </c>
      <c r="N8">
        <v>2</v>
      </c>
      <c r="O8">
        <v>5</v>
      </c>
      <c r="P8">
        <v>6</v>
      </c>
    </row>
    <row r="9" spans="1:16" x14ac:dyDescent="0.25">
      <c r="E9" s="14"/>
      <c r="F9" s="12"/>
      <c r="G9" s="15"/>
      <c r="N9">
        <v>3</v>
      </c>
      <c r="O9">
        <v>5</v>
      </c>
      <c r="P9">
        <v>7</v>
      </c>
    </row>
    <row r="10" spans="1:16" x14ac:dyDescent="0.25">
      <c r="E10" s="16" t="s">
        <v>35</v>
      </c>
      <c r="F10" s="12"/>
      <c r="G10" s="17" t="s">
        <v>33</v>
      </c>
      <c r="N10">
        <v>4</v>
      </c>
      <c r="O10">
        <v>5</v>
      </c>
      <c r="P10">
        <v>8</v>
      </c>
    </row>
    <row r="11" spans="1:16" x14ac:dyDescent="0.25">
      <c r="E11" s="14"/>
      <c r="F11" s="18" t="s">
        <v>31</v>
      </c>
      <c r="G11" s="15"/>
      <c r="N11">
        <v>5</v>
      </c>
      <c r="O11">
        <v>5</v>
      </c>
      <c r="P11">
        <v>9</v>
      </c>
    </row>
    <row r="12" spans="1:16" x14ac:dyDescent="0.25">
      <c r="B12" t="s">
        <v>9</v>
      </c>
      <c r="C12" t="s">
        <v>27</v>
      </c>
      <c r="E12" s="19"/>
      <c r="F12" s="20"/>
      <c r="G12" s="21"/>
    </row>
    <row r="13" spans="1:16" x14ac:dyDescent="0.25">
      <c r="C13" t="s">
        <v>28</v>
      </c>
      <c r="F13" s="7" t="s">
        <v>36</v>
      </c>
    </row>
    <row r="15" spans="1:16" x14ac:dyDescent="0.25">
      <c r="I15" t="s">
        <v>17</v>
      </c>
    </row>
    <row r="16" spans="1:16" x14ac:dyDescent="0.25">
      <c r="I16" t="s">
        <v>6</v>
      </c>
    </row>
    <row r="19" spans="1:17" x14ac:dyDescent="0.25">
      <c r="A19" t="s">
        <v>5</v>
      </c>
      <c r="B19" t="s">
        <v>14</v>
      </c>
      <c r="C19" t="s">
        <v>26</v>
      </c>
      <c r="E19" s="8"/>
      <c r="F19" s="9" t="s">
        <v>34</v>
      </c>
      <c r="G19" s="10"/>
      <c r="I19" t="s">
        <v>20</v>
      </c>
      <c r="M19" t="s">
        <v>2</v>
      </c>
      <c r="P19" t="s">
        <v>23</v>
      </c>
      <c r="Q19" t="s">
        <v>25</v>
      </c>
    </row>
    <row r="20" spans="1:17" x14ac:dyDescent="0.25">
      <c r="B20" t="s">
        <v>15</v>
      </c>
      <c r="C20" t="s">
        <v>27</v>
      </c>
      <c r="E20" s="11" t="s">
        <v>32</v>
      </c>
      <c r="F20" s="12"/>
      <c r="G20" s="13" t="s">
        <v>30</v>
      </c>
      <c r="I20" t="s">
        <v>89</v>
      </c>
      <c r="M20" t="s">
        <v>21</v>
      </c>
      <c r="N20" t="s">
        <v>24</v>
      </c>
      <c r="O20" t="s">
        <v>5</v>
      </c>
      <c r="P20" t="s">
        <v>74</v>
      </c>
      <c r="Q20" t="s">
        <v>3</v>
      </c>
    </row>
    <row r="21" spans="1:17" x14ac:dyDescent="0.25">
      <c r="B21" t="s">
        <v>5</v>
      </c>
      <c r="C21" t="s">
        <v>28</v>
      </c>
      <c r="E21" s="14"/>
      <c r="F21" s="12"/>
      <c r="G21" s="15"/>
      <c r="I21" t="s">
        <v>90</v>
      </c>
      <c r="N21">
        <v>1</v>
      </c>
      <c r="O21">
        <v>9</v>
      </c>
      <c r="P21">
        <v>8</v>
      </c>
      <c r="Q21">
        <v>8</v>
      </c>
    </row>
    <row r="22" spans="1:17" x14ac:dyDescent="0.25">
      <c r="E22" s="16" t="s">
        <v>35</v>
      </c>
      <c r="F22" s="12"/>
      <c r="G22" s="17" t="s">
        <v>33</v>
      </c>
      <c r="N22">
        <v>2</v>
      </c>
      <c r="O22">
        <v>8</v>
      </c>
      <c r="P22">
        <v>8</v>
      </c>
      <c r="Q22">
        <v>7</v>
      </c>
    </row>
    <row r="23" spans="1:17" x14ac:dyDescent="0.25">
      <c r="E23" s="14"/>
      <c r="F23" s="18" t="s">
        <v>31</v>
      </c>
      <c r="G23" s="15"/>
      <c r="N23">
        <v>3</v>
      </c>
      <c r="O23">
        <v>7</v>
      </c>
      <c r="P23">
        <v>8</v>
      </c>
      <c r="Q23">
        <v>6</v>
      </c>
    </row>
    <row r="24" spans="1:17" x14ac:dyDescent="0.25">
      <c r="E24" s="19"/>
      <c r="F24" s="20"/>
      <c r="G24" s="21"/>
      <c r="N24">
        <v>4</v>
      </c>
      <c r="O24">
        <v>6</v>
      </c>
      <c r="P24">
        <v>8</v>
      </c>
      <c r="Q24">
        <v>5</v>
      </c>
    </row>
    <row r="25" spans="1:17" x14ac:dyDescent="0.25">
      <c r="N25">
        <v>5</v>
      </c>
      <c r="O25">
        <v>5</v>
      </c>
      <c r="P25">
        <v>8</v>
      </c>
      <c r="Q25">
        <v>4</v>
      </c>
    </row>
    <row r="26" spans="1:17" x14ac:dyDescent="0.25">
      <c r="F26" s="7" t="s">
        <v>36</v>
      </c>
    </row>
    <row r="28" spans="1:17" x14ac:dyDescent="0.25">
      <c r="E28" s="8"/>
      <c r="F28" s="24" t="s">
        <v>38</v>
      </c>
      <c r="G28" s="10"/>
    </row>
    <row r="29" spans="1:17" x14ac:dyDescent="0.25">
      <c r="E29" s="25"/>
      <c r="F29" s="22"/>
      <c r="G29" s="26"/>
    </row>
    <row r="30" spans="1:17" x14ac:dyDescent="0.25">
      <c r="E30" s="25"/>
      <c r="F30" s="23" t="s">
        <v>34</v>
      </c>
      <c r="G30" s="26"/>
    </row>
    <row r="31" spans="1:17" x14ac:dyDescent="0.25">
      <c r="E31" s="11" t="s">
        <v>32</v>
      </c>
      <c r="F31" s="12"/>
      <c r="G31" s="13" t="s">
        <v>30</v>
      </c>
    </row>
    <row r="32" spans="1:17" x14ac:dyDescent="0.25">
      <c r="E32" s="14"/>
      <c r="F32" s="12"/>
      <c r="G32" s="15"/>
    </row>
    <row r="33" spans="2:9" x14ac:dyDescent="0.25">
      <c r="B33" t="s">
        <v>16</v>
      </c>
      <c r="C33" s="3"/>
      <c r="E33" s="16" t="s">
        <v>35</v>
      </c>
      <c r="F33" s="12"/>
      <c r="G33" s="27" t="s">
        <v>37</v>
      </c>
      <c r="I33" t="s">
        <v>91</v>
      </c>
    </row>
    <row r="34" spans="2:9" x14ac:dyDescent="0.25">
      <c r="B34" t="s">
        <v>5</v>
      </c>
      <c r="E34" s="14"/>
      <c r="F34" s="18" t="s">
        <v>31</v>
      </c>
      <c r="G34" s="15"/>
    </row>
    <row r="35" spans="2:9" x14ac:dyDescent="0.25">
      <c r="E35" s="19"/>
      <c r="F35" s="20"/>
      <c r="G35" s="21"/>
    </row>
  </sheetData>
  <pageMargins left="0.75" right="0.75" top="1" bottom="1" header="0.5" footer="0.5"/>
  <pageSetup orientation="landscape" verticalDpi="0" r:id="rId1"/>
  <headerFooter alignWithMargins="0">
    <oddHeader>&amp;L&amp;"Arial,Bold"EES REGULATORY PRICE RISK = FINANCIALLY UNMITIGATED REGULATED PRICE EXPOSURE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G29" sqref="G29"/>
    </sheetView>
  </sheetViews>
  <sheetFormatPr defaultRowHeight="13.2" x14ac:dyDescent="0.25"/>
  <sheetData>
    <row r="1" spans="1:14" x14ac:dyDescent="0.25">
      <c r="A1" s="2" t="s">
        <v>75</v>
      </c>
    </row>
    <row r="3" spans="1:14" x14ac:dyDescent="0.25">
      <c r="B3" t="s">
        <v>0</v>
      </c>
      <c r="G3" t="s">
        <v>93</v>
      </c>
    </row>
    <row r="4" spans="1:14" x14ac:dyDescent="0.25">
      <c r="B4" t="s">
        <v>1</v>
      </c>
      <c r="G4" t="s">
        <v>94</v>
      </c>
    </row>
    <row r="8" spans="1:14" x14ac:dyDescent="0.25">
      <c r="A8" s="6" t="s">
        <v>92</v>
      </c>
      <c r="C8" s="6"/>
      <c r="E8" s="6"/>
      <c r="G8" s="6"/>
      <c r="J8" s="6"/>
    </row>
    <row r="10" spans="1:14" x14ac:dyDescent="0.25">
      <c r="A10" s="1"/>
      <c r="B10" s="1" t="s">
        <v>96</v>
      </c>
      <c r="E10" t="s">
        <v>108</v>
      </c>
    </row>
    <row r="11" spans="1:14" x14ac:dyDescent="0.25">
      <c r="A11" s="4" t="s">
        <v>95</v>
      </c>
      <c r="B11" s="4" t="s">
        <v>97</v>
      </c>
      <c r="E11" s="1" t="s">
        <v>98</v>
      </c>
      <c r="F11" s="1" t="s">
        <v>99</v>
      </c>
      <c r="G11" s="1" t="s">
        <v>100</v>
      </c>
      <c r="H11" s="1" t="s">
        <v>101</v>
      </c>
      <c r="I11" s="1" t="s">
        <v>102</v>
      </c>
      <c r="J11" s="1" t="s">
        <v>103</v>
      </c>
      <c r="K11" s="1" t="s">
        <v>104</v>
      </c>
      <c r="L11" s="1" t="s">
        <v>105</v>
      </c>
      <c r="M11" s="1" t="s">
        <v>106</v>
      </c>
      <c r="N11" s="1" t="s">
        <v>107</v>
      </c>
    </row>
    <row r="12" spans="1:14" x14ac:dyDescent="0.25">
      <c r="B12" s="1" t="s">
        <v>112</v>
      </c>
    </row>
    <row r="13" spans="1:14" x14ac:dyDescent="0.25">
      <c r="A13">
        <v>14</v>
      </c>
      <c r="B13">
        <v>47.3</v>
      </c>
      <c r="E13" s="42">
        <v>5.0000000000000001E-3</v>
      </c>
      <c r="F13" s="42">
        <v>0.01</v>
      </c>
      <c r="G13" s="42">
        <v>1.4999999999999999E-2</v>
      </c>
      <c r="H13" s="42">
        <v>0.02</v>
      </c>
      <c r="I13" s="42">
        <v>2.5000000000000001E-2</v>
      </c>
      <c r="J13" s="42">
        <v>0.03</v>
      </c>
      <c r="K13" s="42">
        <v>3.5000000000000003E-2</v>
      </c>
      <c r="L13" s="42">
        <v>0.04</v>
      </c>
      <c r="M13" s="42">
        <v>4.4999999999999998E-2</v>
      </c>
      <c r="N13" s="42">
        <v>0.05</v>
      </c>
    </row>
    <row r="14" spans="1:14" x14ac:dyDescent="0.25">
      <c r="D14" s="1" t="s">
        <v>115</v>
      </c>
      <c r="E14">
        <f>ROUND(E13*$B$13,1)</f>
        <v>0.2</v>
      </c>
      <c r="F14">
        <f t="shared" ref="F14:N14" si="0">ROUND(F13*$B$13,1)</f>
        <v>0.5</v>
      </c>
      <c r="G14">
        <f t="shared" si="0"/>
        <v>0.7</v>
      </c>
      <c r="H14">
        <f t="shared" si="0"/>
        <v>0.9</v>
      </c>
      <c r="I14">
        <f t="shared" si="0"/>
        <v>1.2</v>
      </c>
      <c r="J14">
        <f t="shared" si="0"/>
        <v>1.4</v>
      </c>
      <c r="K14">
        <f t="shared" si="0"/>
        <v>1.7</v>
      </c>
      <c r="L14">
        <f t="shared" si="0"/>
        <v>1.9</v>
      </c>
      <c r="M14">
        <f t="shared" si="0"/>
        <v>2.1</v>
      </c>
      <c r="N14">
        <f t="shared" si="0"/>
        <v>2.4</v>
      </c>
    </row>
    <row r="16" spans="1:14" x14ac:dyDescent="0.25">
      <c r="D16" s="1" t="s">
        <v>113</v>
      </c>
      <c r="E16" s="43">
        <f>NPV(8%,E14:N14)</f>
        <v>7.7106331005225401</v>
      </c>
    </row>
    <row r="20" spans="1:14" x14ac:dyDescent="0.25">
      <c r="A20" s="6" t="s">
        <v>109</v>
      </c>
    </row>
    <row r="22" spans="1:14" x14ac:dyDescent="0.25">
      <c r="A22" s="1"/>
      <c r="B22" s="1" t="s">
        <v>96</v>
      </c>
      <c r="C22" s="1" t="s">
        <v>110</v>
      </c>
      <c r="E22" t="s">
        <v>108</v>
      </c>
    </row>
    <row r="23" spans="1:14" x14ac:dyDescent="0.25">
      <c r="A23" s="4" t="s">
        <v>95</v>
      </c>
      <c r="B23" s="4" t="s">
        <v>97</v>
      </c>
      <c r="C23" s="4" t="s">
        <v>111</v>
      </c>
      <c r="E23" s="1" t="s">
        <v>98</v>
      </c>
      <c r="F23" s="1" t="s">
        <v>99</v>
      </c>
      <c r="G23" s="1" t="s">
        <v>100</v>
      </c>
      <c r="H23" s="1" t="s">
        <v>101</v>
      </c>
      <c r="I23" s="1" t="s">
        <v>102</v>
      </c>
      <c r="J23" s="1" t="s">
        <v>103</v>
      </c>
      <c r="K23" s="1" t="s">
        <v>104</v>
      </c>
      <c r="L23" s="1" t="s">
        <v>105</v>
      </c>
      <c r="M23" s="1" t="s">
        <v>106</v>
      </c>
      <c r="N23" s="1" t="s">
        <v>107</v>
      </c>
    </row>
    <row r="24" spans="1:14" x14ac:dyDescent="0.25">
      <c r="B24" s="1" t="s">
        <v>112</v>
      </c>
    </row>
    <row r="25" spans="1:14" x14ac:dyDescent="0.25">
      <c r="A25" s="29">
        <v>6</v>
      </c>
      <c r="B25">
        <v>32.200000000000003</v>
      </c>
      <c r="C25">
        <f>ROUND(0.4*B25,1)</f>
        <v>12.9</v>
      </c>
      <c r="E25" s="42">
        <v>5.0000000000000001E-3</v>
      </c>
      <c r="F25" s="42">
        <v>0.01</v>
      </c>
      <c r="G25" s="42">
        <v>1.4999999999999999E-2</v>
      </c>
      <c r="H25" s="42">
        <v>0.02</v>
      </c>
      <c r="I25" s="42">
        <v>2.5000000000000001E-2</v>
      </c>
      <c r="J25" s="42">
        <v>0.03</v>
      </c>
      <c r="K25" s="42">
        <v>3.5000000000000003E-2</v>
      </c>
      <c r="L25" s="42">
        <v>0.04</v>
      </c>
      <c r="M25" s="42">
        <v>4.4999999999999998E-2</v>
      </c>
      <c r="N25" s="42">
        <v>0.05</v>
      </c>
    </row>
    <row r="26" spans="1:14" x14ac:dyDescent="0.25">
      <c r="D26" s="1" t="s">
        <v>115</v>
      </c>
      <c r="E26">
        <f>ROUND(E25*$C$25,1)</f>
        <v>0.1</v>
      </c>
      <c r="F26">
        <f t="shared" ref="F26:N26" si="1">ROUND(F25*$C$25,1)</f>
        <v>0.1</v>
      </c>
      <c r="G26">
        <f t="shared" si="1"/>
        <v>0.2</v>
      </c>
      <c r="H26">
        <f t="shared" si="1"/>
        <v>0.3</v>
      </c>
      <c r="I26">
        <f t="shared" si="1"/>
        <v>0.3</v>
      </c>
      <c r="J26">
        <f t="shared" si="1"/>
        <v>0.4</v>
      </c>
      <c r="K26">
        <f t="shared" si="1"/>
        <v>0.5</v>
      </c>
      <c r="L26">
        <f t="shared" si="1"/>
        <v>0.5</v>
      </c>
      <c r="M26">
        <f t="shared" si="1"/>
        <v>0.6</v>
      </c>
      <c r="N26">
        <f t="shared" si="1"/>
        <v>0.6</v>
      </c>
    </row>
    <row r="28" spans="1:14" x14ac:dyDescent="0.25">
      <c r="D28" s="1" t="s">
        <v>113</v>
      </c>
      <c r="E28" s="43">
        <f>NPV(8%,E26:N26)</f>
        <v>2.153789801540849</v>
      </c>
    </row>
    <row r="31" spans="1:14" x14ac:dyDescent="0.25">
      <c r="A31" t="s">
        <v>114</v>
      </c>
    </row>
    <row r="32" spans="1:14" x14ac:dyDescent="0.25">
      <c r="A32" s="6"/>
      <c r="C32" s="6"/>
      <c r="E32" s="44">
        <f>+E16+E28</f>
        <v>9.8644229020633887</v>
      </c>
      <c r="G32" s="6"/>
      <c r="J32" s="6"/>
    </row>
  </sheetData>
  <pageMargins left="0.75" right="0.75" top="1" bottom="1" header="0.5" footer="0.5"/>
  <pageSetup scale="90" orientation="landscape" verticalDpi="0" r:id="rId1"/>
  <headerFooter alignWithMargins="0">
    <oddHeader>&amp;L&amp;"Arial,Bold"ILLUSTRATIVE (AND CRUDE)CALCULATION OF REGULATORY PRICE RISK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Risk Categories</vt:lpstr>
      <vt:lpstr>Price Risk</vt:lpstr>
      <vt:lpstr>Panther</vt:lpstr>
      <vt:lpstr>'Price Risk'!Print_Area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hkinger</dc:creator>
  <cp:lastModifiedBy>Havlíček Jan</cp:lastModifiedBy>
  <cp:lastPrinted>2000-01-28T19:00:37Z</cp:lastPrinted>
  <dcterms:created xsi:type="dcterms:W3CDTF">2000-01-25T15:48:56Z</dcterms:created>
  <dcterms:modified xsi:type="dcterms:W3CDTF">2023-09-10T16:09:19Z</dcterms:modified>
</cp:coreProperties>
</file>