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D460B1-AD17-40CA-93F5-C3B630AF2D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3" i="1"/>
  <c r="I14" i="1"/>
  <c r="I16" i="1"/>
  <c r="I21" i="1"/>
  <c r="I22" i="1"/>
  <c r="I28" i="1"/>
</calcChain>
</file>

<file path=xl/sharedStrings.xml><?xml version="1.0" encoding="utf-8"?>
<sst xmlns="http://schemas.openxmlformats.org/spreadsheetml/2006/main" count="57" uniqueCount="55">
  <si>
    <t>TW 30" Main/Loop Lines</t>
  </si>
  <si>
    <t>MAOP Upgrade Evaluation</t>
  </si>
  <si>
    <t>Possible Risk Factors</t>
  </si>
  <si>
    <t>Metal Loss (Corrosion)</t>
  </si>
  <si>
    <t>Possible Actions To Address</t>
  </si>
  <si>
    <t>Unit Cost</t>
  </si>
  <si>
    <t>Total Cost</t>
  </si>
  <si>
    <t>Units</t>
  </si>
  <si>
    <t>External Coating Condition</t>
  </si>
  <si>
    <t>CI Survey + DCVG</t>
  </si>
  <si>
    <t xml:space="preserve">Pipeline Recoat </t>
  </si>
  <si>
    <t>Stress Corrosion Cracking</t>
  </si>
  <si>
    <t>Model+ Excavation Digs</t>
  </si>
  <si>
    <t>$500/mile</t>
  </si>
  <si>
    <t>$2,000/mile</t>
  </si>
  <si>
    <t>10 digs</t>
  </si>
  <si>
    <t>Longitudinal Seam Defects</t>
  </si>
  <si>
    <t>Hi-Res Mag Flux In-line Inspection</t>
  </si>
  <si>
    <t>$5,000/mile</t>
  </si>
  <si>
    <t>Metallurgy (Toughness, etc.)</t>
  </si>
  <si>
    <t>Mechanical Damage, Ground Movement, External Stress</t>
  </si>
  <si>
    <t xml:space="preserve">Depth of Cover Survey </t>
  </si>
  <si>
    <t>Depth of Cover in HCA's</t>
  </si>
  <si>
    <t>Geopig Geometry In-line Inspection</t>
  </si>
  <si>
    <t>Pipeline Pre-Cleaning For In-line Inspections</t>
  </si>
  <si>
    <t>Station 5 to Needles California</t>
  </si>
  <si>
    <t>Trans Flux In-line Inspection</t>
  </si>
  <si>
    <t>$50,000/section</t>
  </si>
  <si>
    <t>High Consequence Areas (HCA)</t>
  </si>
  <si>
    <t>Replace Pipe</t>
  </si>
  <si>
    <t>$2,000,000/mile</t>
  </si>
  <si>
    <t>Equipment With Inadequate Pressure Rating</t>
  </si>
  <si>
    <t xml:space="preserve">Cut Out Rings + Stopple </t>
  </si>
  <si>
    <t>Replace Mainline Valves + Stopple</t>
  </si>
  <si>
    <t>Third Party Consultant</t>
  </si>
  <si>
    <t>Potential Excavations and Repairs</t>
  </si>
  <si>
    <t>will be done as part of valve replacements</t>
  </si>
  <si>
    <t>Other:</t>
  </si>
  <si>
    <t>755 miles</t>
  </si>
  <si>
    <t>$10,000/excavation</t>
  </si>
  <si>
    <t>$1,000/mile</t>
  </si>
  <si>
    <t>$10,000/dig</t>
  </si>
  <si>
    <t>$50/foot</t>
  </si>
  <si>
    <t>5000 feet</t>
  </si>
  <si>
    <t>8 miles</t>
  </si>
  <si>
    <t>$400,000/ valve</t>
  </si>
  <si>
    <t>21 valves</t>
  </si>
  <si>
    <t xml:space="preserve">Note: No risk measures included for 3 miles of Class 2 lines </t>
  </si>
  <si>
    <t>150 excavations</t>
  </si>
  <si>
    <t>Misc Expenses</t>
  </si>
  <si>
    <t xml:space="preserve">(Possible salavage value of 30" valves </t>
  </si>
  <si>
    <t>replaced??)</t>
  </si>
  <si>
    <t xml:space="preserve">Install launcher/receivers on Sta1 to Needles (Colo River) </t>
  </si>
  <si>
    <t>625 miles</t>
  </si>
  <si>
    <t>7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</si>
</sst>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164" fontId="3" fillId="0" borderId="0" xfId="0" applyNumberFormat="1" applyFont="1"/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6" workbookViewId="0">
      <selection activeCell="E26" sqref="E26"/>
    </sheetView>
  </sheetViews>
  <sheetFormatPr defaultRowHeight="12.75" x14ac:dyDescent="0.2"/>
  <cols>
    <col min="1" max="1" width="30.7109375" customWidth="1"/>
    <col min="2" max="2" width="4.7109375" customWidth="1"/>
    <col min="3" max="3" width="31.7109375" customWidth="1"/>
    <col min="4" max="4" width="4.7109375" customWidth="1"/>
    <col min="5" max="5" width="14.140625" customWidth="1"/>
    <col min="6" max="6" width="4.7109375" customWidth="1"/>
    <col min="7" max="7" width="14.7109375" customWidth="1"/>
    <col min="8" max="8" width="4.7109375" customWidth="1"/>
    <col min="9" max="9" width="12.7109375" customWidth="1"/>
  </cols>
  <sheetData>
    <row r="1" spans="1:9" ht="15.75" x14ac:dyDescent="0.25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4" t="s">
        <v>25</v>
      </c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4" t="s">
        <v>1</v>
      </c>
      <c r="B3" s="1"/>
      <c r="C3" s="1"/>
      <c r="D3" s="1"/>
      <c r="E3" s="1"/>
      <c r="F3" s="1"/>
      <c r="G3" s="1"/>
      <c r="H3" s="1"/>
      <c r="I3" s="1"/>
    </row>
    <row r="4" spans="1:9" ht="15.75" x14ac:dyDescent="0.25">
      <c r="A4" s="4"/>
      <c r="B4" s="1"/>
      <c r="C4" s="1"/>
      <c r="D4" s="1"/>
      <c r="E4" s="1"/>
      <c r="F4" s="1"/>
      <c r="G4" s="1"/>
      <c r="H4" s="1"/>
      <c r="I4" s="1"/>
    </row>
    <row r="6" spans="1:9" x14ac:dyDescent="0.2">
      <c r="A6" s="10" t="s">
        <v>2</v>
      </c>
      <c r="B6" s="3"/>
      <c r="C6" s="11" t="s">
        <v>4</v>
      </c>
      <c r="D6" s="3"/>
      <c r="E6" s="11" t="s">
        <v>5</v>
      </c>
      <c r="F6" s="3"/>
      <c r="G6" s="11" t="s">
        <v>7</v>
      </c>
      <c r="I6" s="11" t="s">
        <v>6</v>
      </c>
    </row>
    <row r="7" spans="1:9" x14ac:dyDescent="0.2">
      <c r="A7" t="s">
        <v>3</v>
      </c>
      <c r="C7" t="s">
        <v>17</v>
      </c>
      <c r="E7" t="s">
        <v>14</v>
      </c>
      <c r="G7" t="s">
        <v>53</v>
      </c>
      <c r="I7" s="6">
        <f>625*2000</f>
        <v>1250000</v>
      </c>
    </row>
    <row r="8" spans="1:9" x14ac:dyDescent="0.2">
      <c r="A8" t="s">
        <v>16</v>
      </c>
      <c r="C8" t="s">
        <v>26</v>
      </c>
      <c r="E8" t="s">
        <v>18</v>
      </c>
      <c r="G8" t="s">
        <v>38</v>
      </c>
      <c r="I8" s="6">
        <f>755*5000</f>
        <v>3775000</v>
      </c>
    </row>
    <row r="9" spans="1:9" ht="25.5" x14ac:dyDescent="0.2">
      <c r="C9" s="2" t="s">
        <v>24</v>
      </c>
      <c r="E9" t="s">
        <v>27</v>
      </c>
      <c r="G9" t="s">
        <v>54</v>
      </c>
      <c r="I9" s="6">
        <f>7*50000</f>
        <v>350000</v>
      </c>
    </row>
    <row r="10" spans="1:9" x14ac:dyDescent="0.2">
      <c r="C10" t="s">
        <v>35</v>
      </c>
      <c r="E10" t="s">
        <v>39</v>
      </c>
      <c r="G10" s="2" t="s">
        <v>48</v>
      </c>
      <c r="I10" s="6">
        <f>10000*150</f>
        <v>1500000</v>
      </c>
    </row>
    <row r="11" spans="1:9" ht="25.5" x14ac:dyDescent="0.2">
      <c r="A11" s="2" t="s">
        <v>20</v>
      </c>
      <c r="C11" t="s">
        <v>23</v>
      </c>
      <c r="E11" t="s">
        <v>40</v>
      </c>
      <c r="G11" t="s">
        <v>38</v>
      </c>
      <c r="I11" s="6">
        <f>755*1000</f>
        <v>755000</v>
      </c>
    </row>
    <row r="12" spans="1:9" x14ac:dyDescent="0.2">
      <c r="I12" s="6"/>
    </row>
    <row r="13" spans="1:9" x14ac:dyDescent="0.2">
      <c r="A13" t="s">
        <v>8</v>
      </c>
      <c r="C13" t="s">
        <v>9</v>
      </c>
      <c r="E13" t="s">
        <v>13</v>
      </c>
      <c r="G13" t="s">
        <v>38</v>
      </c>
      <c r="I13" s="6">
        <f>755*500</f>
        <v>377500</v>
      </c>
    </row>
    <row r="14" spans="1:9" x14ac:dyDescent="0.2">
      <c r="C14" t="s">
        <v>10</v>
      </c>
      <c r="E14" t="s">
        <v>42</v>
      </c>
      <c r="G14" t="s">
        <v>43</v>
      </c>
      <c r="I14" s="6">
        <f>5000*50</f>
        <v>250000</v>
      </c>
    </row>
    <row r="16" spans="1:9" x14ac:dyDescent="0.2">
      <c r="A16" t="s">
        <v>11</v>
      </c>
      <c r="C16" t="s">
        <v>12</v>
      </c>
      <c r="E16" t="s">
        <v>41</v>
      </c>
      <c r="G16" t="s">
        <v>15</v>
      </c>
      <c r="I16" s="6">
        <f>10*10000</f>
        <v>100000</v>
      </c>
    </row>
    <row r="17" spans="1:9" ht="38.25" x14ac:dyDescent="0.2">
      <c r="A17" t="s">
        <v>19</v>
      </c>
      <c r="C17" t="s">
        <v>32</v>
      </c>
      <c r="E17" s="2" t="s">
        <v>36</v>
      </c>
      <c r="I17" s="6">
        <v>0</v>
      </c>
    </row>
    <row r="18" spans="1:9" x14ac:dyDescent="0.2">
      <c r="I18" s="6"/>
    </row>
    <row r="19" spans="1:9" x14ac:dyDescent="0.2">
      <c r="A19" t="s">
        <v>22</v>
      </c>
      <c r="C19" t="s">
        <v>21</v>
      </c>
      <c r="I19" s="6">
        <v>50000</v>
      </c>
    </row>
    <row r="20" spans="1:9" x14ac:dyDescent="0.2">
      <c r="I20" s="6"/>
    </row>
    <row r="21" spans="1:9" x14ac:dyDescent="0.2">
      <c r="A21" t="s">
        <v>28</v>
      </c>
      <c r="C21" t="s">
        <v>29</v>
      </c>
      <c r="E21" t="s">
        <v>30</v>
      </c>
      <c r="G21" t="s">
        <v>44</v>
      </c>
      <c r="I21" s="6">
        <f>8*2000000</f>
        <v>16000000</v>
      </c>
    </row>
    <row r="22" spans="1:9" ht="25.5" x14ac:dyDescent="0.2">
      <c r="A22" s="2" t="s">
        <v>31</v>
      </c>
      <c r="C22" t="s">
        <v>33</v>
      </c>
      <c r="E22" t="s">
        <v>45</v>
      </c>
      <c r="G22" t="s">
        <v>46</v>
      </c>
      <c r="I22" s="6">
        <f>21*400000</f>
        <v>8400000</v>
      </c>
    </row>
    <row r="23" spans="1:9" x14ac:dyDescent="0.2">
      <c r="C23" t="s">
        <v>50</v>
      </c>
    </row>
    <row r="24" spans="1:9" x14ac:dyDescent="0.2">
      <c r="A24" s="7" t="s">
        <v>37</v>
      </c>
      <c r="C24" t="s">
        <v>51</v>
      </c>
    </row>
    <row r="25" spans="1:9" ht="25.5" x14ac:dyDescent="0.2">
      <c r="A25" s="2" t="s">
        <v>52</v>
      </c>
      <c r="I25" s="6">
        <v>1000000</v>
      </c>
    </row>
    <row r="26" spans="1:9" x14ac:dyDescent="0.2">
      <c r="A26" t="s">
        <v>34</v>
      </c>
      <c r="I26" s="6">
        <v>250000</v>
      </c>
    </row>
    <row r="27" spans="1:9" ht="13.5" thickBot="1" x14ac:dyDescent="0.25">
      <c r="A27" t="s">
        <v>49</v>
      </c>
      <c r="I27" s="8">
        <v>50000</v>
      </c>
    </row>
    <row r="28" spans="1:9" ht="13.5" thickTop="1" x14ac:dyDescent="0.2">
      <c r="I28" s="9">
        <f>SUM(I7:I27)</f>
        <v>34107500</v>
      </c>
    </row>
    <row r="29" spans="1:9" x14ac:dyDescent="0.2">
      <c r="A29" t="s">
        <v>47</v>
      </c>
      <c r="I29" s="6"/>
    </row>
    <row r="30" spans="1:9" x14ac:dyDescent="0.2">
      <c r="I30" s="6"/>
    </row>
    <row r="31" spans="1:9" x14ac:dyDescent="0.2">
      <c r="I31" s="6"/>
    </row>
    <row r="32" spans="1:9" x14ac:dyDescent="0.2">
      <c r="I32" s="6"/>
    </row>
    <row r="33" spans="9:9" x14ac:dyDescent="0.2">
      <c r="I33" s="6"/>
    </row>
    <row r="34" spans="9:9" x14ac:dyDescent="0.2">
      <c r="I34" s="5"/>
    </row>
    <row r="35" spans="9:9" x14ac:dyDescent="0.2">
      <c r="I35" s="5"/>
    </row>
    <row r="36" spans="9:9" x14ac:dyDescent="0.2">
      <c r="I36" s="5"/>
    </row>
    <row r="37" spans="9:9" x14ac:dyDescent="0.2">
      <c r="I37" s="5"/>
    </row>
    <row r="38" spans="9:9" x14ac:dyDescent="0.2">
      <c r="I38" s="5"/>
    </row>
    <row r="39" spans="9:9" x14ac:dyDescent="0.2">
      <c r="I39" s="5"/>
    </row>
    <row r="40" spans="9:9" x14ac:dyDescent="0.2">
      <c r="I40" s="5"/>
    </row>
    <row r="41" spans="9:9" x14ac:dyDescent="0.2">
      <c r="I41" s="5"/>
    </row>
    <row r="42" spans="9:9" x14ac:dyDescent="0.2">
      <c r="I42" s="5"/>
    </row>
    <row r="43" spans="9:9" x14ac:dyDescent="0.2">
      <c r="I43" s="5"/>
    </row>
    <row r="44" spans="9:9" x14ac:dyDescent="0.2">
      <c r="I44" s="5"/>
    </row>
    <row r="45" spans="9:9" x14ac:dyDescent="0.2">
      <c r="I45" s="5"/>
    </row>
    <row r="46" spans="9:9" x14ac:dyDescent="0.2">
      <c r="I46" s="5"/>
    </row>
    <row r="47" spans="9:9" x14ac:dyDescent="0.2">
      <c r="I47" s="5"/>
    </row>
    <row r="48" spans="9:9" x14ac:dyDescent="0.2">
      <c r="I48" s="5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GPG - 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MBROWN</dc:creator>
  <cp:lastModifiedBy>Jan Havlíček</cp:lastModifiedBy>
  <cp:lastPrinted>2001-05-04T19:21:03Z</cp:lastPrinted>
  <dcterms:created xsi:type="dcterms:W3CDTF">2001-05-01T21:05:34Z</dcterms:created>
  <dcterms:modified xsi:type="dcterms:W3CDTF">2023-09-09T21:42:16Z</dcterms:modified>
</cp:coreProperties>
</file>