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BA10B5-09AF-4FB5-9ADE-DA425FAA3D6A}" xr6:coauthVersionLast="47" xr6:coauthVersionMax="47" xr10:uidLastSave="{00000000-0000-0000-0000-000000000000}"/>
  <bookViews>
    <workbookView xWindow="-120" yWindow="-120" windowWidth="38640" windowHeight="15720"/>
  </bookViews>
  <sheets>
    <sheet name="Page 1" sheetId="1" r:id="rId1"/>
    <sheet name="Page 2" sheetId="2" r:id="rId2"/>
    <sheet name="Assets" sheetId="3" r:id="rId3"/>
    <sheet name="Assets per Project Type" sheetId="4" r:id="rId4"/>
    <sheet name="Settlement Rule Percentage" sheetId="5" r:id="rId5"/>
  </sheets>
  <definedNames>
    <definedName name="_xlnm.Print_Area" localSheetId="3">'Assets per Project Type'!$A$1:$G$54</definedName>
    <definedName name="_xlnm.Print_Area" localSheetId="0">'Page 1'!$A$1:$S$64</definedName>
    <definedName name="_xlnm.Print_Area" localSheetId="1">'Page 2'!$1:$1048576</definedName>
    <definedName name="_xlnm.Print_Titles" localSheetId="3">'Assets per Project Type'!$2:$2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'Page 1'!$D$27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R4" i="1"/>
  <c r="S5" i="1"/>
  <c r="H44" i="1"/>
  <c r="H45" i="1"/>
  <c r="H46" i="1"/>
  <c r="H47" i="1"/>
  <c r="H49" i="1"/>
  <c r="A1" i="2"/>
  <c r="G1" i="2"/>
  <c r="G2" i="2"/>
  <c r="A3" i="2"/>
  <c r="C3" i="2"/>
  <c r="G3" i="2"/>
  <c r="A5" i="2"/>
  <c r="C5" i="2"/>
  <c r="J8" i="2"/>
  <c r="K8" i="2"/>
  <c r="M8" i="2"/>
  <c r="J9" i="2"/>
  <c r="K9" i="2"/>
  <c r="M9" i="2"/>
  <c r="J10" i="2"/>
  <c r="K10" i="2"/>
  <c r="M10" i="2"/>
  <c r="J11" i="2"/>
  <c r="K11" i="2"/>
  <c r="M11" i="2"/>
  <c r="J12" i="2"/>
  <c r="K12" i="2"/>
  <c r="M12" i="2"/>
  <c r="J13" i="2"/>
  <c r="K13" i="2"/>
  <c r="M13" i="2"/>
  <c r="J14" i="2"/>
  <c r="K14" i="2"/>
  <c r="M14" i="2"/>
  <c r="J15" i="2"/>
  <c r="K15" i="2"/>
  <c r="M15" i="2"/>
  <c r="J16" i="2"/>
  <c r="K16" i="2"/>
  <c r="M16" i="2"/>
  <c r="J17" i="2"/>
  <c r="K17" i="2"/>
  <c r="M17" i="2"/>
  <c r="J18" i="2"/>
  <c r="K18" i="2"/>
  <c r="M18" i="2"/>
  <c r="J19" i="2"/>
  <c r="K19" i="2"/>
  <c r="M19" i="2"/>
  <c r="J20" i="2"/>
  <c r="K20" i="2"/>
  <c r="M20" i="2"/>
  <c r="J21" i="2"/>
  <c r="K21" i="2"/>
  <c r="M21" i="2"/>
  <c r="J22" i="2"/>
  <c r="K22" i="2"/>
  <c r="M22" i="2"/>
  <c r="J23" i="2"/>
  <c r="K23" i="2"/>
  <c r="M23" i="2"/>
  <c r="J24" i="2"/>
  <c r="K24" i="2"/>
  <c r="M24" i="2"/>
  <c r="J25" i="2"/>
  <c r="K25" i="2"/>
  <c r="M25" i="2"/>
  <c r="J26" i="2"/>
  <c r="K26" i="2"/>
  <c r="M26" i="2"/>
  <c r="J27" i="2"/>
  <c r="K27" i="2"/>
  <c r="M27" i="2"/>
  <c r="J28" i="2"/>
  <c r="K28" i="2"/>
  <c r="M28" i="2"/>
  <c r="J29" i="2"/>
  <c r="K29" i="2"/>
  <c r="M29" i="2"/>
  <c r="J30" i="2"/>
  <c r="K30" i="2"/>
  <c r="M30" i="2"/>
  <c r="J31" i="2"/>
  <c r="K31" i="2"/>
  <c r="M31" i="2"/>
  <c r="M32" i="2"/>
  <c r="N32" i="2"/>
  <c r="M35" i="2"/>
  <c r="N35" i="2"/>
  <c r="G37" i="2"/>
  <c r="I37" i="2"/>
  <c r="M37" i="2"/>
  <c r="G38" i="2"/>
  <c r="I38" i="2"/>
  <c r="M38" i="2"/>
  <c r="G39" i="2"/>
  <c r="I39" i="2"/>
  <c r="M39" i="2"/>
  <c r="L40" i="2"/>
  <c r="M40" i="2"/>
  <c r="N40" i="2"/>
  <c r="G42" i="2"/>
  <c r="I42" i="2"/>
  <c r="M42" i="2"/>
  <c r="G43" i="2"/>
  <c r="I43" i="2"/>
  <c r="M43" i="2"/>
  <c r="G44" i="2"/>
  <c r="I44" i="2"/>
  <c r="M44" i="2"/>
  <c r="G45" i="2"/>
  <c r="I45" i="2"/>
  <c r="M45" i="2"/>
  <c r="G46" i="2"/>
  <c r="I46" i="2"/>
  <c r="M46" i="2"/>
  <c r="G47" i="2"/>
  <c r="I47" i="2"/>
  <c r="M47" i="2"/>
  <c r="L48" i="2"/>
  <c r="M48" i="2"/>
  <c r="N48" i="2"/>
  <c r="G50" i="2"/>
  <c r="I50" i="2"/>
  <c r="M50" i="2"/>
  <c r="G53" i="2"/>
  <c r="I53" i="2"/>
  <c r="M53" i="2"/>
  <c r="G54" i="2"/>
  <c r="I54" i="2"/>
  <c r="M54" i="2"/>
  <c r="G55" i="2"/>
  <c r="I55" i="2"/>
  <c r="M55" i="2"/>
  <c r="L56" i="2"/>
  <c r="M56" i="2"/>
  <c r="N56" i="2"/>
  <c r="G58" i="2"/>
  <c r="I58" i="2"/>
  <c r="M58" i="2"/>
  <c r="G61" i="2"/>
  <c r="I61" i="2"/>
  <c r="M61" i="2"/>
  <c r="G62" i="2"/>
  <c r="I62" i="2"/>
  <c r="M62" i="2"/>
  <c r="G63" i="2"/>
  <c r="I63" i="2"/>
  <c r="M63" i="2"/>
  <c r="L64" i="2"/>
  <c r="M64" i="2"/>
  <c r="N64" i="2"/>
  <c r="G66" i="2"/>
  <c r="I66" i="2"/>
  <c r="M66" i="2"/>
  <c r="G69" i="2"/>
  <c r="I69" i="2"/>
  <c r="M69" i="2"/>
  <c r="G70" i="2"/>
  <c r="I70" i="2"/>
  <c r="M70" i="2"/>
  <c r="G71" i="2"/>
  <c r="I71" i="2"/>
  <c r="M71" i="2"/>
  <c r="L72" i="2"/>
  <c r="M72" i="2"/>
  <c r="N72" i="2"/>
  <c r="L73" i="2"/>
  <c r="M73" i="2"/>
  <c r="N73" i="2"/>
  <c r="A74" i="2"/>
  <c r="M74" i="2"/>
  <c r="L75" i="2"/>
  <c r="M75" i="2"/>
  <c r="N75" i="2"/>
  <c r="A1" i="5"/>
  <c r="A3" i="5"/>
  <c r="C3" i="5"/>
  <c r="A5" i="5"/>
  <c r="C5" i="5"/>
  <c r="C8" i="5"/>
  <c r="D8" i="5"/>
  <c r="H8" i="5"/>
  <c r="I8" i="5"/>
  <c r="C9" i="5"/>
  <c r="D9" i="5"/>
  <c r="H9" i="5"/>
  <c r="I9" i="5"/>
  <c r="C10" i="5"/>
  <c r="D10" i="5"/>
  <c r="H10" i="5"/>
  <c r="I10" i="5"/>
  <c r="C11" i="5"/>
  <c r="D11" i="5"/>
  <c r="H11" i="5"/>
  <c r="I11" i="5"/>
  <c r="C12" i="5"/>
  <c r="D12" i="5"/>
  <c r="H12" i="5"/>
  <c r="I12" i="5"/>
  <c r="C13" i="5"/>
  <c r="D13" i="5"/>
  <c r="H13" i="5"/>
  <c r="I13" i="5"/>
  <c r="C14" i="5"/>
  <c r="D14" i="5"/>
  <c r="H14" i="5"/>
  <c r="I14" i="5"/>
  <c r="C15" i="5"/>
  <c r="D15" i="5"/>
  <c r="H15" i="5"/>
  <c r="I15" i="5"/>
  <c r="C16" i="5"/>
  <c r="D16" i="5"/>
  <c r="H16" i="5"/>
  <c r="I16" i="5"/>
  <c r="C17" i="5"/>
  <c r="D17" i="5"/>
  <c r="H17" i="5"/>
  <c r="I17" i="5"/>
  <c r="C18" i="5"/>
  <c r="D18" i="5"/>
  <c r="H18" i="5"/>
  <c r="I18" i="5"/>
  <c r="C19" i="5"/>
  <c r="D19" i="5"/>
  <c r="H19" i="5"/>
  <c r="I19" i="5"/>
  <c r="C20" i="5"/>
  <c r="D20" i="5"/>
  <c r="H20" i="5"/>
  <c r="I20" i="5"/>
  <c r="C21" i="5"/>
  <c r="D21" i="5"/>
  <c r="H21" i="5"/>
  <c r="I21" i="5"/>
  <c r="C22" i="5"/>
  <c r="D22" i="5"/>
  <c r="H22" i="5"/>
  <c r="I22" i="5"/>
  <c r="C23" i="5"/>
  <c r="D23" i="5"/>
  <c r="H23" i="5"/>
  <c r="I23" i="5"/>
  <c r="C24" i="5"/>
  <c r="D24" i="5"/>
  <c r="H24" i="5"/>
  <c r="I24" i="5"/>
  <c r="C25" i="5"/>
  <c r="D25" i="5"/>
  <c r="H25" i="5"/>
  <c r="I25" i="5"/>
  <c r="C26" i="5"/>
  <c r="D26" i="5"/>
  <c r="H26" i="5"/>
  <c r="I26" i="5"/>
  <c r="C27" i="5"/>
  <c r="D27" i="5"/>
  <c r="H27" i="5"/>
  <c r="I27" i="5"/>
  <c r="C28" i="5"/>
  <c r="D28" i="5"/>
  <c r="H28" i="5"/>
  <c r="I28" i="5"/>
  <c r="C29" i="5"/>
  <c r="D29" i="5"/>
  <c r="H29" i="5"/>
  <c r="I29" i="5"/>
  <c r="C30" i="5"/>
  <c r="D30" i="5"/>
  <c r="H30" i="5"/>
  <c r="I30" i="5"/>
  <c r="H31" i="5"/>
  <c r="I31" i="5"/>
  <c r="H32" i="5"/>
  <c r="I32" i="5"/>
</calcChain>
</file>

<file path=xl/sharedStrings.xml><?xml version="1.0" encoding="utf-8"?>
<sst xmlns="http://schemas.openxmlformats.org/spreadsheetml/2006/main" count="747" uniqueCount="296">
  <si>
    <t>ORIGINAL</t>
  </si>
  <si>
    <t>REVISION NO.</t>
  </si>
  <si>
    <t>CANCEL</t>
  </si>
  <si>
    <t>PAGE 1 of 2</t>
  </si>
  <si>
    <t>PROJECT AUTHORIZATION</t>
  </si>
  <si>
    <t xml:space="preserve"> </t>
  </si>
  <si>
    <t xml:space="preserve">Project Definition </t>
  </si>
  <si>
    <t>Title (20)</t>
  </si>
  <si>
    <t>WBS</t>
  </si>
  <si>
    <t>Related Project Number</t>
  </si>
  <si>
    <t>Estimated Start Date</t>
  </si>
  <si>
    <t>Estimated Finish Date</t>
  </si>
  <si>
    <t>Company Code and Name</t>
  </si>
  <si>
    <t>Profit Center</t>
  </si>
  <si>
    <t>Region</t>
  </si>
  <si>
    <t>Team</t>
  </si>
  <si>
    <t>Responsible Cost Center</t>
  </si>
  <si>
    <t>Project Type</t>
  </si>
  <si>
    <t>Location (Legal Description)</t>
  </si>
  <si>
    <t>County/Parish</t>
  </si>
  <si>
    <t>Zip Code</t>
  </si>
  <si>
    <t>State</t>
  </si>
  <si>
    <t>Line No./Station No.</t>
  </si>
  <si>
    <t>Plant Number</t>
  </si>
  <si>
    <t>Farmtaps?</t>
  </si>
  <si>
    <t>Please check one:</t>
  </si>
  <si>
    <t>New facility</t>
  </si>
  <si>
    <t>Existing facility</t>
  </si>
  <si>
    <t>Removing facility from service</t>
  </si>
  <si>
    <t>Detailed Description of Work:</t>
  </si>
  <si>
    <t>Benefit/Reason for Change:</t>
  </si>
  <si>
    <t>PROJECT REVIEW/CONTACT INFORMATION</t>
  </si>
  <si>
    <t>REGULATORY APPROVAL SECTION</t>
  </si>
  <si>
    <t>Responsible Person</t>
  </si>
  <si>
    <t>Environmental</t>
  </si>
  <si>
    <t>Reg Affairs</t>
  </si>
  <si>
    <t>Marketing Rep/Sponsor</t>
  </si>
  <si>
    <t>ROW Agent</t>
  </si>
  <si>
    <t>Facility Planner</t>
  </si>
  <si>
    <t>Date:</t>
  </si>
  <si>
    <t>REGULATORY STAMP</t>
  </si>
  <si>
    <t>Team Contact</t>
  </si>
  <si>
    <t>Prepared By</t>
  </si>
  <si>
    <t>ESTIMATED WORK ORDER COST</t>
  </si>
  <si>
    <t>Project Reimbusable?</t>
  </si>
  <si>
    <t>Total Estimated Cost</t>
  </si>
  <si>
    <t>Less Credit</t>
  </si>
  <si>
    <t>Net Cost</t>
  </si>
  <si>
    <t>Reimbusable Amount</t>
  </si>
  <si>
    <t>Less: Previous W/O Cost</t>
  </si>
  <si>
    <t>APPROVALS</t>
  </si>
  <si>
    <t>$___________________</t>
  </si>
  <si>
    <t>-or-</t>
  </si>
  <si>
    <t>Signature:</t>
  </si>
  <si>
    <t>__________%</t>
  </si>
  <si>
    <t>ADMIN BUDGET CONTROL</t>
  </si>
  <si>
    <t>Project in Plan?</t>
  </si>
  <si>
    <t>Capital Budget Code</t>
  </si>
  <si>
    <t>Project in Current Estimate?</t>
  </si>
  <si>
    <t>Project Discretionary?</t>
  </si>
  <si>
    <t>Budget Category</t>
  </si>
  <si>
    <t>Budget Balance Available</t>
  </si>
  <si>
    <t>Less:  Net Project Cost or</t>
  </si>
  <si>
    <t>Budget Responsibility</t>
  </si>
  <si>
    <t>Revision Increase (Decreased)</t>
  </si>
  <si>
    <t>Budget Balance Remaining</t>
  </si>
  <si>
    <t>Property Accounting:</t>
  </si>
  <si>
    <t>DO NOT DELETE THE FOLLOWING INFORMATION.  IT IS NEEDED FOR THE FORM TO OPERATE.</t>
  </si>
  <si>
    <t>Project Types: Drop Down Box</t>
  </si>
  <si>
    <t>Install</t>
  </si>
  <si>
    <t>Removal</t>
  </si>
  <si>
    <t>Study</t>
  </si>
  <si>
    <t>PAGE 2 of 2</t>
  </si>
  <si>
    <t>Project Definition</t>
  </si>
  <si>
    <t>Project Title</t>
  </si>
  <si>
    <t xml:space="preserve">Project WBS </t>
  </si>
  <si>
    <t>Item</t>
  </si>
  <si>
    <t>Current</t>
  </si>
  <si>
    <t>Previous</t>
  </si>
  <si>
    <t>Element</t>
  </si>
  <si>
    <t>Asset</t>
  </si>
  <si>
    <t>Cost</t>
  </si>
  <si>
    <t>.06</t>
  </si>
  <si>
    <t>TOTAL MATERIALS</t>
  </si>
  <si>
    <t xml:space="preserve">FREIGHT </t>
  </si>
  <si>
    <t>SALES TAX</t>
  </si>
  <si>
    <t>ENVIRONMENTAL</t>
  </si>
  <si>
    <t>.01</t>
  </si>
  <si>
    <t>.02</t>
  </si>
  <si>
    <t>ENVR-PERMITS/AUTH.</t>
  </si>
  <si>
    <t>.03</t>
  </si>
  <si>
    <t>ENVR.CONST.MONITOR</t>
  </si>
  <si>
    <t>TOTAL</t>
  </si>
  <si>
    <t>CONSTRUCTION SUPPORT</t>
  </si>
  <si>
    <t>COMPANY LABOR</t>
  </si>
  <si>
    <t>CONTRACT LABOR</t>
  </si>
  <si>
    <t>XRAY (NDT)</t>
  </si>
  <si>
    <t>.04</t>
  </si>
  <si>
    <t>SURVEY</t>
  </si>
  <si>
    <t>.05</t>
  </si>
  <si>
    <t>3RD PARTY INSPECT</t>
  </si>
  <si>
    <t>.07</t>
  </si>
  <si>
    <t>ENGINEERING</t>
  </si>
  <si>
    <t>CONTRACT INSTALLATION</t>
  </si>
  <si>
    <t>ROW AND OTHER</t>
  </si>
  <si>
    <t>.08</t>
  </si>
  <si>
    <t>.09</t>
  </si>
  <si>
    <t>OTHER GENERAL</t>
  </si>
  <si>
    <t>GAS LOSS</t>
  </si>
  <si>
    <t>QUALITY INSPECTION</t>
  </si>
  <si>
    <t>Requesting Cost Center</t>
  </si>
  <si>
    <t>Construction Coordinator</t>
  </si>
  <si>
    <t>Right-of-Way</t>
  </si>
  <si>
    <t xml:space="preserve">SAP FIXED ASSETS SYSTEM                           </t>
  </si>
  <si>
    <t>Project Systems Asset Determination Table.</t>
  </si>
  <si>
    <t>PS Asset #</t>
  </si>
  <si>
    <t xml:space="preserve">DESCRIPTION                 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</si>
  <si>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</si>
  <si>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</si>
  <si>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</si>
  <si>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</si>
  <si>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</si>
  <si>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</si>
  <si>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</si>
  <si>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</si>
  <si>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</si>
  <si>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</si>
  <si>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</si>
  <si>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14</t>
  </si>
  <si>
    <t>15</t>
  </si>
  <si>
    <t>16</t>
  </si>
  <si>
    <t>18</t>
  </si>
  <si>
    <t>19</t>
  </si>
  <si>
    <t>20</t>
  </si>
  <si>
    <t>STORAGE GAS WELLS</t>
  </si>
  <si>
    <t>ABSORBERS / ADSORBERS</t>
  </si>
  <si>
    <t>DETECTION EQUIPMENT</t>
  </si>
  <si>
    <t>OIL CHARGING SYSTEM</t>
  </si>
  <si>
    <t>STATIONARY AIR BLOWERS</t>
  </si>
  <si>
    <t>DISPOSAL TREATMENT - EQUIP / FACILITY</t>
  </si>
  <si>
    <t>PIPELINE LAUNCHERS &amp; RECEIVERS</t>
  </si>
  <si>
    <t>AIR CLEANERS</t>
  </si>
  <si>
    <t>DRAINAGE AND SEWERAGE SYSTEMS</t>
  </si>
  <si>
    <t>PLATFORMS - OFFSHORE</t>
  </si>
  <si>
    <t>AIR COMPRESSORS</t>
  </si>
  <si>
    <t>ELECTRICAL</t>
  </si>
  <si>
    <t>PUMPS</t>
  </si>
  <si>
    <t>AUXILLARY POWER SUPPLY EQUIPMENT</t>
  </si>
  <si>
    <t>FRACTIONATION TOWER</t>
  </si>
  <si>
    <t>REGULATORS</t>
  </si>
  <si>
    <t>BUTANE ISOMERIZATION</t>
  </si>
  <si>
    <t>GAS PROCESSING UNIT</t>
  </si>
  <si>
    <t>REVETMENTS</t>
  </si>
  <si>
    <t>OLEFLEX</t>
  </si>
  <si>
    <t>GAS TREATING UNITS / SYSTEMS</t>
  </si>
  <si>
    <t>SEPERATORS, SCRUBBERS, GAS CLEANERS</t>
  </si>
  <si>
    <t>FLARE SYSTEM</t>
  </si>
  <si>
    <t>ISOM UNITS</t>
  </si>
  <si>
    <t>LOADING FACILITIES</t>
  </si>
  <si>
    <t>CATALYST</t>
  </si>
  <si>
    <t>BOILERS</t>
  </si>
  <si>
    <t>GAS LINE PACK</t>
  </si>
  <si>
    <t>TANKS, RESERVIORS, &amp; VESSLES</t>
  </si>
  <si>
    <t>BRIDGES - AERIAL XING STRUCTURE</t>
  </si>
  <si>
    <t>VALVES - 2 INCH AND OVER</t>
  </si>
  <si>
    <t xml:space="preserve">12 </t>
  </si>
  <si>
    <t>BUILDINGS</t>
  </si>
  <si>
    <t>GAS UNDERGROUND-NON-RECOVERABLE</t>
  </si>
  <si>
    <t>VAPORIZERS</t>
  </si>
  <si>
    <t xml:space="preserve">13 </t>
  </si>
  <si>
    <t>CATHODIC PROTECTION EQUIPMENT</t>
  </si>
  <si>
    <t>PIPE COATING</t>
  </si>
  <si>
    <t>WATER SUPPLY TREATMENT SYSTEMS</t>
  </si>
  <si>
    <t>COMMUNICATIONS EQUIPMENT</t>
  </si>
  <si>
    <t>GAS PIPE</t>
  </si>
  <si>
    <t>COMPRESSORS AND DRIVERS</t>
  </si>
  <si>
    <t>HEAT EXCHANGE EQUIPMENT</t>
  </si>
  <si>
    <t>COMPUTER</t>
  </si>
  <si>
    <t>HOISTING SYSTEM - YARD</t>
  </si>
  <si>
    <t xml:space="preserve">17 </t>
  </si>
  <si>
    <t>CONDENSERS</t>
  </si>
  <si>
    <t>LAND IMPROVEMENTS</t>
  </si>
  <si>
    <t>CONTROL EQUIPMENT</t>
  </si>
  <si>
    <t>LAND AND LAND RIGHTS</t>
  </si>
  <si>
    <t>COOLING SYSTEMS - PACKAGED UNITS</t>
  </si>
  <si>
    <t>METERING EQUIPMENT</t>
  </si>
  <si>
    <t>DEHYDRATOR</t>
  </si>
  <si>
    <t>ODERIZERS</t>
  </si>
  <si>
    <t>Qty</t>
  </si>
  <si>
    <t>Unit</t>
  </si>
  <si>
    <t>AS-BUILTS</t>
  </si>
  <si>
    <t>PS</t>
  </si>
  <si>
    <t>Materials</t>
  </si>
  <si>
    <t>CONTINGENCY</t>
  </si>
  <si>
    <t>Recommended PS Asset WBS Structure</t>
  </si>
  <si>
    <t>Pipeline:</t>
  </si>
  <si>
    <t>Meter Station:</t>
  </si>
  <si>
    <t>Storage Tank Battery:</t>
  </si>
  <si>
    <t>Scrubber/ Separator Station:</t>
  </si>
  <si>
    <t>Regulator Stations:</t>
  </si>
  <si>
    <t>08 Flare System</t>
  </si>
  <si>
    <t>31 Gas Loss</t>
  </si>
  <si>
    <t>13 Cathodic Protection Equipment</t>
  </si>
  <si>
    <t>12 Buildings</t>
  </si>
  <si>
    <t>11 Bridges - Aerial Crossing Structure</t>
  </si>
  <si>
    <t>33 Pipe Coating</t>
  </si>
  <si>
    <t>18 Control Equipment</t>
  </si>
  <si>
    <t>38 Land &amp; Land Rights</t>
  </si>
  <si>
    <t>14 Communication Equipment</t>
  </si>
  <si>
    <t>21 Detection Equipment</t>
  </si>
  <si>
    <t>51 Valves - 2" inches and over</t>
  </si>
  <si>
    <t>16 Computer Equipment</t>
  </si>
  <si>
    <t>20 Dehydrator</t>
  </si>
  <si>
    <t>54 Gas Pipe</t>
  </si>
  <si>
    <t>39 Metering Equipment</t>
  </si>
  <si>
    <t>50 Tanks</t>
  </si>
  <si>
    <t>47 Separators, Scrubbers, Gas Cleaners</t>
  </si>
  <si>
    <t>42 Pipeline Launchers and Receivers</t>
  </si>
  <si>
    <t>45 Regulators</t>
  </si>
  <si>
    <t>48 Farm Taps</t>
  </si>
  <si>
    <t>49 Station Service Lines</t>
  </si>
  <si>
    <t>40 Odorizers</t>
  </si>
  <si>
    <t>Compressor Station:</t>
  </si>
  <si>
    <t>Dehydrator Station:</t>
  </si>
  <si>
    <t>Pigging Facilities:</t>
  </si>
  <si>
    <t>Secondary Containment Facility:</t>
  </si>
  <si>
    <t>Gas Storage Facility:</t>
  </si>
  <si>
    <t>04 Air Compression Equipment</t>
  </si>
  <si>
    <t>05 Auxiliary Power Supply Equipment</t>
  </si>
  <si>
    <t>15 Compressors and Drivers</t>
  </si>
  <si>
    <t>19 Cooling Systems</t>
  </si>
  <si>
    <t>23 Drainage and Sewer Systems</t>
  </si>
  <si>
    <t>24 Electrical Systems</t>
  </si>
  <si>
    <t>30 Gas Line Pack</t>
  </si>
  <si>
    <t>32 Gas Underground- Non-Recoverable</t>
  </si>
  <si>
    <t>36 Hoisting System</t>
  </si>
  <si>
    <t>44 Pumps</t>
  </si>
  <si>
    <t>ENVR-GENERAL EXPENSE</t>
  </si>
  <si>
    <t/>
  </si>
  <si>
    <t>DISTRICT LABOR AND EQUIPMENT</t>
  </si>
  <si>
    <t>ALLOCABLE MATERIALS (BOLTS, GASKETS, ECT)</t>
  </si>
  <si>
    <t>AFUDC</t>
  </si>
  <si>
    <t>OH</t>
  </si>
  <si>
    <t>GRAND TOTAL MATERIALS + AFUDC + OH</t>
  </si>
  <si>
    <t>Overhead Rate</t>
  </si>
  <si>
    <t>.38</t>
  </si>
  <si>
    <t>OTHER</t>
  </si>
  <si>
    <t xml:space="preserve">Damages, Services, &amp; Other </t>
  </si>
  <si>
    <t>53500500</t>
  </si>
  <si>
    <t>Authorization:</t>
  </si>
  <si>
    <t>Approval Required</t>
  </si>
  <si>
    <t>Approval Received</t>
  </si>
  <si>
    <t xml:space="preserve">Settlement </t>
  </si>
  <si>
    <t>Percentage</t>
  </si>
  <si>
    <t>TEST</t>
  </si>
  <si>
    <t>Valves Tap</t>
  </si>
  <si>
    <t>City Name</t>
  </si>
  <si>
    <t>Project in city</t>
  </si>
  <si>
    <t>GENERAL PLANT ADDITIONS</t>
  </si>
  <si>
    <t>Planned Total</t>
  </si>
  <si>
    <t>SAP Total</t>
  </si>
  <si>
    <t>Real Property Purchase</t>
  </si>
  <si>
    <t>Yes</t>
  </si>
  <si>
    <t>No</t>
  </si>
  <si>
    <t>Increase(Decrease)</t>
  </si>
  <si>
    <t>01 Intangible Plant</t>
  </si>
  <si>
    <t>02 Storage</t>
  </si>
  <si>
    <t>03 Extraction Plant</t>
  </si>
  <si>
    <t>04 Gathering Plant</t>
  </si>
  <si>
    <t>05 Transmission-Compression</t>
  </si>
  <si>
    <t>06 Transmission-Lateral Comp/TW La</t>
  </si>
  <si>
    <t>07 Transmission-Plant</t>
  </si>
  <si>
    <t>08 Transmission-Right of Way</t>
  </si>
  <si>
    <t>09 Transmission-Sales</t>
  </si>
  <si>
    <t>10 Transmission-Offshore Gathering</t>
  </si>
  <si>
    <t>11 Transmission-Offshore Trans Plant</t>
  </si>
  <si>
    <t>12 Blanket Operations</t>
  </si>
  <si>
    <t>X</t>
  </si>
  <si>
    <t>Overhead</t>
  </si>
  <si>
    <t>Interest</t>
  </si>
  <si>
    <t>ENRON TRANSPORTATION SERVICES</t>
  </si>
  <si>
    <t>PDB Number</t>
  </si>
  <si>
    <t>Related Project Number(2)</t>
  </si>
  <si>
    <t>PCF Number</t>
  </si>
  <si>
    <t>IM Releaser:</t>
  </si>
  <si>
    <t>Y or N</t>
  </si>
  <si>
    <t>Yor N</t>
  </si>
  <si>
    <t>Functional Coordinator Signature:</t>
  </si>
  <si>
    <t>If not in Plan, Where are the funds coming from?</t>
  </si>
  <si>
    <t xml:space="preserve">Financial Control Signature: </t>
  </si>
  <si>
    <t>________________________________________</t>
  </si>
  <si>
    <t>Project Authorization.xlt  Revision: 1/10/2001</t>
  </si>
  <si>
    <t>0060 Transwestern Pipeline Co.</t>
  </si>
  <si>
    <t>Earl Chanley</t>
  </si>
  <si>
    <t>Kevin Hyatt</t>
  </si>
  <si>
    <t>V. Jones/K. Hyatt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</si>
</sst>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General_)"/>
    <numFmt numFmtId="165" formatCode="#"/>
    <numFmt numFmtId="166" formatCode=".00"/>
    <numFmt numFmtId="167" formatCode="&quot;$&quot;#,##0"/>
    <numFmt numFmtId="169" formatCode="&quot;$&quot;#,##0.00"/>
    <numFmt numFmtId="172" formatCode="_(&quot;$&quot;* #,##0_);_(&quot;$&quot;* \(#,##0\);_(&quot;$&quot;* &quot;-&quot;??_);_(@_)"/>
  </numFmts>
  <fonts count="49">
    <font>
      <sz val="10"/>
      <name val="Comic Sans MS"/>
    </font>
    <font>
      <sz val="10"/>
      <name val="Comic Sans MS"/>
    </font>
    <font>
      <b/>
      <sz val="12"/>
      <name val="Arial"/>
      <family val="2"/>
    </font>
    <font>
      <sz val="12"/>
      <name val="Arial MT"/>
    </font>
    <font>
      <b/>
      <sz val="12"/>
      <name val="Arial MT"/>
    </font>
    <font>
      <b/>
      <sz val="12"/>
      <name val="Arial"/>
    </font>
    <font>
      <sz val="12"/>
      <color indexed="10"/>
      <name val="Arial"/>
      <family val="2"/>
    </font>
    <font>
      <sz val="8"/>
      <name val="Arial MT"/>
    </font>
    <font>
      <sz val="12"/>
      <name val="Arial"/>
      <family val="2"/>
    </font>
    <font>
      <sz val="12"/>
      <name val="Arial"/>
    </font>
    <font>
      <b/>
      <sz val="10"/>
      <name val="Arial"/>
      <family val="2"/>
    </font>
    <font>
      <b/>
      <sz val="16"/>
      <color indexed="10"/>
      <name val="Arial MT"/>
    </font>
    <font>
      <b/>
      <sz val="16"/>
      <color indexed="10"/>
      <name val="Arial"/>
      <family val="2"/>
    </font>
    <font>
      <b/>
      <sz val="16"/>
      <name val="Arial MT"/>
    </font>
    <font>
      <sz val="10"/>
      <name val="Arial"/>
      <family val="2"/>
    </font>
    <font>
      <sz val="12"/>
      <color indexed="10"/>
      <name val="Arial MT"/>
    </font>
    <font>
      <sz val="10"/>
      <color indexed="10"/>
      <name val="Arial"/>
    </font>
    <font>
      <b/>
      <sz val="12"/>
      <color indexed="10"/>
      <name val="Arial MT"/>
    </font>
    <font>
      <sz val="12"/>
      <color indexed="10"/>
      <name val="Arial"/>
    </font>
    <font>
      <b/>
      <sz val="12"/>
      <color indexed="10"/>
      <name val="Arial"/>
    </font>
    <font>
      <b/>
      <sz val="10"/>
      <name val="Arial MT"/>
    </font>
    <font>
      <sz val="10"/>
      <name val="Arial MT"/>
    </font>
    <font>
      <sz val="10"/>
      <color indexed="10"/>
      <name val="Arial MT"/>
    </font>
    <font>
      <u/>
      <sz val="10"/>
      <name val="Comic Sans MS"/>
      <family val="4"/>
    </font>
    <font>
      <b/>
      <sz val="11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  <font>
      <sz val="11"/>
      <name val="Arial MT"/>
    </font>
    <font>
      <b/>
      <sz val="10"/>
      <name val="MS Serif"/>
      <family val="1"/>
    </font>
    <font>
      <sz val="10"/>
      <name val="MS Serif"/>
      <family val="1"/>
    </font>
    <font>
      <b/>
      <sz val="11"/>
      <color indexed="10"/>
      <name val="Arial"/>
      <family val="2"/>
    </font>
    <font>
      <b/>
      <sz val="20"/>
      <name val="Arial"/>
      <family val="2"/>
    </font>
    <font>
      <sz val="11"/>
      <color indexed="8"/>
      <name val="Arial"/>
      <family val="2"/>
    </font>
    <font>
      <i/>
      <sz val="10"/>
      <name val="Arial"/>
      <family val="2"/>
    </font>
    <font>
      <sz val="11"/>
      <name val="Comic Sans MS"/>
    </font>
    <font>
      <b/>
      <i/>
      <sz val="11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name val="Comic Sans MS"/>
    </font>
    <font>
      <b/>
      <sz val="8"/>
      <name val="Arial MT"/>
    </font>
    <font>
      <b/>
      <sz val="10"/>
      <color indexed="10"/>
      <name val="Comic Sans MS"/>
      <family val="4"/>
    </font>
    <font>
      <sz val="12"/>
      <name val="Comic Sans MS"/>
    </font>
    <font>
      <sz val="10"/>
      <color indexed="8"/>
      <name val="Arial"/>
      <family val="2"/>
    </font>
    <font>
      <b/>
      <sz val="10"/>
      <name val="Comic Sans MS"/>
    </font>
    <font>
      <sz val="12"/>
      <color indexed="8"/>
      <name val="Arial"/>
      <family val="2"/>
    </font>
    <font>
      <sz val="10"/>
      <name val="Comic Sans MS"/>
      <family val="4"/>
    </font>
    <font>
      <b/>
      <sz val="8"/>
      <color indexed="14"/>
      <name val="Arial"/>
      <family val="2"/>
    </font>
    <font>
      <b/>
      <sz val="10"/>
      <color indexed="8"/>
      <name val="Comic Sans MS"/>
    </font>
    <font>
      <b/>
      <sz val="10"/>
      <color indexed="10"/>
      <name val="Arial MT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darkDown">
        <fgColor indexed="22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0">
    <xf numFmtId="0" fontId="0" fillId="0" borderId="0" xfId="0"/>
    <xf numFmtId="0" fontId="3" fillId="0" borderId="1" xfId="0" applyFont="1" applyFill="1" applyBorder="1" applyAlignment="1" applyProtection="1">
      <alignment horizontal="centerContinuous"/>
    </xf>
    <xf numFmtId="0" fontId="4" fillId="0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Protection="1"/>
    <xf numFmtId="164" fontId="2" fillId="0" borderId="2" xfId="0" applyNumberFormat="1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centerContinuous"/>
    </xf>
    <xf numFmtId="0" fontId="3" fillId="0" borderId="0" xfId="0" applyFont="1" applyFill="1" applyBorder="1" applyAlignment="1" applyProtection="1">
      <alignment horizontal="centerContinuous"/>
    </xf>
    <xf numFmtId="0" fontId="3" fillId="0" borderId="0" xfId="0" applyFont="1" applyFill="1" applyBorder="1" applyProtection="1"/>
    <xf numFmtId="164" fontId="6" fillId="0" borderId="3" xfId="0" applyNumberFormat="1" applyFont="1" applyFill="1" applyBorder="1" applyAlignment="1" applyProtection="1">
      <alignment horizontal="center" vertical="center"/>
      <protection locked="0"/>
    </xf>
    <xf numFmtId="165" fontId="6" fillId="0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Protection="1">
      <protection hidden="1"/>
    </xf>
    <xf numFmtId="0" fontId="7" fillId="0" borderId="4" xfId="0" applyFont="1" applyFill="1" applyBorder="1" applyProtection="1">
      <protection locked="0"/>
    </xf>
    <xf numFmtId="0" fontId="0" fillId="0" borderId="5" xfId="0" applyFill="1" applyBorder="1" applyProtection="1"/>
    <xf numFmtId="0" fontId="8" fillId="0" borderId="0" xfId="0" applyFont="1" applyFill="1" applyBorder="1" applyProtection="1"/>
    <xf numFmtId="0" fontId="5" fillId="0" borderId="0" xfId="0" applyFont="1" applyFill="1" applyBorder="1" applyProtection="1"/>
    <xf numFmtId="164" fontId="8" fillId="0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164" fontId="8" fillId="0" borderId="0" xfId="0" applyNumberFormat="1" applyFont="1" applyFill="1" applyBorder="1" applyAlignment="1" applyProtection="1">
      <alignment horizontal="left"/>
    </xf>
    <xf numFmtId="164" fontId="9" fillId="0" borderId="0" xfId="0" applyNumberFormat="1" applyFont="1" applyFill="1" applyBorder="1" applyAlignment="1" applyProtection="1">
      <alignment horizontal="center"/>
    </xf>
    <xf numFmtId="0" fontId="4" fillId="0" borderId="4" xfId="0" applyFont="1" applyFill="1" applyBorder="1" applyProtection="1"/>
    <xf numFmtId="164" fontId="10" fillId="0" borderId="5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right"/>
    </xf>
    <xf numFmtId="164" fontId="14" fillId="0" borderId="5" xfId="0" applyNumberFormat="1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/>
    </xf>
    <xf numFmtId="0" fontId="3" fillId="0" borderId="5" xfId="0" applyFont="1" applyFill="1" applyBorder="1" applyProtection="1"/>
    <xf numFmtId="0" fontId="3" fillId="0" borderId="0" xfId="0" applyFont="1" applyFill="1" applyBorder="1" applyAlignment="1" applyProtection="1">
      <alignment horizontal="right"/>
    </xf>
    <xf numFmtId="0" fontId="15" fillId="0" borderId="3" xfId="0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3" fillId="0" borderId="4" xfId="0" applyFont="1" applyFill="1" applyBorder="1" applyProtection="1"/>
    <xf numFmtId="0" fontId="3" fillId="0" borderId="7" xfId="0" applyFont="1" applyFill="1" applyBorder="1" applyProtection="1"/>
    <xf numFmtId="0" fontId="3" fillId="0" borderId="8" xfId="0" applyFont="1" applyFill="1" applyBorder="1" applyProtection="1"/>
    <xf numFmtId="164" fontId="5" fillId="2" borderId="9" xfId="0" applyNumberFormat="1" applyFont="1" applyFill="1" applyBorder="1" applyAlignment="1" applyProtection="1">
      <alignment horizontal="left"/>
    </xf>
    <xf numFmtId="164" fontId="5" fillId="2" borderId="10" xfId="0" applyNumberFormat="1" applyFont="1" applyFill="1" applyBorder="1" applyAlignment="1" applyProtection="1">
      <alignment horizontal="left"/>
    </xf>
    <xf numFmtId="0" fontId="8" fillId="2" borderId="10" xfId="0" applyFont="1" applyFill="1" applyBorder="1" applyProtection="1"/>
    <xf numFmtId="164" fontId="8" fillId="2" borderId="10" xfId="0" applyNumberFormat="1" applyFont="1" applyFill="1" applyBorder="1" applyAlignment="1" applyProtection="1">
      <alignment horizontal="left"/>
    </xf>
    <xf numFmtId="0" fontId="8" fillId="2" borderId="11" xfId="0" applyFont="1" applyFill="1" applyBorder="1" applyProtection="1"/>
    <xf numFmtId="0" fontId="6" fillId="0" borderId="12" xfId="0" applyFont="1" applyFill="1" applyBorder="1" applyAlignment="1" applyProtection="1">
      <protection locked="0"/>
    </xf>
    <xf numFmtId="0" fontId="16" fillId="0" borderId="13" xfId="0" applyFont="1" applyFill="1" applyBorder="1" applyProtection="1">
      <protection locked="0"/>
    </xf>
    <xf numFmtId="0" fontId="16" fillId="0" borderId="8" xfId="0" applyFont="1" applyFill="1" applyBorder="1" applyProtection="1">
      <protection locked="0"/>
    </xf>
    <xf numFmtId="164" fontId="16" fillId="0" borderId="8" xfId="0" applyNumberFormat="1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Protection="1">
      <protection locked="0"/>
    </xf>
    <xf numFmtId="0" fontId="6" fillId="0" borderId="12" xfId="0" applyFont="1" applyFill="1" applyBorder="1" applyProtection="1">
      <protection locked="0"/>
    </xf>
    <xf numFmtId="0" fontId="17" fillId="0" borderId="15" xfId="0" applyFont="1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16" fillId="0" borderId="0" xfId="0" applyFont="1" applyFill="1" applyBorder="1" applyProtection="1">
      <protection locked="0"/>
    </xf>
    <xf numFmtId="164" fontId="16" fillId="0" borderId="0" xfId="0" applyNumberFormat="1" applyFont="1" applyFill="1" applyBorder="1" applyAlignment="1" applyProtection="1">
      <alignment horizontal="left"/>
      <protection locked="0"/>
    </xf>
    <xf numFmtId="0" fontId="16" fillId="0" borderId="4" xfId="0" applyFont="1" applyFill="1" applyBorder="1" applyProtection="1">
      <protection locked="0"/>
    </xf>
    <xf numFmtId="0" fontId="5" fillId="2" borderId="9" xfId="0" applyFont="1" applyFill="1" applyBorder="1" applyProtection="1"/>
    <xf numFmtId="0" fontId="5" fillId="2" borderId="10" xfId="0" applyFont="1" applyFill="1" applyBorder="1" applyProtection="1"/>
    <xf numFmtId="0" fontId="18" fillId="0" borderId="12" xfId="0" applyFont="1" applyFill="1" applyBorder="1" applyProtection="1">
      <protection locked="0"/>
    </xf>
    <xf numFmtId="0" fontId="19" fillId="0" borderId="8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13" xfId="0" applyFont="1" applyFill="1" applyBorder="1" applyProtection="1">
      <protection locked="0"/>
    </xf>
    <xf numFmtId="0" fontId="6" fillId="0" borderId="14" xfId="0" applyFont="1" applyFill="1" applyBorder="1" applyProtection="1">
      <protection locked="0"/>
    </xf>
    <xf numFmtId="0" fontId="19" fillId="0" borderId="10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0" borderId="4" xfId="0" applyFont="1" applyFill="1" applyBorder="1" applyProtection="1">
      <protection locked="0"/>
    </xf>
    <xf numFmtId="164" fontId="2" fillId="2" borderId="16" xfId="0" applyNumberFormat="1" applyFont="1" applyFill="1" applyBorder="1" applyAlignment="1" applyProtection="1"/>
    <xf numFmtId="164" fontId="5" fillId="2" borderId="17" xfId="0" applyNumberFormat="1" applyFont="1" applyFill="1" applyBorder="1" applyAlignment="1" applyProtection="1"/>
    <xf numFmtId="0" fontId="8" fillId="2" borderId="17" xfId="0" applyFont="1" applyFill="1" applyBorder="1" applyAlignment="1" applyProtection="1"/>
    <xf numFmtId="164" fontId="2" fillId="2" borderId="17" xfId="0" applyNumberFormat="1" applyFont="1" applyFill="1" applyBorder="1" applyAlignment="1" applyProtection="1"/>
    <xf numFmtId="0" fontId="2" fillId="2" borderId="18" xfId="0" applyFont="1" applyFill="1" applyBorder="1" applyAlignment="1" applyProtection="1">
      <alignment horizontal="left"/>
    </xf>
    <xf numFmtId="0" fontId="2" fillId="2" borderId="17" xfId="0" applyFont="1" applyFill="1" applyBorder="1" applyAlignment="1" applyProtection="1">
      <alignment horizontal="left"/>
    </xf>
    <xf numFmtId="0" fontId="5" fillId="2" borderId="17" xfId="0" applyFont="1" applyFill="1" applyBorder="1" applyAlignment="1" applyProtection="1">
      <alignment horizontal="centerContinuous"/>
    </xf>
    <xf numFmtId="0" fontId="5" fillId="2" borderId="17" xfId="0" applyFont="1" applyFill="1" applyBorder="1" applyProtection="1"/>
    <xf numFmtId="0" fontId="3" fillId="2" borderId="17" xfId="0" applyFont="1" applyFill="1" applyBorder="1" applyProtection="1"/>
    <xf numFmtId="0" fontId="3" fillId="2" borderId="19" xfId="0" applyFont="1" applyFill="1" applyBorder="1" applyProtection="1"/>
    <xf numFmtId="0" fontId="4" fillId="0" borderId="0" xfId="0" applyFont="1" applyFill="1" applyBorder="1" applyProtection="1"/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0" fillId="0" borderId="0" xfId="0" applyBorder="1"/>
    <xf numFmtId="0" fontId="14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3" fillId="0" borderId="0" xfId="0" applyFont="1" applyFill="1" applyBorder="1" applyAlignment="1" applyProtection="1">
      <alignment horizontal="left"/>
    </xf>
    <xf numFmtId="0" fontId="8" fillId="0" borderId="4" xfId="0" applyFont="1" applyFill="1" applyBorder="1" applyProtection="1"/>
    <xf numFmtId="0" fontId="8" fillId="2" borderId="20" xfId="0" applyFont="1" applyFill="1" applyBorder="1" applyAlignment="1" applyProtection="1"/>
    <xf numFmtId="0" fontId="3" fillId="0" borderId="21" xfId="0" applyFont="1" applyFill="1" applyBorder="1" applyProtection="1"/>
    <xf numFmtId="0" fontId="3" fillId="0" borderId="0" xfId="0" applyFont="1" applyFill="1" applyBorder="1" applyAlignment="1" applyProtection="1"/>
    <xf numFmtId="0" fontId="3" fillId="0" borderId="22" xfId="0" applyFont="1" applyFill="1" applyBorder="1" applyProtection="1"/>
    <xf numFmtId="0" fontId="8" fillId="0" borderId="23" xfId="0" applyFont="1" applyFill="1" applyBorder="1" applyProtection="1"/>
    <xf numFmtId="0" fontId="8" fillId="0" borderId="23" xfId="0" applyFont="1" applyFill="1" applyBorder="1" applyAlignment="1" applyProtection="1">
      <alignment horizontal="center"/>
    </xf>
    <xf numFmtId="0" fontId="8" fillId="0" borderId="24" xfId="0" applyFont="1" applyFill="1" applyBorder="1" applyProtection="1"/>
    <xf numFmtId="0" fontId="3" fillId="0" borderId="25" xfId="0" applyFont="1" applyFill="1" applyBorder="1" applyProtection="1"/>
    <xf numFmtId="164" fontId="2" fillId="2" borderId="26" xfId="0" applyNumberFormat="1" applyFont="1" applyFill="1" applyBorder="1" applyAlignment="1" applyProtection="1">
      <alignment horizontal="left"/>
    </xf>
    <xf numFmtId="0" fontId="5" fillId="2" borderId="26" xfId="0" applyFont="1" applyFill="1" applyBorder="1" applyAlignment="1" applyProtection="1">
      <alignment horizontal="centerContinuous"/>
    </xf>
    <xf numFmtId="0" fontId="5" fillId="2" borderId="26" xfId="0" applyFont="1" applyFill="1" applyBorder="1" applyAlignment="1" applyProtection="1">
      <alignment horizontal="left"/>
    </xf>
    <xf numFmtId="0" fontId="3" fillId="2" borderId="27" xfId="0" applyFont="1" applyFill="1" applyBorder="1" applyProtection="1"/>
    <xf numFmtId="0" fontId="3" fillId="0" borderId="0" xfId="0" quotePrefix="1" applyFont="1" applyFill="1" applyBorder="1" applyProtection="1"/>
    <xf numFmtId="0" fontId="3" fillId="0" borderId="5" xfId="0" applyFont="1" applyFill="1" applyBorder="1" applyAlignment="1" applyProtection="1">
      <alignment horizontal="right"/>
    </xf>
    <xf numFmtId="164" fontId="5" fillId="2" borderId="16" xfId="0" applyNumberFormat="1" applyFont="1" applyFill="1" applyBorder="1" applyAlignment="1" applyProtection="1"/>
    <xf numFmtId="0" fontId="3" fillId="2" borderId="20" xfId="0" applyFont="1" applyFill="1" applyBorder="1" applyProtection="1"/>
    <xf numFmtId="0" fontId="8" fillId="0" borderId="28" xfId="0" applyFont="1" applyFill="1" applyBorder="1" applyAlignment="1" applyProtection="1">
      <alignment horizontal="left"/>
    </xf>
    <xf numFmtId="0" fontId="8" fillId="0" borderId="5" xfId="0" applyFont="1" applyFill="1" applyBorder="1" applyProtection="1"/>
    <xf numFmtId="0" fontId="0" fillId="0" borderId="8" xfId="0" applyBorder="1"/>
    <xf numFmtId="164" fontId="8" fillId="0" borderId="8" xfId="0" applyNumberFormat="1" applyFont="1" applyFill="1" applyBorder="1" applyAlignment="1" applyProtection="1">
      <alignment horizontal="left"/>
    </xf>
    <xf numFmtId="0" fontId="8" fillId="0" borderId="8" xfId="0" applyFont="1" applyFill="1" applyBorder="1" applyProtection="1"/>
    <xf numFmtId="0" fontId="3" fillId="0" borderId="29" xfId="0" applyFont="1" applyFill="1" applyBorder="1" applyProtection="1"/>
    <xf numFmtId="0" fontId="0" fillId="0" borderId="22" xfId="0" applyBorder="1"/>
    <xf numFmtId="0" fontId="3" fillId="0" borderId="30" xfId="0" applyFont="1" applyFill="1" applyBorder="1" applyProtection="1"/>
    <xf numFmtId="0" fontId="0" fillId="0" borderId="0" xfId="0" applyProtection="1">
      <protection locked="0"/>
    </xf>
    <xf numFmtId="0" fontId="23" fillId="0" borderId="0" xfId="0" applyFont="1" applyProtection="1">
      <protection locked="0"/>
    </xf>
    <xf numFmtId="0" fontId="12" fillId="0" borderId="0" xfId="0" applyFont="1" applyProtection="1">
      <protection locked="0"/>
    </xf>
    <xf numFmtId="164" fontId="24" fillId="2" borderId="31" xfId="0" applyNumberFormat="1" applyFont="1" applyFill="1" applyBorder="1" applyAlignment="1" applyProtection="1">
      <alignment horizontal="center"/>
    </xf>
    <xf numFmtId="164" fontId="24" fillId="2" borderId="32" xfId="0" applyNumberFormat="1" applyFont="1" applyFill="1" applyBorder="1" applyAlignment="1" applyProtection="1">
      <alignment horizontal="center"/>
    </xf>
    <xf numFmtId="0" fontId="25" fillId="2" borderId="33" xfId="0" applyFont="1" applyFill="1" applyBorder="1" applyProtection="1"/>
    <xf numFmtId="0" fontId="25" fillId="2" borderId="22" xfId="0" applyFont="1" applyFill="1" applyBorder="1" applyProtection="1"/>
    <xf numFmtId="164" fontId="25" fillId="2" borderId="22" xfId="0" applyNumberFormat="1" applyFont="1" applyFill="1" applyBorder="1" applyAlignment="1" applyProtection="1">
      <alignment horizontal="left"/>
    </xf>
    <xf numFmtId="167" fontId="24" fillId="2" borderId="34" xfId="0" applyNumberFormat="1" applyFont="1" applyFill="1" applyBorder="1" applyAlignment="1" applyProtection="1">
      <alignment horizontal="center"/>
    </xf>
    <xf numFmtId="0" fontId="24" fillId="2" borderId="34" xfId="0" applyFont="1" applyFill="1" applyBorder="1" applyAlignment="1" applyProtection="1">
      <alignment horizontal="center"/>
    </xf>
    <xf numFmtId="5" fontId="24" fillId="2" borderId="35" xfId="0" applyNumberFormat="1" applyFont="1" applyFill="1" applyBorder="1" applyAlignment="1" applyProtection="1">
      <alignment horizontal="centerContinuous"/>
    </xf>
    <xf numFmtId="164" fontId="24" fillId="2" borderId="36" xfId="0" applyNumberFormat="1" applyFont="1" applyFill="1" applyBorder="1" applyAlignment="1" applyProtection="1">
      <alignment horizontal="center"/>
    </xf>
    <xf numFmtId="164" fontId="24" fillId="2" borderId="37" xfId="0" applyNumberFormat="1" applyFont="1" applyFill="1" applyBorder="1" applyAlignment="1" applyProtection="1">
      <alignment horizontal="centerContinuous"/>
    </xf>
    <xf numFmtId="164" fontId="24" fillId="2" borderId="8" xfId="0" applyNumberFormat="1" applyFont="1" applyFill="1" applyBorder="1" applyAlignment="1" applyProtection="1">
      <alignment horizontal="centerContinuous"/>
    </xf>
    <xf numFmtId="164" fontId="24" fillId="2" borderId="38" xfId="0" applyNumberFormat="1" applyFont="1" applyFill="1" applyBorder="1" applyAlignment="1" applyProtection="1">
      <alignment horizontal="left"/>
    </xf>
    <xf numFmtId="164" fontId="24" fillId="2" borderId="8" xfId="0" applyNumberFormat="1" applyFont="1" applyFill="1" applyBorder="1" applyAlignment="1" applyProtection="1">
      <alignment horizontal="left"/>
    </xf>
    <xf numFmtId="164" fontId="24" fillId="2" borderId="8" xfId="0" applyNumberFormat="1" applyFont="1" applyFill="1" applyBorder="1" applyAlignment="1" applyProtection="1">
      <alignment horizontal="center"/>
    </xf>
    <xf numFmtId="164" fontId="24" fillId="2" borderId="39" xfId="0" applyNumberFormat="1" applyFont="1" applyFill="1" applyBorder="1" applyAlignment="1" applyProtection="1">
      <alignment horizontal="left"/>
    </xf>
    <xf numFmtId="167" fontId="24" fillId="2" borderId="38" xfId="0" applyNumberFormat="1" applyFont="1" applyFill="1" applyBorder="1" applyAlignment="1" applyProtection="1">
      <alignment horizontal="center"/>
    </xf>
    <xf numFmtId="164" fontId="24" fillId="2" borderId="38" xfId="0" applyNumberFormat="1" applyFont="1" applyFill="1" applyBorder="1" applyAlignment="1" applyProtection="1">
      <alignment horizontal="center"/>
    </xf>
    <xf numFmtId="5" fontId="24" fillId="2" borderId="40" xfId="0" applyNumberFormat="1" applyFont="1" applyFill="1" applyBorder="1" applyAlignment="1" applyProtection="1">
      <alignment horizontal="center"/>
    </xf>
    <xf numFmtId="0" fontId="28" fillId="0" borderId="0" xfId="0" applyFont="1" applyFill="1" applyAlignment="1"/>
    <xf numFmtId="0" fontId="28" fillId="0" borderId="0" xfId="0" applyFont="1"/>
    <xf numFmtId="49" fontId="28" fillId="0" borderId="0" xfId="0" applyNumberFormat="1" applyFont="1"/>
    <xf numFmtId="0" fontId="29" fillId="0" borderId="0" xfId="0" applyFont="1" applyFill="1" applyAlignment="1"/>
    <xf numFmtId="0" fontId="29" fillId="0" borderId="0" xfId="0" applyFont="1"/>
    <xf numFmtId="49" fontId="29" fillId="0" borderId="0" xfId="0" applyNumberFormat="1" applyFont="1"/>
    <xf numFmtId="0" fontId="29" fillId="0" borderId="0" xfId="0" applyFont="1" applyAlignment="1">
      <alignment horizontal="center"/>
    </xf>
    <xf numFmtId="49" fontId="29" fillId="0" borderId="0" xfId="0" applyNumberFormat="1" applyFont="1" applyAlignment="1">
      <alignment horizontal="center"/>
    </xf>
    <xf numFmtId="0" fontId="29" fillId="0" borderId="0" xfId="0" applyFont="1" applyAlignment="1"/>
    <xf numFmtId="0" fontId="26" fillId="0" borderId="41" xfId="0" applyFont="1" applyFill="1" applyBorder="1" applyProtection="1"/>
    <xf numFmtId="0" fontId="26" fillId="0" borderId="13" xfId="0" applyFont="1" applyFill="1" applyBorder="1" applyProtection="1"/>
    <xf numFmtId="0" fontId="26" fillId="0" borderId="0" xfId="0" applyFont="1" applyFill="1" applyBorder="1" applyProtection="1"/>
    <xf numFmtId="0" fontId="26" fillId="0" borderId="42" xfId="0" applyFont="1" applyFill="1" applyBorder="1" applyAlignment="1" applyProtection="1">
      <alignment horizontal="left" vertical="center"/>
    </xf>
    <xf numFmtId="0" fontId="26" fillId="0" borderId="10" xfId="0" applyFont="1" applyFill="1" applyBorder="1" applyProtection="1"/>
    <xf numFmtId="0" fontId="26" fillId="0" borderId="43" xfId="0" applyFont="1" applyFill="1" applyBorder="1" applyProtection="1"/>
    <xf numFmtId="0" fontId="26" fillId="0" borderId="15" xfId="0" applyFont="1" applyFill="1" applyBorder="1" applyProtection="1"/>
    <xf numFmtId="0" fontId="31" fillId="0" borderId="0" xfId="0" applyFont="1" applyAlignment="1">
      <alignment horizontal="center"/>
    </xf>
    <xf numFmtId="0" fontId="0" fillId="3" borderId="0" xfId="0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/>
    <xf numFmtId="0" fontId="24" fillId="0" borderId="44" xfId="0" applyFont="1" applyFill="1" applyBorder="1" applyProtection="1"/>
    <xf numFmtId="0" fontId="34" fillId="0" borderId="1" xfId="0" applyFont="1" applyFill="1" applyBorder="1" applyProtection="1"/>
    <xf numFmtId="0" fontId="27" fillId="0" borderId="45" xfId="0" applyFont="1" applyFill="1" applyBorder="1" applyAlignment="1" applyProtection="1">
      <alignment horizontal="center"/>
    </xf>
    <xf numFmtId="167" fontId="25" fillId="0" borderId="1" xfId="0" applyNumberFormat="1" applyFont="1" applyFill="1" applyBorder="1" applyProtection="1"/>
    <xf numFmtId="5" fontId="25" fillId="0" borderId="1" xfId="0" applyNumberFormat="1" applyFont="1" applyFill="1" applyBorder="1" applyAlignment="1" applyProtection="1">
      <alignment horizontal="left"/>
    </xf>
    <xf numFmtId="164" fontId="24" fillId="0" borderId="2" xfId="0" applyNumberFormat="1" applyFont="1" applyFill="1" applyBorder="1" applyAlignment="1" applyProtection="1">
      <alignment horizontal="right"/>
    </xf>
    <xf numFmtId="0" fontId="34" fillId="0" borderId="0" xfId="0" applyFont="1"/>
    <xf numFmtId="0" fontId="34" fillId="0" borderId="0" xfId="0" applyFont="1" applyFill="1" applyBorder="1" applyProtection="1"/>
    <xf numFmtId="165" fontId="25" fillId="0" borderId="46" xfId="0" applyNumberFormat="1" applyFont="1" applyFill="1" applyBorder="1" applyAlignment="1" applyProtection="1">
      <alignment horizontal="center"/>
    </xf>
    <xf numFmtId="167" fontId="25" fillId="0" borderId="0" xfId="0" applyNumberFormat="1" applyFont="1" applyFill="1" applyBorder="1" applyAlignment="1" applyProtection="1">
      <alignment horizontal="left"/>
    </xf>
    <xf numFmtId="0" fontId="25" fillId="0" borderId="0" xfId="0" applyFont="1" applyFill="1" applyBorder="1" applyProtection="1"/>
    <xf numFmtId="5" fontId="25" fillId="0" borderId="4" xfId="0" applyNumberFormat="1" applyFont="1" applyFill="1" applyBorder="1" applyProtection="1"/>
    <xf numFmtId="164" fontId="32" fillId="0" borderId="3" xfId="0" applyNumberFormat="1" applyFont="1" applyFill="1" applyBorder="1" applyAlignment="1" applyProtection="1">
      <alignment horizontal="center" vertical="center"/>
      <protection locked="0"/>
    </xf>
    <xf numFmtId="167" fontId="25" fillId="0" borderId="0" xfId="0" applyNumberFormat="1" applyFont="1" applyFill="1" applyBorder="1" applyProtection="1"/>
    <xf numFmtId="0" fontId="34" fillId="0" borderId="0" xfId="0" applyFont="1" applyBorder="1"/>
    <xf numFmtId="5" fontId="35" fillId="0" borderId="0" xfId="0" applyNumberFormat="1" applyFont="1" applyFill="1" applyBorder="1" applyAlignment="1" applyProtection="1">
      <alignment horizontal="left"/>
    </xf>
    <xf numFmtId="5" fontId="25" fillId="0" borderId="0" xfId="0" applyNumberFormat="1" applyFont="1" applyFill="1" applyBorder="1" applyAlignment="1" applyProtection="1">
      <alignment horizontal="left"/>
    </xf>
    <xf numFmtId="164" fontId="24" fillId="2" borderId="22" xfId="0" applyNumberFormat="1" applyFont="1" applyFill="1" applyBorder="1" applyAlignment="1" applyProtection="1">
      <alignment horizontal="center"/>
    </xf>
    <xf numFmtId="49" fontId="14" fillId="0" borderId="47" xfId="0" applyNumberFormat="1" applyFont="1" applyFill="1" applyBorder="1" applyAlignment="1" applyProtection="1">
      <alignment horizontal="center"/>
    </xf>
    <xf numFmtId="49" fontId="26" fillId="0" borderId="48" xfId="0" applyNumberFormat="1" applyFont="1" applyFill="1" applyBorder="1" applyAlignment="1" applyProtection="1">
      <alignment horizontal="center"/>
      <protection locked="0"/>
    </xf>
    <xf numFmtId="0" fontId="26" fillId="0" borderId="13" xfId="0" applyFont="1" applyFill="1" applyBorder="1" applyAlignment="1" applyProtection="1">
      <alignment horizontal="left"/>
      <protection locked="0"/>
    </xf>
    <xf numFmtId="49" fontId="14" fillId="0" borderId="49" xfId="0" applyNumberFormat="1" applyFont="1" applyFill="1" applyBorder="1" applyAlignment="1" applyProtection="1">
      <alignment horizontal="center"/>
    </xf>
    <xf numFmtId="49" fontId="26" fillId="0" borderId="50" xfId="0" applyNumberFormat="1" applyFont="1" applyFill="1" applyBorder="1" applyAlignment="1" applyProtection="1">
      <alignment horizontal="center"/>
      <protection locked="0"/>
    </xf>
    <xf numFmtId="0" fontId="26" fillId="0" borderId="0" xfId="0" applyFont="1" applyFill="1" applyBorder="1" applyAlignment="1" applyProtection="1">
      <alignment horizontal="left"/>
      <protection locked="0"/>
    </xf>
    <xf numFmtId="49" fontId="14" fillId="0" borderId="51" xfId="0" applyNumberFormat="1" applyFont="1" applyFill="1" applyBorder="1" applyAlignment="1" applyProtection="1">
      <alignment horizontal="center"/>
    </xf>
    <xf numFmtId="49" fontId="26" fillId="0" borderId="3" xfId="0" applyNumberFormat="1" applyFont="1" applyFill="1" applyBorder="1" applyAlignment="1" applyProtection="1">
      <alignment horizontal="center"/>
      <protection locked="0"/>
    </xf>
    <xf numFmtId="0" fontId="26" fillId="0" borderId="10" xfId="0" applyFont="1" applyFill="1" applyBorder="1" applyAlignment="1" applyProtection="1">
      <alignment horizontal="left"/>
      <protection locked="0"/>
    </xf>
    <xf numFmtId="0" fontId="10" fillId="0" borderId="13" xfId="0" applyFont="1" applyFill="1" applyBorder="1" applyAlignment="1" applyProtection="1">
      <alignment horizontal="left"/>
    </xf>
    <xf numFmtId="0" fontId="14" fillId="0" borderId="13" xfId="0" applyFont="1" applyFill="1" applyBorder="1" applyAlignment="1" applyProtection="1">
      <alignment horizontal="right"/>
    </xf>
    <xf numFmtId="0" fontId="33" fillId="0" borderId="13" xfId="0" applyFont="1" applyFill="1" applyBorder="1" applyAlignment="1" applyProtection="1">
      <alignment horizontal="right"/>
    </xf>
    <xf numFmtId="49" fontId="10" fillId="0" borderId="7" xfId="0" applyNumberFormat="1" applyFont="1" applyFill="1" applyBorder="1" applyAlignment="1" applyProtection="1">
      <alignment horizontal="left"/>
    </xf>
    <xf numFmtId="49" fontId="10" fillId="0" borderId="8" xfId="0" applyNumberFormat="1" applyFont="1" applyFill="1" applyBorder="1" applyProtection="1"/>
    <xf numFmtId="0" fontId="10" fillId="0" borderId="8" xfId="0" applyFont="1" applyFill="1" applyBorder="1" applyProtection="1"/>
    <xf numFmtId="0" fontId="10" fillId="0" borderId="0" xfId="0" applyFont="1" applyFill="1" applyBorder="1" applyProtection="1"/>
    <xf numFmtId="49" fontId="14" fillId="0" borderId="52" xfId="0" applyNumberFormat="1" applyFont="1" applyFill="1" applyBorder="1" applyAlignment="1" applyProtection="1">
      <alignment horizontal="center"/>
    </xf>
    <xf numFmtId="49" fontId="14" fillId="0" borderId="48" xfId="0" applyNumberFormat="1" applyFont="1" applyFill="1" applyBorder="1" applyAlignment="1" applyProtection="1">
      <alignment horizontal="center"/>
    </xf>
    <xf numFmtId="167" fontId="26" fillId="0" borderId="8" xfId="0" applyNumberFormat="1" applyFont="1" applyFill="1" applyBorder="1" applyAlignment="1" applyProtection="1">
      <alignment horizontal="right"/>
    </xf>
    <xf numFmtId="167" fontId="10" fillId="0" borderId="8" xfId="0" applyNumberFormat="1" applyFont="1" applyFill="1" applyBorder="1" applyAlignment="1" applyProtection="1">
      <alignment horizontal="right"/>
    </xf>
    <xf numFmtId="49" fontId="14" fillId="0" borderId="13" xfId="0" applyNumberFormat="1" applyFont="1" applyFill="1" applyBorder="1" applyAlignment="1" applyProtection="1">
      <alignment horizontal="center"/>
    </xf>
    <xf numFmtId="0" fontId="10" fillId="0" borderId="13" xfId="0" applyFont="1" applyFill="1" applyBorder="1" applyProtection="1"/>
    <xf numFmtId="49" fontId="10" fillId="0" borderId="13" xfId="0" applyNumberFormat="1" applyFont="1" applyFill="1" applyBorder="1" applyAlignment="1" applyProtection="1">
      <alignment horizontal="center"/>
    </xf>
    <xf numFmtId="0" fontId="10" fillId="0" borderId="10" xfId="0" applyFont="1" applyFill="1" applyBorder="1" applyAlignment="1" applyProtection="1">
      <alignment horizontal="right"/>
    </xf>
    <xf numFmtId="49" fontId="14" fillId="0" borderId="53" xfId="0" applyNumberFormat="1" applyFont="1" applyFill="1" applyBorder="1" applyAlignment="1" applyProtection="1">
      <alignment horizontal="center"/>
    </xf>
    <xf numFmtId="49" fontId="14" fillId="0" borderId="0" xfId="0" applyNumberFormat="1" applyFont="1" applyFill="1" applyBorder="1" applyAlignment="1" applyProtection="1">
      <alignment horizontal="center"/>
    </xf>
    <xf numFmtId="167" fontId="10" fillId="0" borderId="54" xfId="0" applyNumberFormat="1" applyFont="1" applyFill="1" applyBorder="1" applyAlignment="1" applyProtection="1">
      <alignment horizontal="right"/>
    </xf>
    <xf numFmtId="49" fontId="10" fillId="0" borderId="55" xfId="0" applyNumberFormat="1" applyFont="1" applyFill="1" applyBorder="1" applyAlignment="1" applyProtection="1">
      <alignment horizontal="center"/>
    </xf>
    <xf numFmtId="49" fontId="10" fillId="0" borderId="56" xfId="0" applyNumberFormat="1" applyFont="1" applyFill="1" applyBorder="1" applyAlignment="1" applyProtection="1">
      <alignment horizontal="center"/>
    </xf>
    <xf numFmtId="164" fontId="10" fillId="0" borderId="56" xfId="0" applyNumberFormat="1" applyFont="1" applyFill="1" applyBorder="1" applyAlignment="1" applyProtection="1">
      <alignment horizontal="left"/>
    </xf>
    <xf numFmtId="0" fontId="14" fillId="0" borderId="56" xfId="0" applyFont="1" applyFill="1" applyBorder="1" applyProtection="1"/>
    <xf numFmtId="164" fontId="10" fillId="0" borderId="8" xfId="0" applyNumberFormat="1" applyFont="1" applyFill="1" applyBorder="1" applyAlignment="1" applyProtection="1">
      <alignment horizontal="left"/>
    </xf>
    <xf numFmtId="0" fontId="14" fillId="0" borderId="8" xfId="0" applyFont="1" applyFill="1" applyBorder="1" applyProtection="1"/>
    <xf numFmtId="49" fontId="10" fillId="0" borderId="57" xfId="0" applyNumberFormat="1" applyFont="1" applyFill="1" applyBorder="1" applyAlignment="1" applyProtection="1">
      <alignment horizontal="center"/>
    </xf>
    <xf numFmtId="0" fontId="14" fillId="0" borderId="57" xfId="0" applyFont="1" applyFill="1" applyBorder="1" applyProtection="1"/>
    <xf numFmtId="49" fontId="10" fillId="0" borderId="58" xfId="0" applyNumberFormat="1" applyFont="1" applyFill="1" applyBorder="1" applyAlignment="1" applyProtection="1">
      <alignment horizontal="center"/>
    </xf>
    <xf numFmtId="49" fontId="10" fillId="0" borderId="30" xfId="0" applyNumberFormat="1" applyFont="1" applyFill="1" applyBorder="1" applyAlignment="1" applyProtection="1">
      <alignment horizontal="center"/>
    </xf>
    <xf numFmtId="164" fontId="10" fillId="0" borderId="30" xfId="0" applyNumberFormat="1" applyFont="1" applyFill="1" applyBorder="1" applyAlignment="1" applyProtection="1">
      <alignment horizontal="left"/>
    </xf>
    <xf numFmtId="0" fontId="14" fillId="0" borderId="30" xfId="0" applyFont="1" applyFill="1" applyBorder="1" applyProtection="1"/>
    <xf numFmtId="5" fontId="10" fillId="0" borderId="30" xfId="0" applyNumberFormat="1" applyFont="1" applyFill="1" applyBorder="1" applyAlignment="1" applyProtection="1">
      <alignment horizontal="right"/>
    </xf>
    <xf numFmtId="0" fontId="10" fillId="0" borderId="30" xfId="0" applyFont="1" applyFill="1" applyBorder="1" applyProtection="1"/>
    <xf numFmtId="0" fontId="38" fillId="0" borderId="0" xfId="0" applyFont="1"/>
    <xf numFmtId="0" fontId="20" fillId="0" borderId="0" xfId="0" applyFont="1" applyFill="1" applyBorder="1" applyAlignment="1" applyProtection="1">
      <alignment horizontal="right"/>
    </xf>
    <xf numFmtId="49" fontId="26" fillId="0" borderId="59" xfId="0" applyNumberFormat="1" applyFont="1" applyFill="1" applyBorder="1" applyAlignment="1" applyProtection="1">
      <alignment horizontal="center"/>
      <protection locked="0"/>
    </xf>
    <xf numFmtId="0" fontId="26" fillId="0" borderId="15" xfId="0" applyFont="1" applyFill="1" applyBorder="1" applyAlignment="1" applyProtection="1">
      <alignment horizontal="left"/>
      <protection locked="0"/>
    </xf>
    <xf numFmtId="49" fontId="14" fillId="4" borderId="48" xfId="0" applyNumberFormat="1" applyFont="1" applyFill="1" applyBorder="1" applyAlignment="1" applyProtection="1">
      <alignment horizontal="center"/>
    </xf>
    <xf numFmtId="49" fontId="14" fillId="4" borderId="50" xfId="0" applyNumberFormat="1" applyFont="1" applyFill="1" applyBorder="1" applyAlignment="1" applyProtection="1">
      <alignment horizontal="center"/>
    </xf>
    <xf numFmtId="49" fontId="14" fillId="4" borderId="10" xfId="0" applyNumberFormat="1" applyFont="1" applyFill="1" applyBorder="1" applyAlignment="1" applyProtection="1">
      <alignment horizontal="center"/>
    </xf>
    <xf numFmtId="0" fontId="34" fillId="0" borderId="0" xfId="0" applyNumberFormat="1" applyFont="1"/>
    <xf numFmtId="167" fontId="34" fillId="0" borderId="0" xfId="0" applyNumberFormat="1" applyFont="1"/>
    <xf numFmtId="0" fontId="25" fillId="0" borderId="4" xfId="0" applyNumberFormat="1" applyFont="1" applyFill="1" applyBorder="1" applyAlignment="1" applyProtection="1">
      <alignment horizontal="center"/>
    </xf>
    <xf numFmtId="167" fontId="35" fillId="0" borderId="0" xfId="0" applyNumberFormat="1" applyFont="1" applyFill="1" applyBorder="1" applyProtection="1"/>
    <xf numFmtId="0" fontId="39" fillId="0" borderId="4" xfId="0" applyNumberFormat="1" applyFont="1" applyFill="1" applyBorder="1" applyProtection="1"/>
    <xf numFmtId="0" fontId="10" fillId="5" borderId="13" xfId="0" applyFont="1" applyFill="1" applyBorder="1" applyAlignment="1" applyProtection="1">
      <alignment horizontal="left"/>
    </xf>
    <xf numFmtId="0" fontId="10" fillId="5" borderId="13" xfId="0" applyFont="1" applyFill="1" applyBorder="1" applyAlignment="1" applyProtection="1">
      <alignment horizontal="right"/>
    </xf>
    <xf numFmtId="0" fontId="26" fillId="0" borderId="60" xfId="0" applyFont="1" applyFill="1" applyBorder="1" applyProtection="1"/>
    <xf numFmtId="0" fontId="26" fillId="0" borderId="61" xfId="0" applyFont="1" applyFill="1" applyBorder="1" applyProtection="1"/>
    <xf numFmtId="0" fontId="26" fillId="0" borderId="33" xfId="0" applyFont="1" applyFill="1" applyBorder="1" applyAlignment="1" applyProtection="1">
      <alignment horizontal="left" vertical="center"/>
    </xf>
    <xf numFmtId="49" fontId="10" fillId="0" borderId="62" xfId="0" applyNumberFormat="1" applyFont="1" applyFill="1" applyBorder="1" applyAlignment="1" applyProtection="1">
      <alignment horizontal="center"/>
    </xf>
    <xf numFmtId="49" fontId="10" fillId="0" borderId="63" xfId="0" applyNumberFormat="1" applyFont="1" applyFill="1" applyBorder="1" applyAlignment="1" applyProtection="1">
      <alignment horizontal="center"/>
    </xf>
    <xf numFmtId="0" fontId="10" fillId="0" borderId="30" xfId="0" applyFont="1" applyFill="1" applyBorder="1" applyAlignment="1" applyProtection="1">
      <alignment horizontal="left"/>
    </xf>
    <xf numFmtId="49" fontId="14" fillId="4" borderId="46" xfId="0" applyNumberFormat="1" applyFont="1" applyFill="1" applyBorder="1" applyAlignment="1" applyProtection="1">
      <alignment horizontal="center"/>
    </xf>
    <xf numFmtId="167" fontId="26" fillId="0" borderId="10" xfId="0" applyNumberFormat="1" applyFont="1" applyFill="1" applyBorder="1" applyAlignment="1" applyProtection="1">
      <alignment horizontal="right"/>
    </xf>
    <xf numFmtId="0" fontId="10" fillId="0" borderId="41" xfId="0" applyFont="1" applyFill="1" applyBorder="1" applyAlignment="1" applyProtection="1">
      <alignment horizontal="right"/>
    </xf>
    <xf numFmtId="167" fontId="36" fillId="0" borderId="10" xfId="0" applyNumberFormat="1" applyFont="1" applyFill="1" applyBorder="1" applyAlignment="1" applyProtection="1">
      <alignment horizontal="right"/>
    </xf>
    <xf numFmtId="49" fontId="14" fillId="0" borderId="8" xfId="0" applyNumberFormat="1" applyFont="1" applyFill="1" applyBorder="1" applyAlignment="1" applyProtection="1">
      <alignment horizontal="center"/>
    </xf>
    <xf numFmtId="49" fontId="14" fillId="0" borderId="64" xfId="0" applyNumberFormat="1" applyFont="1" applyFill="1" applyBorder="1" applyAlignment="1" applyProtection="1">
      <alignment horizontal="center"/>
    </xf>
    <xf numFmtId="0" fontId="14" fillId="6" borderId="65" xfId="0" applyFont="1" applyFill="1" applyBorder="1" applyAlignment="1" applyProtection="1">
      <alignment horizontal="center" vertical="center"/>
    </xf>
    <xf numFmtId="0" fontId="14" fillId="6" borderId="66" xfId="0" applyFont="1" applyFill="1" applyBorder="1" applyAlignment="1" applyProtection="1">
      <alignment horizontal="center" vertical="center"/>
    </xf>
    <xf numFmtId="0" fontId="14" fillId="6" borderId="67" xfId="0" applyFont="1" applyFill="1" applyBorder="1" applyAlignment="1" applyProtection="1">
      <alignment horizontal="center" vertical="center"/>
    </xf>
    <xf numFmtId="49" fontId="14" fillId="0" borderId="68" xfId="0" applyNumberFormat="1" applyFont="1" applyFill="1" applyBorder="1" applyAlignment="1" applyProtection="1">
      <alignment horizontal="center"/>
    </xf>
    <xf numFmtId="0" fontId="26" fillId="0" borderId="38" xfId="0" applyFont="1" applyFill="1" applyBorder="1" applyProtection="1"/>
    <xf numFmtId="0" fontId="26" fillId="0" borderId="8" xfId="0" applyFont="1" applyFill="1" applyBorder="1" applyProtection="1"/>
    <xf numFmtId="5" fontId="20" fillId="0" borderId="8" xfId="0" applyNumberFormat="1" applyFont="1" applyFill="1" applyBorder="1" applyAlignment="1" applyProtection="1">
      <alignment horizontal="right"/>
    </xf>
    <xf numFmtId="0" fontId="34" fillId="0" borderId="69" xfId="0" applyFont="1" applyBorder="1"/>
    <xf numFmtId="0" fontId="26" fillId="0" borderId="70" xfId="0" applyFont="1" applyFill="1" applyBorder="1" applyAlignment="1" applyProtection="1">
      <alignment horizontal="left"/>
      <protection locked="0"/>
    </xf>
    <xf numFmtId="0" fontId="26" fillId="0" borderId="71" xfId="0" applyFont="1" applyFill="1" applyBorder="1" applyAlignment="1" applyProtection="1">
      <alignment horizontal="left"/>
      <protection locked="0"/>
    </xf>
    <xf numFmtId="0" fontId="26" fillId="0" borderId="72" xfId="0" applyFont="1" applyFill="1" applyBorder="1" applyAlignment="1" applyProtection="1">
      <alignment horizontal="left"/>
      <protection locked="0"/>
    </xf>
    <xf numFmtId="0" fontId="26" fillId="0" borderId="73" xfId="0" applyFont="1" applyFill="1" applyBorder="1" applyAlignment="1" applyProtection="1">
      <alignment horizontal="left"/>
      <protection locked="0"/>
    </xf>
    <xf numFmtId="0" fontId="26" fillId="0" borderId="3" xfId="0" applyFont="1" applyBorder="1" applyAlignment="1" applyProtection="1">
      <alignment horizontal="center"/>
      <protection locked="0"/>
    </xf>
    <xf numFmtId="0" fontId="26" fillId="0" borderId="10" xfId="0" applyFont="1" applyBorder="1" applyProtection="1">
      <protection locked="0"/>
    </xf>
    <xf numFmtId="49" fontId="14" fillId="0" borderId="74" xfId="0" applyNumberFormat="1" applyFont="1" applyFill="1" applyBorder="1" applyAlignment="1" applyProtection="1">
      <alignment horizontal="center"/>
    </xf>
    <xf numFmtId="49" fontId="14" fillId="4" borderId="9" xfId="0" applyNumberFormat="1" applyFont="1" applyFill="1" applyBorder="1" applyAlignment="1" applyProtection="1">
      <alignment horizontal="center"/>
    </xf>
    <xf numFmtId="166" fontId="13" fillId="0" borderId="17" xfId="0" applyNumberFormat="1" applyFont="1" applyFill="1" applyBorder="1" applyAlignment="1" applyProtection="1">
      <alignment horizontal="left"/>
    </xf>
    <xf numFmtId="0" fontId="4" fillId="0" borderId="19" xfId="0" applyFont="1" applyFill="1" applyBorder="1" applyProtection="1"/>
    <xf numFmtId="0" fontId="34" fillId="0" borderId="8" xfId="0" applyFont="1" applyBorder="1"/>
    <xf numFmtId="49" fontId="14" fillId="0" borderId="75" xfId="0" applyNumberFormat="1" applyFont="1" applyFill="1" applyBorder="1" applyAlignment="1" applyProtection="1">
      <alignment horizontal="center"/>
    </xf>
    <xf numFmtId="49" fontId="26" fillId="0" borderId="13" xfId="0" applyNumberFormat="1" applyFont="1" applyFill="1" applyBorder="1" applyAlignment="1" applyProtection="1">
      <alignment horizontal="left"/>
      <protection locked="0"/>
    </xf>
    <xf numFmtId="49" fontId="26" fillId="0" borderId="0" xfId="0" applyNumberFormat="1" applyFont="1" applyFill="1" applyBorder="1" applyAlignment="1" applyProtection="1">
      <alignment horizontal="left"/>
      <protection locked="0"/>
    </xf>
    <xf numFmtId="49" fontId="26" fillId="0" borderId="10" xfId="0" applyNumberFormat="1" applyFont="1" applyFill="1" applyBorder="1" applyAlignment="1" applyProtection="1">
      <alignment horizontal="left"/>
      <protection locked="0"/>
    </xf>
    <xf numFmtId="49" fontId="26" fillId="0" borderId="15" xfId="0" applyNumberFormat="1" applyFont="1" applyFill="1" applyBorder="1" applyAlignment="1" applyProtection="1">
      <alignment horizontal="left"/>
      <protection locked="0"/>
    </xf>
    <xf numFmtId="164" fontId="24" fillId="2" borderId="76" xfId="0" applyNumberFormat="1" applyFont="1" applyFill="1" applyBorder="1" applyAlignment="1" applyProtection="1">
      <alignment horizontal="center"/>
    </xf>
    <xf numFmtId="164" fontId="24" fillId="2" borderId="34" xfId="0" applyNumberFormat="1" applyFont="1" applyFill="1" applyBorder="1" applyAlignment="1" applyProtection="1">
      <alignment horizontal="center"/>
    </xf>
    <xf numFmtId="164" fontId="24" fillId="2" borderId="25" xfId="0" applyNumberFormat="1" applyFont="1" applyFill="1" applyBorder="1" applyAlignment="1" applyProtection="1">
      <alignment horizontal="center"/>
    </xf>
    <xf numFmtId="9" fontId="0" fillId="0" borderId="77" xfId="2" applyFont="1" applyBorder="1" applyAlignment="1">
      <alignment horizontal="center"/>
    </xf>
    <xf numFmtId="169" fontId="14" fillId="0" borderId="3" xfId="0" applyNumberFormat="1" applyFont="1" applyFill="1" applyBorder="1" applyAlignment="1" applyProtection="1">
      <alignment horizontal="right"/>
    </xf>
    <xf numFmtId="169" fontId="14" fillId="0" borderId="76" xfId="0" applyNumberFormat="1" applyFont="1" applyFill="1" applyBorder="1" applyAlignment="1" applyProtection="1">
      <alignment horizontal="right"/>
    </xf>
    <xf numFmtId="44" fontId="37" fillId="6" borderId="78" xfId="0" applyNumberFormat="1" applyFont="1" applyFill="1" applyBorder="1" applyAlignment="1" applyProtection="1"/>
    <xf numFmtId="9" fontId="40" fillId="6" borderId="79" xfId="0" applyNumberFormat="1" applyFont="1" applyFill="1" applyBorder="1" applyAlignment="1">
      <alignment horizontal="center"/>
    </xf>
    <xf numFmtId="0" fontId="34" fillId="6" borderId="1" xfId="0" applyFont="1" applyFill="1" applyBorder="1" applyProtection="1"/>
    <xf numFmtId="0" fontId="27" fillId="6" borderId="1" xfId="0" applyFont="1" applyFill="1" applyBorder="1" applyAlignment="1" applyProtection="1">
      <alignment horizontal="center"/>
    </xf>
    <xf numFmtId="0" fontId="0" fillId="6" borderId="21" xfId="0" applyFill="1" applyBorder="1"/>
    <xf numFmtId="0" fontId="34" fillId="6" borderId="0" xfId="0" applyFont="1" applyFill="1" applyBorder="1" applyProtection="1"/>
    <xf numFmtId="165" fontId="25" fillId="6" borderId="0" xfId="0" applyNumberFormat="1" applyFont="1" applyFill="1" applyBorder="1" applyAlignment="1" applyProtection="1">
      <alignment horizontal="center"/>
    </xf>
    <xf numFmtId="164" fontId="32" fillId="6" borderId="0" xfId="0" applyNumberFormat="1" applyFont="1" applyFill="1" applyBorder="1" applyAlignment="1" applyProtection="1">
      <alignment horizontal="center" vertical="center"/>
      <protection locked="0"/>
    </xf>
    <xf numFmtId="9" fontId="30" fillId="6" borderId="0" xfId="0" applyNumberFormat="1" applyFont="1" applyFill="1" applyBorder="1" applyAlignment="1" applyProtection="1">
      <alignment horizontal="center"/>
      <protection locked="0"/>
    </xf>
    <xf numFmtId="0" fontId="34" fillId="6" borderId="0" xfId="0" applyFont="1" applyFill="1" applyBorder="1"/>
    <xf numFmtId="9" fontId="30" fillId="6" borderId="8" xfId="0" applyNumberFormat="1" applyFont="1" applyFill="1" applyBorder="1" applyAlignment="1" applyProtection="1">
      <alignment horizontal="center"/>
      <protection locked="0"/>
    </xf>
    <xf numFmtId="5" fontId="25" fillId="6" borderId="0" xfId="0" applyNumberFormat="1" applyFont="1" applyFill="1" applyBorder="1" applyAlignment="1" applyProtection="1">
      <alignment horizontal="left"/>
    </xf>
    <xf numFmtId="10" fontId="0" fillId="0" borderId="77" xfId="2" applyNumberFormat="1" applyFont="1" applyBorder="1" applyAlignment="1">
      <alignment horizontal="center"/>
    </xf>
    <xf numFmtId="0" fontId="15" fillId="2" borderId="10" xfId="0" applyFont="1" applyFill="1" applyBorder="1" applyProtection="1"/>
    <xf numFmtId="14" fontId="6" fillId="2" borderId="11" xfId="0" applyNumberFormat="1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/>
      <protection locked="0"/>
    </xf>
    <xf numFmtId="0" fontId="15" fillId="2" borderId="77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2" borderId="77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4" fillId="2" borderId="42" xfId="0" applyFont="1" applyFill="1" applyBorder="1" applyAlignment="1" applyProtection="1">
      <alignment horizontal="center"/>
      <protection locked="0"/>
    </xf>
    <xf numFmtId="0" fontId="4" fillId="2" borderId="77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26" fillId="0" borderId="57" xfId="0" applyFont="1" applyFill="1" applyBorder="1" applyProtection="1"/>
    <xf numFmtId="0" fontId="26" fillId="0" borderId="57" xfId="0" applyFont="1" applyFill="1" applyBorder="1" applyAlignment="1" applyProtection="1">
      <alignment horizontal="right"/>
    </xf>
    <xf numFmtId="49" fontId="2" fillId="0" borderId="3" xfId="0" applyNumberFormat="1" applyFont="1" applyFill="1" applyBorder="1" applyAlignment="1" applyProtection="1">
      <alignment horizontal="center" vertical="center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3" fillId="0" borderId="80" xfId="0" applyFont="1" applyFill="1" applyBorder="1" applyProtection="1">
      <protection locked="0"/>
    </xf>
    <xf numFmtId="0" fontId="3" fillId="0" borderId="81" xfId="0" applyFont="1" applyFill="1" applyBorder="1" applyProtection="1">
      <protection locked="0"/>
    </xf>
    <xf numFmtId="0" fontId="37" fillId="0" borderId="41" xfId="0" applyFont="1" applyFill="1" applyBorder="1" applyAlignment="1" applyProtection="1">
      <alignment horizontal="right"/>
    </xf>
    <xf numFmtId="167" fontId="37" fillId="0" borderId="15" xfId="0" applyNumberFormat="1" applyFont="1" applyFill="1" applyBorder="1" applyAlignment="1" applyProtection="1">
      <alignment horizontal="right"/>
    </xf>
    <xf numFmtId="167" fontId="37" fillId="0" borderId="22" xfId="0" applyNumberFormat="1" applyFont="1" applyFill="1" applyBorder="1" applyAlignment="1" applyProtection="1">
      <alignment horizontal="right"/>
    </xf>
    <xf numFmtId="0" fontId="37" fillId="0" borderId="10" xfId="0" applyFont="1" applyFill="1" applyBorder="1" applyAlignment="1" applyProtection="1">
      <alignment horizontal="right"/>
    </xf>
    <xf numFmtId="167" fontId="10" fillId="0" borderId="22" xfId="0" applyNumberFormat="1" applyFont="1" applyFill="1" applyBorder="1" applyAlignment="1" applyProtection="1">
      <alignment horizontal="right"/>
    </xf>
    <xf numFmtId="0" fontId="0" fillId="0" borderId="0" xfId="0" applyProtection="1"/>
    <xf numFmtId="167" fontId="37" fillId="0" borderId="10" xfId="0" applyNumberFormat="1" applyFont="1" applyFill="1" applyBorder="1" applyAlignment="1" applyProtection="1">
      <alignment horizontal="center"/>
    </xf>
    <xf numFmtId="167" fontId="37" fillId="0" borderId="13" xfId="1" applyNumberFormat="1" applyFont="1" applyFill="1" applyBorder="1" applyAlignment="1" applyProtection="1">
      <alignment horizontal="center"/>
    </xf>
    <xf numFmtId="0" fontId="26" fillId="0" borderId="6" xfId="0" applyNumberFormat="1" applyFont="1" applyFill="1" applyBorder="1" applyAlignment="1" applyProtection="1">
      <alignment horizontal="center"/>
      <protection locked="0"/>
    </xf>
    <xf numFmtId="0" fontId="26" fillId="0" borderId="42" xfId="0" applyNumberFormat="1" applyFont="1" applyFill="1" applyBorder="1" applyAlignment="1" applyProtection="1">
      <alignment horizontal="center"/>
      <protection locked="0"/>
    </xf>
    <xf numFmtId="164" fontId="2" fillId="0" borderId="82" xfId="0" applyNumberFormat="1" applyFont="1" applyFill="1" applyBorder="1" applyAlignment="1" applyProtection="1">
      <alignment horizontal="left"/>
    </xf>
    <xf numFmtId="164" fontId="2" fillId="0" borderId="83" xfId="0" applyNumberFormat="1" applyFont="1" applyFill="1" applyBorder="1" applyAlignment="1" applyProtection="1">
      <alignment horizontal="left"/>
    </xf>
    <xf numFmtId="0" fontId="43" fillId="0" borderId="0" xfId="0" applyFont="1" applyBorder="1"/>
    <xf numFmtId="0" fontId="21" fillId="0" borderId="0" xfId="0" applyFont="1" applyFill="1" applyBorder="1" applyProtection="1"/>
    <xf numFmtId="0" fontId="21" fillId="0" borderId="0" xfId="0" applyFont="1" applyFill="1" applyBorder="1" applyAlignment="1" applyProtection="1">
      <alignment horizontal="center"/>
    </xf>
    <xf numFmtId="0" fontId="3" fillId="0" borderId="84" xfId="0" applyFont="1" applyFill="1" applyBorder="1" applyAlignment="1" applyProtection="1">
      <alignment vertical="top"/>
    </xf>
    <xf numFmtId="0" fontId="3" fillId="0" borderId="85" xfId="0" applyFont="1" applyFill="1" applyBorder="1" applyAlignment="1" applyProtection="1">
      <alignment vertical="top"/>
    </xf>
    <xf numFmtId="0" fontId="0" fillId="0" borderId="3" xfId="0" applyBorder="1" applyAlignment="1">
      <alignment horizontal="center"/>
    </xf>
    <xf numFmtId="167" fontId="10" fillId="0" borderId="8" xfId="0" applyNumberFormat="1" applyFont="1" applyFill="1" applyBorder="1" applyAlignment="1" applyProtection="1">
      <alignment horizontal="center"/>
    </xf>
    <xf numFmtId="44" fontId="37" fillId="0" borderId="0" xfId="1" applyFont="1" applyFill="1" applyBorder="1" applyAlignment="1" applyProtection="1">
      <alignment horizontal="center"/>
    </xf>
    <xf numFmtId="44" fontId="37" fillId="0" borderId="8" xfId="1" applyFont="1" applyFill="1" applyBorder="1" applyAlignment="1" applyProtection="1">
      <alignment horizontal="center"/>
    </xf>
    <xf numFmtId="44" fontId="26" fillId="0" borderId="8" xfId="1" applyFont="1" applyFill="1" applyBorder="1" applyAlignment="1" applyProtection="1">
      <alignment horizontal="center"/>
    </xf>
    <xf numFmtId="0" fontId="10" fillId="5" borderId="0" xfId="0" applyFont="1" applyFill="1" applyBorder="1" applyAlignment="1" applyProtection="1">
      <alignment horizontal="left"/>
    </xf>
    <xf numFmtId="167" fontId="37" fillId="0" borderId="0" xfId="1" applyNumberFormat="1" applyFont="1" applyFill="1" applyBorder="1" applyAlignment="1" applyProtection="1">
      <alignment horizontal="center"/>
    </xf>
    <xf numFmtId="167" fontId="10" fillId="0" borderId="77" xfId="0" applyNumberFormat="1" applyFont="1" applyFill="1" applyBorder="1" applyAlignment="1" applyProtection="1">
      <alignment horizontal="right"/>
    </xf>
    <xf numFmtId="0" fontId="45" fillId="0" borderId="0" xfId="0" quotePrefix="1" applyFont="1"/>
    <xf numFmtId="49" fontId="28" fillId="6" borderId="0" xfId="0" applyNumberFormat="1" applyFont="1" applyFill="1" applyAlignment="1">
      <alignment horizontal="center"/>
    </xf>
    <xf numFmtId="0" fontId="28" fillId="6" borderId="0" xfId="0" applyFont="1" applyFill="1" applyAlignment="1">
      <alignment horizontal="center"/>
    </xf>
    <xf numFmtId="49" fontId="29" fillId="6" borderId="0" xfId="0" applyNumberFormat="1" applyFont="1" applyFill="1" applyAlignment="1">
      <alignment horizontal="center"/>
    </xf>
    <xf numFmtId="0" fontId="29" fillId="6" borderId="0" xfId="0" applyFont="1" applyFill="1" applyAlignment="1"/>
    <xf numFmtId="0" fontId="29" fillId="6" borderId="0" xfId="0" applyFont="1" applyFill="1"/>
    <xf numFmtId="0" fontId="26" fillId="0" borderId="86" xfId="0" applyFont="1" applyFill="1" applyBorder="1" applyAlignment="1" applyProtection="1">
      <alignment horizontal="left"/>
      <protection locked="0"/>
    </xf>
    <xf numFmtId="0" fontId="0" fillId="0" borderId="41" xfId="0" applyBorder="1" applyAlignment="1">
      <alignment horizontal="left"/>
    </xf>
    <xf numFmtId="0" fontId="0" fillId="0" borderId="87" xfId="0" applyBorder="1" applyAlignment="1">
      <alignment horizontal="left"/>
    </xf>
    <xf numFmtId="2" fontId="30" fillId="0" borderId="3" xfId="0" applyNumberFormat="1" applyFont="1" applyFill="1" applyBorder="1" applyAlignment="1" applyProtection="1">
      <alignment horizontal="center"/>
      <protection locked="0"/>
    </xf>
    <xf numFmtId="0" fontId="34" fillId="0" borderId="30" xfId="0" applyFont="1" applyBorder="1"/>
    <xf numFmtId="0" fontId="26" fillId="0" borderId="22" xfId="0" applyFont="1" applyFill="1" applyBorder="1" applyProtection="1"/>
    <xf numFmtId="0" fontId="2" fillId="3" borderId="88" xfId="0" applyFont="1" applyFill="1" applyBorder="1" applyAlignment="1" applyProtection="1">
      <alignment horizontal="center"/>
    </xf>
    <xf numFmtId="0" fontId="2" fillId="3" borderId="89" xfId="0" applyFont="1" applyFill="1" applyBorder="1" applyAlignment="1" applyProtection="1">
      <alignment horizontal="center"/>
    </xf>
    <xf numFmtId="49" fontId="14" fillId="4" borderId="8" xfId="0" applyNumberFormat="1" applyFont="1" applyFill="1" applyBorder="1" applyAlignment="1" applyProtection="1">
      <alignment horizontal="center"/>
    </xf>
    <xf numFmtId="49" fontId="14" fillId="4" borderId="8" xfId="0" applyNumberFormat="1" applyFont="1" applyFill="1" applyBorder="1" applyAlignment="1" applyProtection="1">
      <alignment horizontal="right"/>
    </xf>
    <xf numFmtId="49" fontId="14" fillId="4" borderId="25" xfId="0" applyNumberFormat="1" applyFont="1" applyFill="1" applyBorder="1" applyAlignment="1" applyProtection="1">
      <alignment horizontal="right"/>
    </xf>
    <xf numFmtId="49" fontId="14" fillId="4" borderId="5" xfId="0" applyNumberFormat="1" applyFont="1" applyFill="1" applyBorder="1" applyAlignment="1" applyProtection="1">
      <alignment horizontal="center"/>
    </xf>
    <xf numFmtId="49" fontId="14" fillId="4" borderId="0" xfId="0" applyNumberFormat="1" applyFont="1" applyFill="1" applyBorder="1" applyAlignment="1" applyProtection="1">
      <alignment horizontal="center"/>
    </xf>
    <xf numFmtId="49" fontId="14" fillId="4" borderId="0" xfId="0" applyNumberFormat="1" applyFont="1" applyFill="1" applyBorder="1" applyAlignment="1" applyProtection="1">
      <alignment horizontal="right"/>
    </xf>
    <xf numFmtId="49" fontId="14" fillId="4" borderId="21" xfId="0" applyNumberFormat="1" applyFont="1" applyFill="1" applyBorder="1" applyAlignment="1" applyProtection="1">
      <alignment horizontal="right"/>
    </xf>
    <xf numFmtId="49" fontId="14" fillId="4" borderId="12" xfId="0" applyNumberFormat="1" applyFont="1" applyFill="1" applyBorder="1" applyAlignment="1" applyProtection="1">
      <alignment horizontal="center"/>
    </xf>
    <xf numFmtId="49" fontId="14" fillId="4" borderId="13" xfId="0" applyNumberFormat="1" applyFont="1" applyFill="1" applyBorder="1" applyAlignment="1" applyProtection="1">
      <alignment horizontal="center"/>
    </xf>
    <xf numFmtId="49" fontId="14" fillId="4" borderId="89" xfId="0" applyNumberFormat="1" applyFont="1" applyFill="1" applyBorder="1" applyAlignment="1" applyProtection="1">
      <alignment horizontal="center"/>
    </xf>
    <xf numFmtId="49" fontId="10" fillId="0" borderId="90" xfId="0" applyNumberFormat="1" applyFont="1" applyFill="1" applyBorder="1" applyAlignment="1" applyProtection="1">
      <alignment horizontal="center"/>
    </xf>
    <xf numFmtId="49" fontId="10" fillId="0" borderId="91" xfId="0" applyNumberFormat="1" applyFont="1" applyFill="1" applyBorder="1" applyAlignment="1" applyProtection="1">
      <alignment horizontal="center"/>
    </xf>
    <xf numFmtId="0" fontId="10" fillId="0" borderId="91" xfId="0" applyFont="1" applyFill="1" applyBorder="1" applyAlignment="1" applyProtection="1">
      <alignment horizontal="left"/>
    </xf>
    <xf numFmtId="0" fontId="14" fillId="0" borderId="8" xfId="0" applyFont="1" applyFill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left"/>
    </xf>
    <xf numFmtId="0" fontId="14" fillId="0" borderId="22" xfId="0" applyFont="1" applyFill="1" applyBorder="1" applyAlignment="1" applyProtection="1">
      <alignment horizontal="left"/>
    </xf>
    <xf numFmtId="167" fontId="34" fillId="0" borderId="22" xfId="0" applyNumberFormat="1" applyFont="1" applyFill="1" applyBorder="1"/>
    <xf numFmtId="0" fontId="34" fillId="0" borderId="22" xfId="0" applyFont="1" applyFill="1" applyBorder="1"/>
    <xf numFmtId="0" fontId="10" fillId="0" borderId="8" xfId="0" applyFont="1" applyFill="1" applyBorder="1" applyAlignment="1" applyProtection="1">
      <alignment horizontal="right"/>
    </xf>
    <xf numFmtId="167" fontId="26" fillId="0" borderId="22" xfId="0" applyNumberFormat="1" applyFont="1" applyFill="1" applyBorder="1" applyAlignment="1" applyProtection="1">
      <alignment horizontal="right"/>
    </xf>
    <xf numFmtId="167" fontId="10" fillId="0" borderId="92" xfId="0" applyNumberFormat="1" applyFont="1" applyFill="1" applyBorder="1" applyAlignment="1" applyProtection="1">
      <alignment horizontal="right"/>
    </xf>
    <xf numFmtId="49" fontId="10" fillId="0" borderId="8" xfId="0" applyNumberFormat="1" applyFont="1" applyFill="1" applyBorder="1" applyAlignment="1" applyProtection="1">
      <alignment horizontal="center"/>
    </xf>
    <xf numFmtId="0" fontId="26" fillId="0" borderId="8" xfId="0" applyFont="1" applyFill="1" applyBorder="1" applyAlignment="1" applyProtection="1">
      <alignment horizontal="right"/>
    </xf>
    <xf numFmtId="0" fontId="34" fillId="0" borderId="8" xfId="0" applyFont="1" applyFill="1" applyBorder="1"/>
    <xf numFmtId="0" fontId="37" fillId="0" borderId="13" xfId="0" applyFont="1" applyFill="1" applyBorder="1" applyAlignment="1" applyProtection="1">
      <alignment horizontal="right"/>
    </xf>
    <xf numFmtId="0" fontId="10" fillId="0" borderId="13" xfId="0" applyFont="1" applyFill="1" applyBorder="1" applyAlignment="1" applyProtection="1">
      <alignment horizontal="right"/>
    </xf>
    <xf numFmtId="167" fontId="36" fillId="0" borderId="22" xfId="0" applyNumberFormat="1" applyFont="1" applyFill="1" applyBorder="1" applyAlignment="1" applyProtection="1">
      <alignment horizontal="right"/>
    </xf>
    <xf numFmtId="44" fontId="37" fillId="0" borderId="22" xfId="1" applyFont="1" applyFill="1" applyBorder="1" applyAlignment="1" applyProtection="1">
      <alignment horizontal="center"/>
    </xf>
    <xf numFmtId="0" fontId="37" fillId="0" borderId="8" xfId="0" applyFont="1" applyFill="1" applyBorder="1" applyAlignment="1" applyProtection="1">
      <alignment horizontal="right"/>
    </xf>
    <xf numFmtId="0" fontId="10" fillId="0" borderId="22" xfId="0" applyFont="1" applyFill="1" applyBorder="1" applyAlignment="1" applyProtection="1">
      <alignment horizontal="left"/>
    </xf>
    <xf numFmtId="167" fontId="14" fillId="0" borderId="22" xfId="0" applyNumberFormat="1" applyFont="1" applyFill="1" applyBorder="1" applyAlignment="1" applyProtection="1">
      <alignment horizontal="right"/>
    </xf>
    <xf numFmtId="49" fontId="14" fillId="0" borderId="29" xfId="0" applyNumberFormat="1" applyFont="1" applyFill="1" applyBorder="1" applyAlignment="1" applyProtection="1">
      <alignment horizontal="center"/>
    </xf>
    <xf numFmtId="49" fontId="14" fillId="0" borderId="22" xfId="0" applyNumberFormat="1" applyFont="1" applyFill="1" applyBorder="1" applyAlignment="1" applyProtection="1">
      <alignment horizontal="center"/>
    </xf>
    <xf numFmtId="44" fontId="26" fillId="0" borderId="22" xfId="1" applyFont="1" applyFill="1" applyBorder="1" applyAlignment="1" applyProtection="1">
      <alignment horizontal="center"/>
    </xf>
    <xf numFmtId="44" fontId="26" fillId="0" borderId="0" xfId="1" applyFont="1" applyFill="1" applyBorder="1" applyAlignment="1" applyProtection="1">
      <alignment horizontal="center"/>
    </xf>
    <xf numFmtId="167" fontId="26" fillId="0" borderId="91" xfId="0" applyNumberFormat="1" applyFont="1" applyFill="1" applyBorder="1" applyAlignment="1" applyProtection="1">
      <alignment horizontal="right"/>
    </xf>
    <xf numFmtId="49" fontId="14" fillId="4" borderId="21" xfId="0" applyNumberFormat="1" applyFont="1" applyFill="1" applyBorder="1" applyAlignment="1" applyProtection="1">
      <alignment horizontal="center"/>
    </xf>
    <xf numFmtId="49" fontId="14" fillId="0" borderId="36" xfId="0" applyNumberFormat="1" applyFont="1" applyFill="1" applyBorder="1" applyAlignment="1" applyProtection="1">
      <alignment horizontal="center"/>
    </xf>
    <xf numFmtId="49" fontId="14" fillId="4" borderId="76" xfId="0" applyNumberFormat="1" applyFont="1" applyFill="1" applyBorder="1" applyAlignment="1" applyProtection="1">
      <alignment horizontal="center"/>
    </xf>
    <xf numFmtId="0" fontId="26" fillId="0" borderId="8" xfId="0" applyFont="1" applyFill="1" applyBorder="1" applyAlignment="1" applyProtection="1">
      <alignment horizontal="left"/>
      <protection locked="0"/>
    </xf>
    <xf numFmtId="0" fontId="26" fillId="0" borderId="39" xfId="0" applyFont="1" applyFill="1" applyBorder="1" applyAlignment="1" applyProtection="1">
      <alignment horizontal="left"/>
      <protection locked="0"/>
    </xf>
    <xf numFmtId="42" fontId="36" fillId="7" borderId="38" xfId="1" applyNumberFormat="1" applyFont="1" applyFill="1" applyBorder="1" applyAlignment="1" applyProtection="1">
      <alignment horizontal="right"/>
    </xf>
    <xf numFmtId="44" fontId="14" fillId="0" borderId="14" xfId="1" applyFont="1" applyFill="1" applyBorder="1" applyAlignment="1" applyProtection="1">
      <alignment horizontal="right"/>
    </xf>
    <xf numFmtId="44" fontId="10" fillId="0" borderId="4" xfId="1" applyFont="1" applyFill="1" applyBorder="1" applyAlignment="1" applyProtection="1">
      <alignment horizontal="right"/>
    </xf>
    <xf numFmtId="44" fontId="14" fillId="0" borderId="80" xfId="1" applyFont="1" applyFill="1" applyBorder="1" applyAlignment="1" applyProtection="1">
      <alignment horizontal="right"/>
    </xf>
    <xf numFmtId="44" fontId="37" fillId="0" borderId="11" xfId="1" applyFont="1" applyFill="1" applyBorder="1" applyAlignment="1" applyProtection="1">
      <alignment horizontal="right"/>
    </xf>
    <xf numFmtId="44" fontId="26" fillId="0" borderId="4" xfId="1" applyFont="1" applyFill="1" applyBorder="1" applyAlignment="1" applyProtection="1">
      <alignment horizontal="right"/>
    </xf>
    <xf numFmtId="44" fontId="26" fillId="0" borderId="14" xfId="1" applyFont="1" applyFill="1" applyBorder="1" applyAlignment="1" applyProtection="1">
      <alignment horizontal="right"/>
    </xf>
    <xf numFmtId="44" fontId="42" fillId="7" borderId="38" xfId="1" applyFont="1" applyFill="1" applyBorder="1" applyAlignment="1" applyProtection="1">
      <alignment horizontal="center"/>
    </xf>
    <xf numFmtId="42" fontId="26" fillId="0" borderId="38" xfId="1" applyNumberFormat="1" applyFont="1" applyFill="1" applyBorder="1" applyAlignment="1" applyProtection="1">
      <alignment horizontal="right"/>
      <protection locked="0"/>
    </xf>
    <xf numFmtId="0" fontId="34" fillId="0" borderId="10" xfId="0" applyFont="1" applyBorder="1"/>
    <xf numFmtId="0" fontId="5" fillId="2" borderId="23" xfId="0" applyFont="1" applyFill="1" applyBorder="1" applyAlignment="1" applyProtection="1">
      <alignment horizontal="centerContinuous"/>
    </xf>
    <xf numFmtId="0" fontId="6" fillId="0" borderId="93" xfId="0" applyFont="1" applyFill="1" applyBorder="1" applyProtection="1">
      <protection locked="0"/>
    </xf>
    <xf numFmtId="42" fontId="14" fillId="7" borderId="38" xfId="1" applyNumberFormat="1" applyFont="1" applyFill="1" applyBorder="1" applyAlignment="1" applyProtection="1">
      <alignment horizontal="right"/>
    </xf>
    <xf numFmtId="167" fontId="10" fillId="7" borderId="3" xfId="1" applyNumberFormat="1" applyFont="1" applyFill="1" applyBorder="1" applyAlignment="1" applyProtection="1">
      <alignment horizontal="right"/>
    </xf>
    <xf numFmtId="42" fontId="42" fillId="7" borderId="38" xfId="1" applyNumberFormat="1" applyFont="1" applyFill="1" applyBorder="1" applyAlignment="1" applyProtection="1">
      <alignment horizontal="right"/>
    </xf>
    <xf numFmtId="172" fontId="36" fillId="7" borderId="94" xfId="1" applyNumberFormat="1" applyFont="1" applyFill="1" applyBorder="1" applyAlignment="1" applyProtection="1">
      <alignment horizontal="right"/>
    </xf>
    <xf numFmtId="172" fontId="36" fillId="7" borderId="38" xfId="1" applyNumberFormat="1" applyFont="1" applyFill="1" applyBorder="1" applyAlignment="1" applyProtection="1">
      <alignment horizontal="right"/>
    </xf>
    <xf numFmtId="172" fontId="37" fillId="0" borderId="95" xfId="1" applyNumberFormat="1" applyFont="1" applyFill="1" applyBorder="1" applyAlignment="1" applyProtection="1">
      <alignment horizontal="right"/>
      <protection locked="0"/>
    </xf>
    <xf numFmtId="172" fontId="36" fillId="7" borderId="96" xfId="1" applyNumberFormat="1" applyFont="1" applyFill="1" applyBorder="1" applyAlignment="1" applyProtection="1">
      <alignment horizontal="right"/>
    </xf>
    <xf numFmtId="42" fontId="42" fillId="7" borderId="3" xfId="1" applyNumberFormat="1" applyFont="1" applyFill="1" applyBorder="1" applyAlignment="1" applyProtection="1">
      <alignment horizontal="right"/>
    </xf>
    <xf numFmtId="42" fontId="42" fillId="7" borderId="76" xfId="1" applyNumberFormat="1" applyFont="1" applyFill="1" applyBorder="1" applyAlignment="1" applyProtection="1">
      <alignment horizontal="right"/>
    </xf>
    <xf numFmtId="42" fontId="36" fillId="7" borderId="76" xfId="1" applyNumberFormat="1" applyFont="1" applyFill="1" applyBorder="1" applyAlignment="1" applyProtection="1">
      <alignment horizontal="right"/>
    </xf>
    <xf numFmtId="42" fontId="26" fillId="0" borderId="43" xfId="1" applyNumberFormat="1" applyFont="1" applyFill="1" applyBorder="1" applyAlignment="1" applyProtection="1">
      <alignment horizontal="right"/>
      <protection locked="0"/>
    </xf>
    <xf numFmtId="42" fontId="14" fillId="7" borderId="78" xfId="1" applyNumberFormat="1" applyFont="1" applyFill="1" applyBorder="1" applyAlignment="1" applyProtection="1"/>
    <xf numFmtId="42" fontId="26" fillId="0" borderId="82" xfId="1" applyNumberFormat="1" applyFont="1" applyFill="1" applyBorder="1" applyAlignment="1" applyProtection="1">
      <alignment horizontal="right"/>
      <protection locked="0"/>
    </xf>
    <xf numFmtId="164" fontId="5" fillId="2" borderId="10" xfId="0" applyNumberFormat="1" applyFont="1" applyFill="1" applyBorder="1" applyAlignment="1" applyProtection="1">
      <alignment horizontal="center"/>
    </xf>
    <xf numFmtId="49" fontId="15" fillId="0" borderId="42" xfId="0" applyNumberFormat="1" applyFont="1" applyFill="1" applyBorder="1" applyAlignment="1" applyProtection="1">
      <alignment horizontal="center" vertical="center"/>
      <protection locked="0"/>
    </xf>
    <xf numFmtId="49" fontId="15" fillId="0" borderId="10" xfId="0" applyNumberFormat="1" applyFont="1" applyFill="1" applyBorder="1" applyAlignment="1" applyProtection="1">
      <alignment horizontal="center" vertical="center"/>
      <protection locked="0"/>
    </xf>
    <xf numFmtId="42" fontId="26" fillId="0" borderId="78" xfId="1" applyNumberFormat="1" applyFont="1" applyFill="1" applyBorder="1" applyAlignment="1" applyProtection="1">
      <alignment horizontal="right"/>
      <protection locked="0"/>
    </xf>
    <xf numFmtId="42" fontId="26" fillId="0" borderId="11" xfId="1" applyNumberFormat="1" applyFont="1" applyFill="1" applyBorder="1" applyAlignment="1" applyProtection="1">
      <alignment horizontal="right"/>
      <protection locked="0"/>
    </xf>
    <xf numFmtId="42" fontId="37" fillId="0" borderId="78" xfId="1" applyNumberFormat="1" applyFont="1" applyFill="1" applyBorder="1" applyAlignment="1" applyProtection="1">
      <alignment horizontal="right"/>
      <protection locked="0"/>
    </xf>
    <xf numFmtId="42" fontId="10" fillId="7" borderId="97" xfId="1" applyNumberFormat="1" applyFont="1" applyFill="1" applyBorder="1" applyAlignment="1" applyProtection="1">
      <alignment horizontal="right"/>
    </xf>
    <xf numFmtId="172" fontId="36" fillId="7" borderId="98" xfId="1" applyNumberFormat="1" applyFont="1" applyFill="1" applyBorder="1" applyAlignment="1" applyProtection="1">
      <alignment horizontal="right"/>
    </xf>
    <xf numFmtId="172" fontId="36" fillId="7" borderId="99" xfId="1" applyNumberFormat="1" applyFont="1" applyFill="1" applyBorder="1" applyAlignment="1" applyProtection="1">
      <alignment horizontal="right"/>
    </xf>
    <xf numFmtId="42" fontId="36" fillId="7" borderId="11" xfId="1" applyNumberFormat="1" applyFont="1" applyFill="1" applyBorder="1" applyAlignment="1" applyProtection="1">
      <alignment horizontal="right"/>
    </xf>
    <xf numFmtId="42" fontId="10" fillId="7" borderId="78" xfId="1" applyNumberFormat="1" applyFont="1" applyFill="1" applyBorder="1" applyAlignment="1" applyProtection="1">
      <alignment horizontal="right"/>
    </xf>
    <xf numFmtId="42" fontId="10" fillId="7" borderId="100" xfId="1" applyNumberFormat="1" applyFont="1" applyFill="1" applyBorder="1" applyAlignment="1" applyProtection="1">
      <alignment horizontal="right"/>
    </xf>
    <xf numFmtId="42" fontId="36" fillId="7" borderId="78" xfId="1" applyNumberFormat="1" applyFont="1" applyFill="1" applyBorder="1" applyAlignment="1" applyProtection="1">
      <alignment horizontal="right"/>
    </xf>
    <xf numFmtId="44" fontId="14" fillId="3" borderId="14" xfId="1" applyFont="1" applyFill="1" applyBorder="1" applyAlignment="1" applyProtection="1">
      <alignment horizontal="right"/>
    </xf>
    <xf numFmtId="4" fontId="46" fillId="3" borderId="10" xfId="0" applyNumberFormat="1" applyFont="1" applyFill="1" applyBorder="1" applyAlignment="1" applyProtection="1">
      <alignment horizontal="center"/>
    </xf>
    <xf numFmtId="167" fontId="10" fillId="3" borderId="8" xfId="0" applyNumberFormat="1" applyFont="1" applyFill="1" applyBorder="1" applyAlignment="1" applyProtection="1">
      <alignment horizontal="center"/>
    </xf>
    <xf numFmtId="167" fontId="10" fillId="3" borderId="10" xfId="0" applyNumberFormat="1" applyFont="1" applyFill="1" applyBorder="1" applyAlignment="1" applyProtection="1">
      <alignment horizontal="center"/>
    </xf>
    <xf numFmtId="167" fontId="10" fillId="3" borderId="77" xfId="0" applyNumberFormat="1" applyFont="1" applyFill="1" applyBorder="1" applyAlignment="1" applyProtection="1">
      <alignment horizontal="center"/>
    </xf>
    <xf numFmtId="1" fontId="10" fillId="3" borderId="8" xfId="0" applyNumberFormat="1" applyFont="1" applyFill="1" applyBorder="1" applyAlignment="1" applyProtection="1">
      <alignment horizontal="center"/>
    </xf>
    <xf numFmtId="0" fontId="10" fillId="3" borderId="77" xfId="0" applyFont="1" applyFill="1" applyBorder="1" applyProtection="1"/>
    <xf numFmtId="42" fontId="36" fillId="7" borderId="101" xfId="1" applyNumberFormat="1" applyFont="1" applyFill="1" applyBorder="1" applyAlignment="1" applyProtection="1">
      <alignment horizontal="right"/>
    </xf>
    <xf numFmtId="172" fontId="10" fillId="7" borderId="76" xfId="1" applyNumberFormat="1" applyFont="1" applyFill="1" applyBorder="1" applyAlignment="1" applyProtection="1">
      <alignment horizontal="right"/>
    </xf>
    <xf numFmtId="172" fontId="10" fillId="7" borderId="102" xfId="1" applyNumberFormat="1" applyFont="1" applyFill="1" applyBorder="1" applyAlignment="1" applyProtection="1">
      <alignment horizontal="right"/>
    </xf>
    <xf numFmtId="42" fontId="48" fillId="0" borderId="103" xfId="1" applyNumberFormat="1" applyFont="1" applyFill="1" applyBorder="1" applyAlignment="1" applyProtection="1">
      <alignment horizontal="right"/>
      <protection locked="0"/>
    </xf>
    <xf numFmtId="42" fontId="37" fillId="0" borderId="38" xfId="1" applyNumberFormat="1" applyFont="1" applyFill="1" applyBorder="1" applyAlignment="1" applyProtection="1">
      <alignment horizontal="right"/>
      <protection locked="0"/>
    </xf>
    <xf numFmtId="0" fontId="4" fillId="2" borderId="8" xfId="0" applyFont="1" applyFill="1" applyBorder="1" applyAlignment="1" applyProtection="1">
      <alignment horizontal="center"/>
    </xf>
    <xf numFmtId="164" fontId="5" fillId="2" borderId="3" xfId="0" applyNumberFormat="1" applyFont="1" applyFill="1" applyBorder="1" applyAlignment="1" applyProtection="1">
      <alignment horizontal="center"/>
    </xf>
    <xf numFmtId="49" fontId="15" fillId="0" borderId="3" xfId="0" applyNumberFormat="1" applyFont="1" applyFill="1" applyBorder="1" applyAlignment="1" applyProtection="1">
      <alignment horizontal="center" vertical="center"/>
      <protection locked="0"/>
    </xf>
    <xf numFmtId="164" fontId="5" fillId="2" borderId="42" xfId="0" applyNumberFormat="1" applyFont="1" applyFill="1" applyBorder="1" applyAlignment="1" applyProtection="1">
      <alignment horizontal="left"/>
    </xf>
    <xf numFmtId="0" fontId="8" fillId="0" borderId="5" xfId="0" applyFont="1" applyFill="1" applyBorder="1" applyAlignment="1" applyProtection="1">
      <alignment horizontal="left"/>
    </xf>
    <xf numFmtId="0" fontId="4" fillId="2" borderId="38" xfId="0" applyFont="1" applyFill="1" applyBorder="1" applyAlignment="1" applyProtection="1">
      <alignment horizontal="center"/>
    </xf>
    <xf numFmtId="0" fontId="4" fillId="2" borderId="25" xfId="0" applyFont="1" applyFill="1" applyBorder="1" applyAlignment="1" applyProtection="1">
      <alignment horizontal="center"/>
    </xf>
    <xf numFmtId="0" fontId="4" fillId="2" borderId="113" xfId="0" applyFont="1" applyFill="1" applyBorder="1" applyAlignment="1" applyProtection="1">
      <alignment horizontal="center"/>
    </xf>
    <xf numFmtId="0" fontId="4" fillId="2" borderId="26" xfId="0" applyFont="1" applyFill="1" applyBorder="1" applyAlignment="1" applyProtection="1">
      <alignment horizontal="center"/>
    </xf>
    <xf numFmtId="0" fontId="4" fillId="2" borderId="112" xfId="0" applyFont="1" applyFill="1" applyBorder="1" applyAlignment="1" applyProtection="1">
      <alignment horizontal="center"/>
    </xf>
    <xf numFmtId="0" fontId="6" fillId="0" borderId="42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77" xfId="0" applyFont="1" applyBorder="1" applyAlignment="1" applyProtection="1">
      <alignment horizontal="center"/>
      <protection locked="0"/>
    </xf>
    <xf numFmtId="0" fontId="4" fillId="2" borderId="42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0" fontId="4" fillId="2" borderId="77" xfId="0" applyFont="1" applyFill="1" applyBorder="1" applyAlignment="1" applyProtection="1">
      <alignment horizontal="center"/>
    </xf>
    <xf numFmtId="167" fontId="21" fillId="0" borderId="8" xfId="0" applyNumberFormat="1" applyFont="1" applyFill="1" applyBorder="1" applyAlignment="1" applyProtection="1">
      <alignment horizontal="center"/>
    </xf>
    <xf numFmtId="167" fontId="21" fillId="0" borderId="25" xfId="0" applyNumberFormat="1" applyFont="1" applyFill="1" applyBorder="1" applyAlignment="1" applyProtection="1">
      <alignment horizontal="center"/>
    </xf>
    <xf numFmtId="0" fontId="15" fillId="0" borderId="33" xfId="0" applyFont="1" applyFill="1" applyBorder="1" applyAlignment="1" applyProtection="1">
      <alignment horizontal="center"/>
      <protection locked="0"/>
    </xf>
    <xf numFmtId="0" fontId="15" fillId="0" borderId="22" xfId="0" applyFont="1" applyFill="1" applyBorder="1" applyAlignment="1" applyProtection="1">
      <alignment horizontal="center"/>
      <protection locked="0"/>
    </xf>
    <xf numFmtId="0" fontId="15" fillId="0" borderId="92" xfId="0" applyFont="1" applyFill="1" applyBorder="1" applyAlignment="1" applyProtection="1">
      <alignment horizontal="center"/>
      <protection locked="0"/>
    </xf>
    <xf numFmtId="0" fontId="15" fillId="0" borderId="38" xfId="0" applyFont="1" applyFill="1" applyBorder="1" applyAlignment="1" applyProtection="1">
      <alignment horizontal="center"/>
      <protection locked="0"/>
    </xf>
    <xf numFmtId="0" fontId="15" fillId="0" borderId="8" xfId="0" applyFont="1" applyFill="1" applyBorder="1" applyAlignment="1" applyProtection="1">
      <alignment horizontal="center"/>
      <protection locked="0"/>
    </xf>
    <xf numFmtId="0" fontId="15" fillId="0" borderId="25" xfId="0" applyFont="1" applyFill="1" applyBorder="1" applyAlignment="1" applyProtection="1">
      <alignment horizontal="center"/>
      <protection locked="0"/>
    </xf>
    <xf numFmtId="167" fontId="21" fillId="0" borderId="10" xfId="0" applyNumberFormat="1" applyFont="1" applyFill="1" applyBorder="1" applyAlignment="1" applyProtection="1">
      <alignment horizontal="center"/>
    </xf>
    <xf numFmtId="167" fontId="21" fillId="0" borderId="77" xfId="0" applyNumberFormat="1" applyFont="1" applyFill="1" applyBorder="1" applyAlignment="1" applyProtection="1">
      <alignment horizontal="center"/>
    </xf>
    <xf numFmtId="167" fontId="22" fillId="0" borderId="10" xfId="0" applyNumberFormat="1" applyFont="1" applyFill="1" applyBorder="1" applyAlignment="1" applyProtection="1">
      <alignment horizontal="center"/>
      <protection locked="0"/>
    </xf>
    <xf numFmtId="167" fontId="22" fillId="0" borderId="77" xfId="0" applyNumberFormat="1" applyFont="1" applyFill="1" applyBorder="1" applyAlignment="1" applyProtection="1">
      <alignment horizontal="center"/>
      <protection locked="0"/>
    </xf>
    <xf numFmtId="167" fontId="22" fillId="0" borderId="8" xfId="0" applyNumberFormat="1" applyFont="1" applyFill="1" applyBorder="1" applyAlignment="1" applyProtection="1">
      <alignment horizontal="center"/>
      <protection locked="0"/>
    </xf>
    <xf numFmtId="167" fontId="22" fillId="0" borderId="25" xfId="0" applyNumberFormat="1" applyFont="1" applyFill="1" applyBorder="1" applyAlignment="1" applyProtection="1">
      <alignment horizontal="center"/>
      <protection locked="0"/>
    </xf>
    <xf numFmtId="0" fontId="15" fillId="0" borderId="114" xfId="0" applyFont="1" applyFill="1" applyBorder="1" applyAlignment="1" applyProtection="1">
      <alignment horizontal="center"/>
      <protection locked="0"/>
    </xf>
    <xf numFmtId="0" fontId="15" fillId="0" borderId="93" xfId="0" applyFont="1" applyFill="1" applyBorder="1" applyAlignment="1" applyProtection="1">
      <alignment horizontal="center"/>
      <protection locked="0"/>
    </xf>
    <xf numFmtId="0" fontId="15" fillId="0" borderId="115" xfId="0" applyFont="1" applyFill="1" applyBorder="1" applyAlignment="1" applyProtection="1">
      <alignment horizontal="center"/>
      <protection locked="0"/>
    </xf>
    <xf numFmtId="0" fontId="15" fillId="0" borderId="116" xfId="0" applyFont="1" applyFill="1" applyBorder="1" applyAlignment="1" applyProtection="1">
      <alignment horizontal="center"/>
      <protection locked="0"/>
    </xf>
    <xf numFmtId="14" fontId="15" fillId="0" borderId="116" xfId="0" applyNumberFormat="1" applyFont="1" applyFill="1" applyBorder="1" applyAlignment="1" applyProtection="1">
      <alignment horizontal="center"/>
      <protection locked="0"/>
    </xf>
    <xf numFmtId="14" fontId="15" fillId="0" borderId="93" xfId="0" applyNumberFormat="1" applyFont="1" applyFill="1" applyBorder="1" applyAlignment="1" applyProtection="1">
      <alignment horizontal="center"/>
      <protection locked="0"/>
    </xf>
    <xf numFmtId="14" fontId="15" fillId="0" borderId="115" xfId="0" applyNumberFormat="1" applyFont="1" applyFill="1" applyBorder="1" applyAlignment="1" applyProtection="1">
      <alignment horizontal="center"/>
      <protection locked="0"/>
    </xf>
    <xf numFmtId="164" fontId="8" fillId="2" borderId="28" xfId="0" applyNumberFormat="1" applyFont="1" applyFill="1" applyBorder="1" applyAlignment="1" applyProtection="1">
      <alignment horizontal="center"/>
    </xf>
    <xf numFmtId="164" fontId="8" fillId="2" borderId="117" xfId="0" applyNumberFormat="1" applyFont="1" applyFill="1" applyBorder="1" applyAlignment="1" applyProtection="1">
      <alignment horizontal="center"/>
    </xf>
    <xf numFmtId="164" fontId="8" fillId="2" borderId="118" xfId="0" applyNumberFormat="1" applyFont="1" applyFill="1" applyBorder="1" applyAlignment="1" applyProtection="1">
      <alignment horizontal="center"/>
    </xf>
    <xf numFmtId="5" fontId="15" fillId="0" borderId="119" xfId="0" applyNumberFormat="1" applyFont="1" applyFill="1" applyBorder="1" applyAlignment="1" applyProtection="1">
      <alignment horizontal="center"/>
    </xf>
    <xf numFmtId="0" fontId="0" fillId="0" borderId="117" xfId="0" applyBorder="1" applyAlignment="1" applyProtection="1">
      <alignment horizontal="center"/>
    </xf>
    <xf numFmtId="0" fontId="0" fillId="0" borderId="118" xfId="0" applyBorder="1" applyAlignment="1" applyProtection="1">
      <alignment horizontal="center"/>
    </xf>
    <xf numFmtId="0" fontId="3" fillId="0" borderId="119" xfId="0" applyFont="1" applyFill="1" applyBorder="1" applyAlignment="1" applyProtection="1">
      <alignment horizontal="right"/>
    </xf>
    <xf numFmtId="0" fontId="0" fillId="0" borderId="117" xfId="0" applyBorder="1" applyAlignment="1">
      <alignment horizontal="right"/>
    </xf>
    <xf numFmtId="0" fontId="0" fillId="0" borderId="118" xfId="0" applyBorder="1" applyAlignment="1">
      <alignment horizontal="right"/>
    </xf>
    <xf numFmtId="0" fontId="15" fillId="0" borderId="42" xfId="0" applyFont="1" applyFill="1" applyBorder="1" applyAlignment="1" applyProtection="1">
      <alignment horizontal="center"/>
      <protection locked="0"/>
    </xf>
    <xf numFmtId="0" fontId="15" fillId="0" borderId="10" xfId="0" applyFont="1" applyFill="1" applyBorder="1" applyAlignment="1" applyProtection="1">
      <alignment horizontal="center"/>
      <protection locked="0"/>
    </xf>
    <xf numFmtId="0" fontId="15" fillId="0" borderId="77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</xf>
    <xf numFmtId="0" fontId="15" fillId="2" borderId="42" xfId="0" applyFont="1" applyFill="1" applyBorder="1" applyAlignment="1" applyProtection="1">
      <alignment horizontal="center" vertical="center"/>
    </xf>
    <xf numFmtId="0" fontId="15" fillId="2" borderId="10" xfId="0" applyFont="1" applyFill="1" applyBorder="1" applyAlignment="1" applyProtection="1">
      <alignment horizontal="center" vertical="center"/>
    </xf>
    <xf numFmtId="0" fontId="15" fillId="2" borderId="77" xfId="0" applyFont="1" applyFill="1" applyBorder="1" applyAlignment="1" applyProtection="1">
      <alignment horizontal="center" vertical="center"/>
    </xf>
    <xf numFmtId="0" fontId="4" fillId="2" borderId="111" xfId="0" applyFont="1" applyFill="1" applyBorder="1" applyAlignment="1" applyProtection="1">
      <alignment horizontal="center"/>
    </xf>
    <xf numFmtId="49" fontId="44" fillId="0" borderId="42" xfId="0" applyNumberFormat="1" applyFont="1" applyFill="1" applyBorder="1" applyAlignment="1" applyProtection="1">
      <alignment horizontal="center" vertical="center"/>
      <protection locked="0"/>
    </xf>
    <xf numFmtId="49" fontId="44" fillId="0" borderId="10" xfId="0" applyNumberFormat="1" applyFont="1" applyFill="1" applyBorder="1" applyAlignment="1" applyProtection="1">
      <alignment horizontal="center" vertical="center"/>
      <protection locked="0"/>
    </xf>
    <xf numFmtId="49" fontId="44" fillId="0" borderId="77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/>
      <protection locked="0"/>
    </xf>
    <xf numFmtId="164" fontId="6" fillId="0" borderId="10" xfId="0" applyNumberFormat="1" applyFont="1" applyFill="1" applyBorder="1" applyAlignment="1" applyProtection="1">
      <alignment horizontal="center" vertical="center"/>
      <protection locked="0"/>
    </xf>
    <xf numFmtId="164" fontId="6" fillId="0" borderId="72" xfId="0" applyNumberFormat="1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5" fillId="0" borderId="72" xfId="0" applyFont="1" applyFill="1" applyBorder="1" applyAlignment="1" applyProtection="1">
      <alignment horizontal="center" vertical="center"/>
      <protection locked="0"/>
    </xf>
    <xf numFmtId="0" fontId="15" fillId="0" borderId="42" xfId="0" applyFont="1" applyFill="1" applyBorder="1" applyAlignment="1" applyProtection="1">
      <alignment horizontal="center" vertical="center"/>
      <protection locked="0"/>
    </xf>
    <xf numFmtId="0" fontId="15" fillId="0" borderId="77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2" fillId="2" borderId="77" xfId="0" applyFont="1" applyFill="1" applyBorder="1" applyAlignment="1" applyProtection="1">
      <alignment horizontal="center"/>
    </xf>
    <xf numFmtId="0" fontId="15" fillId="0" borderId="11" xfId="0" applyFont="1" applyFill="1" applyBorder="1" applyAlignment="1" applyProtection="1">
      <alignment horizontal="center" vertical="center"/>
      <protection locked="0"/>
    </xf>
    <xf numFmtId="164" fontId="5" fillId="2" borderId="33" xfId="0" applyNumberFormat="1" applyFont="1" applyFill="1" applyBorder="1" applyAlignment="1" applyProtection="1">
      <alignment horizontal="center"/>
    </xf>
    <xf numFmtId="164" fontId="5" fillId="2" borderId="22" xfId="0" applyNumberFormat="1" applyFont="1" applyFill="1" applyBorder="1" applyAlignment="1" applyProtection="1">
      <alignment horizontal="center"/>
    </xf>
    <xf numFmtId="164" fontId="5" fillId="2" borderId="35" xfId="0" applyNumberFormat="1" applyFont="1" applyFill="1" applyBorder="1" applyAlignment="1" applyProtection="1">
      <alignment horizontal="center"/>
    </xf>
    <xf numFmtId="164" fontId="5" fillId="2" borderId="38" xfId="0" applyNumberFormat="1" applyFont="1" applyFill="1" applyBorder="1" applyAlignment="1" applyProtection="1">
      <alignment horizontal="center"/>
    </xf>
    <xf numFmtId="164" fontId="5" fillId="2" borderId="8" xfId="0" applyNumberFormat="1" applyFont="1" applyFill="1" applyBorder="1" applyAlignment="1" applyProtection="1">
      <alignment horizontal="center"/>
    </xf>
    <xf numFmtId="164" fontId="5" fillId="2" borderId="80" xfId="0" applyNumberFormat="1" applyFont="1" applyFill="1" applyBorder="1" applyAlignment="1" applyProtection="1">
      <alignment horizontal="center"/>
    </xf>
    <xf numFmtId="49" fontId="15" fillId="0" borderId="42" xfId="0" applyNumberFormat="1" applyFont="1" applyFill="1" applyBorder="1" applyAlignment="1" applyProtection="1">
      <alignment horizontal="center" vertical="center"/>
      <protection locked="0"/>
    </xf>
    <xf numFmtId="49" fontId="15" fillId="0" borderId="10" xfId="0" applyNumberFormat="1" applyFont="1" applyFill="1" applyBorder="1" applyAlignment="1" applyProtection="1">
      <alignment horizontal="center" vertical="center"/>
      <protection locked="0"/>
    </xf>
    <xf numFmtId="49" fontId="15" fillId="0" borderId="77" xfId="0" applyNumberFormat="1" applyFont="1" applyFill="1" applyBorder="1" applyAlignment="1" applyProtection="1">
      <alignment horizontal="center" vertical="center"/>
      <protection locked="0"/>
    </xf>
    <xf numFmtId="14" fontId="6" fillId="0" borderId="42" xfId="0" applyNumberFormat="1" applyFont="1" applyFill="1" applyBorder="1" applyAlignment="1" applyProtection="1">
      <alignment horizontal="center" vertical="center"/>
      <protection locked="0"/>
    </xf>
    <xf numFmtId="14" fontId="6" fillId="0" borderId="10" xfId="0" applyNumberFormat="1" applyFont="1" applyFill="1" applyBorder="1" applyAlignment="1" applyProtection="1">
      <alignment horizontal="center" vertical="center"/>
      <protection locked="0"/>
    </xf>
    <xf numFmtId="14" fontId="6" fillId="0" borderId="77" xfId="0" applyNumberFormat="1" applyFont="1" applyFill="1" applyBorder="1" applyAlignment="1" applyProtection="1">
      <alignment horizontal="center" vertical="center"/>
      <protection locked="0"/>
    </xf>
    <xf numFmtId="0" fontId="6" fillId="0" borderId="42" xfId="0" applyFont="1" applyFill="1" applyBorder="1" applyAlignment="1" applyProtection="1">
      <alignment horizontal="center" vertical="center"/>
      <protection locked="0"/>
    </xf>
    <xf numFmtId="0" fontId="6" fillId="0" borderId="72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77" xfId="0" applyFont="1" applyFill="1" applyBorder="1" applyAlignment="1" applyProtection="1">
      <alignment horizontal="center" vertical="center"/>
      <protection locked="0"/>
    </xf>
    <xf numFmtId="164" fontId="5" fillId="2" borderId="33" xfId="0" applyNumberFormat="1" applyFont="1" applyFill="1" applyBorder="1" applyAlignment="1" applyProtection="1">
      <alignment horizontal="center" wrapText="1"/>
    </xf>
    <xf numFmtId="164" fontId="5" fillId="2" borderId="92" xfId="0" applyNumberFormat="1" applyFont="1" applyFill="1" applyBorder="1" applyAlignment="1" applyProtection="1">
      <alignment horizontal="center" wrapText="1"/>
    </xf>
    <xf numFmtId="164" fontId="5" fillId="2" borderId="38" xfId="0" applyNumberFormat="1" applyFont="1" applyFill="1" applyBorder="1" applyAlignment="1" applyProtection="1">
      <alignment horizontal="center" wrapText="1"/>
    </xf>
    <xf numFmtId="164" fontId="5" fillId="2" borderId="25" xfId="0" applyNumberFormat="1" applyFont="1" applyFill="1" applyBorder="1" applyAlignment="1" applyProtection="1">
      <alignment horizontal="center" wrapText="1"/>
    </xf>
    <xf numFmtId="164" fontId="5" fillId="2" borderId="22" xfId="0" applyNumberFormat="1" applyFont="1" applyFill="1" applyBorder="1" applyAlignment="1" applyProtection="1">
      <alignment horizontal="center" wrapText="1"/>
    </xf>
    <xf numFmtId="164" fontId="5" fillId="2" borderId="82" xfId="0" applyNumberFormat="1" applyFont="1" applyFill="1" applyBorder="1" applyAlignment="1" applyProtection="1">
      <alignment horizontal="center" wrapText="1"/>
    </xf>
    <xf numFmtId="164" fontId="5" fillId="2" borderId="0" xfId="0" applyNumberFormat="1" applyFont="1" applyFill="1" applyBorder="1" applyAlignment="1" applyProtection="1">
      <alignment horizontal="center" wrapText="1"/>
    </xf>
    <xf numFmtId="164" fontId="5" fillId="2" borderId="21" xfId="0" applyNumberFormat="1" applyFont="1" applyFill="1" applyBorder="1" applyAlignment="1" applyProtection="1">
      <alignment horizontal="center" wrapText="1"/>
    </xf>
    <xf numFmtId="164" fontId="2" fillId="2" borderId="29" xfId="0" applyNumberFormat="1" applyFont="1" applyFill="1" applyBorder="1" applyAlignment="1" applyProtection="1">
      <alignment horizontal="center"/>
    </xf>
    <xf numFmtId="164" fontId="2" fillId="2" borderId="22" xfId="0" applyNumberFormat="1" applyFont="1" applyFill="1" applyBorder="1" applyAlignment="1" applyProtection="1">
      <alignment horizontal="center"/>
    </xf>
    <xf numFmtId="164" fontId="2" fillId="2" borderId="108" xfId="0" applyNumberFormat="1" applyFont="1" applyFill="1" applyBorder="1" applyAlignment="1" applyProtection="1">
      <alignment horizontal="center"/>
    </xf>
    <xf numFmtId="164" fontId="2" fillId="2" borderId="7" xfId="0" applyNumberFormat="1" applyFont="1" applyFill="1" applyBorder="1" applyAlignment="1" applyProtection="1">
      <alignment horizontal="center"/>
    </xf>
    <xf numFmtId="164" fontId="2" fillId="2" borderId="8" xfId="0" applyNumberFormat="1" applyFont="1" applyFill="1" applyBorder="1" applyAlignment="1" applyProtection="1">
      <alignment horizontal="center"/>
    </xf>
    <xf numFmtId="164" fontId="2" fillId="2" borderId="39" xfId="0" applyNumberFormat="1" applyFont="1" applyFill="1" applyBorder="1" applyAlignment="1" applyProtection="1">
      <alignment horizontal="center"/>
    </xf>
    <xf numFmtId="0" fontId="4" fillId="2" borderId="109" xfId="0" applyFont="1" applyFill="1" applyBorder="1" applyAlignment="1" applyProtection="1">
      <alignment horizontal="center"/>
    </xf>
    <xf numFmtId="0" fontId="4" fillId="2" borderId="22" xfId="0" applyFont="1" applyFill="1" applyBorder="1" applyAlignment="1" applyProtection="1">
      <alignment horizontal="center"/>
    </xf>
    <xf numFmtId="0" fontId="4" fillId="2" borderId="108" xfId="0" applyFont="1" applyFill="1" applyBorder="1" applyAlignment="1" applyProtection="1">
      <alignment horizontal="center"/>
    </xf>
    <xf numFmtId="0" fontId="4" fillId="2" borderId="110" xfId="0" applyFont="1" applyFill="1" applyBorder="1" applyAlignment="1" applyProtection="1">
      <alignment horizontal="center"/>
    </xf>
    <xf numFmtId="0" fontId="4" fillId="2" borderId="8" xfId="0" applyFont="1" applyFill="1" applyBorder="1" applyAlignment="1" applyProtection="1">
      <alignment horizontal="center"/>
    </xf>
    <xf numFmtId="0" fontId="4" fillId="2" borderId="39" xfId="0" applyFont="1" applyFill="1" applyBorder="1" applyAlignment="1" applyProtection="1">
      <alignment horizontal="center"/>
    </xf>
    <xf numFmtId="164" fontId="5" fillId="2" borderId="32" xfId="0" applyNumberFormat="1" applyFont="1" applyFill="1" applyBorder="1" applyAlignment="1" applyProtection="1">
      <alignment horizontal="center"/>
    </xf>
    <xf numFmtId="164" fontId="5" fillId="2" borderId="37" xfId="0" applyNumberFormat="1" applyFont="1" applyFill="1" applyBorder="1" applyAlignment="1" applyProtection="1">
      <alignment horizontal="center"/>
    </xf>
    <xf numFmtId="0" fontId="4" fillId="2" borderId="33" xfId="0" applyFont="1" applyFill="1" applyBorder="1" applyAlignment="1" applyProtection="1">
      <alignment horizontal="center"/>
    </xf>
    <xf numFmtId="0" fontId="4" fillId="2" borderId="92" xfId="0" applyFont="1" applyFill="1" applyBorder="1" applyAlignment="1" applyProtection="1">
      <alignment horizontal="center"/>
    </xf>
    <xf numFmtId="0" fontId="4" fillId="2" borderId="82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21" xfId="0" applyFont="1" applyFill="1" applyBorder="1" applyAlignment="1" applyProtection="1">
      <alignment horizontal="center"/>
    </xf>
    <xf numFmtId="0" fontId="12" fillId="0" borderId="106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107" xfId="0" applyFont="1" applyBorder="1" applyAlignment="1" applyProtection="1">
      <alignment horizontal="center" vertical="center"/>
      <protection locked="0"/>
    </xf>
    <xf numFmtId="166" fontId="13" fillId="0" borderId="106" xfId="0" applyNumberFormat="1" applyFont="1" applyFill="1" applyBorder="1" applyAlignment="1" applyProtection="1">
      <alignment horizontal="right"/>
    </xf>
    <xf numFmtId="166" fontId="13" fillId="0" borderId="17" xfId="0" applyNumberFormat="1" applyFont="1" applyFill="1" applyBorder="1" applyAlignment="1" applyProtection="1">
      <alignment horizontal="right"/>
    </xf>
    <xf numFmtId="0" fontId="4" fillId="2" borderId="11" xfId="0" applyFont="1" applyFill="1" applyBorder="1" applyAlignment="1" applyProtection="1">
      <alignment horizontal="center"/>
    </xf>
    <xf numFmtId="14" fontId="6" fillId="0" borderId="11" xfId="0" applyNumberFormat="1" applyFont="1" applyFill="1" applyBorder="1" applyAlignment="1" applyProtection="1">
      <alignment horizontal="center" vertical="center"/>
      <protection locked="0"/>
    </xf>
    <xf numFmtId="164" fontId="5" fillId="2" borderId="42" xfId="0" applyNumberFormat="1" applyFont="1" applyFill="1" applyBorder="1" applyAlignment="1" applyProtection="1">
      <alignment horizontal="center"/>
    </xf>
    <xf numFmtId="164" fontId="5" fillId="2" borderId="10" xfId="0" applyNumberFormat="1" applyFont="1" applyFill="1" applyBorder="1" applyAlignment="1" applyProtection="1">
      <alignment horizontal="center"/>
    </xf>
    <xf numFmtId="164" fontId="5" fillId="2" borderId="77" xfId="0" applyNumberFormat="1" applyFont="1" applyFill="1" applyBorder="1" applyAlignment="1" applyProtection="1">
      <alignment horizontal="center"/>
    </xf>
    <xf numFmtId="164" fontId="2" fillId="2" borderId="42" xfId="0" applyNumberFormat="1" applyFont="1" applyFill="1" applyBorder="1" applyAlignment="1" applyProtection="1">
      <alignment horizontal="center"/>
    </xf>
    <xf numFmtId="164" fontId="2" fillId="2" borderId="10" xfId="0" applyNumberFormat="1" applyFont="1" applyFill="1" applyBorder="1" applyAlignment="1" applyProtection="1">
      <alignment horizontal="center"/>
    </xf>
    <xf numFmtId="164" fontId="2" fillId="2" borderId="77" xfId="0" applyNumberFormat="1" applyFont="1" applyFill="1" applyBorder="1" applyAlignment="1" applyProtection="1">
      <alignment horizontal="center"/>
    </xf>
    <xf numFmtId="0" fontId="4" fillId="5" borderId="42" xfId="0" applyFont="1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77" xfId="0" applyBorder="1" applyAlignment="1">
      <alignment horizontal="center"/>
    </xf>
    <xf numFmtId="0" fontId="2" fillId="5" borderId="42" xfId="0" applyFont="1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2" fillId="0" borderId="44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49" fontId="11" fillId="0" borderId="106" xfId="0" applyNumberFormat="1" applyFont="1" applyFill="1" applyBorder="1" applyAlignment="1" applyProtection="1">
      <alignment horizontal="center" vertical="center"/>
      <protection locked="0"/>
    </xf>
    <xf numFmtId="49" fontId="11" fillId="0" borderId="17" xfId="0" applyNumberFormat="1" applyFont="1" applyFill="1" applyBorder="1" applyAlignment="1" applyProtection="1">
      <alignment horizontal="center" vertical="center"/>
      <protection locked="0"/>
    </xf>
    <xf numFmtId="49" fontId="11" fillId="0" borderId="107" xfId="0" applyNumberFormat="1" applyFont="1" applyFill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center" vertical="center"/>
      <protection locked="0"/>
    </xf>
    <xf numFmtId="49" fontId="6" fillId="0" borderId="10" xfId="0" applyNumberFormat="1" applyFont="1" applyFill="1" applyBorder="1" applyAlignment="1" applyProtection="1">
      <alignment horizontal="center" vertical="center"/>
      <protection locked="0"/>
    </xf>
    <xf numFmtId="49" fontId="6" fillId="0" borderId="77" xfId="0" applyNumberFormat="1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5" borderId="77" xfId="0" applyFont="1" applyFill="1" applyBorder="1" applyAlignment="1" applyProtection="1">
      <alignment horizontal="center"/>
      <protection locked="0"/>
    </xf>
    <xf numFmtId="164" fontId="2" fillId="2" borderId="9" xfId="0" applyNumberFormat="1" applyFont="1" applyFill="1" applyBorder="1" applyAlignment="1" applyProtection="1">
      <alignment horizontal="center"/>
    </xf>
    <xf numFmtId="164" fontId="8" fillId="0" borderId="7" xfId="0" applyNumberFormat="1" applyFont="1" applyFill="1" applyBorder="1" applyAlignment="1" applyProtection="1">
      <alignment horizontal="center"/>
    </xf>
    <xf numFmtId="0" fontId="0" fillId="0" borderId="8" xfId="0" applyBorder="1" applyAlignment="1"/>
    <xf numFmtId="0" fontId="0" fillId="0" borderId="25" xfId="0" applyBorder="1" applyAlignment="1"/>
    <xf numFmtId="0" fontId="3" fillId="2" borderId="9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3" fillId="2" borderId="77" xfId="0" applyFont="1" applyFill="1" applyBorder="1" applyAlignment="1" applyProtection="1">
      <alignment horizontal="center"/>
    </xf>
    <xf numFmtId="0" fontId="15" fillId="0" borderId="9" xfId="0" applyFont="1" applyFill="1" applyBorder="1" applyAlignment="1" applyProtection="1">
      <alignment horizontal="center"/>
      <protection locked="0"/>
    </xf>
    <xf numFmtId="0" fontId="3" fillId="0" borderId="38" xfId="0" applyFont="1" applyFill="1" applyBorder="1" applyAlignment="1" applyProtection="1">
      <alignment horizontal="right"/>
    </xf>
    <xf numFmtId="0" fontId="0" fillId="0" borderId="8" xfId="0" applyBorder="1" applyAlignment="1">
      <alignment horizontal="right"/>
    </xf>
    <xf numFmtId="0" fontId="0" fillId="0" borderId="25" xfId="0" applyBorder="1" applyAlignment="1">
      <alignment horizontal="right"/>
    </xf>
    <xf numFmtId="0" fontId="4" fillId="0" borderId="33" xfId="0" applyFont="1" applyFill="1" applyBorder="1" applyAlignment="1" applyProtection="1">
      <alignment horizontal="right"/>
    </xf>
    <xf numFmtId="0" fontId="0" fillId="0" borderId="22" xfId="0" applyBorder="1" applyAlignment="1">
      <alignment horizontal="right"/>
    </xf>
    <xf numFmtId="0" fontId="0" fillId="0" borderId="92" xfId="0" applyBorder="1" applyAlignment="1">
      <alignment horizontal="right"/>
    </xf>
    <xf numFmtId="0" fontId="41" fillId="0" borderId="8" xfId="0" applyFont="1" applyBorder="1" applyAlignment="1">
      <alignment horizontal="right"/>
    </xf>
    <xf numFmtId="0" fontId="41" fillId="0" borderId="25" xfId="0" applyFont="1" applyBorder="1" applyAlignment="1">
      <alignment horizontal="right"/>
    </xf>
    <xf numFmtId="164" fontId="8" fillId="0" borderId="33" xfId="0" applyNumberFormat="1" applyFont="1" applyFill="1" applyBorder="1" applyAlignment="1" applyProtection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92" xfId="0" applyFont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5" fontId="3" fillId="0" borderId="82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3" fillId="0" borderId="38" xfId="0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5" fontId="15" fillId="0" borderId="38" xfId="0" applyNumberFormat="1" applyFont="1" applyFill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5" fontId="4" fillId="0" borderId="33" xfId="0" applyNumberFormat="1" applyFont="1" applyFill="1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92" xfId="0" applyBorder="1" applyAlignment="1" applyProtection="1">
      <alignment horizontal="center"/>
    </xf>
    <xf numFmtId="0" fontId="3" fillId="0" borderId="104" xfId="0" applyFont="1" applyFill="1" applyBorder="1" applyAlignment="1" applyProtection="1">
      <protection locked="0"/>
    </xf>
    <xf numFmtId="0" fontId="3" fillId="0" borderId="30" xfId="0" applyFont="1" applyFill="1" applyBorder="1" applyAlignment="1" applyProtection="1">
      <protection locked="0"/>
    </xf>
    <xf numFmtId="0" fontId="3" fillId="0" borderId="5" xfId="0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58" xfId="0" applyBorder="1" applyAlignment="1" applyProtection="1">
      <protection locked="0"/>
    </xf>
    <xf numFmtId="0" fontId="0" fillId="0" borderId="30" xfId="0" applyBorder="1" applyAlignment="1" applyProtection="1">
      <protection locked="0"/>
    </xf>
    <xf numFmtId="0" fontId="3" fillId="0" borderId="22" xfId="0" applyFont="1" applyFill="1" applyBorder="1" applyAlignment="1" applyProtection="1">
      <protection locked="0"/>
    </xf>
    <xf numFmtId="0" fontId="0" fillId="0" borderId="22" xfId="0" applyBorder="1" applyAlignment="1" applyProtection="1">
      <protection locked="0"/>
    </xf>
    <xf numFmtId="0" fontId="0" fillId="0" borderId="92" xfId="0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105" xfId="0" applyBorder="1" applyAlignment="1" applyProtection="1">
      <protection locked="0"/>
    </xf>
    <xf numFmtId="44" fontId="36" fillId="7" borderId="42" xfId="1" applyFont="1" applyFill="1" applyBorder="1" applyAlignment="1" applyProtection="1">
      <alignment horizontal="center"/>
    </xf>
    <xf numFmtId="44" fontId="47" fillId="7" borderId="77" xfId="1" applyFont="1" applyFill="1" applyBorder="1" applyAlignment="1">
      <alignment horizontal="center"/>
    </xf>
    <xf numFmtId="44" fontId="36" fillId="7" borderId="42" xfId="1" applyFont="1" applyFill="1" applyBorder="1" applyAlignment="1" applyProtection="1">
      <alignment horizontal="right"/>
    </xf>
    <xf numFmtId="44" fontId="47" fillId="7" borderId="77" xfId="1" applyFont="1" applyFill="1" applyBorder="1" applyAlignment="1"/>
    <xf numFmtId="0" fontId="2" fillId="7" borderId="38" xfId="0" applyFont="1" applyFill="1" applyBorder="1" applyAlignment="1" applyProtection="1">
      <alignment horizontal="center"/>
    </xf>
    <xf numFmtId="0" fontId="2" fillId="7" borderId="25" xfId="0" applyFont="1" applyFill="1" applyBorder="1" applyAlignment="1" applyProtection="1">
      <alignment horizontal="center"/>
    </xf>
    <xf numFmtId="0" fontId="2" fillId="7" borderId="42" xfId="0" applyFont="1" applyFill="1" applyBorder="1" applyAlignment="1" applyProtection="1">
      <alignment horizontal="center"/>
    </xf>
    <xf numFmtId="0" fontId="41" fillId="7" borderId="77" xfId="0" applyFont="1" applyFill="1" applyBorder="1" applyAlignment="1">
      <alignment horizontal="center"/>
    </xf>
    <xf numFmtId="0" fontId="24" fillId="2" borderId="9" xfId="0" applyFont="1" applyFill="1" applyBorder="1" applyAlignment="1" applyProtection="1">
      <alignment horizontal="center"/>
    </xf>
    <xf numFmtId="0" fontId="24" fillId="2" borderId="77" xfId="0" applyFont="1" applyFill="1" applyBorder="1" applyAlignment="1" applyProtection="1">
      <alignment horizontal="center"/>
    </xf>
    <xf numFmtId="0" fontId="24" fillId="2" borderId="42" xfId="0" applyFont="1" applyFill="1" applyBorder="1" applyAlignment="1" applyProtection="1">
      <alignment horizontal="center"/>
    </xf>
    <xf numFmtId="0" fontId="24" fillId="2" borderId="10" xfId="0" applyFont="1" applyFill="1" applyBorder="1" applyAlignment="1" applyProtection="1">
      <alignment horizontal="center"/>
    </xf>
    <xf numFmtId="49" fontId="25" fillId="0" borderId="9" xfId="0" applyNumberFormat="1" applyFont="1" applyBorder="1" applyAlignment="1">
      <alignment horizontal="center"/>
    </xf>
    <xf numFmtId="0" fontId="25" fillId="0" borderId="77" xfId="0" applyFont="1" applyBorder="1" applyAlignment="1">
      <alignment horizontal="center"/>
    </xf>
    <xf numFmtId="164" fontId="25" fillId="0" borderId="42" xfId="0" applyNumberFormat="1" applyFont="1" applyFill="1" applyBorder="1" applyAlignment="1" applyProtection="1">
      <alignment horizontal="center" vertical="center"/>
    </xf>
    <xf numFmtId="164" fontId="25" fillId="0" borderId="10" xfId="0" applyNumberFormat="1" applyFont="1" applyFill="1" applyBorder="1" applyAlignment="1" applyProtection="1">
      <alignment horizontal="center" vertical="center"/>
    </xf>
    <xf numFmtId="164" fontId="25" fillId="0" borderId="77" xfId="0" applyNumberFormat="1" applyFont="1" applyFill="1" applyBorder="1" applyAlignment="1" applyProtection="1">
      <alignment horizontal="center" vertical="center"/>
    </xf>
    <xf numFmtId="0" fontId="25" fillId="0" borderId="9" xfId="0" applyFont="1" applyBorder="1" applyAlignment="1">
      <alignment horizontal="center"/>
    </xf>
    <xf numFmtId="164" fontId="24" fillId="2" borderId="33" xfId="0" applyNumberFormat="1" applyFont="1" applyFill="1" applyBorder="1" applyAlignment="1" applyProtection="1">
      <alignment horizontal="center" vertical="center"/>
    </xf>
    <xf numFmtId="0" fontId="0" fillId="0" borderId="38" xfId="0" applyBorder="1" applyAlignment="1">
      <alignment horizontal="center" vertical="center"/>
    </xf>
    <xf numFmtId="167" fontId="24" fillId="2" borderId="120" xfId="0" applyNumberFormat="1" applyFont="1" applyFill="1" applyBorder="1" applyAlignment="1" applyProtection="1">
      <alignment horizontal="center" vertical="center"/>
    </xf>
    <xf numFmtId="0" fontId="0" fillId="0" borderId="121" xfId="0" applyBorder="1" applyAlignment="1">
      <alignment horizontal="center" vertical="center"/>
    </xf>
    <xf numFmtId="167" fontId="24" fillId="2" borderId="34" xfId="0" applyNumberFormat="1" applyFont="1" applyFill="1" applyBorder="1" applyAlignment="1" applyProtection="1">
      <alignment horizontal="center" vertical="center"/>
    </xf>
    <xf numFmtId="0" fontId="0" fillId="0" borderId="76" xfId="0" applyBorder="1" applyAlignment="1">
      <alignment horizontal="center" vertical="center"/>
    </xf>
    <xf numFmtId="167" fontId="24" fillId="2" borderId="32" xfId="0" applyNumberFormat="1" applyFont="1" applyFill="1" applyBorder="1" applyAlignment="1" applyProtection="1">
      <alignment horizontal="center" vertical="center"/>
    </xf>
    <xf numFmtId="0" fontId="0" fillId="0" borderId="37" xfId="0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Drop" dropLines="3" dropStyle="combo" dx="22" fmlaLink="$C$104" fmlaRange="$C$106:$C$108" noThreeD="1" sel="3" val="0"/>
</file>

<file path=xl/ctrlProps/ctrlProp2.xml><?xml version="1.0" encoding="utf-8"?>
<formControlPr xmlns="http://schemas.microsoft.com/office/spreadsheetml/2009/9/main" objectType="Drop" dropLines="3" dropStyle="combo" dx="22" fmlaRange="$D$115:$D$126" noThreeD="1" sel="4" val="3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5" Type="http://schemas.openxmlformats.org/officeDocument/2006/relationships/image" Target="../media/image7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</xdr:row>
          <xdr:rowOff>0</xdr:rowOff>
        </xdr:from>
        <xdr:to>
          <xdr:col>7</xdr:col>
          <xdr:colOff>1238250</xdr:colOff>
          <xdr:row>2</xdr:row>
          <xdr:rowOff>95250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91BE4D0-904B-1392-8A08-99C0C6BA8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51</xdr:row>
          <xdr:rowOff>38100</xdr:rowOff>
        </xdr:from>
        <xdr:to>
          <xdr:col>4</xdr:col>
          <xdr:colOff>533400</xdr:colOff>
          <xdr:row>51</xdr:row>
          <xdr:rowOff>285750</xdr:rowOff>
        </xdr:to>
        <xdr:sp macro="" textlink="">
          <xdr:nvSpPr>
            <xdr:cNvPr id="1027" name="OptionButton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42CE9E4-988C-E1D2-2DAC-4054B2A325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51</xdr:row>
          <xdr:rowOff>38100</xdr:rowOff>
        </xdr:from>
        <xdr:to>
          <xdr:col>5</xdr:col>
          <xdr:colOff>342900</xdr:colOff>
          <xdr:row>51</xdr:row>
          <xdr:rowOff>285750</xdr:rowOff>
        </xdr:to>
        <xdr:sp macro="" textlink="">
          <xdr:nvSpPr>
            <xdr:cNvPr id="1028" name="OptionButton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9CFE02AB-06D4-DA85-E7DF-07A8C327D1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54</xdr:row>
          <xdr:rowOff>38100</xdr:rowOff>
        </xdr:from>
        <xdr:to>
          <xdr:col>4</xdr:col>
          <xdr:colOff>533400</xdr:colOff>
          <xdr:row>54</xdr:row>
          <xdr:rowOff>285750</xdr:rowOff>
        </xdr:to>
        <xdr:sp macro="" textlink="">
          <xdr:nvSpPr>
            <xdr:cNvPr id="1030" name="OptionButton3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082D4A2-83B5-2E0F-995E-F6A54774FD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54</xdr:row>
          <xdr:rowOff>38100</xdr:rowOff>
        </xdr:from>
        <xdr:to>
          <xdr:col>5</xdr:col>
          <xdr:colOff>342900</xdr:colOff>
          <xdr:row>54</xdr:row>
          <xdr:rowOff>285750</xdr:rowOff>
        </xdr:to>
        <xdr:sp macro="" textlink="">
          <xdr:nvSpPr>
            <xdr:cNvPr id="1031" name="OptionButton4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B799483A-D9B5-7189-DBD9-AA1C4F9E0F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55</xdr:row>
          <xdr:rowOff>19050</xdr:rowOff>
        </xdr:from>
        <xdr:to>
          <xdr:col>4</xdr:col>
          <xdr:colOff>533400</xdr:colOff>
          <xdr:row>55</xdr:row>
          <xdr:rowOff>266700</xdr:rowOff>
        </xdr:to>
        <xdr:sp macro="" textlink="">
          <xdr:nvSpPr>
            <xdr:cNvPr id="1032" name="OptionButton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7A450D00-8CC3-23CC-FBBE-29B6F806A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55</xdr:row>
          <xdr:rowOff>19050</xdr:rowOff>
        </xdr:from>
        <xdr:to>
          <xdr:col>5</xdr:col>
          <xdr:colOff>342900</xdr:colOff>
          <xdr:row>55</xdr:row>
          <xdr:rowOff>266700</xdr:rowOff>
        </xdr:to>
        <xdr:sp macro="" textlink="">
          <xdr:nvSpPr>
            <xdr:cNvPr id="1033" name="OptionButton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BCAB8404-3A58-E5F9-921B-62897919C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9</xdr:row>
          <xdr:rowOff>9525</xdr:rowOff>
        </xdr:from>
        <xdr:to>
          <xdr:col>18</xdr:col>
          <xdr:colOff>514350</xdr:colOff>
          <xdr:row>10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FA4FED1-D96F-2A2C-FBF7-5BE30ED061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2</xdr:row>
          <xdr:rowOff>0</xdr:rowOff>
        </xdr:from>
        <xdr:to>
          <xdr:col>12</xdr:col>
          <xdr:colOff>104775</xdr:colOff>
          <xdr:row>3</xdr:row>
          <xdr:rowOff>85725</xdr:rowOff>
        </xdr:to>
        <xdr:sp macro="" textlink="">
          <xdr:nvSpPr>
            <xdr:cNvPr id="2056" name="ComboBox1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2B9ABDE0-6832-2BDF-64EF-D05FE0C3BC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514350</xdr:colOff>
          <xdr:row>0</xdr:row>
          <xdr:rowOff>85725</xdr:rowOff>
        </xdr:from>
        <xdr:to>
          <xdr:col>11</xdr:col>
          <xdr:colOff>914400</xdr:colOff>
          <xdr:row>1</xdr:row>
          <xdr:rowOff>104775</xdr:rowOff>
        </xdr:to>
        <xdr:sp macro="" textlink="">
          <xdr:nvSpPr>
            <xdr:cNvPr id="2059" name="TextBox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1A039CC1-EB2C-932D-CDAF-6916F8B037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0</xdr:row>
          <xdr:rowOff>57150</xdr:rowOff>
        </xdr:from>
        <xdr:to>
          <xdr:col>12</xdr:col>
          <xdr:colOff>133350</xdr:colOff>
          <xdr:row>1</xdr:row>
          <xdr:rowOff>152400</xdr:rowOff>
        </xdr:to>
        <xdr:sp macro="" textlink="">
          <xdr:nvSpPr>
            <xdr:cNvPr id="2060" name="CommandButton1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848D0398-39DA-8E52-5CA7-B7C13771C5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</xdr:row>
          <xdr:rowOff>57150</xdr:rowOff>
        </xdr:from>
        <xdr:to>
          <xdr:col>6</xdr:col>
          <xdr:colOff>428625</xdr:colOff>
          <xdr:row>6</xdr:row>
          <xdr:rowOff>152400</xdr:rowOff>
        </xdr:to>
        <xdr:sp macro="" textlink="">
          <xdr:nvSpPr>
            <xdr:cNvPr id="2061" name="CommandButton2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FD45A817-23D5-6C3F-D7A5-4692F0768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333375</xdr:colOff>
      <xdr:row>8</xdr:row>
      <xdr:rowOff>57150</xdr:rowOff>
    </xdr:from>
    <xdr:to>
      <xdr:col>1</xdr:col>
      <xdr:colOff>333375</xdr:colOff>
      <xdr:row>30</xdr:row>
      <xdr:rowOff>123825</xdr:rowOff>
    </xdr:to>
    <xdr:sp macro="" textlink="">
      <xdr:nvSpPr>
        <xdr:cNvPr id="2062" name="Line 14">
          <a:extLst>
            <a:ext uri="{FF2B5EF4-FFF2-40B4-BE49-F238E27FC236}">
              <a16:creationId xmlns:a16="http://schemas.microsoft.com/office/drawing/2014/main" id="{8E27B086-E489-6BE8-C70F-D7FE38F718BB}"/>
            </a:ext>
          </a:extLst>
        </xdr:cNvPr>
        <xdr:cNvSpPr>
          <a:spLocks noChangeShapeType="1"/>
        </xdr:cNvSpPr>
      </xdr:nvSpPr>
      <xdr:spPr bwMode="auto">
        <a:xfrm>
          <a:off x="1000125" y="1609725"/>
          <a:ext cx="0" cy="4886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504825</xdr:colOff>
          <xdr:row>2</xdr:row>
          <xdr:rowOff>142875</xdr:rowOff>
        </xdr:from>
        <xdr:to>
          <xdr:col>13</xdr:col>
          <xdr:colOff>638175</xdr:colOff>
          <xdr:row>4</xdr:row>
          <xdr:rowOff>19050</xdr:rowOff>
        </xdr:to>
        <xdr:sp macro="" textlink="">
          <xdr:nvSpPr>
            <xdr:cNvPr id="2108" name="CommandButton3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F8699A2E-F665-50A9-320E-BF3F4A1694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8</xdr:row>
      <xdr:rowOff>57150</xdr:rowOff>
    </xdr:from>
    <xdr:to>
      <xdr:col>1</xdr:col>
      <xdr:colOff>342900</xdr:colOff>
      <xdr:row>30</xdr:row>
      <xdr:rowOff>114300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72F33596-6908-857E-4806-713B074B434E}"/>
            </a:ext>
          </a:extLst>
        </xdr:cNvPr>
        <xdr:cNvSpPr>
          <a:spLocks noChangeShapeType="1"/>
        </xdr:cNvSpPr>
      </xdr:nvSpPr>
      <xdr:spPr bwMode="auto">
        <a:xfrm>
          <a:off x="1028700" y="1695450"/>
          <a:ext cx="0" cy="424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1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10.emf"/><Relationship Id="rId5" Type="http://schemas.openxmlformats.org/officeDocument/2006/relationships/image" Target="../media/image7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126"/>
  <sheetViews>
    <sheetView showGridLines="0" tabSelected="1" zoomScale="75" workbookViewId="0">
      <selection sqref="A1:G1"/>
    </sheetView>
  </sheetViews>
  <sheetFormatPr defaultRowHeight="15"/>
  <cols>
    <col min="3" max="3" width="13.125" customWidth="1"/>
    <col min="4" max="4" width="7" customWidth="1"/>
    <col min="6" max="6" width="5" customWidth="1"/>
    <col min="8" max="8" width="18.375" customWidth="1"/>
    <col min="9" max="9" width="4.875" customWidth="1"/>
    <col min="10" max="10" width="4.5" customWidth="1"/>
    <col min="11" max="11" width="4" customWidth="1"/>
    <col min="12" max="12" width="5.5" customWidth="1"/>
    <col min="13" max="13" width="13.25" customWidth="1"/>
    <col min="14" max="14" width="5.5" customWidth="1"/>
    <col min="15" max="15" width="8.125" customWidth="1"/>
    <col min="16" max="16" width="4.875" customWidth="1"/>
    <col min="17" max="17" width="5.125" customWidth="1"/>
    <col min="18" max="18" width="8.625" customWidth="1"/>
    <col min="19" max="19" width="6.875" customWidth="1"/>
  </cols>
  <sheetData>
    <row r="1" spans="1:19" ht="16.5">
      <c r="A1" s="554" t="s">
        <v>280</v>
      </c>
      <c r="B1" s="555"/>
      <c r="C1" s="555"/>
      <c r="D1" s="555"/>
      <c r="E1" s="555"/>
      <c r="F1" s="555"/>
      <c r="G1" s="555"/>
      <c r="H1" s="1"/>
      <c r="I1" s="1"/>
      <c r="J1" s="1"/>
      <c r="K1" s="2"/>
      <c r="L1" s="3" t="s">
        <v>0</v>
      </c>
      <c r="M1" s="4"/>
      <c r="N1" s="3" t="s">
        <v>1</v>
      </c>
      <c r="O1" s="4"/>
      <c r="P1" s="3" t="s">
        <v>2</v>
      </c>
      <c r="Q1" s="4"/>
      <c r="R1" s="4"/>
      <c r="S1" s="5" t="s">
        <v>3</v>
      </c>
    </row>
    <row r="2" spans="1:19" ht="16.5">
      <c r="A2" s="556" t="s">
        <v>4</v>
      </c>
      <c r="B2" s="557"/>
      <c r="C2" s="557"/>
      <c r="D2" s="557"/>
      <c r="E2" s="557"/>
      <c r="F2" s="557"/>
      <c r="G2" s="557"/>
      <c r="H2" s="6"/>
      <c r="I2" s="7"/>
      <c r="J2" s="7"/>
      <c r="K2" s="8"/>
      <c r="L2" s="9" t="s">
        <v>277</v>
      </c>
      <c r="M2" s="8"/>
      <c r="N2" s="10" t="s">
        <v>5</v>
      </c>
      <c r="O2" s="11" t="s">
        <v>5</v>
      </c>
      <c r="P2" s="9" t="s">
        <v>5</v>
      </c>
      <c r="R2" s="8" t="s">
        <v>5</v>
      </c>
      <c r="S2" s="12"/>
    </row>
    <row r="3" spans="1:19" ht="17.25" thickBot="1">
      <c r="A3" s="13"/>
      <c r="B3" s="14"/>
      <c r="C3" s="15"/>
      <c r="D3" s="16"/>
      <c r="E3" s="8"/>
      <c r="F3" s="17"/>
      <c r="G3" s="15"/>
      <c r="H3" s="15"/>
      <c r="I3" s="8"/>
      <c r="J3" s="8"/>
      <c r="K3" s="8"/>
      <c r="L3" s="16"/>
      <c r="M3" s="18"/>
      <c r="N3" s="17"/>
      <c r="O3" s="18"/>
      <c r="P3" s="8"/>
      <c r="Q3" s="19"/>
      <c r="R3" s="18"/>
      <c r="S3" s="20"/>
    </row>
    <row r="4" spans="1:19" ht="21.75" thickTop="1" thickBot="1">
      <c r="A4" s="21"/>
      <c r="B4" s="205" t="s">
        <v>6</v>
      </c>
      <c r="C4" s="558"/>
      <c r="D4" s="559"/>
      <c r="E4" s="560"/>
      <c r="F4" s="8"/>
      <c r="G4" s="22" t="s">
        <v>7</v>
      </c>
      <c r="H4" s="536"/>
      <c r="I4" s="537"/>
      <c r="J4" s="537"/>
      <c r="K4" s="537"/>
      <c r="L4" s="538"/>
      <c r="M4" s="22" t="s">
        <v>8</v>
      </c>
      <c r="N4" s="539" t="str">
        <f>IF(C104=2,CONCATENATE(C4,".","02"),IF(C104=1,CONCATENATE(C4,".","01"),IF(C104=3,CONCATENATE(C4,".","03"))))</f>
        <v>.03</v>
      </c>
      <c r="O4" s="540"/>
      <c r="P4" s="540"/>
      <c r="Q4" s="540"/>
      <c r="R4" s="246" t="str">
        <f>IF(C104=2,"Removal",IF(C104=1,"Install",IF(C104=3,"Study"," ")))</f>
        <v>Study</v>
      </c>
      <c r="S4" s="247"/>
    </row>
    <row r="5" spans="1:19" ht="17.25" thickTop="1">
      <c r="A5" s="23" t="s">
        <v>5</v>
      </c>
      <c r="B5" s="18"/>
      <c r="C5" s="18"/>
      <c r="D5" s="14"/>
      <c r="E5" s="18" t="s">
        <v>5</v>
      </c>
      <c r="F5" s="18" t="s">
        <v>5</v>
      </c>
      <c r="G5" s="14"/>
      <c r="H5" s="18" t="s">
        <v>5</v>
      </c>
      <c r="I5" s="18" t="s">
        <v>5</v>
      </c>
      <c r="J5" s="14"/>
      <c r="K5" s="14"/>
      <c r="L5" s="18" t="s">
        <v>5</v>
      </c>
      <c r="M5" s="18" t="s">
        <v>5</v>
      </c>
      <c r="N5" s="14"/>
      <c r="O5" s="14"/>
      <c r="P5" s="14"/>
      <c r="Q5" s="8"/>
      <c r="R5" s="14"/>
      <c r="S5" s="215">
        <f>(P7-M7) + 1</f>
        <v>1</v>
      </c>
    </row>
    <row r="6" spans="1:19" ht="16.5">
      <c r="A6" s="567" t="s">
        <v>9</v>
      </c>
      <c r="B6" s="547"/>
      <c r="C6" s="548"/>
      <c r="D6" s="424" t="s">
        <v>282</v>
      </c>
      <c r="E6" s="396"/>
      <c r="F6" s="396"/>
      <c r="G6" s="396"/>
      <c r="H6" s="422" t="s">
        <v>283</v>
      </c>
      <c r="I6" s="543" t="s">
        <v>281</v>
      </c>
      <c r="J6" s="544"/>
      <c r="K6" s="544"/>
      <c r="L6" s="545"/>
      <c r="M6" s="546" t="s">
        <v>10</v>
      </c>
      <c r="N6" s="547"/>
      <c r="O6" s="548"/>
      <c r="P6" s="434" t="s">
        <v>11</v>
      </c>
      <c r="Q6" s="435"/>
      <c r="R6" s="435"/>
      <c r="S6" s="541"/>
    </row>
    <row r="7" spans="1:19" ht="21.75" customHeight="1">
      <c r="A7" s="561" t="s">
        <v>5</v>
      </c>
      <c r="B7" s="562"/>
      <c r="C7" s="563"/>
      <c r="D7" s="397" t="s">
        <v>5</v>
      </c>
      <c r="E7" s="398"/>
      <c r="F7" s="398"/>
      <c r="G7" s="398"/>
      <c r="H7" s="423"/>
      <c r="I7" s="498" t="s">
        <v>5</v>
      </c>
      <c r="J7" s="499"/>
      <c r="K7" s="499"/>
      <c r="L7" s="500"/>
      <c r="M7" s="501"/>
      <c r="N7" s="502"/>
      <c r="O7" s="503"/>
      <c r="P7" s="501"/>
      <c r="Q7" s="502"/>
      <c r="R7" s="502"/>
      <c r="S7" s="542"/>
    </row>
    <row r="8" spans="1:19">
      <c r="A8" s="517" t="s">
        <v>12</v>
      </c>
      <c r="B8" s="518"/>
      <c r="C8" s="518"/>
      <c r="D8" s="519"/>
      <c r="E8" s="523" t="s">
        <v>13</v>
      </c>
      <c r="F8" s="524"/>
      <c r="G8" s="525"/>
      <c r="H8" s="529" t="s">
        <v>14</v>
      </c>
      <c r="I8" s="531" t="s">
        <v>15</v>
      </c>
      <c r="J8" s="524"/>
      <c r="K8" s="532"/>
      <c r="L8" s="509" t="s">
        <v>16</v>
      </c>
      <c r="M8" s="510"/>
      <c r="N8" s="509" t="s">
        <v>110</v>
      </c>
      <c r="O8" s="513"/>
      <c r="P8" s="510"/>
      <c r="Q8" s="492" t="s">
        <v>17</v>
      </c>
      <c r="R8" s="493"/>
      <c r="S8" s="494"/>
    </row>
    <row r="9" spans="1:19">
      <c r="A9" s="520"/>
      <c r="B9" s="521"/>
      <c r="C9" s="521"/>
      <c r="D9" s="522"/>
      <c r="E9" s="526"/>
      <c r="F9" s="527"/>
      <c r="G9" s="528"/>
      <c r="H9" s="530"/>
      <c r="I9" s="533"/>
      <c r="J9" s="534"/>
      <c r="K9" s="535"/>
      <c r="L9" s="511"/>
      <c r="M9" s="512"/>
      <c r="N9" s="514"/>
      <c r="O9" s="515"/>
      <c r="P9" s="516"/>
      <c r="Q9" s="495"/>
      <c r="R9" s="496"/>
      <c r="S9" s="497"/>
    </row>
    <row r="10" spans="1:19" ht="21.75" customHeight="1">
      <c r="A10" s="480" t="s">
        <v>292</v>
      </c>
      <c r="B10" s="481"/>
      <c r="C10" s="481"/>
      <c r="D10" s="482"/>
      <c r="E10" s="483">
        <v>10802</v>
      </c>
      <c r="F10" s="484"/>
      <c r="G10" s="485"/>
      <c r="H10" s="24" t="s">
        <v>5</v>
      </c>
      <c r="I10" s="486" t="s">
        <v>5</v>
      </c>
      <c r="J10" s="484"/>
      <c r="K10" s="487"/>
      <c r="L10" s="504">
        <v>111519</v>
      </c>
      <c r="M10" s="505"/>
      <c r="N10" s="506" t="s">
        <v>5</v>
      </c>
      <c r="O10" s="507"/>
      <c r="P10" s="508"/>
      <c r="Q10" s="486" t="s">
        <v>5</v>
      </c>
      <c r="R10" s="484"/>
      <c r="S10" s="491"/>
    </row>
    <row r="11" spans="1:19" ht="16.5">
      <c r="A11" s="488" t="s">
        <v>18</v>
      </c>
      <c r="B11" s="489"/>
      <c r="C11" s="489"/>
      <c r="D11" s="490"/>
      <c r="E11" s="478" t="s">
        <v>19</v>
      </c>
      <c r="F11" s="489"/>
      <c r="G11" s="490"/>
      <c r="H11" s="25" t="s">
        <v>20</v>
      </c>
      <c r="I11" s="434" t="s">
        <v>21</v>
      </c>
      <c r="J11" s="436"/>
      <c r="K11" s="434" t="s">
        <v>22</v>
      </c>
      <c r="L11" s="435"/>
      <c r="M11" s="435"/>
      <c r="N11" s="436"/>
      <c r="O11" s="434" t="s">
        <v>23</v>
      </c>
      <c r="P11" s="435"/>
      <c r="Q11" s="436"/>
      <c r="R11" s="478" t="s">
        <v>24</v>
      </c>
      <c r="S11" s="479"/>
    </row>
    <row r="12" spans="1:19" ht="27" customHeight="1">
      <c r="A12" s="564" t="s">
        <v>5</v>
      </c>
      <c r="B12" s="565"/>
      <c r="C12" s="565"/>
      <c r="D12" s="566"/>
      <c r="E12" s="552"/>
      <c r="F12" s="550"/>
      <c r="G12" s="551"/>
      <c r="H12" s="275" t="s">
        <v>5</v>
      </c>
      <c r="I12" s="549" t="s">
        <v>5</v>
      </c>
      <c r="J12" s="551"/>
      <c r="K12" s="549" t="s">
        <v>5</v>
      </c>
      <c r="L12" s="550"/>
      <c r="M12" s="550"/>
      <c r="N12" s="551"/>
      <c r="O12" s="549" t="s">
        <v>5</v>
      </c>
      <c r="P12" s="550"/>
      <c r="Q12" s="551"/>
      <c r="R12" s="552" t="s">
        <v>5</v>
      </c>
      <c r="S12" s="553"/>
    </row>
    <row r="13" spans="1:19" ht="16.899999999999999" customHeight="1">
      <c r="A13" s="284" t="s">
        <v>241</v>
      </c>
      <c r="B13" s="284" t="s">
        <v>242</v>
      </c>
      <c r="C13" s="284"/>
      <c r="D13" s="278"/>
      <c r="E13" s="478" t="s">
        <v>256</v>
      </c>
      <c r="F13" s="489"/>
      <c r="G13" s="490"/>
      <c r="H13" s="279"/>
      <c r="I13" s="280"/>
      <c r="J13" s="281"/>
      <c r="K13" s="280"/>
      <c r="L13" s="282"/>
      <c r="M13" s="282"/>
      <c r="N13" s="281"/>
      <c r="O13" s="280"/>
      <c r="P13" s="282"/>
      <c r="Q13" s="281"/>
      <c r="R13" s="277"/>
      <c r="S13" s="283"/>
    </row>
    <row r="14" spans="1:19" ht="19.899999999999999" customHeight="1">
      <c r="A14" s="284" t="s">
        <v>285</v>
      </c>
      <c r="B14" s="284" t="s">
        <v>286</v>
      </c>
      <c r="C14" s="284"/>
      <c r="D14" s="278"/>
      <c r="E14" s="475"/>
      <c r="F14" s="476"/>
      <c r="G14" s="477"/>
      <c r="H14" s="287" t="s">
        <v>257</v>
      </c>
      <c r="I14" s="288"/>
      <c r="J14" s="276"/>
      <c r="K14" s="471" t="s">
        <v>5</v>
      </c>
      <c r="L14" s="472"/>
      <c r="M14" s="472"/>
      <c r="N14" s="473"/>
      <c r="O14" s="471" t="s">
        <v>5</v>
      </c>
      <c r="P14" s="472"/>
      <c r="Q14" s="473"/>
      <c r="R14" s="273" t="s">
        <v>5</v>
      </c>
      <c r="S14" s="274"/>
    </row>
    <row r="15" spans="1:19" ht="8.25" customHeight="1">
      <c r="A15" s="2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4"/>
      <c r="O15" s="14"/>
      <c r="P15" s="14"/>
      <c r="Q15" s="14"/>
      <c r="R15" s="14"/>
      <c r="S15" s="20"/>
    </row>
    <row r="16" spans="1:19" ht="16.5">
      <c r="A16" s="26" t="s">
        <v>25</v>
      </c>
      <c r="B16" s="8"/>
      <c r="C16" s="8"/>
      <c r="D16" s="8"/>
      <c r="E16" s="27" t="s">
        <v>26</v>
      </c>
      <c r="F16" s="28" t="s">
        <v>5</v>
      </c>
      <c r="G16" s="8"/>
      <c r="H16" s="27" t="s">
        <v>27</v>
      </c>
      <c r="I16" s="28" t="s">
        <v>5</v>
      </c>
      <c r="J16" s="29"/>
      <c r="K16" s="8"/>
      <c r="L16" s="8"/>
      <c r="M16" s="8"/>
      <c r="N16" s="8"/>
      <c r="O16" s="27" t="s">
        <v>28</v>
      </c>
      <c r="P16" s="28" t="s">
        <v>5</v>
      </c>
      <c r="Q16" s="29"/>
      <c r="R16" s="8"/>
      <c r="S16" s="30"/>
    </row>
    <row r="17" spans="1:19" ht="6.75" customHeight="1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0"/>
    </row>
    <row r="18" spans="1:19" ht="16.5">
      <c r="A18" s="33" t="s">
        <v>29</v>
      </c>
      <c r="B18" s="34"/>
      <c r="C18" s="35"/>
      <c r="D18" s="35"/>
      <c r="E18" s="35"/>
      <c r="F18" s="36" t="s">
        <v>5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7"/>
    </row>
    <row r="19" spans="1:19" ht="20.25" customHeight="1">
      <c r="A19" s="38"/>
      <c r="B19" s="39"/>
      <c r="C19" s="40"/>
      <c r="D19" s="41"/>
      <c r="E19" s="39"/>
      <c r="F19" s="40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2"/>
    </row>
    <row r="20" spans="1:19" ht="20.25" customHeight="1">
      <c r="A20" s="43" t="s">
        <v>5</v>
      </c>
      <c r="B20" s="39"/>
      <c r="C20" s="40"/>
      <c r="D20" s="41"/>
      <c r="E20" s="39"/>
      <c r="F20" s="40"/>
      <c r="G20" s="39"/>
      <c r="H20" s="44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2"/>
    </row>
    <row r="21" spans="1:19" ht="20.25" customHeight="1">
      <c r="A21" s="38"/>
      <c r="B21" s="39"/>
      <c r="C21" s="40"/>
      <c r="D21" s="41"/>
      <c r="E21" s="39"/>
      <c r="F21" s="40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2"/>
    </row>
    <row r="22" spans="1:19" ht="20.25" customHeight="1">
      <c r="A22" s="38" t="s">
        <v>5</v>
      </c>
      <c r="B22" s="39"/>
      <c r="C22" s="40"/>
      <c r="D22" s="41"/>
      <c r="E22" s="39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2"/>
    </row>
    <row r="23" spans="1:19" ht="20.25" customHeight="1">
      <c r="A23" s="38" t="s">
        <v>5</v>
      </c>
      <c r="B23" s="39"/>
      <c r="C23" s="40"/>
      <c r="D23" s="41"/>
      <c r="E23" s="39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2"/>
    </row>
    <row r="24" spans="1:19" ht="20.25" customHeight="1">
      <c r="A24" s="38" t="s">
        <v>5</v>
      </c>
      <c r="B24" s="39"/>
      <c r="C24" s="40"/>
      <c r="D24" s="41"/>
      <c r="E24" s="39"/>
      <c r="F24" s="40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2"/>
    </row>
    <row r="25" spans="1:19" ht="20.25" customHeight="1">
      <c r="A25" s="43" t="s">
        <v>5</v>
      </c>
      <c r="B25" s="39"/>
      <c r="C25" s="40"/>
      <c r="D25" s="41"/>
      <c r="E25" s="39"/>
      <c r="F25" s="40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2"/>
    </row>
    <row r="26" spans="1:19" ht="20.25" customHeight="1">
      <c r="A26" s="38" t="s">
        <v>5</v>
      </c>
      <c r="B26" s="39"/>
      <c r="C26" s="40"/>
      <c r="D26" s="41"/>
      <c r="E26" s="39"/>
      <c r="F26" s="40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42"/>
    </row>
    <row r="27" spans="1:19" ht="20.25" customHeight="1">
      <c r="A27" s="43" t="s">
        <v>5</v>
      </c>
      <c r="B27" s="39"/>
      <c r="C27" s="40"/>
      <c r="D27" s="41"/>
      <c r="E27" s="39"/>
      <c r="F27" s="40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42"/>
    </row>
    <row r="28" spans="1:19" ht="20.25" customHeight="1">
      <c r="A28" s="45" t="s">
        <v>5</v>
      </c>
      <c r="B28" s="46"/>
      <c r="C28" s="46"/>
      <c r="D28" s="47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8"/>
    </row>
    <row r="29" spans="1:19" ht="16.5">
      <c r="A29" s="49" t="s">
        <v>30</v>
      </c>
      <c r="B29" s="50"/>
      <c r="C29" s="35"/>
      <c r="D29" s="36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7"/>
    </row>
    <row r="30" spans="1:19" ht="19.5" customHeight="1">
      <c r="A30" s="51" t="s">
        <v>5</v>
      </c>
      <c r="B30" s="52"/>
      <c r="C30" s="53"/>
      <c r="D30" s="54"/>
      <c r="E30" s="53"/>
      <c r="F30" s="53"/>
      <c r="G30" s="53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6"/>
    </row>
    <row r="31" spans="1:19" ht="19.5" customHeight="1">
      <c r="A31" s="51" t="s">
        <v>5</v>
      </c>
      <c r="B31" s="52"/>
      <c r="C31" s="53"/>
      <c r="D31" s="54"/>
      <c r="E31" s="53"/>
      <c r="F31" s="53"/>
      <c r="G31" s="53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6"/>
    </row>
    <row r="32" spans="1:19" ht="19.5" customHeight="1">
      <c r="A32" s="51" t="s">
        <v>5</v>
      </c>
      <c r="B32" s="52"/>
      <c r="C32" s="53"/>
      <c r="D32" s="54"/>
      <c r="E32" s="53"/>
      <c r="F32" s="53"/>
      <c r="G32" s="53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6"/>
    </row>
    <row r="33" spans="1:19" ht="19.149999999999999" customHeight="1">
      <c r="A33" s="51" t="s">
        <v>5</v>
      </c>
      <c r="B33" s="52"/>
      <c r="C33" s="53"/>
      <c r="D33" s="54"/>
      <c r="E33" s="53"/>
      <c r="F33" s="53"/>
      <c r="G33" s="53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9.5" customHeight="1">
      <c r="A34" s="51" t="s">
        <v>5</v>
      </c>
      <c r="B34" s="52"/>
      <c r="C34" s="53"/>
      <c r="D34" s="54"/>
      <c r="E34" s="53"/>
      <c r="F34" s="53"/>
      <c r="G34" s="53"/>
      <c r="H34" s="55"/>
      <c r="I34" s="55"/>
      <c r="J34" s="55"/>
      <c r="K34" s="55"/>
      <c r="L34" s="55"/>
      <c r="M34" s="55"/>
      <c r="N34" s="58"/>
      <c r="O34" s="55"/>
      <c r="P34" s="55"/>
      <c r="Q34" s="55"/>
      <c r="R34" s="55"/>
      <c r="S34" s="56"/>
    </row>
    <row r="35" spans="1:19" ht="19.5" customHeight="1" thickBot="1">
      <c r="A35" s="51" t="s">
        <v>5</v>
      </c>
      <c r="B35" s="57"/>
      <c r="C35" s="53"/>
      <c r="D35" s="54"/>
      <c r="E35" s="53"/>
      <c r="F35" s="53"/>
      <c r="G35" s="53"/>
      <c r="H35" s="55"/>
      <c r="I35" s="55"/>
      <c r="J35" s="55"/>
      <c r="K35" s="58"/>
      <c r="L35" s="58"/>
      <c r="M35" s="58"/>
      <c r="N35" s="382"/>
      <c r="O35" s="58"/>
      <c r="P35" s="58"/>
      <c r="Q35" s="58"/>
      <c r="R35" s="58"/>
      <c r="S35" s="59"/>
    </row>
    <row r="36" spans="1:19" ht="18" thickTop="1" thickBot="1">
      <c r="A36" s="60" t="s">
        <v>31</v>
      </c>
      <c r="B36" s="61"/>
      <c r="C36" s="61"/>
      <c r="D36" s="61"/>
      <c r="E36" s="61"/>
      <c r="F36" s="61"/>
      <c r="G36" s="61"/>
      <c r="H36" s="61"/>
      <c r="I36" s="62"/>
      <c r="J36" s="63"/>
      <c r="K36" s="64" t="s">
        <v>32</v>
      </c>
      <c r="L36" s="65"/>
      <c r="M36" s="66"/>
      <c r="N36" s="381"/>
      <c r="O36" s="66"/>
      <c r="P36" s="66"/>
      <c r="Q36" s="67"/>
      <c r="R36" s="68"/>
      <c r="S36" s="69"/>
    </row>
    <row r="37" spans="1:19" ht="19.149999999999999" customHeight="1" thickTop="1" thickBot="1">
      <c r="A37" s="474" t="s">
        <v>33</v>
      </c>
      <c r="B37" s="429"/>
      <c r="C37" s="430"/>
      <c r="D37" s="428" t="s">
        <v>34</v>
      </c>
      <c r="E37" s="429"/>
      <c r="F37" s="429"/>
      <c r="G37" s="430"/>
      <c r="H37" s="428" t="s">
        <v>35</v>
      </c>
      <c r="I37" s="429"/>
      <c r="J37" s="430"/>
      <c r="K37" s="301" t="s">
        <v>250</v>
      </c>
      <c r="L37" s="70"/>
      <c r="M37" s="70"/>
      <c r="N37" s="305" t="s">
        <v>262</v>
      </c>
      <c r="O37" s="306"/>
      <c r="P37" s="8"/>
      <c r="Q37" s="304" t="s">
        <v>263</v>
      </c>
      <c r="R37" s="306"/>
      <c r="S37" s="30"/>
    </row>
    <row r="38" spans="1:19" ht="20.25" customHeight="1" thickBot="1">
      <c r="A38" s="574" t="s">
        <v>293</v>
      </c>
      <c r="B38" s="468"/>
      <c r="C38" s="469"/>
      <c r="D38" s="467" t="s">
        <v>5</v>
      </c>
      <c r="E38" s="468"/>
      <c r="F38" s="468"/>
      <c r="G38" s="469"/>
      <c r="H38" s="467" t="s">
        <v>5</v>
      </c>
      <c r="I38" s="468"/>
      <c r="J38" s="469"/>
      <c r="K38" s="301" t="s">
        <v>251</v>
      </c>
      <c r="L38" s="70"/>
      <c r="M38" s="70"/>
      <c r="N38" s="305" t="s">
        <v>262</v>
      </c>
      <c r="O38" s="307"/>
      <c r="P38" s="8"/>
      <c r="Q38" s="304" t="s">
        <v>263</v>
      </c>
      <c r="R38" s="307"/>
      <c r="S38" s="30"/>
    </row>
    <row r="39" spans="1:19" ht="21.6" customHeight="1" thickBot="1">
      <c r="A39" s="71" t="s">
        <v>36</v>
      </c>
      <c r="B39" s="72"/>
      <c r="C39" s="72"/>
      <c r="D39" s="434" t="s">
        <v>37</v>
      </c>
      <c r="E39" s="435"/>
      <c r="F39" s="435"/>
      <c r="G39" s="436"/>
      <c r="H39" s="434" t="s">
        <v>38</v>
      </c>
      <c r="I39" s="435"/>
      <c r="J39" s="436"/>
      <c r="K39" s="302" t="s">
        <v>249</v>
      </c>
      <c r="L39" s="303"/>
      <c r="M39" s="303"/>
      <c r="N39" s="73"/>
      <c r="O39" s="74"/>
      <c r="P39" s="75"/>
      <c r="Q39" s="76"/>
      <c r="R39" s="77" t="s">
        <v>39</v>
      </c>
      <c r="S39" s="30"/>
    </row>
    <row r="40" spans="1:19" ht="21.75" customHeight="1" thickTop="1" thickBot="1">
      <c r="A40" s="574" t="s">
        <v>294</v>
      </c>
      <c r="B40" s="468"/>
      <c r="C40" s="469"/>
      <c r="D40" s="467" t="s">
        <v>5</v>
      </c>
      <c r="E40" s="468"/>
      <c r="F40" s="468"/>
      <c r="G40" s="469"/>
      <c r="H40" s="467" t="s">
        <v>5</v>
      </c>
      <c r="I40" s="468"/>
      <c r="J40" s="469"/>
      <c r="K40" s="61" t="s">
        <v>40</v>
      </c>
      <c r="L40" s="61"/>
      <c r="M40" s="61"/>
      <c r="N40" s="61"/>
      <c r="O40" s="61"/>
      <c r="P40" s="61"/>
      <c r="Q40" s="61"/>
      <c r="R40" s="61"/>
      <c r="S40" s="69"/>
    </row>
    <row r="41" spans="1:19" ht="17.25" thickTop="1">
      <c r="A41" s="470" t="s">
        <v>41</v>
      </c>
      <c r="B41" s="435"/>
      <c r="C41" s="436"/>
      <c r="D41" s="434" t="s">
        <v>42</v>
      </c>
      <c r="E41" s="435"/>
      <c r="F41" s="435"/>
      <c r="G41" s="436"/>
      <c r="H41" s="434" t="s">
        <v>111</v>
      </c>
      <c r="I41" s="435"/>
      <c r="J41" s="436"/>
      <c r="K41" s="8"/>
      <c r="L41" s="8"/>
      <c r="M41" s="8"/>
      <c r="N41" s="8"/>
      <c r="O41" s="8"/>
      <c r="P41" s="8"/>
      <c r="Q41" s="8"/>
      <c r="R41" s="8" t="s">
        <v>5</v>
      </c>
      <c r="S41" s="30"/>
    </row>
    <row r="42" spans="1:19" ht="22.5" customHeight="1" thickBot="1">
      <c r="A42" s="451" t="s">
        <v>5</v>
      </c>
      <c r="B42" s="452"/>
      <c r="C42" s="453"/>
      <c r="D42" s="454" t="s">
        <v>295</v>
      </c>
      <c r="E42" s="452"/>
      <c r="F42" s="452"/>
      <c r="G42" s="453"/>
      <c r="H42" s="455" t="s">
        <v>5</v>
      </c>
      <c r="I42" s="456"/>
      <c r="J42" s="457"/>
      <c r="K42" s="14" t="s">
        <v>5</v>
      </c>
      <c r="L42" s="14"/>
      <c r="M42" s="14"/>
      <c r="N42" s="14"/>
      <c r="O42" s="14"/>
      <c r="P42" s="14"/>
      <c r="Q42" s="14"/>
      <c r="R42" s="14"/>
      <c r="S42" s="78"/>
    </row>
    <row r="43" spans="1:19" ht="18" thickTop="1" thickBot="1">
      <c r="A43" s="60" t="s">
        <v>43</v>
      </c>
      <c r="B43" s="61"/>
      <c r="C43" s="61"/>
      <c r="D43" s="61"/>
      <c r="E43" s="61"/>
      <c r="F43" s="61"/>
      <c r="G43" s="61"/>
      <c r="H43" s="61"/>
      <c r="I43" s="62"/>
      <c r="J43" s="79"/>
      <c r="K43" s="14"/>
      <c r="L43" s="14"/>
      <c r="M43" s="14"/>
      <c r="N43" s="14"/>
      <c r="O43" s="14"/>
      <c r="P43" s="14"/>
      <c r="Q43" s="14"/>
      <c r="R43" s="14"/>
      <c r="S43" s="78"/>
    </row>
    <row r="44" spans="1:19" ht="17.25" thickTop="1">
      <c r="A44" s="458" t="s">
        <v>44</v>
      </c>
      <c r="B44" s="459"/>
      <c r="C44" s="460"/>
      <c r="D44" s="464" t="s">
        <v>45</v>
      </c>
      <c r="E44" s="465"/>
      <c r="F44" s="465"/>
      <c r="G44" s="466"/>
      <c r="H44" s="461">
        <f>'Page 2'!M73</f>
        <v>0</v>
      </c>
      <c r="I44" s="462"/>
      <c r="J44" s="463"/>
      <c r="K44" s="8"/>
      <c r="L44" s="8"/>
      <c r="M44" s="8"/>
      <c r="N44" s="8"/>
      <c r="O44" s="8"/>
      <c r="P44" s="8"/>
      <c r="Q44" s="8"/>
      <c r="R44" s="8"/>
      <c r="S44" s="78"/>
    </row>
    <row r="45" spans="1:19" ht="20.45" customHeight="1">
      <c r="A45" s="568"/>
      <c r="B45" s="569"/>
      <c r="C45" s="570"/>
      <c r="D45" s="575" t="s">
        <v>46</v>
      </c>
      <c r="E45" s="576"/>
      <c r="F45" s="576"/>
      <c r="G45" s="577"/>
      <c r="H45" s="597" t="str">
        <f>"(" &amp; 'Page 2'!$M$74 &amp; ")"</f>
        <v>(0)</v>
      </c>
      <c r="I45" s="598"/>
      <c r="J45" s="599"/>
      <c r="K45" s="14"/>
      <c r="L45" s="14"/>
      <c r="M45" s="14"/>
      <c r="N45" s="14"/>
      <c r="O45" s="14"/>
      <c r="P45" s="14"/>
      <c r="Q45" s="14"/>
      <c r="R45" s="14"/>
      <c r="S45" s="78"/>
    </row>
    <row r="46" spans="1:19" ht="17.25" thickBot="1">
      <c r="A46" s="26"/>
      <c r="B46" s="8"/>
      <c r="C46" s="81"/>
      <c r="D46" s="578" t="s">
        <v>47</v>
      </c>
      <c r="E46" s="579"/>
      <c r="F46" s="579"/>
      <c r="G46" s="580"/>
      <c r="H46" s="600">
        <f>H44+H45</f>
        <v>0</v>
      </c>
      <c r="I46" s="601"/>
      <c r="J46" s="602"/>
      <c r="K46" s="83" t="s">
        <v>5</v>
      </c>
      <c r="L46" s="83"/>
      <c r="M46" s="84"/>
      <c r="N46" s="83"/>
      <c r="O46" s="83"/>
      <c r="P46" s="83"/>
      <c r="Q46" s="83"/>
      <c r="R46" s="83"/>
      <c r="S46" s="85"/>
    </row>
    <row r="47" spans="1:19" ht="22.15" customHeight="1" thickTop="1">
      <c r="A47" s="571" t="s">
        <v>48</v>
      </c>
      <c r="B47" s="572"/>
      <c r="C47" s="573"/>
      <c r="D47" s="575" t="s">
        <v>49</v>
      </c>
      <c r="E47" s="581"/>
      <c r="F47" s="581"/>
      <c r="G47" s="582"/>
      <c r="H47" s="597">
        <f>'Page 2'!$N$75</f>
        <v>0</v>
      </c>
      <c r="I47" s="598"/>
      <c r="J47" s="599"/>
      <c r="K47" s="87" t="s">
        <v>50</v>
      </c>
      <c r="L47" s="87"/>
      <c r="M47" s="88"/>
      <c r="N47" s="88"/>
      <c r="O47" s="89"/>
      <c r="P47" s="88"/>
      <c r="Q47" s="88"/>
      <c r="R47" s="88"/>
      <c r="S47" s="90"/>
    </row>
    <row r="48" spans="1:19" ht="19.899999999999999" customHeight="1">
      <c r="A48" s="26" t="s">
        <v>51</v>
      </c>
      <c r="B48" s="8"/>
      <c r="C48" s="91" t="s">
        <v>52</v>
      </c>
      <c r="D48" s="583" t="s">
        <v>264</v>
      </c>
      <c r="E48" s="584"/>
      <c r="F48" s="584"/>
      <c r="G48" s="585"/>
      <c r="H48" s="296"/>
      <c r="I48" s="8"/>
      <c r="J48" s="80"/>
      <c r="K48" s="8" t="s">
        <v>53</v>
      </c>
      <c r="L48" s="8"/>
      <c r="M48" s="8"/>
      <c r="N48" s="8"/>
      <c r="O48" s="8"/>
      <c r="P48" s="8"/>
      <c r="Q48" s="8"/>
      <c r="R48" s="8"/>
      <c r="S48" s="30"/>
    </row>
    <row r="49" spans="1:19" ht="22.5" customHeight="1">
      <c r="A49" s="26"/>
      <c r="B49" s="92" t="s">
        <v>54</v>
      </c>
      <c r="C49" s="80"/>
      <c r="D49" s="586"/>
      <c r="E49" s="587"/>
      <c r="F49" s="587"/>
      <c r="G49" s="588"/>
      <c r="H49" s="592">
        <f>$H$46-$H$47</f>
        <v>0</v>
      </c>
      <c r="I49" s="593"/>
      <c r="J49" s="594"/>
      <c r="K49" s="595" t="s">
        <v>5</v>
      </c>
      <c r="L49" s="596"/>
      <c r="M49" s="596"/>
      <c r="N49" s="596"/>
      <c r="O49" s="596"/>
      <c r="P49" s="596"/>
      <c r="Q49" s="596"/>
      <c r="R49" s="32" t="s">
        <v>39</v>
      </c>
      <c r="S49" s="289"/>
    </row>
    <row r="50" spans="1:19" ht="17.25" thickBot="1">
      <c r="A50" s="26"/>
      <c r="B50" s="8"/>
      <c r="C50" s="8"/>
      <c r="D50" s="589"/>
      <c r="E50" s="590"/>
      <c r="F50" s="590"/>
      <c r="G50" s="591"/>
      <c r="H50" s="8"/>
      <c r="I50" s="8"/>
      <c r="J50" s="80"/>
      <c r="K50" s="8" t="s">
        <v>53</v>
      </c>
      <c r="L50" s="8"/>
      <c r="M50" s="8"/>
      <c r="N50" s="8"/>
      <c r="O50" s="8"/>
      <c r="P50" s="8"/>
      <c r="Q50" s="8"/>
      <c r="R50" s="8"/>
      <c r="S50" s="30"/>
    </row>
    <row r="51" spans="1:19" ht="17.45" customHeight="1" thickTop="1" thickBot="1">
      <c r="A51" s="93" t="s">
        <v>55</v>
      </c>
      <c r="B51" s="61"/>
      <c r="C51" s="61"/>
      <c r="D51" s="61"/>
      <c r="E51" s="61"/>
      <c r="F51" s="61"/>
      <c r="G51" s="61"/>
      <c r="H51" s="61"/>
      <c r="I51" s="61"/>
      <c r="J51" s="94"/>
      <c r="K51" s="595" t="s">
        <v>5</v>
      </c>
      <c r="L51" s="596"/>
      <c r="M51" s="596"/>
      <c r="N51" s="596"/>
      <c r="O51" s="596"/>
      <c r="P51" s="596"/>
      <c r="Q51" s="596"/>
      <c r="R51" s="32" t="s">
        <v>39</v>
      </c>
      <c r="S51" s="289"/>
    </row>
    <row r="52" spans="1:19" ht="25.15" customHeight="1" thickTop="1">
      <c r="A52" s="95" t="s">
        <v>56</v>
      </c>
      <c r="B52" s="8"/>
      <c r="C52" s="14"/>
      <c r="D52" s="14"/>
      <c r="E52" s="14"/>
      <c r="F52" s="80"/>
      <c r="G52" s="428" t="s">
        <v>57</v>
      </c>
      <c r="H52" s="429"/>
      <c r="I52" s="429"/>
      <c r="J52" s="430"/>
      <c r="K52" s="8" t="s">
        <v>53</v>
      </c>
      <c r="L52" s="8"/>
      <c r="M52" s="8"/>
      <c r="N52" s="8"/>
      <c r="O52" s="8"/>
      <c r="P52" s="8"/>
      <c r="Q52" s="8"/>
      <c r="R52" s="8"/>
      <c r="S52" s="30"/>
    </row>
    <row r="53" spans="1:19" ht="25.15" customHeight="1">
      <c r="A53" s="425" t="s">
        <v>288</v>
      </c>
      <c r="B53" s="8"/>
      <c r="C53" s="14"/>
      <c r="D53" s="14"/>
      <c r="E53" s="14"/>
      <c r="F53" s="8"/>
      <c r="G53" s="426"/>
      <c r="H53" s="421"/>
      <c r="I53" s="421"/>
      <c r="J53" s="427"/>
      <c r="K53" s="595" t="s">
        <v>5</v>
      </c>
      <c r="L53" s="596"/>
      <c r="M53" s="596"/>
      <c r="N53" s="596"/>
      <c r="O53" s="596"/>
      <c r="P53" s="596"/>
      <c r="Q53" s="596"/>
      <c r="R53" s="32" t="s">
        <v>39</v>
      </c>
      <c r="S53" s="289"/>
    </row>
    <row r="54" spans="1:19" ht="25.15" customHeight="1">
      <c r="A54" s="425" t="s">
        <v>290</v>
      </c>
      <c r="B54" s="8"/>
      <c r="C54" s="14"/>
      <c r="D54" s="14"/>
      <c r="E54" s="14"/>
      <c r="F54" s="8"/>
      <c r="G54" s="426"/>
      <c r="H54" s="421"/>
      <c r="I54" s="421"/>
      <c r="J54" s="427"/>
      <c r="K54" s="8" t="s">
        <v>53</v>
      </c>
      <c r="L54" s="8"/>
      <c r="M54" s="8"/>
      <c r="N54" s="8"/>
      <c r="O54" s="8"/>
      <c r="P54" s="8"/>
      <c r="Q54" s="8"/>
      <c r="R54" s="8"/>
      <c r="S54" s="30"/>
    </row>
    <row r="55" spans="1:19" ht="23.45" customHeight="1">
      <c r="A55" s="96" t="s">
        <v>58</v>
      </c>
      <c r="B55" s="8"/>
      <c r="C55" s="8"/>
      <c r="D55" s="8"/>
      <c r="E55" s="8"/>
      <c r="F55" s="8"/>
      <c r="G55" s="431" t="s">
        <v>5</v>
      </c>
      <c r="H55" s="432"/>
      <c r="I55" s="432"/>
      <c r="J55" s="433"/>
      <c r="K55" s="595" t="s">
        <v>5</v>
      </c>
      <c r="L55" s="596"/>
      <c r="M55" s="596"/>
      <c r="N55" s="596"/>
      <c r="O55" s="596"/>
      <c r="P55" s="596"/>
      <c r="Q55" s="596"/>
      <c r="R55" s="32" t="s">
        <v>39</v>
      </c>
      <c r="S55" s="289"/>
    </row>
    <row r="56" spans="1:19" ht="23.45" customHeight="1">
      <c r="A56" s="26" t="s">
        <v>59</v>
      </c>
      <c r="B56" s="97"/>
      <c r="C56" s="32"/>
      <c r="D56" s="98"/>
      <c r="E56" s="99"/>
      <c r="F56" s="86"/>
      <c r="G56" s="434" t="s">
        <v>60</v>
      </c>
      <c r="H56" s="435"/>
      <c r="I56" s="435"/>
      <c r="J56" s="436"/>
      <c r="K56" s="8" t="s">
        <v>53</v>
      </c>
      <c r="L56" s="8"/>
      <c r="M56" s="8"/>
      <c r="N56" s="8"/>
      <c r="O56" s="8"/>
      <c r="P56" s="8"/>
      <c r="Q56" s="8"/>
      <c r="R56" s="8"/>
      <c r="S56" s="30"/>
    </row>
    <row r="57" spans="1:19" ht="23.45" customHeight="1">
      <c r="A57" s="100" t="s">
        <v>61</v>
      </c>
      <c r="B57" s="101"/>
      <c r="C57" s="82"/>
      <c r="D57" s="82"/>
      <c r="E57" s="447"/>
      <c r="F57" s="448"/>
      <c r="G57" s="431" t="s">
        <v>5</v>
      </c>
      <c r="H57" s="432"/>
      <c r="I57" s="432"/>
      <c r="J57" s="433"/>
      <c r="K57" s="595" t="s">
        <v>5</v>
      </c>
      <c r="L57" s="596"/>
      <c r="M57" s="596"/>
      <c r="N57" s="596"/>
      <c r="O57" s="596"/>
      <c r="P57" s="596"/>
      <c r="Q57" s="596"/>
      <c r="R57" s="32" t="s">
        <v>39</v>
      </c>
      <c r="S57" s="289"/>
    </row>
    <row r="58" spans="1:19" ht="23.45" customHeight="1">
      <c r="A58" s="26" t="s">
        <v>62</v>
      </c>
      <c r="B58" s="8"/>
      <c r="C58" s="8"/>
      <c r="D58" s="8"/>
      <c r="E58" s="449"/>
      <c r="F58" s="450"/>
      <c r="G58" s="434" t="s">
        <v>63</v>
      </c>
      <c r="H58" s="435"/>
      <c r="I58" s="435"/>
      <c r="J58" s="436"/>
      <c r="K58" s="8" t="s">
        <v>53</v>
      </c>
      <c r="L58" s="8"/>
      <c r="M58" s="8"/>
      <c r="N58" s="8"/>
      <c r="O58" s="8"/>
      <c r="P58" s="8"/>
      <c r="Q58" s="8"/>
      <c r="R58" s="8"/>
      <c r="S58" s="30"/>
    </row>
    <row r="59" spans="1:19" ht="23.45" customHeight="1">
      <c r="A59" s="26" t="s">
        <v>64</v>
      </c>
      <c r="B59" s="8"/>
      <c r="C59" s="8"/>
      <c r="D59" s="8"/>
      <c r="E59" s="437"/>
      <c r="F59" s="438"/>
      <c r="G59" s="439" t="s">
        <v>5</v>
      </c>
      <c r="H59" s="440"/>
      <c r="I59" s="440"/>
      <c r="J59" s="441"/>
      <c r="K59" s="595" t="s">
        <v>5</v>
      </c>
      <c r="L59" s="596"/>
      <c r="M59" s="596"/>
      <c r="N59" s="596"/>
      <c r="O59" s="596"/>
      <c r="P59" s="596"/>
      <c r="Q59" s="596"/>
      <c r="R59" s="32" t="s">
        <v>39</v>
      </c>
      <c r="S59" s="289"/>
    </row>
    <row r="60" spans="1:19" ht="23.45" customHeight="1">
      <c r="A60" s="26" t="s">
        <v>65</v>
      </c>
      <c r="B60" s="8"/>
      <c r="C60" s="8"/>
      <c r="D60" s="8"/>
      <c r="E60" s="445"/>
      <c r="F60" s="446"/>
      <c r="G60" s="442"/>
      <c r="H60" s="443"/>
      <c r="I60" s="443"/>
      <c r="J60" s="444"/>
      <c r="K60" s="8" t="s">
        <v>284</v>
      </c>
      <c r="L60" s="8"/>
      <c r="M60" s="8"/>
      <c r="N60" s="8"/>
      <c r="O60" s="8"/>
      <c r="P60" s="8"/>
      <c r="Q60" s="8"/>
      <c r="R60" s="8"/>
      <c r="S60" s="30"/>
    </row>
    <row r="61" spans="1:19" ht="16.5">
      <c r="A61" s="100" t="s">
        <v>287</v>
      </c>
      <c r="B61" s="82"/>
      <c r="C61" s="82"/>
      <c r="D61" s="82"/>
      <c r="E61" s="82"/>
      <c r="F61" s="82"/>
      <c r="G61" s="8" t="s">
        <v>39</v>
      </c>
      <c r="H61" s="609"/>
      <c r="I61" s="610"/>
      <c r="J61" s="611"/>
      <c r="K61" s="595" t="s">
        <v>5</v>
      </c>
      <c r="L61" s="596"/>
      <c r="M61" s="596"/>
      <c r="N61" s="596"/>
      <c r="O61" s="596"/>
      <c r="P61" s="596"/>
      <c r="Q61" s="596"/>
      <c r="R61" s="32" t="s">
        <v>39</v>
      </c>
      <c r="S61" s="289"/>
    </row>
    <row r="62" spans="1:19" ht="16.5">
      <c r="A62" s="605" t="s">
        <v>289</v>
      </c>
      <c r="B62" s="606"/>
      <c r="C62" s="606"/>
      <c r="D62" s="606"/>
      <c r="E62" s="606"/>
      <c r="F62" s="606"/>
      <c r="G62" s="8"/>
      <c r="H62" s="606"/>
      <c r="I62" s="606"/>
      <c r="J62" s="612"/>
      <c r="K62" s="8" t="s">
        <v>66</v>
      </c>
      <c r="L62" s="8"/>
      <c r="M62" s="8"/>
      <c r="N62" s="8"/>
      <c r="O62" s="8"/>
      <c r="P62" s="8"/>
      <c r="Q62" s="8"/>
      <c r="R62" s="8"/>
      <c r="S62" s="30"/>
    </row>
    <row r="63" spans="1:19" ht="17.25" thickBot="1">
      <c r="A63" s="607"/>
      <c r="B63" s="608"/>
      <c r="C63" s="608"/>
      <c r="D63" s="608"/>
      <c r="E63" s="608"/>
      <c r="F63" s="608"/>
      <c r="G63" s="102" t="s">
        <v>39</v>
      </c>
      <c r="H63" s="608"/>
      <c r="I63" s="608"/>
      <c r="J63" s="613"/>
      <c r="K63" s="603" t="s">
        <v>5</v>
      </c>
      <c r="L63" s="604"/>
      <c r="M63" s="604"/>
      <c r="N63" s="604"/>
      <c r="O63" s="604"/>
      <c r="P63" s="604"/>
      <c r="Q63" s="102"/>
      <c r="R63" s="102" t="s">
        <v>39</v>
      </c>
      <c r="S63" s="290"/>
    </row>
    <row r="64" spans="1:19">
      <c r="A64" t="s">
        <v>291</v>
      </c>
    </row>
    <row r="103" spans="3:3">
      <c r="C103" t="s">
        <v>67</v>
      </c>
    </row>
    <row r="104" spans="3:3">
      <c r="C104" s="103">
        <v>3</v>
      </c>
    </row>
    <row r="105" spans="3:3">
      <c r="C105" s="104" t="s">
        <v>68</v>
      </c>
    </row>
    <row r="106" spans="3:3" ht="20.25">
      <c r="C106" s="105" t="s">
        <v>69</v>
      </c>
    </row>
    <row r="107" spans="3:3" ht="20.25">
      <c r="C107" s="105" t="s">
        <v>70</v>
      </c>
    </row>
    <row r="108" spans="3:3" ht="20.25">
      <c r="C108" s="105" t="s">
        <v>71</v>
      </c>
    </row>
    <row r="115" spans="3:4">
      <c r="C115">
        <v>1</v>
      </c>
      <c r="D115" s="316" t="s">
        <v>265</v>
      </c>
    </row>
    <row r="116" spans="3:4">
      <c r="C116">
        <v>2</v>
      </c>
      <c r="D116" s="144" t="s">
        <v>266</v>
      </c>
    </row>
    <row r="117" spans="3:4">
      <c r="C117">
        <v>3</v>
      </c>
      <c r="D117" s="144" t="s">
        <v>267</v>
      </c>
    </row>
    <row r="118" spans="3:4">
      <c r="C118">
        <v>4</v>
      </c>
      <c r="D118" s="144" t="s">
        <v>268</v>
      </c>
    </row>
    <row r="119" spans="3:4">
      <c r="C119">
        <v>5</v>
      </c>
      <c r="D119" s="144" t="s">
        <v>269</v>
      </c>
    </row>
    <row r="120" spans="3:4">
      <c r="C120">
        <v>6</v>
      </c>
      <c r="D120" s="144" t="s">
        <v>270</v>
      </c>
    </row>
    <row r="121" spans="3:4">
      <c r="C121">
        <v>7</v>
      </c>
      <c r="D121" s="144" t="s">
        <v>271</v>
      </c>
    </row>
    <row r="122" spans="3:4">
      <c r="C122">
        <v>8</v>
      </c>
      <c r="D122" s="144" t="s">
        <v>272</v>
      </c>
    </row>
    <row r="123" spans="3:4">
      <c r="C123">
        <v>9</v>
      </c>
      <c r="D123" s="144" t="s">
        <v>273</v>
      </c>
    </row>
    <row r="124" spans="3:4">
      <c r="C124">
        <v>10</v>
      </c>
      <c r="D124" t="s">
        <v>274</v>
      </c>
    </row>
    <row r="125" spans="3:4">
      <c r="C125">
        <v>11</v>
      </c>
      <c r="D125" t="s">
        <v>275</v>
      </c>
    </row>
    <row r="126" spans="3:4">
      <c r="C126">
        <v>12</v>
      </c>
      <c r="D126" t="s">
        <v>276</v>
      </c>
    </row>
  </sheetData>
  <sheetProtection sheet="1" objects="1" scenarios="1"/>
  <mergeCells count="92">
    <mergeCell ref="K63:P63"/>
    <mergeCell ref="A62:F63"/>
    <mergeCell ref="H61:J63"/>
    <mergeCell ref="K51:Q51"/>
    <mergeCell ref="K55:Q55"/>
    <mergeCell ref="K57:Q57"/>
    <mergeCell ref="K59:Q59"/>
    <mergeCell ref="K53:Q53"/>
    <mergeCell ref="K61:Q61"/>
    <mergeCell ref="D45:G45"/>
    <mergeCell ref="D46:G46"/>
    <mergeCell ref="D47:G47"/>
    <mergeCell ref="D48:G50"/>
    <mergeCell ref="H49:J49"/>
    <mergeCell ref="K49:Q49"/>
    <mergeCell ref="H45:J45"/>
    <mergeCell ref="H46:J46"/>
    <mergeCell ref="H47:J47"/>
    <mergeCell ref="A45:C45"/>
    <mergeCell ref="A47:C47"/>
    <mergeCell ref="I12:J12"/>
    <mergeCell ref="K12:N12"/>
    <mergeCell ref="A38:C38"/>
    <mergeCell ref="D38:G38"/>
    <mergeCell ref="H38:J38"/>
    <mergeCell ref="D39:G39"/>
    <mergeCell ref="H39:J39"/>
    <mergeCell ref="A40:C40"/>
    <mergeCell ref="O12:Q12"/>
    <mergeCell ref="R12:S12"/>
    <mergeCell ref="E13:G13"/>
    <mergeCell ref="A1:G1"/>
    <mergeCell ref="A2:G2"/>
    <mergeCell ref="C4:E4"/>
    <mergeCell ref="A7:C7"/>
    <mergeCell ref="A12:D12"/>
    <mergeCell ref="E12:G12"/>
    <mergeCell ref="A6:C6"/>
    <mergeCell ref="A8:D9"/>
    <mergeCell ref="E8:G9"/>
    <mergeCell ref="H8:H9"/>
    <mergeCell ref="I8:K9"/>
    <mergeCell ref="H4:L4"/>
    <mergeCell ref="N4:Q4"/>
    <mergeCell ref="P6:S6"/>
    <mergeCell ref="P7:S7"/>
    <mergeCell ref="I6:L6"/>
    <mergeCell ref="M6:O6"/>
    <mergeCell ref="Q10:S10"/>
    <mergeCell ref="Q8:S9"/>
    <mergeCell ref="I7:L7"/>
    <mergeCell ref="M7:O7"/>
    <mergeCell ref="L10:M10"/>
    <mergeCell ref="N10:P10"/>
    <mergeCell ref="L8:M9"/>
    <mergeCell ref="N8:P9"/>
    <mergeCell ref="K14:N14"/>
    <mergeCell ref="O11:Q11"/>
    <mergeCell ref="R11:S11"/>
    <mergeCell ref="A10:D10"/>
    <mergeCell ref="E10:G10"/>
    <mergeCell ref="I10:K10"/>
    <mergeCell ref="A11:D11"/>
    <mergeCell ref="E11:G11"/>
    <mergeCell ref="I11:J11"/>
    <mergeCell ref="K11:N11"/>
    <mergeCell ref="D40:G40"/>
    <mergeCell ref="H40:J40"/>
    <mergeCell ref="A41:C41"/>
    <mergeCell ref="D41:G41"/>
    <mergeCell ref="H41:J41"/>
    <mergeCell ref="O14:Q14"/>
    <mergeCell ref="A37:C37"/>
    <mergeCell ref="D37:G37"/>
    <mergeCell ref="H37:J37"/>
    <mergeCell ref="E14:G14"/>
    <mergeCell ref="A42:C42"/>
    <mergeCell ref="D42:G42"/>
    <mergeCell ref="H42:J42"/>
    <mergeCell ref="A44:C44"/>
    <mergeCell ref="H44:J44"/>
    <mergeCell ref="D44:G44"/>
    <mergeCell ref="G52:J52"/>
    <mergeCell ref="G55:J55"/>
    <mergeCell ref="G56:J56"/>
    <mergeCell ref="E59:F59"/>
    <mergeCell ref="G59:J60"/>
    <mergeCell ref="E60:F60"/>
    <mergeCell ref="E57:F57"/>
    <mergeCell ref="G57:J57"/>
    <mergeCell ref="E58:F58"/>
    <mergeCell ref="G58:J58"/>
  </mergeCells>
  <phoneticPr fontId="0" type="noConversion"/>
  <dataValidations xWindow="84" yWindow="276" count="2">
    <dataValidation allowBlank="1" showInputMessage="1" showErrorMessage="1" promptTitle="RESPONSIBLE PERSON" prompt="_x000a_Project Manager:  E&amp;C Engineer or Field Team Member" sqref="A38"/>
    <dataValidation allowBlank="1" showInputMessage="1" showErrorMessage="1" promptTitle="PREPARED BY" prompt="_x000a_Project Authorization Form completed by the &quot;Prepared By&quot; person.  May be different than the person who estimated the project." sqref="D42"/>
  </dataValidations>
  <printOptions horizontalCentered="1" verticalCentered="1"/>
  <pageMargins left="0.25" right="0.26" top="0.28999999999999998" bottom="0.53" header="0.28999999999999998" footer="0.53"/>
  <pageSetup scale="55" orientation="portrait" r:id="rId1"/>
  <headerFooter alignWithMargins="0">
    <oddFooter xml:space="preserve">&amp;R.
</oddFooter>
  </headerFooter>
  <drawing r:id="rId2"/>
  <legacyDrawing r:id="rId3"/>
  <controls>
    <mc:AlternateContent xmlns:mc="http://schemas.openxmlformats.org/markup-compatibility/2006">
      <mc:Choice Requires="x14">
        <control shapeId="1033" r:id="rId4" name="OptionButton6">
          <controlPr defaultSize="0" autoLine="0" r:id="rId5">
            <anchor moveWithCells="1">
              <from>
                <xdr:col>4</xdr:col>
                <xdr:colOff>590550</xdr:colOff>
                <xdr:row>55</xdr:row>
                <xdr:rowOff>19050</xdr:rowOff>
              </from>
              <to>
                <xdr:col>5</xdr:col>
                <xdr:colOff>342900</xdr:colOff>
                <xdr:row>55</xdr:row>
                <xdr:rowOff>266700</xdr:rowOff>
              </to>
            </anchor>
          </controlPr>
        </control>
      </mc:Choice>
      <mc:Fallback>
        <control shapeId="1033" r:id="rId4" name="OptionButton6"/>
      </mc:Fallback>
    </mc:AlternateContent>
    <mc:AlternateContent xmlns:mc="http://schemas.openxmlformats.org/markup-compatibility/2006">
      <mc:Choice Requires="x14">
        <control shapeId="1032" r:id="rId6" name="OptionButton5">
          <controlPr defaultSize="0" autoLine="0" r:id="rId7">
            <anchor moveWithCells="1">
              <from>
                <xdr:col>4</xdr:col>
                <xdr:colOff>57150</xdr:colOff>
                <xdr:row>55</xdr:row>
                <xdr:rowOff>19050</xdr:rowOff>
              </from>
              <to>
                <xdr:col>4</xdr:col>
                <xdr:colOff>533400</xdr:colOff>
                <xdr:row>55</xdr:row>
                <xdr:rowOff>266700</xdr:rowOff>
              </to>
            </anchor>
          </controlPr>
        </control>
      </mc:Choice>
      <mc:Fallback>
        <control shapeId="1032" r:id="rId6" name="OptionButton5"/>
      </mc:Fallback>
    </mc:AlternateContent>
    <mc:AlternateContent xmlns:mc="http://schemas.openxmlformats.org/markup-compatibility/2006">
      <mc:Choice Requires="x14">
        <control shapeId="1031" r:id="rId8" name="OptionButton4">
          <controlPr defaultSize="0" autoLine="0" r:id="rId9">
            <anchor moveWithCells="1">
              <from>
                <xdr:col>4</xdr:col>
                <xdr:colOff>590550</xdr:colOff>
                <xdr:row>54</xdr:row>
                <xdr:rowOff>38100</xdr:rowOff>
              </from>
              <to>
                <xdr:col>5</xdr:col>
                <xdr:colOff>342900</xdr:colOff>
                <xdr:row>54</xdr:row>
                <xdr:rowOff>285750</xdr:rowOff>
              </to>
            </anchor>
          </controlPr>
        </control>
      </mc:Choice>
      <mc:Fallback>
        <control shapeId="1031" r:id="rId8" name="OptionButton4"/>
      </mc:Fallback>
    </mc:AlternateContent>
    <mc:AlternateContent xmlns:mc="http://schemas.openxmlformats.org/markup-compatibility/2006">
      <mc:Choice Requires="x14">
        <control shapeId="1030" r:id="rId10" name="OptionButton3">
          <controlPr defaultSize="0" autoLine="0" r:id="rId11">
            <anchor moveWithCells="1">
              <from>
                <xdr:col>4</xdr:col>
                <xdr:colOff>57150</xdr:colOff>
                <xdr:row>54</xdr:row>
                <xdr:rowOff>38100</xdr:rowOff>
              </from>
              <to>
                <xdr:col>4</xdr:col>
                <xdr:colOff>533400</xdr:colOff>
                <xdr:row>54</xdr:row>
                <xdr:rowOff>285750</xdr:rowOff>
              </to>
            </anchor>
          </controlPr>
        </control>
      </mc:Choice>
      <mc:Fallback>
        <control shapeId="1030" r:id="rId10" name="OptionButton3"/>
      </mc:Fallback>
    </mc:AlternateContent>
    <mc:AlternateContent xmlns:mc="http://schemas.openxmlformats.org/markup-compatibility/2006">
      <mc:Choice Requires="x14">
        <control shapeId="1028" r:id="rId12" name="OptionButton2">
          <controlPr defaultSize="0" autoLine="0" r:id="rId13">
            <anchor moveWithCells="1">
              <from>
                <xdr:col>4</xdr:col>
                <xdr:colOff>590550</xdr:colOff>
                <xdr:row>51</xdr:row>
                <xdr:rowOff>38100</xdr:rowOff>
              </from>
              <to>
                <xdr:col>5</xdr:col>
                <xdr:colOff>342900</xdr:colOff>
                <xdr:row>51</xdr:row>
                <xdr:rowOff>285750</xdr:rowOff>
              </to>
            </anchor>
          </controlPr>
        </control>
      </mc:Choice>
      <mc:Fallback>
        <control shapeId="1028" r:id="rId12" name="OptionButton2"/>
      </mc:Fallback>
    </mc:AlternateContent>
    <mc:AlternateContent xmlns:mc="http://schemas.openxmlformats.org/markup-compatibility/2006">
      <mc:Choice Requires="x14">
        <control shapeId="1027" r:id="rId14" name="OptionButton1">
          <controlPr defaultSize="0" autoLine="0" r:id="rId15">
            <anchor moveWithCells="1">
              <from>
                <xdr:col>4</xdr:col>
                <xdr:colOff>57150</xdr:colOff>
                <xdr:row>51</xdr:row>
                <xdr:rowOff>38100</xdr:rowOff>
              </from>
              <to>
                <xdr:col>4</xdr:col>
                <xdr:colOff>533400</xdr:colOff>
                <xdr:row>51</xdr:row>
                <xdr:rowOff>285750</xdr:rowOff>
              </to>
            </anchor>
          </controlPr>
        </control>
      </mc:Choice>
      <mc:Fallback>
        <control shapeId="1027" r:id="rId14" name="OptionButton1"/>
      </mc:Fallback>
    </mc:AlternateContent>
    <mc:AlternateContent xmlns:mc="http://schemas.openxmlformats.org/markup-compatibility/2006">
      <mc:Choice Requires="x14">
        <control shapeId="1025" r:id="rId16" name="Drop Down 1">
          <controlPr locked="0" defaultSize="0" print="0" autoLine="0" autoPict="0">
            <anchor moveWithCells="1">
              <from>
                <xdr:col>7</xdr:col>
                <xdr:colOff>180975</xdr:colOff>
                <xdr:row>1</xdr:row>
                <xdr:rowOff>0</xdr:rowOff>
              </from>
              <to>
                <xdr:col>7</xdr:col>
                <xdr:colOff>1238250</xdr:colOff>
                <xdr:row>2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2" r:id="rId17" name="Drop Down 18">
          <controlPr locked="0" defaultSize="0" autoLine="0" autoPict="0">
            <anchor moveWithCells="1">
              <from>
                <xdr:col>16</xdr:col>
                <xdr:colOff>19050</xdr:colOff>
                <xdr:row>9</xdr:row>
                <xdr:rowOff>9525</xdr:rowOff>
              </from>
              <to>
                <xdr:col>18</xdr:col>
                <xdr:colOff>514350</xdr:colOff>
                <xdr:row>10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P78"/>
  <sheetViews>
    <sheetView showGridLines="0" zoomScale="70" workbookViewId="0">
      <selection activeCell="G4" sqref="G4"/>
    </sheetView>
  </sheetViews>
  <sheetFormatPr defaultColWidth="8.75" defaultRowHeight="15" customHeight="1"/>
  <cols>
    <col min="1" max="6" width="8.75" style="151" customWidth="1"/>
    <col min="7" max="7" width="7.25" style="151" customWidth="1"/>
    <col min="8" max="8" width="9.375" style="151" customWidth="1"/>
    <col min="9" max="9" width="7.875" style="151" customWidth="1"/>
    <col min="10" max="11" width="9.125" style="151" customWidth="1"/>
    <col min="12" max="13" width="14" style="151" customWidth="1"/>
    <col min="14" max="14" width="16.625" style="151" customWidth="1"/>
    <col min="15" max="15" width="12.25" style="151" customWidth="1"/>
    <col min="16" max="16384" width="8.75" style="151"/>
  </cols>
  <sheetData>
    <row r="1" spans="1:14" ht="15" customHeight="1">
      <c r="A1" s="145" t="str">
        <f>'Page 1'!A2:G2</f>
        <v>PROJECT AUTHORIZATION</v>
      </c>
      <c r="B1" s="146"/>
      <c r="C1" s="146"/>
      <c r="D1" s="146"/>
      <c r="E1" s="146"/>
      <c r="F1" s="146"/>
      <c r="G1" s="147" t="str">
        <f>'Page 1'!$L$2</f>
        <v>X</v>
      </c>
      <c r="H1" s="148" t="s">
        <v>0</v>
      </c>
      <c r="I1" s="148"/>
      <c r="J1" s="146"/>
      <c r="K1" s="146"/>
      <c r="L1" s="149"/>
      <c r="M1" s="146"/>
      <c r="N1" s="150" t="s">
        <v>72</v>
      </c>
    </row>
    <row r="2" spans="1:14" ht="15" customHeight="1">
      <c r="A2" s="622" t="s">
        <v>73</v>
      </c>
      <c r="B2" s="623"/>
      <c r="C2" s="624" t="s">
        <v>74</v>
      </c>
      <c r="D2" s="625"/>
      <c r="E2" s="623"/>
      <c r="F2" s="152"/>
      <c r="G2" s="153" t="str">
        <f>'Page 1'!$N$2</f>
        <v xml:space="preserve"> </v>
      </c>
      <c r="H2" s="154" t="s">
        <v>1</v>
      </c>
      <c r="I2" s="154"/>
      <c r="J2" s="155"/>
      <c r="K2" s="155"/>
      <c r="L2" s="155"/>
      <c r="M2" s="152"/>
      <c r="N2" s="213"/>
    </row>
    <row r="3" spans="1:14" ht="15" customHeight="1">
      <c r="A3" s="626">
        <f>'Page 1'!$C$4</f>
        <v>0</v>
      </c>
      <c r="B3" s="627"/>
      <c r="C3" s="628">
        <f>'Page 1'!$H$4</f>
        <v>0</v>
      </c>
      <c r="D3" s="629"/>
      <c r="E3" s="630"/>
      <c r="F3" s="152"/>
      <c r="G3" s="157" t="str">
        <f>'Page 1'!$P$2</f>
        <v xml:space="preserve"> </v>
      </c>
      <c r="H3" s="158" t="s">
        <v>2</v>
      </c>
      <c r="I3" s="158"/>
      <c r="J3" s="152"/>
      <c r="K3" s="152"/>
      <c r="L3" s="152"/>
      <c r="M3" s="152"/>
      <c r="N3" s="213"/>
    </row>
    <row r="4" spans="1:14" ht="15" customHeight="1">
      <c r="A4" s="622" t="s">
        <v>75</v>
      </c>
      <c r="B4" s="623"/>
      <c r="C4" s="624"/>
      <c r="D4" s="625"/>
      <c r="E4" s="623"/>
      <c r="F4" s="152"/>
      <c r="G4" s="325"/>
      <c r="H4" s="214" t="s">
        <v>241</v>
      </c>
      <c r="I4" s="214"/>
      <c r="J4" s="152"/>
      <c r="K4" s="152"/>
      <c r="L4" s="152"/>
      <c r="M4" s="152"/>
      <c r="N4" s="213"/>
    </row>
    <row r="5" spans="1:14" ht="15" customHeight="1">
      <c r="A5" s="631" t="str">
        <f>'Page 1'!$N$4</f>
        <v>.03</v>
      </c>
      <c r="B5" s="627"/>
      <c r="C5" s="628" t="str">
        <f>'Page 1'!$R$4</f>
        <v>Study</v>
      </c>
      <c r="D5" s="629"/>
      <c r="E5" s="630"/>
      <c r="F5" s="159"/>
      <c r="G5" s="325"/>
      <c r="H5" s="160" t="s">
        <v>244</v>
      </c>
      <c r="I5" s="160"/>
      <c r="J5" s="161"/>
      <c r="K5" s="161"/>
      <c r="L5" s="152"/>
      <c r="M5" s="161"/>
      <c r="N5" s="156"/>
    </row>
    <row r="6" spans="1:14" ht="15" customHeight="1">
      <c r="A6" s="106" t="s">
        <v>8</v>
      </c>
      <c r="B6" s="107" t="s">
        <v>81</v>
      </c>
      <c r="C6" s="162" t="s">
        <v>191</v>
      </c>
      <c r="D6" s="632" t="s">
        <v>192</v>
      </c>
      <c r="E6" s="109"/>
      <c r="F6" s="109"/>
      <c r="G6" s="110" t="s">
        <v>5</v>
      </c>
      <c r="H6" s="634" t="s">
        <v>188</v>
      </c>
      <c r="I6" s="638" t="s">
        <v>189</v>
      </c>
      <c r="J6" s="636" t="s">
        <v>241</v>
      </c>
      <c r="K6" s="636" t="s">
        <v>242</v>
      </c>
      <c r="L6" s="111" t="s">
        <v>76</v>
      </c>
      <c r="M6" s="112" t="s">
        <v>77</v>
      </c>
      <c r="N6" s="113" t="s">
        <v>78</v>
      </c>
    </row>
    <row r="7" spans="1:14" ht="15" customHeight="1">
      <c r="A7" s="114" t="s">
        <v>79</v>
      </c>
      <c r="B7" s="115" t="s">
        <v>79</v>
      </c>
      <c r="C7" s="116" t="s">
        <v>80</v>
      </c>
      <c r="D7" s="633"/>
      <c r="E7" s="118"/>
      <c r="F7" s="119"/>
      <c r="G7" s="118" t="s">
        <v>5</v>
      </c>
      <c r="H7" s="635"/>
      <c r="I7" s="639"/>
      <c r="J7" s="637"/>
      <c r="K7" s="637"/>
      <c r="L7" s="121" t="s">
        <v>81</v>
      </c>
      <c r="M7" s="122" t="s">
        <v>81</v>
      </c>
      <c r="N7" s="123" t="s">
        <v>81</v>
      </c>
    </row>
    <row r="8" spans="1:14" ht="17.45" customHeight="1">
      <c r="A8" s="163" t="s">
        <v>82</v>
      </c>
      <c r="B8" s="208" t="s">
        <v>248</v>
      </c>
      <c r="C8" s="164" t="s">
        <v>238</v>
      </c>
      <c r="D8" s="322" t="s">
        <v>238</v>
      </c>
      <c r="E8" s="323"/>
      <c r="F8" s="323"/>
      <c r="G8" s="324"/>
      <c r="H8" s="299">
        <v>0</v>
      </c>
      <c r="I8" s="308"/>
      <c r="J8" s="378">
        <f>(L8*$G$4)/12*('Page 1'!$S$5/30) / 100</f>
        <v>0</v>
      </c>
      <c r="K8" s="378">
        <f>(L8*$G$5)/100</f>
        <v>0</v>
      </c>
      <c r="L8" s="379">
        <v>0</v>
      </c>
      <c r="M8" s="383">
        <f>CEILING((IF(H8=" ",L8,(L8+K8+J8) * H8)),1)</f>
        <v>0</v>
      </c>
      <c r="N8" s="399">
        <v>0</v>
      </c>
    </row>
    <row r="9" spans="1:14" ht="17.45" customHeight="1">
      <c r="A9" s="163" t="s">
        <v>82</v>
      </c>
      <c r="B9" s="208" t="s">
        <v>5</v>
      </c>
      <c r="C9" s="164" t="s">
        <v>238</v>
      </c>
      <c r="D9" s="165" t="s">
        <v>238</v>
      </c>
      <c r="E9" s="165"/>
      <c r="F9" s="165"/>
      <c r="G9" s="238"/>
      <c r="H9" s="299">
        <v>0</v>
      </c>
      <c r="I9" s="308"/>
      <c r="J9" s="378">
        <f>(L9*$G$4)/12*('Page 1'!$S$5/30) / 100</f>
        <v>0</v>
      </c>
      <c r="K9" s="378">
        <f t="shared" ref="K9:K31" si="0">(L9*$G$5)/100</f>
        <v>0</v>
      </c>
      <c r="L9" s="379">
        <v>0</v>
      </c>
      <c r="M9" s="383">
        <f t="shared" ref="M9:M31" si="1">CEILING((IF(H9=" ",L9,(L9+K9+J9) * H9)),1)</f>
        <v>0</v>
      </c>
      <c r="N9" s="399">
        <v>0</v>
      </c>
    </row>
    <row r="10" spans="1:14" ht="17.45" customHeight="1">
      <c r="A10" s="163" t="s">
        <v>82</v>
      </c>
      <c r="B10" s="208" t="s">
        <v>5</v>
      </c>
      <c r="C10" s="164" t="s">
        <v>238</v>
      </c>
      <c r="D10" s="165" t="s">
        <v>238</v>
      </c>
      <c r="E10" s="165"/>
      <c r="F10" s="165"/>
      <c r="G10" s="238"/>
      <c r="H10" s="299">
        <v>0</v>
      </c>
      <c r="I10" s="308"/>
      <c r="J10" s="378">
        <f>(L10*$G$4)/12*('Page 1'!$S$5/30) / 100</f>
        <v>0</v>
      </c>
      <c r="K10" s="378">
        <f t="shared" si="0"/>
        <v>0</v>
      </c>
      <c r="L10" s="379">
        <v>0</v>
      </c>
      <c r="M10" s="383">
        <f t="shared" si="1"/>
        <v>0</v>
      </c>
      <c r="N10" s="399">
        <v>0</v>
      </c>
    </row>
    <row r="11" spans="1:14" ht="17.45" customHeight="1">
      <c r="A11" s="163" t="s">
        <v>82</v>
      </c>
      <c r="B11" s="208" t="s">
        <v>5</v>
      </c>
      <c r="C11" s="164" t="s">
        <v>238</v>
      </c>
      <c r="D11" s="165" t="s">
        <v>238</v>
      </c>
      <c r="E11" s="165"/>
      <c r="F11" s="165"/>
      <c r="G11" s="238"/>
      <c r="H11" s="299">
        <v>0</v>
      </c>
      <c r="I11" s="308"/>
      <c r="J11" s="378">
        <f>(L11*$G$4)/12*('Page 1'!$S$5/30) / 100</f>
        <v>0</v>
      </c>
      <c r="K11" s="378">
        <f t="shared" si="0"/>
        <v>0</v>
      </c>
      <c r="L11" s="379">
        <v>0</v>
      </c>
      <c r="M11" s="383">
        <f t="shared" si="1"/>
        <v>0</v>
      </c>
      <c r="N11" s="399">
        <v>0</v>
      </c>
    </row>
    <row r="12" spans="1:14" ht="17.45" customHeight="1">
      <c r="A12" s="163" t="s">
        <v>82</v>
      </c>
      <c r="B12" s="208" t="s">
        <v>5</v>
      </c>
      <c r="C12" s="164" t="s">
        <v>238</v>
      </c>
      <c r="D12" s="165" t="s">
        <v>238</v>
      </c>
      <c r="E12" s="165"/>
      <c r="F12" s="165"/>
      <c r="G12" s="238"/>
      <c r="H12" s="299">
        <v>0</v>
      </c>
      <c r="I12" s="308"/>
      <c r="J12" s="378">
        <f>(L12*$G$4)/12*('Page 1'!$S$5/30) / 100</f>
        <v>0</v>
      </c>
      <c r="K12" s="378">
        <f t="shared" si="0"/>
        <v>0</v>
      </c>
      <c r="L12" s="379">
        <v>0</v>
      </c>
      <c r="M12" s="383">
        <f t="shared" si="1"/>
        <v>0</v>
      </c>
      <c r="N12" s="399">
        <v>0</v>
      </c>
    </row>
    <row r="13" spans="1:14" ht="17.45" customHeight="1">
      <c r="A13" s="163" t="s">
        <v>82</v>
      </c>
      <c r="B13" s="208" t="s">
        <v>5</v>
      </c>
      <c r="C13" s="164" t="s">
        <v>238</v>
      </c>
      <c r="D13" s="165" t="s">
        <v>238</v>
      </c>
      <c r="E13" s="165"/>
      <c r="F13" s="165"/>
      <c r="G13" s="238"/>
      <c r="H13" s="299">
        <v>0</v>
      </c>
      <c r="I13" s="308"/>
      <c r="J13" s="378">
        <f>(L13*$G$4)/12*('Page 1'!$S$5/30) / 100</f>
        <v>0</v>
      </c>
      <c r="K13" s="378">
        <f t="shared" si="0"/>
        <v>0</v>
      </c>
      <c r="L13" s="379">
        <v>0</v>
      </c>
      <c r="M13" s="383">
        <f t="shared" si="1"/>
        <v>0</v>
      </c>
      <c r="N13" s="399">
        <v>0</v>
      </c>
    </row>
    <row r="14" spans="1:14" ht="17.45" customHeight="1">
      <c r="A14" s="163" t="s">
        <v>82</v>
      </c>
      <c r="B14" s="208" t="s">
        <v>5</v>
      </c>
      <c r="C14" s="164" t="s">
        <v>238</v>
      </c>
      <c r="D14" s="165" t="s">
        <v>238</v>
      </c>
      <c r="E14" s="165"/>
      <c r="F14" s="165"/>
      <c r="G14" s="238"/>
      <c r="H14" s="299">
        <v>0</v>
      </c>
      <c r="I14" s="308"/>
      <c r="J14" s="378">
        <f>(L14*$G$4)/12*('Page 1'!$S$5/30) / 100</f>
        <v>0</v>
      </c>
      <c r="K14" s="378">
        <f t="shared" si="0"/>
        <v>0</v>
      </c>
      <c r="L14" s="379">
        <v>0</v>
      </c>
      <c r="M14" s="383">
        <f t="shared" si="1"/>
        <v>0</v>
      </c>
      <c r="N14" s="399">
        <v>0</v>
      </c>
    </row>
    <row r="15" spans="1:14" ht="17.45" customHeight="1">
      <c r="A15" s="163" t="s">
        <v>82</v>
      </c>
      <c r="B15" s="208" t="s">
        <v>5</v>
      </c>
      <c r="C15" s="164" t="s">
        <v>238</v>
      </c>
      <c r="D15" s="165" t="s">
        <v>238</v>
      </c>
      <c r="E15" s="165"/>
      <c r="F15" s="165"/>
      <c r="G15" s="238"/>
      <c r="H15" s="299">
        <v>0</v>
      </c>
      <c r="I15" s="308"/>
      <c r="J15" s="378">
        <f>(L15*$G$4)/12*('Page 1'!$S$5/30) / 100</f>
        <v>0</v>
      </c>
      <c r="K15" s="378">
        <f t="shared" si="0"/>
        <v>0</v>
      </c>
      <c r="L15" s="379">
        <v>0</v>
      </c>
      <c r="M15" s="383">
        <f t="shared" si="1"/>
        <v>0</v>
      </c>
      <c r="N15" s="399">
        <v>0</v>
      </c>
    </row>
    <row r="16" spans="1:14" ht="17.45" customHeight="1">
      <c r="A16" s="163" t="s">
        <v>82</v>
      </c>
      <c r="B16" s="208" t="s">
        <v>5</v>
      </c>
      <c r="C16" s="164" t="s">
        <v>238</v>
      </c>
      <c r="D16" s="165" t="s">
        <v>238</v>
      </c>
      <c r="E16" s="165"/>
      <c r="F16" s="165"/>
      <c r="G16" s="238"/>
      <c r="H16" s="299">
        <v>0</v>
      </c>
      <c r="I16" s="308"/>
      <c r="J16" s="378">
        <f>(L16*$G$4)/12*('Page 1'!$S$5/30) / 100</f>
        <v>0</v>
      </c>
      <c r="K16" s="378">
        <f t="shared" si="0"/>
        <v>0</v>
      </c>
      <c r="L16" s="379">
        <v>0</v>
      </c>
      <c r="M16" s="383">
        <f t="shared" si="1"/>
        <v>0</v>
      </c>
      <c r="N16" s="399">
        <v>0</v>
      </c>
    </row>
    <row r="17" spans="1:16" ht="17.45" customHeight="1">
      <c r="A17" s="163" t="s">
        <v>82</v>
      </c>
      <c r="B17" s="208" t="s">
        <v>5</v>
      </c>
      <c r="C17" s="164" t="s">
        <v>238</v>
      </c>
      <c r="D17" s="165" t="s">
        <v>238</v>
      </c>
      <c r="E17" s="165"/>
      <c r="F17" s="165"/>
      <c r="G17" s="238"/>
      <c r="H17" s="299">
        <v>0</v>
      </c>
      <c r="I17" s="308"/>
      <c r="J17" s="378">
        <f>(L17*$G$4)/12*('Page 1'!$S$5/30) / 100</f>
        <v>0</v>
      </c>
      <c r="K17" s="378">
        <f t="shared" si="0"/>
        <v>0</v>
      </c>
      <c r="L17" s="379">
        <v>0</v>
      </c>
      <c r="M17" s="383">
        <f t="shared" si="1"/>
        <v>0</v>
      </c>
      <c r="N17" s="399">
        <v>0</v>
      </c>
    </row>
    <row r="18" spans="1:16" ht="17.45" customHeight="1">
      <c r="A18" s="163" t="s">
        <v>82</v>
      </c>
      <c r="B18" s="208" t="s">
        <v>5</v>
      </c>
      <c r="C18" s="164" t="s">
        <v>238</v>
      </c>
      <c r="D18" s="165" t="s">
        <v>238</v>
      </c>
      <c r="E18" s="165"/>
      <c r="F18" s="165"/>
      <c r="G18" s="238"/>
      <c r="H18" s="299">
        <v>0</v>
      </c>
      <c r="I18" s="308"/>
      <c r="J18" s="378">
        <f>(L18*$G$4)/12*('Page 1'!$S$5/30) / 100</f>
        <v>0</v>
      </c>
      <c r="K18" s="378">
        <f t="shared" si="0"/>
        <v>0</v>
      </c>
      <c r="L18" s="379">
        <v>0</v>
      </c>
      <c r="M18" s="383">
        <f t="shared" si="1"/>
        <v>0</v>
      </c>
      <c r="N18" s="399">
        <v>0</v>
      </c>
    </row>
    <row r="19" spans="1:16" ht="17.45" customHeight="1">
      <c r="A19" s="163" t="s">
        <v>82</v>
      </c>
      <c r="B19" s="208" t="s">
        <v>5</v>
      </c>
      <c r="C19" s="167" t="s">
        <v>238</v>
      </c>
      <c r="D19" s="168" t="s">
        <v>238</v>
      </c>
      <c r="E19" s="165"/>
      <c r="F19" s="165"/>
      <c r="G19" s="238"/>
      <c r="H19" s="299">
        <v>0</v>
      </c>
      <c r="I19" s="308"/>
      <c r="J19" s="378">
        <f>(L19*$G$4)/12*('Page 1'!$S$5/30) / 100</f>
        <v>0</v>
      </c>
      <c r="K19" s="378">
        <f t="shared" si="0"/>
        <v>0</v>
      </c>
      <c r="L19" s="379">
        <v>0</v>
      </c>
      <c r="M19" s="383">
        <f t="shared" si="1"/>
        <v>0</v>
      </c>
      <c r="N19" s="399">
        <v>0</v>
      </c>
    </row>
    <row r="20" spans="1:16" ht="17.45" customHeight="1">
      <c r="A20" s="166" t="s">
        <v>82</v>
      </c>
      <c r="B20" s="208" t="s">
        <v>5</v>
      </c>
      <c r="C20" s="170" t="s">
        <v>238</v>
      </c>
      <c r="D20" s="171" t="s">
        <v>238</v>
      </c>
      <c r="E20" s="168"/>
      <c r="F20" s="168"/>
      <c r="G20" s="239"/>
      <c r="H20" s="299">
        <v>0</v>
      </c>
      <c r="I20" s="308"/>
      <c r="J20" s="378">
        <f>(L20*$G$4)/12*('Page 1'!$S$5/30) / 100</f>
        <v>0</v>
      </c>
      <c r="K20" s="378">
        <f t="shared" si="0"/>
        <v>0</v>
      </c>
      <c r="L20" s="379">
        <v>0</v>
      </c>
      <c r="M20" s="383">
        <f t="shared" si="1"/>
        <v>0</v>
      </c>
      <c r="N20" s="399">
        <v>0</v>
      </c>
    </row>
    <row r="21" spans="1:16" ht="17.45" customHeight="1">
      <c r="A21" s="169" t="s">
        <v>82</v>
      </c>
      <c r="B21" s="208" t="s">
        <v>5</v>
      </c>
      <c r="C21" s="170" t="s">
        <v>238</v>
      </c>
      <c r="D21" s="171" t="s">
        <v>238</v>
      </c>
      <c r="E21" s="171"/>
      <c r="F21" s="171"/>
      <c r="G21" s="240"/>
      <c r="H21" s="299">
        <v>0</v>
      </c>
      <c r="I21" s="308"/>
      <c r="J21" s="378">
        <f>(L21*$G$4)/12*('Page 1'!$S$5/30) / 100</f>
        <v>0</v>
      </c>
      <c r="K21" s="378">
        <f t="shared" si="0"/>
        <v>0</v>
      </c>
      <c r="L21" s="379">
        <v>0</v>
      </c>
      <c r="M21" s="383">
        <f t="shared" si="1"/>
        <v>0</v>
      </c>
      <c r="N21" s="399">
        <v>0</v>
      </c>
    </row>
    <row r="22" spans="1:16" ht="17.45" customHeight="1">
      <c r="A22" s="169" t="s">
        <v>82</v>
      </c>
      <c r="B22" s="208" t="s">
        <v>5</v>
      </c>
      <c r="C22" s="167" t="s">
        <v>238</v>
      </c>
      <c r="D22" s="168" t="s">
        <v>238</v>
      </c>
      <c r="E22" s="171"/>
      <c r="F22" s="171"/>
      <c r="G22" s="240"/>
      <c r="H22" s="299">
        <v>0</v>
      </c>
      <c r="I22" s="308"/>
      <c r="J22" s="378">
        <f>(L22*$G$4)/12*('Page 1'!$S$5/30) / 100</f>
        <v>0</v>
      </c>
      <c r="K22" s="378">
        <f t="shared" si="0"/>
        <v>0</v>
      </c>
      <c r="L22" s="379">
        <v>0</v>
      </c>
      <c r="M22" s="383">
        <f t="shared" si="1"/>
        <v>0</v>
      </c>
      <c r="N22" s="399">
        <v>0</v>
      </c>
    </row>
    <row r="23" spans="1:16" ht="17.45" customHeight="1">
      <c r="A23" s="166" t="s">
        <v>82</v>
      </c>
      <c r="B23" s="208" t="s">
        <v>5</v>
      </c>
      <c r="C23" s="170" t="s">
        <v>238</v>
      </c>
      <c r="D23" s="171" t="s">
        <v>238</v>
      </c>
      <c r="E23" s="168"/>
      <c r="F23" s="168"/>
      <c r="G23" s="239"/>
      <c r="H23" s="299">
        <v>0</v>
      </c>
      <c r="I23" s="308"/>
      <c r="J23" s="378">
        <f>(L23*$G$4)/12*('Page 1'!$S$5/30) / 100</f>
        <v>0</v>
      </c>
      <c r="K23" s="378">
        <f t="shared" si="0"/>
        <v>0</v>
      </c>
      <c r="L23" s="379">
        <v>0</v>
      </c>
      <c r="M23" s="383">
        <f t="shared" si="1"/>
        <v>0</v>
      </c>
      <c r="N23" s="399">
        <v>0</v>
      </c>
    </row>
    <row r="24" spans="1:16" ht="17.45" customHeight="1">
      <c r="A24" s="169" t="s">
        <v>82</v>
      </c>
      <c r="B24" s="208" t="s">
        <v>5</v>
      </c>
      <c r="C24" s="164" t="s">
        <v>238</v>
      </c>
      <c r="D24" s="165" t="s">
        <v>238</v>
      </c>
      <c r="E24" s="171"/>
      <c r="F24" s="171"/>
      <c r="G24" s="240"/>
      <c r="H24" s="299">
        <v>0</v>
      </c>
      <c r="I24" s="308"/>
      <c r="J24" s="378">
        <f>(L24*$G$4)/12*('Page 1'!$S$5/30) / 100</f>
        <v>0</v>
      </c>
      <c r="K24" s="378">
        <f t="shared" si="0"/>
        <v>0</v>
      </c>
      <c r="L24" s="379">
        <v>0</v>
      </c>
      <c r="M24" s="383">
        <f t="shared" si="1"/>
        <v>0</v>
      </c>
      <c r="N24" s="399">
        <v>0</v>
      </c>
    </row>
    <row r="25" spans="1:16" ht="17.45" customHeight="1">
      <c r="A25" s="163" t="s">
        <v>82</v>
      </c>
      <c r="B25" s="208" t="s">
        <v>5</v>
      </c>
      <c r="C25" s="164" t="s">
        <v>238</v>
      </c>
      <c r="D25" s="165" t="s">
        <v>238</v>
      </c>
      <c r="E25" s="165"/>
      <c r="F25" s="165"/>
      <c r="G25" s="238"/>
      <c r="H25" s="299">
        <v>0</v>
      </c>
      <c r="I25" s="308"/>
      <c r="J25" s="378">
        <f>(L25*$G$4)/12*('Page 1'!$S$5/30) / 100</f>
        <v>0</v>
      </c>
      <c r="K25" s="378">
        <f t="shared" si="0"/>
        <v>0</v>
      </c>
      <c r="L25" s="379">
        <v>0</v>
      </c>
      <c r="M25" s="383">
        <f t="shared" si="1"/>
        <v>0</v>
      </c>
      <c r="N25" s="399">
        <v>0</v>
      </c>
    </row>
    <row r="26" spans="1:16" ht="17.45" customHeight="1">
      <c r="A26" s="163" t="s">
        <v>82</v>
      </c>
      <c r="B26" s="208" t="s">
        <v>5</v>
      </c>
      <c r="C26" s="206" t="s">
        <v>238</v>
      </c>
      <c r="D26" s="207" t="s">
        <v>238</v>
      </c>
      <c r="E26" s="165"/>
      <c r="F26" s="165"/>
      <c r="G26" s="238"/>
      <c r="H26" s="299">
        <v>0</v>
      </c>
      <c r="I26" s="308"/>
      <c r="J26" s="378">
        <f>(L26*$G$4)/12*('Page 1'!$S$5/30) / 100</f>
        <v>0</v>
      </c>
      <c r="K26" s="378">
        <f t="shared" si="0"/>
        <v>0</v>
      </c>
      <c r="L26" s="379">
        <v>0</v>
      </c>
      <c r="M26" s="383">
        <f t="shared" si="1"/>
        <v>0</v>
      </c>
      <c r="N26" s="399">
        <v>0</v>
      </c>
    </row>
    <row r="27" spans="1:16" ht="17.45" customHeight="1">
      <c r="A27" s="249" t="s">
        <v>82</v>
      </c>
      <c r="B27" s="208" t="s">
        <v>5</v>
      </c>
      <c r="C27" s="164" t="s">
        <v>238</v>
      </c>
      <c r="D27" s="165" t="s">
        <v>238</v>
      </c>
      <c r="E27" s="207"/>
      <c r="F27" s="207"/>
      <c r="G27" s="241"/>
      <c r="H27" s="300">
        <v>0</v>
      </c>
      <c r="I27" s="308"/>
      <c r="J27" s="378">
        <f>(L27*$G$4)/12*('Page 1'!$S$5/30) / 100</f>
        <v>0</v>
      </c>
      <c r="K27" s="378">
        <f t="shared" si="0"/>
        <v>0</v>
      </c>
      <c r="L27" s="379">
        <v>0</v>
      </c>
      <c r="M27" s="383">
        <f t="shared" si="1"/>
        <v>0</v>
      </c>
      <c r="N27" s="399">
        <v>0</v>
      </c>
    </row>
    <row r="28" spans="1:16" ht="17.45" customHeight="1">
      <c r="A28" s="163" t="s">
        <v>82</v>
      </c>
      <c r="B28" s="208" t="s">
        <v>5</v>
      </c>
      <c r="C28" s="170" t="s">
        <v>238</v>
      </c>
      <c r="D28" s="171" t="s">
        <v>238</v>
      </c>
      <c r="E28" s="165"/>
      <c r="F28" s="165"/>
      <c r="G28" s="238"/>
      <c r="H28" s="299">
        <v>0</v>
      </c>
      <c r="I28" s="308"/>
      <c r="J28" s="378">
        <f>(L28*$G$4)/12*('Page 1'!$S$5/30) / 100</f>
        <v>0</v>
      </c>
      <c r="K28" s="378">
        <f t="shared" si="0"/>
        <v>0</v>
      </c>
      <c r="L28" s="379">
        <v>0</v>
      </c>
      <c r="M28" s="383">
        <f t="shared" si="1"/>
        <v>0</v>
      </c>
      <c r="N28" s="399">
        <v>0</v>
      </c>
    </row>
    <row r="29" spans="1:16" ht="17.45" customHeight="1">
      <c r="A29" s="169" t="s">
        <v>82</v>
      </c>
      <c r="B29" s="208" t="s">
        <v>5</v>
      </c>
      <c r="C29" s="170" t="s">
        <v>238</v>
      </c>
      <c r="D29" s="171" t="s">
        <v>238</v>
      </c>
      <c r="E29" s="171"/>
      <c r="F29" s="171"/>
      <c r="G29" s="240"/>
      <c r="H29" s="299">
        <v>0</v>
      </c>
      <c r="I29" s="308"/>
      <c r="J29" s="378">
        <f>(L29*$G$4)/12*('Page 1'!$S$5/30) / 100</f>
        <v>0</v>
      </c>
      <c r="K29" s="378">
        <f t="shared" si="0"/>
        <v>0</v>
      </c>
      <c r="L29" s="379">
        <v>0</v>
      </c>
      <c r="M29" s="383">
        <f t="shared" si="1"/>
        <v>0</v>
      </c>
      <c r="N29" s="399">
        <v>0</v>
      </c>
    </row>
    <row r="30" spans="1:16" ht="17.45" customHeight="1">
      <c r="A30" s="169" t="s">
        <v>82</v>
      </c>
      <c r="B30" s="208" t="s">
        <v>5</v>
      </c>
      <c r="C30" s="167" t="s">
        <v>238</v>
      </c>
      <c r="D30" s="168" t="s">
        <v>238</v>
      </c>
      <c r="E30" s="171"/>
      <c r="F30" s="171"/>
      <c r="G30" s="240"/>
      <c r="H30" s="299">
        <v>0</v>
      </c>
      <c r="I30" s="308"/>
      <c r="J30" s="378">
        <f>(L30*$G$4)/12*('Page 1'!$S$5/30) / 100</f>
        <v>0</v>
      </c>
      <c r="K30" s="378">
        <f t="shared" si="0"/>
        <v>0</v>
      </c>
      <c r="L30" s="379">
        <v>0</v>
      </c>
      <c r="M30" s="383">
        <f t="shared" si="1"/>
        <v>0</v>
      </c>
      <c r="N30" s="399">
        <v>0</v>
      </c>
      <c r="P30" s="212"/>
    </row>
    <row r="31" spans="1:16" ht="17.45" customHeight="1">
      <c r="A31" s="367" t="s">
        <v>82</v>
      </c>
      <c r="B31" s="368" t="s">
        <v>5</v>
      </c>
      <c r="C31" s="242" t="s">
        <v>238</v>
      </c>
      <c r="D31" s="243" t="s">
        <v>238</v>
      </c>
      <c r="E31" s="369"/>
      <c r="F31" s="369"/>
      <c r="G31" s="370"/>
      <c r="H31" s="299">
        <v>0</v>
      </c>
      <c r="I31" s="308"/>
      <c r="J31" s="378">
        <f>(L31*$G$4)/12*('Page 1'!$S$5/30) / 100</f>
        <v>0</v>
      </c>
      <c r="K31" s="378">
        <f t="shared" si="0"/>
        <v>0</v>
      </c>
      <c r="L31" s="379">
        <v>0</v>
      </c>
      <c r="M31" s="383">
        <f t="shared" si="1"/>
        <v>0</v>
      </c>
      <c r="N31" s="399">
        <v>0</v>
      </c>
    </row>
    <row r="32" spans="1:16" ht="15" customHeight="1">
      <c r="A32" s="333"/>
      <c r="B32" s="334"/>
      <c r="C32" s="334" t="s">
        <v>238</v>
      </c>
      <c r="D32" s="334" t="s">
        <v>238</v>
      </c>
      <c r="E32" s="334"/>
      <c r="F32" s="334"/>
      <c r="G32" s="334"/>
      <c r="H32" s="334"/>
      <c r="I32" s="366"/>
      <c r="J32" s="172"/>
      <c r="K32" s="172"/>
      <c r="L32" s="173" t="s">
        <v>83</v>
      </c>
      <c r="M32" s="394">
        <f>SUM(M8:M31)</f>
        <v>0</v>
      </c>
      <c r="N32" s="408">
        <f>SUM(N8:N31)</f>
        <v>0</v>
      </c>
    </row>
    <row r="33" spans="1:15" ht="15" customHeight="1">
      <c r="A33" s="333"/>
      <c r="B33" s="334"/>
      <c r="C33" s="334" t="s">
        <v>238</v>
      </c>
      <c r="D33" s="334" t="s">
        <v>238</v>
      </c>
      <c r="E33" s="334"/>
      <c r="F33" s="334"/>
      <c r="G33" s="334"/>
      <c r="H33" s="335" t="s">
        <v>5</v>
      </c>
      <c r="I33" s="336"/>
      <c r="J33" s="298"/>
      <c r="K33" s="314"/>
      <c r="L33" s="174" t="s">
        <v>84</v>
      </c>
      <c r="M33" s="379">
        <v>0</v>
      </c>
      <c r="N33" s="399">
        <v>0</v>
      </c>
    </row>
    <row r="34" spans="1:15" ht="15" customHeight="1">
      <c r="A34" s="333"/>
      <c r="B34" s="334"/>
      <c r="C34" s="334" t="s">
        <v>238</v>
      </c>
      <c r="D34" s="334" t="s">
        <v>238</v>
      </c>
      <c r="E34" s="334"/>
      <c r="F34" s="334"/>
      <c r="G34" s="330"/>
      <c r="H34" s="331" t="s">
        <v>5</v>
      </c>
      <c r="I34" s="332"/>
      <c r="J34" s="297"/>
      <c r="K34" s="297"/>
      <c r="L34" s="174" t="s">
        <v>85</v>
      </c>
      <c r="M34" s="395">
        <v>0</v>
      </c>
      <c r="N34" s="399">
        <v>0</v>
      </c>
    </row>
    <row r="35" spans="1:15" ht="15" customHeight="1">
      <c r="A35" s="337"/>
      <c r="B35" s="338"/>
      <c r="C35" s="338" t="s">
        <v>5</v>
      </c>
      <c r="D35" s="338" t="s">
        <v>5</v>
      </c>
      <c r="E35" s="338"/>
      <c r="F35" s="339"/>
      <c r="G35" s="181"/>
      <c r="H35" s="181"/>
      <c r="I35" s="225"/>
      <c r="J35" s="216"/>
      <c r="K35" s="313"/>
      <c r="L35" s="217" t="s">
        <v>243</v>
      </c>
      <c r="M35" s="384">
        <f>SUM(M32:M34)</f>
        <v>0</v>
      </c>
      <c r="N35" s="407">
        <f>SUM(N32:N34)</f>
        <v>0</v>
      </c>
      <c r="O35" s="212"/>
    </row>
    <row r="36" spans="1:15" ht="15" customHeight="1">
      <c r="A36" s="175" t="s">
        <v>86</v>
      </c>
      <c r="B36" s="176"/>
      <c r="C36" s="177" t="s">
        <v>5</v>
      </c>
      <c r="D36" s="178" t="s">
        <v>5</v>
      </c>
      <c r="E36" s="178"/>
      <c r="F36" s="178"/>
      <c r="G36" s="620" t="s">
        <v>278</v>
      </c>
      <c r="H36" s="621"/>
      <c r="I36" s="618" t="s">
        <v>279</v>
      </c>
      <c r="J36" s="619"/>
      <c r="K36" s="415"/>
      <c r="L36" s="328" t="s">
        <v>259</v>
      </c>
      <c r="M36" s="329" t="s">
        <v>260</v>
      </c>
      <c r="N36" s="409"/>
    </row>
    <row r="37" spans="1:15" ht="15" customHeight="1">
      <c r="A37" s="179" t="s">
        <v>87</v>
      </c>
      <c r="B37" s="180" t="s">
        <v>87</v>
      </c>
      <c r="C37" s="208" t="s">
        <v>5</v>
      </c>
      <c r="D37" s="218" t="s">
        <v>237</v>
      </c>
      <c r="E37" s="133"/>
      <c r="F37" s="133"/>
      <c r="G37" s="614">
        <f>((L37*($G$5/100)))</f>
        <v>0</v>
      </c>
      <c r="H37" s="615"/>
      <c r="I37" s="616">
        <f>((L37*$G$4)/12*('Page 1'!$S$5/30))/100</f>
        <v>0</v>
      </c>
      <c r="J37" s="617"/>
      <c r="K37" s="411"/>
      <c r="L37" s="393">
        <v>0</v>
      </c>
      <c r="M37" s="385">
        <f>CEILING(L37+G37+I37,1)</f>
        <v>0</v>
      </c>
      <c r="N37" s="399">
        <v>0</v>
      </c>
    </row>
    <row r="38" spans="1:15" ht="15" customHeight="1">
      <c r="A38" s="179" t="s">
        <v>87</v>
      </c>
      <c r="B38" s="180" t="s">
        <v>88</v>
      </c>
      <c r="C38" s="208" t="s">
        <v>5</v>
      </c>
      <c r="D38" s="219" t="s">
        <v>89</v>
      </c>
      <c r="E38" s="134"/>
      <c r="F38" s="134"/>
      <c r="G38" s="614">
        <f>((L38*($G$5/100)))</f>
        <v>0</v>
      </c>
      <c r="H38" s="615"/>
      <c r="I38" s="616">
        <f>((L38*$G$4)/12*('Page 1'!$S$5/30))/100</f>
        <v>0</v>
      </c>
      <c r="J38" s="617"/>
      <c r="K38" s="411"/>
      <c r="L38" s="393">
        <v>0</v>
      </c>
      <c r="M38" s="385">
        <f>CEILING(L38+G38+I38,1)</f>
        <v>0</v>
      </c>
      <c r="N38" s="399">
        <v>0</v>
      </c>
      <c r="O38" s="211"/>
    </row>
    <row r="39" spans="1:15" ht="15" customHeight="1">
      <c r="A39" s="179" t="s">
        <v>87</v>
      </c>
      <c r="B39" s="180" t="s">
        <v>90</v>
      </c>
      <c r="C39" s="208" t="s">
        <v>5</v>
      </c>
      <c r="D39" s="219" t="s">
        <v>91</v>
      </c>
      <c r="E39" s="134"/>
      <c r="F39" s="134"/>
      <c r="G39" s="614">
        <f>((L39*($G$5/100)))</f>
        <v>0</v>
      </c>
      <c r="H39" s="615"/>
      <c r="I39" s="616">
        <f>((L39*$G$4)/12*('Page 1'!$S$5/30))/100</f>
        <v>0</v>
      </c>
      <c r="J39" s="617"/>
      <c r="K39" s="411"/>
      <c r="L39" s="393">
        <v>0</v>
      </c>
      <c r="M39" s="385">
        <f>CEILING(L39+G39+I39,1)</f>
        <v>0</v>
      </c>
      <c r="N39" s="399">
        <v>0</v>
      </c>
      <c r="O39" s="211"/>
    </row>
    <row r="40" spans="1:15" ht="15" customHeight="1">
      <c r="A40" s="340"/>
      <c r="B40" s="341"/>
      <c r="C40" s="342" t="s">
        <v>5</v>
      </c>
      <c r="D40" s="342"/>
      <c r="E40" s="342"/>
      <c r="F40" s="344"/>
      <c r="G40" s="345"/>
      <c r="H40" s="346"/>
      <c r="I40" s="347"/>
      <c r="J40" s="295"/>
      <c r="K40" s="350" t="s">
        <v>92</v>
      </c>
      <c r="L40" s="371">
        <f>(SUM(L37:L39))</f>
        <v>0</v>
      </c>
      <c r="M40" s="371">
        <f>SUM(M37:M39)</f>
        <v>0</v>
      </c>
      <c r="N40" s="406">
        <f>SUM(N37:N39)</f>
        <v>0</v>
      </c>
    </row>
    <row r="41" spans="1:15" ht="15" customHeight="1">
      <c r="A41" s="175" t="s">
        <v>93</v>
      </c>
      <c r="B41" s="183"/>
      <c r="C41" s="183"/>
      <c r="D41" s="184"/>
      <c r="E41" s="184"/>
      <c r="F41" s="184"/>
      <c r="G41" s="195"/>
      <c r="H41" s="182"/>
      <c r="I41" s="343"/>
      <c r="J41" s="311"/>
      <c r="K41" s="311"/>
      <c r="L41" s="291"/>
      <c r="M41" s="226"/>
      <c r="N41" s="372"/>
      <c r="O41" s="211"/>
    </row>
    <row r="42" spans="1:15" ht="15" customHeight="1">
      <c r="A42" s="179" t="s">
        <v>88</v>
      </c>
      <c r="B42" s="180" t="s">
        <v>87</v>
      </c>
      <c r="C42" s="208"/>
      <c r="D42" s="134" t="s">
        <v>94</v>
      </c>
      <c r="E42" s="134"/>
      <c r="F42" s="134"/>
      <c r="G42" s="614">
        <f t="shared" ref="G42:G47" si="2">((L42*($G$5/100)))</f>
        <v>0</v>
      </c>
      <c r="H42" s="615"/>
      <c r="I42" s="616">
        <f>((L42*$G$4)/12*('Page 1'!$S$5/30))/100</f>
        <v>0</v>
      </c>
      <c r="J42" s="617"/>
      <c r="K42" s="411"/>
      <c r="L42" s="379">
        <v>0</v>
      </c>
      <c r="M42" s="385">
        <f t="shared" ref="M42:M47" si="3">CEILING(L42+G42+I42,1)</f>
        <v>0</v>
      </c>
      <c r="N42" s="399">
        <v>0</v>
      </c>
    </row>
    <row r="43" spans="1:15" ht="15" customHeight="1">
      <c r="A43" s="179" t="s">
        <v>88</v>
      </c>
      <c r="B43" s="180" t="s">
        <v>88</v>
      </c>
      <c r="C43" s="208"/>
      <c r="D43" s="134" t="s">
        <v>95</v>
      </c>
      <c r="E43" s="134"/>
      <c r="F43" s="134"/>
      <c r="G43" s="614">
        <f t="shared" si="2"/>
        <v>0</v>
      </c>
      <c r="H43" s="615"/>
      <c r="I43" s="616">
        <f>((L43*$G$4)/12*('Page 1'!$S$5/30))/100</f>
        <v>0</v>
      </c>
      <c r="J43" s="617"/>
      <c r="K43" s="411"/>
      <c r="L43" s="393">
        <v>0</v>
      </c>
      <c r="M43" s="385">
        <f t="shared" si="3"/>
        <v>0</v>
      </c>
      <c r="N43" s="399">
        <v>0</v>
      </c>
    </row>
    <row r="44" spans="1:15" ht="15" customHeight="1">
      <c r="A44" s="179" t="s">
        <v>88</v>
      </c>
      <c r="B44" s="180" t="s">
        <v>90</v>
      </c>
      <c r="C44" s="208"/>
      <c r="D44" s="134" t="s">
        <v>96</v>
      </c>
      <c r="E44" s="134"/>
      <c r="F44" s="134"/>
      <c r="G44" s="614">
        <f t="shared" si="2"/>
        <v>0</v>
      </c>
      <c r="H44" s="615"/>
      <c r="I44" s="616">
        <f>((L44*$G$4)/12*('Page 1'!$S$5/30))/100</f>
        <v>0</v>
      </c>
      <c r="J44" s="617"/>
      <c r="K44" s="414"/>
      <c r="L44" s="393">
        <v>0</v>
      </c>
      <c r="M44" s="385">
        <f t="shared" si="3"/>
        <v>0</v>
      </c>
      <c r="N44" s="399">
        <v>0</v>
      </c>
    </row>
    <row r="45" spans="1:15" ht="15" customHeight="1">
      <c r="A45" s="179" t="s">
        <v>88</v>
      </c>
      <c r="B45" s="180" t="s">
        <v>97</v>
      </c>
      <c r="C45" s="208"/>
      <c r="D45" s="134" t="s">
        <v>98</v>
      </c>
      <c r="E45" s="134"/>
      <c r="F45" s="134"/>
      <c r="G45" s="614">
        <f t="shared" si="2"/>
        <v>0</v>
      </c>
      <c r="H45" s="615"/>
      <c r="I45" s="616">
        <f>((L45*$G$4)/12*('Page 1'!$S$5/30))/100</f>
        <v>0</v>
      </c>
      <c r="J45" s="617"/>
      <c r="K45" s="411"/>
      <c r="L45" s="393">
        <v>0</v>
      </c>
      <c r="M45" s="385">
        <f t="shared" si="3"/>
        <v>0</v>
      </c>
      <c r="N45" s="399">
        <v>0</v>
      </c>
    </row>
    <row r="46" spans="1:15" ht="15" customHeight="1">
      <c r="A46" s="179" t="s">
        <v>88</v>
      </c>
      <c r="B46" s="180" t="s">
        <v>99</v>
      </c>
      <c r="C46" s="208"/>
      <c r="D46" s="134" t="s">
        <v>100</v>
      </c>
      <c r="E46" s="134"/>
      <c r="F46" s="134"/>
      <c r="G46" s="614">
        <f t="shared" si="2"/>
        <v>0</v>
      </c>
      <c r="H46" s="615"/>
      <c r="I46" s="616">
        <f>((L46*$G$4)/12*('Page 1'!$S$5/30))/100</f>
        <v>0</v>
      </c>
      <c r="J46" s="617"/>
      <c r="K46" s="411"/>
      <c r="L46" s="393">
        <v>0</v>
      </c>
      <c r="M46" s="385">
        <f t="shared" si="3"/>
        <v>0</v>
      </c>
      <c r="N46" s="399">
        <v>0</v>
      </c>
    </row>
    <row r="47" spans="1:15" ht="15" customHeight="1">
      <c r="A47" s="179" t="s">
        <v>88</v>
      </c>
      <c r="B47" s="180" t="s">
        <v>82</v>
      </c>
      <c r="C47" s="208"/>
      <c r="D47" s="134" t="s">
        <v>254</v>
      </c>
      <c r="E47" s="134"/>
      <c r="F47" s="134"/>
      <c r="G47" s="614">
        <f t="shared" si="2"/>
        <v>0</v>
      </c>
      <c r="H47" s="615"/>
      <c r="I47" s="616">
        <f>((L47*$G$4)/12*('Page 1'!$S$5/30))/100</f>
        <v>0</v>
      </c>
      <c r="J47" s="617"/>
      <c r="K47" s="411"/>
      <c r="L47" s="393">
        <v>0</v>
      </c>
      <c r="M47" s="385">
        <f t="shared" si="3"/>
        <v>0</v>
      </c>
      <c r="N47" s="399">
        <v>0</v>
      </c>
    </row>
    <row r="48" spans="1:15" ht="15" customHeight="1">
      <c r="A48" s="340"/>
      <c r="B48" s="341"/>
      <c r="C48" s="344" t="s">
        <v>5</v>
      </c>
      <c r="D48" s="344"/>
      <c r="E48" s="344"/>
      <c r="F48" s="344"/>
      <c r="G48" s="345"/>
      <c r="H48" s="347"/>
      <c r="I48" s="349"/>
      <c r="J48" s="295"/>
      <c r="K48" s="350" t="s">
        <v>92</v>
      </c>
      <c r="L48" s="371">
        <f>(SUM(L42:L47))</f>
        <v>0</v>
      </c>
      <c r="M48" s="371">
        <f>SUM(M42:M47)</f>
        <v>0</v>
      </c>
      <c r="N48" s="406">
        <f>SUM(N42:N47)</f>
        <v>0</v>
      </c>
    </row>
    <row r="49" spans="1:14" ht="15" customHeight="1">
      <c r="A49" s="175" t="s">
        <v>239</v>
      </c>
      <c r="B49" s="185"/>
      <c r="C49" s="185"/>
      <c r="D49" s="184"/>
      <c r="E49" s="184"/>
      <c r="F49" s="184"/>
      <c r="G49" s="195"/>
      <c r="H49" s="348"/>
      <c r="I49" s="343"/>
      <c r="J49" s="311"/>
      <c r="K49" s="311"/>
      <c r="L49" s="291"/>
      <c r="M49" s="226"/>
      <c r="N49" s="372"/>
    </row>
    <row r="50" spans="1:14" ht="15" customHeight="1">
      <c r="A50" s="179" t="s">
        <v>90</v>
      </c>
      <c r="B50" s="208"/>
      <c r="C50" s="208"/>
      <c r="D50" s="134" t="s">
        <v>94</v>
      </c>
      <c r="E50" s="134"/>
      <c r="F50" s="134"/>
      <c r="G50" s="614">
        <f>((L50*($G$5/100)))</f>
        <v>0</v>
      </c>
      <c r="H50" s="615"/>
      <c r="I50" s="616">
        <f>((L50*$G$4)/12*('Page 1'!$S$5/30))/100</f>
        <v>0</v>
      </c>
      <c r="J50" s="617"/>
      <c r="K50" s="411"/>
      <c r="L50" s="393">
        <v>0</v>
      </c>
      <c r="M50" s="385">
        <f>CEILING(L50+G50+I50,1)</f>
        <v>0</v>
      </c>
      <c r="N50" s="399">
        <v>0</v>
      </c>
    </row>
    <row r="51" spans="1:14" ht="15" customHeight="1">
      <c r="A51" s="340"/>
      <c r="B51" s="341"/>
      <c r="C51" s="344" t="s">
        <v>5</v>
      </c>
      <c r="D51" s="344"/>
      <c r="E51" s="344"/>
      <c r="F51" s="344"/>
      <c r="G51" s="345"/>
      <c r="H51" s="356" t="s">
        <v>5</v>
      </c>
      <c r="I51" s="349" t="s">
        <v>5</v>
      </c>
      <c r="J51" s="357" t="s">
        <v>5</v>
      </c>
      <c r="K51" s="357"/>
      <c r="L51" s="293" t="s">
        <v>5</v>
      </c>
      <c r="M51" s="295" t="s">
        <v>5</v>
      </c>
      <c r="N51" s="373" t="s">
        <v>5</v>
      </c>
    </row>
    <row r="52" spans="1:14" ht="15" customHeight="1">
      <c r="A52" s="175" t="s">
        <v>102</v>
      </c>
      <c r="B52" s="185"/>
      <c r="C52" s="185"/>
      <c r="D52" s="184"/>
      <c r="E52" s="184"/>
      <c r="F52" s="184"/>
      <c r="G52" s="195"/>
      <c r="H52" s="348"/>
      <c r="I52" s="181" t="s">
        <v>5</v>
      </c>
      <c r="J52" s="311"/>
      <c r="K52" s="310"/>
      <c r="L52" s="354"/>
      <c r="M52" s="355"/>
      <c r="N52" s="372"/>
    </row>
    <row r="53" spans="1:14" ht="15" customHeight="1">
      <c r="A53" s="179" t="s">
        <v>97</v>
      </c>
      <c r="B53" s="180" t="s">
        <v>87</v>
      </c>
      <c r="C53" s="208"/>
      <c r="D53" s="134" t="s">
        <v>94</v>
      </c>
      <c r="E53" s="134"/>
      <c r="F53" s="134"/>
      <c r="G53" s="614">
        <f>((L53*($G$5/100)))</f>
        <v>0</v>
      </c>
      <c r="H53" s="615"/>
      <c r="I53" s="616">
        <f>((L53*$G$4)/12*('Page 1'!$S$5/30))/100</f>
        <v>0</v>
      </c>
      <c r="J53" s="617"/>
      <c r="K53" s="413"/>
      <c r="L53" s="393">
        <v>0</v>
      </c>
      <c r="M53" s="385">
        <f>CEILING(L53+G53+I53,1)</f>
        <v>0</v>
      </c>
      <c r="N53" s="399">
        <v>0</v>
      </c>
    </row>
    <row r="54" spans="1:14" ht="15" customHeight="1">
      <c r="A54" s="179" t="s">
        <v>97</v>
      </c>
      <c r="B54" s="180" t="s">
        <v>88</v>
      </c>
      <c r="C54" s="208"/>
      <c r="D54" s="134" t="s">
        <v>95</v>
      </c>
      <c r="E54" s="134"/>
      <c r="F54" s="134"/>
      <c r="G54" s="614">
        <f>((L54*($G$5/100)))</f>
        <v>0</v>
      </c>
      <c r="H54" s="615"/>
      <c r="I54" s="616">
        <f>((L54*$G$4)/12*('Page 1'!$S$5/30))/100</f>
        <v>0</v>
      </c>
      <c r="J54" s="617"/>
      <c r="K54" s="411"/>
      <c r="L54" s="393">
        <v>0</v>
      </c>
      <c r="M54" s="385">
        <f>CEILING(L54+G54+I54,1)</f>
        <v>0</v>
      </c>
      <c r="N54" s="399">
        <v>0</v>
      </c>
    </row>
    <row r="55" spans="1:14" ht="15" customHeight="1">
      <c r="A55" s="187" t="s">
        <v>97</v>
      </c>
      <c r="B55" s="188" t="s">
        <v>90</v>
      </c>
      <c r="C55" s="224"/>
      <c r="D55" s="134" t="s">
        <v>190</v>
      </c>
      <c r="E55" s="134"/>
      <c r="F55" s="134"/>
      <c r="G55" s="614">
        <f>((L55*($G$5/100)))</f>
        <v>0</v>
      </c>
      <c r="H55" s="615"/>
      <c r="I55" s="616">
        <f>((L55*$G$4)/12*('Page 1'!$S$5/30))/100</f>
        <v>0</v>
      </c>
      <c r="J55" s="617"/>
      <c r="K55" s="411"/>
      <c r="L55" s="393">
        <v>0</v>
      </c>
      <c r="M55" s="385">
        <f>CEILING(L55+G55+I55,1)</f>
        <v>0</v>
      </c>
      <c r="N55" s="399">
        <v>0</v>
      </c>
    </row>
    <row r="56" spans="1:14" ht="15" customHeight="1">
      <c r="A56" s="340"/>
      <c r="B56" s="341"/>
      <c r="C56" s="344" t="s">
        <v>5</v>
      </c>
      <c r="D56" s="344"/>
      <c r="E56" s="344"/>
      <c r="F56" s="344"/>
      <c r="G56" s="345" t="s">
        <v>5</v>
      </c>
      <c r="H56" s="347"/>
      <c r="I56" s="347"/>
      <c r="J56" s="295"/>
      <c r="K56" s="350" t="s">
        <v>92</v>
      </c>
      <c r="L56" s="371">
        <f>(SUM(L53:L55))</f>
        <v>0</v>
      </c>
      <c r="M56" s="371">
        <f>SUM(M53:M55)</f>
        <v>0</v>
      </c>
      <c r="N56" s="406">
        <f>SUM(N53:N55)</f>
        <v>0</v>
      </c>
    </row>
    <row r="57" spans="1:14" ht="15" customHeight="1">
      <c r="A57" s="175" t="s">
        <v>103</v>
      </c>
      <c r="B57" s="351"/>
      <c r="C57" s="351"/>
      <c r="D57" s="177"/>
      <c r="E57" s="177"/>
      <c r="F57" s="177"/>
      <c r="G57" s="352" t="s">
        <v>5</v>
      </c>
      <c r="H57" s="353"/>
      <c r="I57" s="353"/>
      <c r="J57" s="353"/>
      <c r="K57" s="248"/>
      <c r="L57" s="294"/>
      <c r="M57" s="186"/>
      <c r="N57" s="372"/>
    </row>
    <row r="58" spans="1:14" ht="15" customHeight="1">
      <c r="A58" s="179" t="s">
        <v>99</v>
      </c>
      <c r="B58" s="208"/>
      <c r="C58" s="208"/>
      <c r="D58" s="134" t="s">
        <v>95</v>
      </c>
      <c r="E58" s="134"/>
      <c r="F58" s="134"/>
      <c r="G58" s="614">
        <f>((L58*($G$5/100)))</f>
        <v>0</v>
      </c>
      <c r="H58" s="615"/>
      <c r="I58" s="616">
        <f>((L58*$G$4)/12*('Page 1'!$S$5/30))/100</f>
        <v>0</v>
      </c>
      <c r="J58" s="617"/>
      <c r="K58" s="309"/>
      <c r="L58" s="420">
        <v>0</v>
      </c>
      <c r="M58" s="385">
        <f>CEILING(L58+G58+I58,1)</f>
        <v>0</v>
      </c>
      <c r="N58" s="399">
        <v>0</v>
      </c>
    </row>
    <row r="59" spans="1:14" ht="15" customHeight="1">
      <c r="A59" s="340"/>
      <c r="B59" s="341"/>
      <c r="C59" s="344" t="s">
        <v>5</v>
      </c>
      <c r="D59" s="344"/>
      <c r="E59" s="344"/>
      <c r="F59" s="344"/>
      <c r="G59" s="359"/>
      <c r="H59" s="295"/>
      <c r="I59" s="360"/>
      <c r="J59" s="357"/>
      <c r="K59" s="357"/>
      <c r="L59" s="293" t="s">
        <v>5</v>
      </c>
      <c r="M59" s="295"/>
      <c r="N59" s="373"/>
    </row>
    <row r="60" spans="1:14" ht="15" customHeight="1">
      <c r="A60" s="175" t="s">
        <v>104</v>
      </c>
      <c r="B60" s="185"/>
      <c r="C60" s="185"/>
      <c r="D60" s="184"/>
      <c r="E60" s="184"/>
      <c r="F60" s="184"/>
      <c r="G60" s="177"/>
      <c r="H60" s="348"/>
      <c r="I60" s="343"/>
      <c r="J60" s="182"/>
      <c r="K60" s="182"/>
      <c r="L60" s="358"/>
      <c r="M60" s="348"/>
      <c r="N60" s="374"/>
    </row>
    <row r="61" spans="1:14" ht="15" customHeight="1">
      <c r="A61" s="229" t="s">
        <v>82</v>
      </c>
      <c r="B61" s="228" t="s">
        <v>245</v>
      </c>
      <c r="C61" s="230">
        <v>53102200</v>
      </c>
      <c r="D61" s="136" t="s">
        <v>261</v>
      </c>
      <c r="E61" s="137"/>
      <c r="F61" s="137"/>
      <c r="G61" s="614">
        <f>((L61*($G$5/100)))</f>
        <v>0</v>
      </c>
      <c r="H61" s="615"/>
      <c r="I61" s="616">
        <f>((L61*$G$4)/12*('Page 1'!$S$5/30))/100</f>
        <v>0</v>
      </c>
      <c r="J61" s="617"/>
      <c r="K61" s="412"/>
      <c r="L61" s="393">
        <v>0</v>
      </c>
      <c r="M61" s="390">
        <f>CEILING(L61+G61+I61,1)</f>
        <v>0</v>
      </c>
      <c r="N61" s="400">
        <v>0</v>
      </c>
    </row>
    <row r="62" spans="1:14" ht="15" customHeight="1">
      <c r="A62" s="244" t="s">
        <v>82</v>
      </c>
      <c r="B62" s="228" t="s">
        <v>245</v>
      </c>
      <c r="C62" s="232">
        <v>53102000</v>
      </c>
      <c r="D62" s="136" t="s">
        <v>112</v>
      </c>
      <c r="E62" s="137"/>
      <c r="F62" s="137"/>
      <c r="G62" s="614">
        <f>((L62*($G$5/100)))</f>
        <v>0</v>
      </c>
      <c r="H62" s="615"/>
      <c r="I62" s="616">
        <f>((L62*$G$4)/12*('Page 1'!$S$5/30))/100</f>
        <v>0</v>
      </c>
      <c r="J62" s="617"/>
      <c r="K62" s="411"/>
      <c r="L62" s="393">
        <v>0</v>
      </c>
      <c r="M62" s="391">
        <f>CEILING(L62+G62+I62,1)</f>
        <v>0</v>
      </c>
      <c r="N62" s="400">
        <v>0</v>
      </c>
    </row>
    <row r="63" spans="1:14" ht="15" customHeight="1">
      <c r="A63" s="244" t="s">
        <v>101</v>
      </c>
      <c r="B63" s="208"/>
      <c r="C63" s="231">
        <v>53102100</v>
      </c>
      <c r="D63" s="220" t="s">
        <v>247</v>
      </c>
      <c r="E63" s="137"/>
      <c r="F63" s="137"/>
      <c r="G63" s="614">
        <f>((L63*($G$5/100)))</f>
        <v>0</v>
      </c>
      <c r="H63" s="615"/>
      <c r="I63" s="616">
        <f>((L63*$G$4)/12*('Page 1'!$S$5/30))/100</f>
        <v>0</v>
      </c>
      <c r="J63" s="617"/>
      <c r="K63" s="412"/>
      <c r="L63" s="393">
        <v>0</v>
      </c>
      <c r="M63" s="391">
        <f>CEILING(L63+G63+I63,1)</f>
        <v>0</v>
      </c>
      <c r="N63" s="400">
        <v>0</v>
      </c>
    </row>
    <row r="64" spans="1:14" ht="15" customHeight="1">
      <c r="A64" s="361"/>
      <c r="B64" s="362"/>
      <c r="C64" s="362"/>
      <c r="D64" s="327"/>
      <c r="E64" s="135"/>
      <c r="F64" s="135"/>
      <c r="G64" s="327"/>
      <c r="H64" s="347"/>
      <c r="I64" s="347"/>
      <c r="J64" s="295"/>
      <c r="K64" s="350" t="s">
        <v>92</v>
      </c>
      <c r="L64" s="416">
        <f>SUM(L61:L63)</f>
        <v>0</v>
      </c>
      <c r="M64" s="392">
        <f>SUM(M61:M63)</f>
        <v>0</v>
      </c>
      <c r="N64" s="405">
        <f>SUM(N61:N63)</f>
        <v>0</v>
      </c>
    </row>
    <row r="65" spans="1:14" ht="15" customHeight="1">
      <c r="A65" s="175" t="s">
        <v>193</v>
      </c>
      <c r="B65" s="235"/>
      <c r="C65" s="235"/>
      <c r="D65" s="235"/>
      <c r="E65" s="235"/>
      <c r="F65" s="235"/>
      <c r="G65" s="235"/>
      <c r="H65" s="182"/>
      <c r="I65" s="182"/>
      <c r="J65" s="311"/>
      <c r="K65" s="311"/>
      <c r="L65" s="292"/>
      <c r="M65" s="227"/>
      <c r="N65" s="375"/>
    </row>
    <row r="66" spans="1:14" ht="15" customHeight="1">
      <c r="A66" s="233" t="s">
        <v>105</v>
      </c>
      <c r="B66" s="209"/>
      <c r="C66" s="209"/>
      <c r="D66" s="135" t="s">
        <v>193</v>
      </c>
      <c r="E66" s="135"/>
      <c r="F66" s="135"/>
      <c r="G66" s="614">
        <f>((L66*($G$5/100)))</f>
        <v>0</v>
      </c>
      <c r="H66" s="615"/>
      <c r="I66" s="616">
        <f>((L66*$G$4)/12*('Page 1'!$S$5/30))/100</f>
        <v>0</v>
      </c>
      <c r="J66" s="617"/>
      <c r="K66" s="315" t="s">
        <v>92</v>
      </c>
      <c r="L66" s="393">
        <v>0</v>
      </c>
      <c r="M66" s="385">
        <f>CEILING(L66+G66+I66,1)</f>
        <v>0</v>
      </c>
      <c r="N66" s="401">
        <v>0</v>
      </c>
    </row>
    <row r="67" spans="1:14" ht="15" customHeight="1">
      <c r="A67" s="361"/>
      <c r="B67" s="362"/>
      <c r="C67" s="362"/>
      <c r="D67" s="327"/>
      <c r="E67" s="327"/>
      <c r="F67" s="327"/>
      <c r="G67" s="327"/>
      <c r="H67" s="349"/>
      <c r="I67" s="349"/>
      <c r="J67" s="363"/>
      <c r="K67" s="364"/>
      <c r="L67" s="365"/>
      <c r="M67" s="349"/>
      <c r="N67" s="376"/>
    </row>
    <row r="68" spans="1:14" ht="15" customHeight="1">
      <c r="A68" s="175" t="s">
        <v>246</v>
      </c>
      <c r="B68" s="228"/>
      <c r="C68" s="228"/>
      <c r="D68" s="235"/>
      <c r="E68" s="235"/>
      <c r="F68" s="235"/>
      <c r="G68" s="235"/>
      <c r="H68" s="181"/>
      <c r="I68" s="181"/>
      <c r="J68" s="312"/>
      <c r="K68" s="312"/>
      <c r="L68" s="181"/>
      <c r="M68" s="181"/>
      <c r="N68" s="377"/>
    </row>
    <row r="69" spans="1:14" ht="15" customHeight="1">
      <c r="A69" s="179" t="s">
        <v>106</v>
      </c>
      <c r="B69" s="180" t="s">
        <v>87</v>
      </c>
      <c r="C69" s="208"/>
      <c r="D69" s="234" t="s">
        <v>107</v>
      </c>
      <c r="E69" s="235"/>
      <c r="F69" s="235"/>
      <c r="G69" s="614">
        <f>((L69*($G$5/100)))</f>
        <v>0</v>
      </c>
      <c r="H69" s="615"/>
      <c r="I69" s="616">
        <f>((L69*$G$4)/12*('Page 1'!$S$5/30))/100</f>
        <v>0</v>
      </c>
      <c r="J69" s="617"/>
      <c r="K69" s="410"/>
      <c r="L69" s="393">
        <v>0</v>
      </c>
      <c r="M69" s="385">
        <f>CEILING(L69+G69+I69,1)</f>
        <v>0</v>
      </c>
      <c r="N69" s="399">
        <v>0</v>
      </c>
    </row>
    <row r="70" spans="1:14" ht="15" customHeight="1">
      <c r="A70" s="179" t="s">
        <v>106</v>
      </c>
      <c r="B70" s="180" t="s">
        <v>88</v>
      </c>
      <c r="C70" s="208"/>
      <c r="D70" s="138" t="s">
        <v>108</v>
      </c>
      <c r="E70" s="139"/>
      <c r="F70" s="139"/>
      <c r="G70" s="614">
        <f>((L70*($G$5/100)))</f>
        <v>0</v>
      </c>
      <c r="H70" s="615"/>
      <c r="I70" s="616">
        <f>((L70*$G$4)/12*('Page 1'!$S$5/30))/100</f>
        <v>0</v>
      </c>
      <c r="J70" s="617"/>
      <c r="K70" s="411"/>
      <c r="L70" s="393">
        <v>0</v>
      </c>
      <c r="M70" s="385">
        <f>CEILING(L70+G70+I70,1)</f>
        <v>0</v>
      </c>
      <c r="N70" s="399">
        <v>0</v>
      </c>
    </row>
    <row r="71" spans="1:14" ht="15" customHeight="1">
      <c r="A71" s="179" t="s">
        <v>106</v>
      </c>
      <c r="B71" s="180" t="s">
        <v>90</v>
      </c>
      <c r="C71" s="208"/>
      <c r="D71" s="134" t="s">
        <v>109</v>
      </c>
      <c r="E71" s="134"/>
      <c r="F71" s="134"/>
      <c r="G71" s="614">
        <f>((L71*($G$5/100)))</f>
        <v>0</v>
      </c>
      <c r="H71" s="615"/>
      <c r="I71" s="616">
        <f>((L71*$G$4)/12*('Page 1'!$S$5/30))/100</f>
        <v>0</v>
      </c>
      <c r="J71" s="617"/>
      <c r="K71" s="411"/>
      <c r="L71" s="393">
        <v>0</v>
      </c>
      <c r="M71" s="385">
        <f>CEILING(L71+G71+I71,1)</f>
        <v>0</v>
      </c>
      <c r="N71" s="399">
        <v>0</v>
      </c>
    </row>
    <row r="72" spans="1:14" ht="15" customHeight="1" thickBot="1">
      <c r="A72" s="221"/>
      <c r="B72" s="222"/>
      <c r="C72" s="223" t="s">
        <v>5</v>
      </c>
      <c r="D72" s="223"/>
      <c r="E72" s="223"/>
      <c r="F72" s="223"/>
      <c r="G72" s="223"/>
      <c r="H72" s="326"/>
      <c r="I72" s="237"/>
      <c r="J72" s="189"/>
      <c r="K72" s="189" t="s">
        <v>92</v>
      </c>
      <c r="L72" s="386">
        <f>SUM(L69:L71)</f>
        <v>0</v>
      </c>
      <c r="M72" s="386">
        <f>SUM(M69:M71)</f>
        <v>0</v>
      </c>
      <c r="N72" s="402">
        <f>SUM(N69:N71)</f>
        <v>0</v>
      </c>
    </row>
    <row r="73" spans="1:14" ht="15" customHeight="1">
      <c r="A73" s="190"/>
      <c r="B73" s="191"/>
      <c r="C73" s="192" t="s">
        <v>45</v>
      </c>
      <c r="D73" s="193"/>
      <c r="E73" s="193"/>
      <c r="F73" s="193"/>
      <c r="G73" s="193"/>
      <c r="H73" s="236"/>
      <c r="I73" s="236"/>
      <c r="J73" s="195"/>
      <c r="K73" s="195"/>
      <c r="L73" s="417">
        <f>L72+L66+L64+L58+L56+L50+L48+L40+M35</f>
        <v>0</v>
      </c>
      <c r="M73" s="387">
        <f>(M72+M66+M64+M58+M56+M50+M48+M40+M35)</f>
        <v>0</v>
      </c>
      <c r="N73" s="403">
        <f>(N72+N66+N64+N58+N56+N50+N48+N40+N35)</f>
        <v>0</v>
      </c>
    </row>
    <row r="74" spans="1:14" ht="15" customHeight="1">
      <c r="A74" s="194" t="str">
        <f xml:space="preserve"> "Less Credits (Reimbursements/Contr.-in-aid) -- Needs to be planned on WBS "  &amp; IF(LEN(A3) = 1, "C.XXXXXX.04", A3 &amp; ".04")</f>
        <v>Less Credits (Reimbursements/Contr.-in-aid) -- Needs to be planned on WBS C.XXXXXX.04</v>
      </c>
      <c r="B74" s="196"/>
      <c r="C74" s="380"/>
      <c r="D74" s="197"/>
      <c r="E74" s="197"/>
      <c r="F74" s="197"/>
      <c r="G74" s="285"/>
      <c r="H74" s="286"/>
      <c r="I74" s="286"/>
      <c r="J74" s="285"/>
      <c r="K74" s="285"/>
      <c r="L74" s="388">
        <v>0</v>
      </c>
      <c r="M74" s="387">
        <f>(L74+J74+H74)</f>
        <v>0</v>
      </c>
      <c r="N74" s="419">
        <v>0</v>
      </c>
    </row>
    <row r="75" spans="1:14" ht="15" customHeight="1" thickBot="1">
      <c r="A75" s="198"/>
      <c r="B75" s="199"/>
      <c r="C75" s="200" t="s">
        <v>47</v>
      </c>
      <c r="D75" s="201"/>
      <c r="E75" s="201"/>
      <c r="F75" s="201"/>
      <c r="G75" s="201"/>
      <c r="H75" s="202"/>
      <c r="I75" s="202"/>
      <c r="J75" s="203"/>
      <c r="K75" s="203"/>
      <c r="L75" s="418">
        <f>L73-L74</f>
        <v>0</v>
      </c>
      <c r="M75" s="389">
        <f>(M73-M74)</f>
        <v>0</v>
      </c>
      <c r="N75" s="404">
        <f>(N73-N74)</f>
        <v>0</v>
      </c>
    </row>
    <row r="76" spans="1:14" ht="15" customHeight="1">
      <c r="A76" s="204"/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</row>
    <row r="77" spans="1:14" ht="15" customHeight="1">
      <c r="A77" s="204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</row>
    <row r="78" spans="1:14" ht="15" customHeight="1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</row>
  </sheetData>
  <sheetProtection sheet="1" objects="1" scenarios="1"/>
  <mergeCells count="57">
    <mergeCell ref="A5:B5"/>
    <mergeCell ref="C5:E5"/>
    <mergeCell ref="D6:D7"/>
    <mergeCell ref="H6:H7"/>
    <mergeCell ref="J6:J7"/>
    <mergeCell ref="K6:K7"/>
    <mergeCell ref="I6:I7"/>
    <mergeCell ref="I36:J36"/>
    <mergeCell ref="G36:H36"/>
    <mergeCell ref="G37:H37"/>
    <mergeCell ref="I37:J37"/>
    <mergeCell ref="A2:B2"/>
    <mergeCell ref="C2:E2"/>
    <mergeCell ref="A3:B3"/>
    <mergeCell ref="C3:E3"/>
    <mergeCell ref="A4:B4"/>
    <mergeCell ref="C4:E4"/>
    <mergeCell ref="G38:H38"/>
    <mergeCell ref="I38:J38"/>
    <mergeCell ref="G45:H45"/>
    <mergeCell ref="G39:H39"/>
    <mergeCell ref="G42:H42"/>
    <mergeCell ref="G43:H43"/>
    <mergeCell ref="G46:H46"/>
    <mergeCell ref="G47:H47"/>
    <mergeCell ref="I39:J39"/>
    <mergeCell ref="I42:J42"/>
    <mergeCell ref="I43:J43"/>
    <mergeCell ref="I44:J44"/>
    <mergeCell ref="I45:J45"/>
    <mergeCell ref="I46:J46"/>
    <mergeCell ref="I47:J47"/>
    <mergeCell ref="G44:H44"/>
    <mergeCell ref="G58:H58"/>
    <mergeCell ref="I58:J58"/>
    <mergeCell ref="I50:J50"/>
    <mergeCell ref="G53:H53"/>
    <mergeCell ref="G54:H54"/>
    <mergeCell ref="G55:H55"/>
    <mergeCell ref="I53:J53"/>
    <mergeCell ref="I54:J54"/>
    <mergeCell ref="I55:J55"/>
    <mergeCell ref="G50:H50"/>
    <mergeCell ref="G66:H66"/>
    <mergeCell ref="I66:J66"/>
    <mergeCell ref="G63:H63"/>
    <mergeCell ref="I61:J61"/>
    <mergeCell ref="I62:J62"/>
    <mergeCell ref="I63:J63"/>
    <mergeCell ref="G61:H61"/>
    <mergeCell ref="G62:H62"/>
    <mergeCell ref="G71:H71"/>
    <mergeCell ref="I71:J71"/>
    <mergeCell ref="I70:J70"/>
    <mergeCell ref="I69:J69"/>
    <mergeCell ref="G69:H69"/>
    <mergeCell ref="G70:H70"/>
  </mergeCells>
  <phoneticPr fontId="0" type="noConversion"/>
  <dataValidations xWindow="340" yWindow="181" count="1">
    <dataValidation errorStyle="information" allowBlank="1" showInputMessage="1" showErrorMessage="1" promptTitle="OVERHEAD RATE CALCULATION" prompt="_x000a_Input current company overhead rate. Rate can include Asbuilts, Overheads, and/or AFUDC.  Rate will be used in calculations included on this form." sqref="G5"/>
  </dataValidations>
  <printOptions horizontalCentered="1" verticalCentered="1"/>
  <pageMargins left="0.45" right="0.38" top="0.28000000000000003" bottom="0.37" header="0.28000000000000003" footer="0.34"/>
  <pageSetup scale="63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108" r:id="rId4" name="CommandButton3">
          <controlPr defaultSize="0" print="0" autoLine="0" r:id="rId5">
            <anchor moveWithCells="1">
              <from>
                <xdr:col>12</xdr:col>
                <xdr:colOff>504825</xdr:colOff>
                <xdr:row>2</xdr:row>
                <xdr:rowOff>142875</xdr:rowOff>
              </from>
              <to>
                <xdr:col>13</xdr:col>
                <xdr:colOff>638175</xdr:colOff>
                <xdr:row>4</xdr:row>
                <xdr:rowOff>19050</xdr:rowOff>
              </to>
            </anchor>
          </controlPr>
        </control>
      </mc:Choice>
      <mc:Fallback>
        <control shapeId="2108" r:id="rId4" name="CommandButton3"/>
      </mc:Fallback>
    </mc:AlternateContent>
    <mc:AlternateContent xmlns:mc="http://schemas.openxmlformats.org/markup-compatibility/2006">
      <mc:Choice Requires="x14">
        <control shapeId="2061" r:id="rId6" name="CommandButton2">
          <controlPr defaultSize="0" print="0" autoLine="0" r:id="rId7">
            <anchor moveWithCells="1">
              <from>
                <xdr:col>4</xdr:col>
                <xdr:colOff>447675</xdr:colOff>
                <xdr:row>5</xdr:row>
                <xdr:rowOff>57150</xdr:rowOff>
              </from>
              <to>
                <xdr:col>6</xdr:col>
                <xdr:colOff>428625</xdr:colOff>
                <xdr:row>6</xdr:row>
                <xdr:rowOff>152400</xdr:rowOff>
              </to>
            </anchor>
          </controlPr>
        </control>
      </mc:Choice>
      <mc:Fallback>
        <control shapeId="2061" r:id="rId6" name="CommandButton2"/>
      </mc:Fallback>
    </mc:AlternateContent>
    <mc:AlternateContent xmlns:mc="http://schemas.openxmlformats.org/markup-compatibility/2006">
      <mc:Choice Requires="x14">
        <control shapeId="2060" r:id="rId8" name="CommandButton1">
          <controlPr defaultSize="0" print="0" autoLine="0" r:id="rId9">
            <anchor moveWithCells="1">
              <from>
                <xdr:col>9</xdr:col>
                <xdr:colOff>180975</xdr:colOff>
                <xdr:row>0</xdr:row>
                <xdr:rowOff>57150</xdr:rowOff>
              </from>
              <to>
                <xdr:col>12</xdr:col>
                <xdr:colOff>133350</xdr:colOff>
                <xdr:row>1</xdr:row>
                <xdr:rowOff>152400</xdr:rowOff>
              </to>
            </anchor>
          </controlPr>
        </control>
      </mc:Choice>
      <mc:Fallback>
        <control shapeId="2060" r:id="rId8" name="CommandButton1"/>
      </mc:Fallback>
    </mc:AlternateContent>
    <mc:AlternateContent xmlns:mc="http://schemas.openxmlformats.org/markup-compatibility/2006">
      <mc:Choice Requires="x14">
        <control shapeId="2059" r:id="rId10" name="TextBox1">
          <controlPr defaultSize="0" print="0" autoLine="0" linkedCell="N75" r:id="rId11">
            <anchor moveWithCells="1">
              <from>
                <xdr:col>10</xdr:col>
                <xdr:colOff>514350</xdr:colOff>
                <xdr:row>0</xdr:row>
                <xdr:rowOff>85725</xdr:rowOff>
              </from>
              <to>
                <xdr:col>11</xdr:col>
                <xdr:colOff>914400</xdr:colOff>
                <xdr:row>1</xdr:row>
                <xdr:rowOff>104775</xdr:rowOff>
              </to>
            </anchor>
          </controlPr>
        </control>
      </mc:Choice>
      <mc:Fallback>
        <control shapeId="2059" r:id="rId10" name="TextBox1"/>
      </mc:Fallback>
    </mc:AlternateContent>
    <mc:AlternateContent xmlns:mc="http://schemas.openxmlformats.org/markup-compatibility/2006">
      <mc:Choice Requires="x14">
        <control shapeId="2056" r:id="rId12" name="ComboBox1">
          <controlPr defaultSize="0" autoLine="0" r:id="rId13">
            <anchor moveWithCells="1">
              <from>
                <xdr:col>9</xdr:col>
                <xdr:colOff>209550</xdr:colOff>
                <xdr:row>2</xdr:row>
                <xdr:rowOff>0</xdr:rowOff>
              </from>
              <to>
                <xdr:col>12</xdr:col>
                <xdr:colOff>104775</xdr:colOff>
                <xdr:row>3</xdr:row>
                <xdr:rowOff>85725</xdr:rowOff>
              </to>
            </anchor>
          </controlPr>
        </control>
      </mc:Choice>
      <mc:Fallback>
        <control shapeId="2056" r:id="rId12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60"/>
  <sheetViews>
    <sheetView topLeftCell="A5" zoomScale="85" workbookViewId="0">
      <selection activeCell="D33" sqref="D33"/>
    </sheetView>
  </sheetViews>
  <sheetFormatPr defaultColWidth="8.75" defaultRowHeight="12.75"/>
  <cols>
    <col min="1" max="1" width="11.625" style="131" customWidth="1"/>
    <col min="2" max="2" width="45.75" style="127" customWidth="1"/>
    <col min="3" max="3" width="11.625" style="128" customWidth="1"/>
    <col min="4" max="4" width="45.75" style="128" customWidth="1"/>
    <col min="5" max="16384" width="8.75" style="128"/>
  </cols>
  <sheetData>
    <row r="1" spans="1:4">
      <c r="A1" s="124" t="s">
        <v>113</v>
      </c>
      <c r="B1" s="125"/>
      <c r="C1" s="125"/>
    </row>
    <row r="2" spans="1:4">
      <c r="A2" s="125"/>
      <c r="B2" s="124"/>
      <c r="C2" s="125"/>
    </row>
    <row r="3" spans="1:4">
      <c r="A3" s="126" t="s">
        <v>114</v>
      </c>
    </row>
    <row r="4" spans="1:4">
      <c r="A4" s="129"/>
    </row>
    <row r="5" spans="1:4">
      <c r="A5" s="317" t="s">
        <v>115</v>
      </c>
      <c r="B5" s="318" t="s">
        <v>116</v>
      </c>
      <c r="C5" s="317" t="s">
        <v>115</v>
      </c>
      <c r="D5" s="318" t="s">
        <v>116</v>
      </c>
    </row>
    <row r="6" spans="1:4">
      <c r="A6" s="319"/>
      <c r="B6" s="320"/>
      <c r="C6" s="321"/>
      <c r="D6" s="321"/>
    </row>
    <row r="7" spans="1:4">
      <c r="A7" s="131" t="s">
        <v>117</v>
      </c>
      <c r="B7" s="127" t="s">
        <v>135</v>
      </c>
      <c r="C7" s="130">
        <v>28</v>
      </c>
      <c r="D7" s="132" t="s">
        <v>157</v>
      </c>
    </row>
    <row r="8" spans="1:4">
      <c r="A8" s="131" t="s">
        <v>118</v>
      </c>
      <c r="B8" s="127" t="s">
        <v>138</v>
      </c>
      <c r="C8" s="130">
        <v>29</v>
      </c>
      <c r="D8" s="132" t="s">
        <v>159</v>
      </c>
    </row>
    <row r="9" spans="1:4">
      <c r="A9" s="131" t="s">
        <v>119</v>
      </c>
      <c r="B9" s="127" t="s">
        <v>141</v>
      </c>
      <c r="C9" s="130">
        <v>30</v>
      </c>
      <c r="D9" s="132" t="s">
        <v>161</v>
      </c>
    </row>
    <row r="10" spans="1:4">
      <c r="A10" s="131" t="s">
        <v>120</v>
      </c>
      <c r="B10" s="127" t="s">
        <v>144</v>
      </c>
      <c r="C10" s="130">
        <v>31</v>
      </c>
      <c r="D10" s="132" t="s">
        <v>108</v>
      </c>
    </row>
    <row r="11" spans="1:4">
      <c r="A11" s="131" t="s">
        <v>121</v>
      </c>
      <c r="B11" s="127" t="s">
        <v>147</v>
      </c>
      <c r="C11" s="130">
        <v>32</v>
      </c>
      <c r="D11" s="132" t="s">
        <v>167</v>
      </c>
    </row>
    <row r="12" spans="1:4">
      <c r="A12" s="131" t="s">
        <v>122</v>
      </c>
      <c r="B12" s="127" t="s">
        <v>150</v>
      </c>
      <c r="C12" s="130">
        <v>33</v>
      </c>
      <c r="D12" s="132" t="s">
        <v>171</v>
      </c>
    </row>
    <row r="13" spans="1:4">
      <c r="A13" s="131" t="s">
        <v>123</v>
      </c>
      <c r="B13" s="127" t="s">
        <v>153</v>
      </c>
      <c r="C13" s="130">
        <v>34</v>
      </c>
      <c r="D13" s="132" t="s">
        <v>134</v>
      </c>
    </row>
    <row r="14" spans="1:4">
      <c r="A14" s="131" t="s">
        <v>124</v>
      </c>
      <c r="B14" s="127" t="s">
        <v>156</v>
      </c>
      <c r="C14" s="130">
        <v>35</v>
      </c>
      <c r="D14" s="132" t="s">
        <v>176</v>
      </c>
    </row>
    <row r="15" spans="1:4">
      <c r="A15" s="131" t="s">
        <v>125</v>
      </c>
      <c r="B15" s="127" t="s">
        <v>158</v>
      </c>
      <c r="C15" s="130">
        <v>36</v>
      </c>
      <c r="D15" s="132" t="s">
        <v>178</v>
      </c>
    </row>
    <row r="16" spans="1:4">
      <c r="A16" s="131" t="s">
        <v>126</v>
      </c>
      <c r="B16" s="127" t="s">
        <v>160</v>
      </c>
      <c r="C16" s="130">
        <v>37</v>
      </c>
      <c r="D16" s="132" t="s">
        <v>181</v>
      </c>
    </row>
    <row r="17" spans="1:4">
      <c r="A17" s="131" t="s">
        <v>127</v>
      </c>
      <c r="B17" s="127" t="s">
        <v>163</v>
      </c>
      <c r="C17" s="130">
        <v>38</v>
      </c>
      <c r="D17" s="132" t="s">
        <v>183</v>
      </c>
    </row>
    <row r="18" spans="1:4">
      <c r="A18" s="131" t="s">
        <v>165</v>
      </c>
      <c r="B18" s="127" t="s">
        <v>166</v>
      </c>
      <c r="C18" s="130">
        <v>39</v>
      </c>
      <c r="D18" s="132" t="s">
        <v>185</v>
      </c>
    </row>
    <row r="19" spans="1:4">
      <c r="A19" s="131" t="s">
        <v>169</v>
      </c>
      <c r="B19" s="127" t="s">
        <v>170</v>
      </c>
      <c r="C19" s="130">
        <v>40</v>
      </c>
      <c r="D19" s="132" t="s">
        <v>187</v>
      </c>
    </row>
    <row r="20" spans="1:4">
      <c r="A20" s="131" t="s">
        <v>128</v>
      </c>
      <c r="B20" s="127" t="s">
        <v>173</v>
      </c>
      <c r="C20" s="130">
        <v>41</v>
      </c>
      <c r="D20" s="132" t="s">
        <v>137</v>
      </c>
    </row>
    <row r="21" spans="1:4">
      <c r="A21" s="131" t="s">
        <v>129</v>
      </c>
      <c r="B21" s="127" t="s">
        <v>175</v>
      </c>
      <c r="C21" s="130">
        <v>42</v>
      </c>
      <c r="D21" s="132" t="s">
        <v>140</v>
      </c>
    </row>
    <row r="22" spans="1:4">
      <c r="A22" s="131" t="s">
        <v>130</v>
      </c>
      <c r="B22" s="127" t="s">
        <v>177</v>
      </c>
      <c r="C22" s="130">
        <v>43</v>
      </c>
      <c r="D22" s="132" t="s">
        <v>143</v>
      </c>
    </row>
    <row r="23" spans="1:4">
      <c r="A23" s="131" t="s">
        <v>179</v>
      </c>
      <c r="B23" s="127" t="s">
        <v>180</v>
      </c>
      <c r="C23" s="130">
        <v>44</v>
      </c>
      <c r="D23" s="132" t="s">
        <v>146</v>
      </c>
    </row>
    <row r="24" spans="1:4">
      <c r="A24" s="131" t="s">
        <v>131</v>
      </c>
      <c r="B24" s="127" t="s">
        <v>182</v>
      </c>
      <c r="C24" s="130">
        <v>45</v>
      </c>
      <c r="D24" s="132" t="s">
        <v>149</v>
      </c>
    </row>
    <row r="25" spans="1:4">
      <c r="A25" s="131" t="s">
        <v>132</v>
      </c>
      <c r="B25" s="127" t="s">
        <v>184</v>
      </c>
      <c r="C25" s="130">
        <v>46</v>
      </c>
      <c r="D25" s="132" t="s">
        <v>152</v>
      </c>
    </row>
    <row r="26" spans="1:4">
      <c r="A26" s="131" t="s">
        <v>133</v>
      </c>
      <c r="B26" s="127" t="s">
        <v>186</v>
      </c>
      <c r="C26" s="130">
        <v>47</v>
      </c>
      <c r="D26" s="132" t="s">
        <v>155</v>
      </c>
    </row>
    <row r="27" spans="1:4">
      <c r="A27" s="130">
        <v>21</v>
      </c>
      <c r="B27" s="132" t="s">
        <v>136</v>
      </c>
      <c r="C27" s="130">
        <v>48</v>
      </c>
      <c r="D27" s="132"/>
    </row>
    <row r="28" spans="1:4">
      <c r="A28" s="130">
        <v>22</v>
      </c>
      <c r="B28" s="132" t="s">
        <v>139</v>
      </c>
      <c r="C28" s="130">
        <v>49</v>
      </c>
      <c r="D28" s="132" t="s">
        <v>258</v>
      </c>
    </row>
    <row r="29" spans="1:4">
      <c r="A29" s="130">
        <v>23</v>
      </c>
      <c r="B29" s="132" t="s">
        <v>142</v>
      </c>
      <c r="C29" s="130">
        <v>50</v>
      </c>
      <c r="D29" s="132" t="s">
        <v>162</v>
      </c>
    </row>
    <row r="30" spans="1:4">
      <c r="A30" s="130">
        <v>24</v>
      </c>
      <c r="B30" s="132" t="s">
        <v>145</v>
      </c>
      <c r="C30" s="130">
        <v>51</v>
      </c>
      <c r="D30" s="132" t="s">
        <v>164</v>
      </c>
    </row>
    <row r="31" spans="1:4">
      <c r="A31" s="130">
        <v>25</v>
      </c>
      <c r="B31" s="132" t="s">
        <v>148</v>
      </c>
      <c r="C31" s="130">
        <v>52</v>
      </c>
      <c r="D31" s="132" t="s">
        <v>168</v>
      </c>
    </row>
    <row r="32" spans="1:4">
      <c r="A32" s="130">
        <v>26</v>
      </c>
      <c r="B32" s="132" t="s">
        <v>151</v>
      </c>
      <c r="C32" s="130">
        <v>53</v>
      </c>
      <c r="D32" s="132" t="s">
        <v>172</v>
      </c>
    </row>
    <row r="33" spans="1:4">
      <c r="A33" s="130">
        <v>27</v>
      </c>
      <c r="B33" s="132" t="s">
        <v>154</v>
      </c>
      <c r="C33" s="130">
        <v>54</v>
      </c>
      <c r="D33" s="132" t="s">
        <v>174</v>
      </c>
    </row>
    <row r="34" spans="1:4">
      <c r="A34" s="128"/>
      <c r="B34" s="128"/>
    </row>
    <row r="35" spans="1:4">
      <c r="A35" s="128"/>
      <c r="B35" s="128"/>
      <c r="C35" s="130">
        <v>99</v>
      </c>
      <c r="D35" s="128" t="s">
        <v>240</v>
      </c>
    </row>
    <row r="36" spans="1:4">
      <c r="A36" s="128"/>
      <c r="B36" s="128"/>
    </row>
    <row r="37" spans="1:4">
      <c r="A37" s="128"/>
      <c r="B37" s="128"/>
    </row>
    <row r="38" spans="1:4">
      <c r="A38" s="128"/>
      <c r="B38" s="128"/>
    </row>
    <row r="39" spans="1:4">
      <c r="A39" s="128"/>
      <c r="B39" s="128"/>
    </row>
    <row r="40" spans="1:4">
      <c r="A40" s="128"/>
      <c r="B40" s="128"/>
    </row>
    <row r="41" spans="1:4">
      <c r="A41" s="128"/>
      <c r="B41" s="128"/>
    </row>
    <row r="42" spans="1:4">
      <c r="A42" s="128"/>
      <c r="B42" s="128"/>
    </row>
    <row r="43" spans="1:4">
      <c r="A43" s="128"/>
      <c r="B43" s="128"/>
    </row>
    <row r="44" spans="1:4">
      <c r="A44" s="128"/>
      <c r="B44" s="128"/>
    </row>
    <row r="45" spans="1:4">
      <c r="A45" s="128"/>
      <c r="B45" s="128"/>
    </row>
    <row r="46" spans="1:4">
      <c r="A46" s="128"/>
      <c r="B46" s="128"/>
    </row>
    <row r="47" spans="1:4">
      <c r="A47" s="128"/>
      <c r="B47" s="128"/>
    </row>
    <row r="48" spans="1:4">
      <c r="A48" s="128"/>
      <c r="B48" s="128"/>
    </row>
    <row r="49" s="128" customFormat="1"/>
    <row r="50" s="128" customFormat="1"/>
    <row r="51" s="128" customFormat="1"/>
    <row r="52" s="128" customFormat="1"/>
    <row r="53" s="128" customFormat="1"/>
    <row r="54" s="128" customFormat="1"/>
    <row r="55" s="128" customFormat="1"/>
    <row r="56" s="128" customFormat="1"/>
    <row r="57" s="128" customFormat="1"/>
    <row r="58" s="128" customFormat="1"/>
    <row r="59" s="128" customFormat="1"/>
    <row r="60" s="128" customFormat="1"/>
  </sheetData>
  <sheetProtection sheet="1" objects="1" scenarios="1"/>
  <phoneticPr fontId="0" type="noConversion"/>
  <pageMargins left="0.32" right="0.27" top="0.5" bottom="1" header="0.5" footer="0.5"/>
  <pageSetup orientation="landscape" r:id="rId1"/>
  <headerFooter alignWithMargins="0">
    <oddFooter>&amp;L&amp;F, &amp;A&amp;R&amp;D,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G125"/>
  <sheetViews>
    <sheetView zoomScale="50" workbookViewId="0">
      <selection activeCell="D18" sqref="D18"/>
    </sheetView>
  </sheetViews>
  <sheetFormatPr defaultRowHeight="15"/>
  <cols>
    <col min="1" max="1" width="4.25" customWidth="1"/>
    <col min="2" max="2" width="34" customWidth="1"/>
    <col min="3" max="3" width="33.25" customWidth="1"/>
    <col min="4" max="4" width="30.875" customWidth="1"/>
    <col min="5" max="5" width="30.125" customWidth="1"/>
    <col min="6" max="6" width="33.875" customWidth="1"/>
    <col min="7" max="7" width="34.875" customWidth="1"/>
    <col min="8" max="8" width="29.625" customWidth="1"/>
    <col min="9" max="9" width="33.625" customWidth="1"/>
    <col min="10" max="10" width="27.125" customWidth="1"/>
    <col min="11" max="11" width="22" customWidth="1"/>
    <col min="12" max="12" width="25" customWidth="1"/>
    <col min="13" max="13" width="31.875" customWidth="1"/>
  </cols>
  <sheetData>
    <row r="2" spans="1:7" ht="26.25">
      <c r="D2" s="140" t="s">
        <v>194</v>
      </c>
    </row>
    <row r="5" spans="1:7">
      <c r="A5" s="141"/>
      <c r="B5" s="141" t="s">
        <v>195</v>
      </c>
      <c r="C5" s="141" t="s">
        <v>196</v>
      </c>
      <c r="D5" s="141" t="s">
        <v>255</v>
      </c>
      <c r="E5" s="141" t="s">
        <v>197</v>
      </c>
      <c r="F5" s="141" t="s">
        <v>198</v>
      </c>
      <c r="G5" s="141" t="s">
        <v>199</v>
      </c>
    </row>
    <row r="6" spans="1:7">
      <c r="A6" s="142">
        <v>1</v>
      </c>
      <c r="B6" t="s">
        <v>200</v>
      </c>
      <c r="C6" t="s">
        <v>200</v>
      </c>
      <c r="D6" t="s">
        <v>201</v>
      </c>
      <c r="E6" t="s">
        <v>200</v>
      </c>
      <c r="F6" t="s">
        <v>202</v>
      </c>
      <c r="G6" t="s">
        <v>203</v>
      </c>
    </row>
    <row r="7" spans="1:7">
      <c r="A7" s="143">
        <v>2</v>
      </c>
      <c r="B7" t="s">
        <v>204</v>
      </c>
      <c r="C7" t="s">
        <v>203</v>
      </c>
      <c r="D7" t="s">
        <v>205</v>
      </c>
      <c r="E7" t="s">
        <v>202</v>
      </c>
      <c r="F7" t="s">
        <v>206</v>
      </c>
      <c r="G7" t="s">
        <v>202</v>
      </c>
    </row>
    <row r="8" spans="1:7">
      <c r="A8" s="142">
        <v>3</v>
      </c>
      <c r="B8" t="s">
        <v>202</v>
      </c>
      <c r="C8" t="s">
        <v>202</v>
      </c>
      <c r="D8" t="s">
        <v>207</v>
      </c>
      <c r="E8" t="s">
        <v>208</v>
      </c>
      <c r="F8" t="s">
        <v>209</v>
      </c>
      <c r="G8" t="s">
        <v>208</v>
      </c>
    </row>
    <row r="9" spans="1:7">
      <c r="A9" s="143">
        <v>4</v>
      </c>
      <c r="B9" t="s">
        <v>206</v>
      </c>
      <c r="C9" t="s">
        <v>208</v>
      </c>
      <c r="D9" t="s">
        <v>210</v>
      </c>
      <c r="E9" t="s">
        <v>206</v>
      </c>
      <c r="F9" t="s">
        <v>201</v>
      </c>
      <c r="G9" t="s">
        <v>211</v>
      </c>
    </row>
    <row r="10" spans="1:7">
      <c r="A10" s="142">
        <v>5</v>
      </c>
      <c r="B10" t="s">
        <v>212</v>
      </c>
      <c r="C10" t="s">
        <v>211</v>
      </c>
      <c r="D10" t="s">
        <v>213</v>
      </c>
      <c r="E10" t="s">
        <v>209</v>
      </c>
      <c r="F10" t="s">
        <v>205</v>
      </c>
      <c r="G10" t="s">
        <v>206</v>
      </c>
    </row>
    <row r="11" spans="1:7">
      <c r="A11" s="143">
        <v>6</v>
      </c>
      <c r="B11" t="s">
        <v>209</v>
      </c>
      <c r="C11" t="s">
        <v>206</v>
      </c>
      <c r="E11" t="s">
        <v>205</v>
      </c>
      <c r="F11" t="s">
        <v>207</v>
      </c>
      <c r="G11" t="s">
        <v>209</v>
      </c>
    </row>
    <row r="12" spans="1:7">
      <c r="A12" s="142">
        <v>7</v>
      </c>
      <c r="B12" t="s">
        <v>201</v>
      </c>
      <c r="C12" t="s">
        <v>212</v>
      </c>
      <c r="E12" t="s">
        <v>207</v>
      </c>
      <c r="F12" t="s">
        <v>214</v>
      </c>
      <c r="G12" t="s">
        <v>201</v>
      </c>
    </row>
    <row r="13" spans="1:7">
      <c r="A13" s="143">
        <v>8</v>
      </c>
      <c r="B13" t="s">
        <v>205</v>
      </c>
      <c r="C13" t="s">
        <v>209</v>
      </c>
      <c r="E13" t="s">
        <v>215</v>
      </c>
      <c r="F13" t="s">
        <v>216</v>
      </c>
      <c r="G13" t="s">
        <v>205</v>
      </c>
    </row>
    <row r="14" spans="1:7">
      <c r="A14" s="142">
        <v>9</v>
      </c>
      <c r="B14" t="s">
        <v>207</v>
      </c>
      <c r="C14" t="s">
        <v>201</v>
      </c>
      <c r="E14" t="s">
        <v>210</v>
      </c>
      <c r="F14" t="s">
        <v>215</v>
      </c>
      <c r="G14" t="s">
        <v>207</v>
      </c>
    </row>
    <row r="15" spans="1:7">
      <c r="A15" s="143">
        <v>10</v>
      </c>
      <c r="B15" t="s">
        <v>217</v>
      </c>
      <c r="C15" t="s">
        <v>205</v>
      </c>
      <c r="E15" t="s">
        <v>213</v>
      </c>
      <c r="F15" t="s">
        <v>210</v>
      </c>
      <c r="G15" t="s">
        <v>214</v>
      </c>
    </row>
    <row r="16" spans="1:7">
      <c r="A16" s="142">
        <v>11</v>
      </c>
      <c r="B16" t="s">
        <v>216</v>
      </c>
      <c r="C16" t="s">
        <v>207</v>
      </c>
      <c r="F16" t="s">
        <v>213</v>
      </c>
      <c r="G16" t="s">
        <v>218</v>
      </c>
    </row>
    <row r="17" spans="1:7">
      <c r="A17" s="143">
        <v>12</v>
      </c>
      <c r="B17" t="s">
        <v>219</v>
      </c>
      <c r="C17" t="s">
        <v>214</v>
      </c>
      <c r="G17" t="s">
        <v>216</v>
      </c>
    </row>
    <row r="18" spans="1:7">
      <c r="A18" s="142">
        <v>13</v>
      </c>
      <c r="B18" t="s">
        <v>220</v>
      </c>
      <c r="C18" t="s">
        <v>221</v>
      </c>
      <c r="G18" t="s">
        <v>220</v>
      </c>
    </row>
    <row r="19" spans="1:7">
      <c r="A19" s="143">
        <v>14</v>
      </c>
      <c r="B19" t="s">
        <v>215</v>
      </c>
      <c r="C19" t="s">
        <v>218</v>
      </c>
      <c r="G19" t="s">
        <v>210</v>
      </c>
    </row>
    <row r="20" spans="1:7">
      <c r="A20" s="142">
        <v>15</v>
      </c>
      <c r="B20" t="s">
        <v>210</v>
      </c>
      <c r="C20" t="s">
        <v>216</v>
      </c>
      <c r="G20" t="s">
        <v>213</v>
      </c>
    </row>
    <row r="21" spans="1:7">
      <c r="A21" s="143">
        <v>16</v>
      </c>
      <c r="B21" t="s">
        <v>213</v>
      </c>
      <c r="C21" t="s">
        <v>220</v>
      </c>
    </row>
    <row r="22" spans="1:7">
      <c r="A22" s="142">
        <v>17</v>
      </c>
      <c r="C22" t="s">
        <v>215</v>
      </c>
    </row>
    <row r="23" spans="1:7">
      <c r="A23" s="143">
        <v>18</v>
      </c>
      <c r="C23" t="s">
        <v>210</v>
      </c>
    </row>
    <row r="24" spans="1:7">
      <c r="A24" s="142">
        <v>19</v>
      </c>
      <c r="C24" t="s">
        <v>213</v>
      </c>
    </row>
    <row r="25" spans="1:7">
      <c r="A25" s="142"/>
    </row>
    <row r="26" spans="1:7">
      <c r="A26" s="143"/>
      <c r="B26" s="141" t="s">
        <v>222</v>
      </c>
      <c r="C26" s="141" t="s">
        <v>223</v>
      </c>
      <c r="D26" s="141" t="s">
        <v>224</v>
      </c>
      <c r="E26" s="141" t="s">
        <v>225</v>
      </c>
      <c r="F26" s="141" t="s">
        <v>226</v>
      </c>
    </row>
    <row r="27" spans="1:7">
      <c r="A27" s="142">
        <v>1</v>
      </c>
      <c r="B27" t="s">
        <v>227</v>
      </c>
      <c r="C27" t="s">
        <v>200</v>
      </c>
      <c r="D27" t="s">
        <v>217</v>
      </c>
      <c r="E27" t="s">
        <v>207</v>
      </c>
      <c r="F27" t="s">
        <v>227</v>
      </c>
    </row>
    <row r="28" spans="1:7">
      <c r="A28" s="143">
        <v>2</v>
      </c>
      <c r="B28" t="s">
        <v>228</v>
      </c>
      <c r="C28" t="s">
        <v>202</v>
      </c>
      <c r="D28" t="s">
        <v>201</v>
      </c>
      <c r="E28" t="s">
        <v>215</v>
      </c>
      <c r="F28" t="s">
        <v>228</v>
      </c>
    </row>
    <row r="29" spans="1:7">
      <c r="A29" s="142">
        <v>3</v>
      </c>
      <c r="B29" t="s">
        <v>200</v>
      </c>
      <c r="C29" t="s">
        <v>208</v>
      </c>
      <c r="D29" t="s">
        <v>205</v>
      </c>
      <c r="E29" t="s">
        <v>210</v>
      </c>
      <c r="F29" t="s">
        <v>200</v>
      </c>
    </row>
    <row r="30" spans="1:7">
      <c r="A30" s="143">
        <v>4</v>
      </c>
      <c r="B30" t="s">
        <v>203</v>
      </c>
      <c r="C30" t="s">
        <v>211</v>
      </c>
      <c r="D30" t="s">
        <v>207</v>
      </c>
      <c r="E30" t="s">
        <v>213</v>
      </c>
      <c r="F30" t="s">
        <v>204</v>
      </c>
    </row>
    <row r="31" spans="1:7">
      <c r="A31" s="142">
        <v>5</v>
      </c>
      <c r="B31" t="s">
        <v>202</v>
      </c>
      <c r="C31" t="s">
        <v>206</v>
      </c>
      <c r="D31" t="s">
        <v>210</v>
      </c>
      <c r="F31" t="s">
        <v>203</v>
      </c>
    </row>
    <row r="32" spans="1:7">
      <c r="A32" s="143">
        <v>6</v>
      </c>
      <c r="B32" t="s">
        <v>208</v>
      </c>
      <c r="C32" t="s">
        <v>212</v>
      </c>
      <c r="D32" t="s">
        <v>213</v>
      </c>
      <c r="F32" t="s">
        <v>202</v>
      </c>
    </row>
    <row r="33" spans="1:6">
      <c r="A33" s="142">
        <v>7</v>
      </c>
      <c r="B33" t="s">
        <v>229</v>
      </c>
      <c r="C33" t="s">
        <v>209</v>
      </c>
      <c r="F33" t="s">
        <v>208</v>
      </c>
    </row>
    <row r="34" spans="1:6">
      <c r="A34" s="143">
        <v>8</v>
      </c>
      <c r="B34" t="s">
        <v>211</v>
      </c>
      <c r="C34" t="s">
        <v>201</v>
      </c>
      <c r="F34" t="s">
        <v>229</v>
      </c>
    </row>
    <row r="35" spans="1:6">
      <c r="A35" s="142">
        <v>9</v>
      </c>
      <c r="B35" t="s">
        <v>206</v>
      </c>
      <c r="C35" t="s">
        <v>205</v>
      </c>
      <c r="F35" t="s">
        <v>206</v>
      </c>
    </row>
    <row r="36" spans="1:6">
      <c r="A36" s="143">
        <v>10</v>
      </c>
      <c r="B36" t="s">
        <v>230</v>
      </c>
      <c r="C36" t="s">
        <v>207</v>
      </c>
      <c r="F36" t="s">
        <v>230</v>
      </c>
    </row>
    <row r="37" spans="1:6">
      <c r="A37" s="142">
        <v>11</v>
      </c>
      <c r="B37" t="s">
        <v>212</v>
      </c>
      <c r="C37" t="s">
        <v>216</v>
      </c>
      <c r="F37" t="s">
        <v>212</v>
      </c>
    </row>
    <row r="38" spans="1:6">
      <c r="A38" s="143">
        <v>12</v>
      </c>
      <c r="B38" t="s">
        <v>209</v>
      </c>
      <c r="C38" t="s">
        <v>215</v>
      </c>
      <c r="F38" t="s">
        <v>209</v>
      </c>
    </row>
    <row r="39" spans="1:6">
      <c r="A39" s="142">
        <v>13</v>
      </c>
      <c r="B39" t="s">
        <v>231</v>
      </c>
      <c r="C39" t="s">
        <v>210</v>
      </c>
      <c r="F39" t="s">
        <v>232</v>
      </c>
    </row>
    <row r="40" spans="1:6">
      <c r="A40" s="143">
        <v>14</v>
      </c>
      <c r="B40" t="s">
        <v>232</v>
      </c>
      <c r="C40" t="s">
        <v>213</v>
      </c>
      <c r="F40" t="s">
        <v>233</v>
      </c>
    </row>
    <row r="41" spans="1:6">
      <c r="A41" s="142">
        <v>15</v>
      </c>
      <c r="B41" t="s">
        <v>201</v>
      </c>
      <c r="F41" t="s">
        <v>201</v>
      </c>
    </row>
    <row r="42" spans="1:6">
      <c r="A42" s="143">
        <v>16</v>
      </c>
      <c r="B42" t="s">
        <v>205</v>
      </c>
      <c r="F42" t="s">
        <v>234</v>
      </c>
    </row>
    <row r="43" spans="1:6">
      <c r="A43" s="142">
        <v>17</v>
      </c>
      <c r="B43" t="s">
        <v>235</v>
      </c>
      <c r="F43" t="s">
        <v>205</v>
      </c>
    </row>
    <row r="44" spans="1:6">
      <c r="A44" s="143">
        <v>18</v>
      </c>
      <c r="B44" t="s">
        <v>207</v>
      </c>
      <c r="F44" t="s">
        <v>207</v>
      </c>
    </row>
    <row r="45" spans="1:6">
      <c r="A45" s="142">
        <v>19</v>
      </c>
      <c r="B45" t="s">
        <v>214</v>
      </c>
      <c r="F45" t="s">
        <v>214</v>
      </c>
    </row>
    <row r="46" spans="1:6">
      <c r="A46" s="143">
        <v>20</v>
      </c>
      <c r="B46" t="s">
        <v>236</v>
      </c>
      <c r="F46" t="s">
        <v>217</v>
      </c>
    </row>
    <row r="47" spans="1:6">
      <c r="A47" s="142">
        <v>21</v>
      </c>
      <c r="B47" t="s">
        <v>218</v>
      </c>
      <c r="F47" t="s">
        <v>236</v>
      </c>
    </row>
    <row r="48" spans="1:6">
      <c r="A48" s="143">
        <v>22</v>
      </c>
      <c r="B48" t="s">
        <v>216</v>
      </c>
      <c r="F48" t="s">
        <v>218</v>
      </c>
    </row>
    <row r="49" spans="1:6">
      <c r="A49" s="142">
        <v>23</v>
      </c>
      <c r="B49" t="s">
        <v>220</v>
      </c>
      <c r="F49" t="s">
        <v>216</v>
      </c>
    </row>
    <row r="50" spans="1:6">
      <c r="A50" s="143">
        <v>24</v>
      </c>
      <c r="B50" t="s">
        <v>215</v>
      </c>
      <c r="F50" t="s">
        <v>219</v>
      </c>
    </row>
    <row r="51" spans="1:6">
      <c r="A51" s="142">
        <v>25</v>
      </c>
      <c r="B51" t="s">
        <v>210</v>
      </c>
      <c r="F51" t="s">
        <v>220</v>
      </c>
    </row>
    <row r="52" spans="1:6">
      <c r="A52" s="143">
        <v>26</v>
      </c>
      <c r="B52" t="s">
        <v>213</v>
      </c>
      <c r="F52" t="s">
        <v>215</v>
      </c>
    </row>
    <row r="53" spans="1:6">
      <c r="A53" s="144"/>
      <c r="F53" t="s">
        <v>210</v>
      </c>
    </row>
    <row r="54" spans="1:6">
      <c r="F54" t="s">
        <v>213</v>
      </c>
    </row>
    <row r="55" spans="1:6">
      <c r="A55" s="144"/>
    </row>
    <row r="57" spans="1:6">
      <c r="A57" s="144"/>
    </row>
    <row r="59" spans="1:6">
      <c r="A59" s="144"/>
    </row>
    <row r="61" spans="1:6">
      <c r="A61" s="144"/>
    </row>
    <row r="63" spans="1:6">
      <c r="A63" s="144"/>
    </row>
    <row r="65" spans="1:1">
      <c r="A65" s="144"/>
    </row>
    <row r="67" spans="1:1">
      <c r="A67" s="144"/>
    </row>
    <row r="69" spans="1:1">
      <c r="A69" s="144"/>
    </row>
    <row r="71" spans="1:1">
      <c r="A71" s="144"/>
    </row>
    <row r="73" spans="1:1">
      <c r="A73" s="144"/>
    </row>
    <row r="75" spans="1:1">
      <c r="A75" s="144"/>
    </row>
    <row r="77" spans="1:1">
      <c r="A77" s="144"/>
    </row>
    <row r="79" spans="1:1">
      <c r="A79" s="144"/>
    </row>
    <row r="81" spans="1:2">
      <c r="A81" s="144"/>
    </row>
    <row r="83" spans="1:2">
      <c r="A83" s="144"/>
    </row>
    <row r="85" spans="1:2">
      <c r="A85" s="144"/>
    </row>
    <row r="87" spans="1:2">
      <c r="A87" s="144"/>
      <c r="B87" t="s">
        <v>5</v>
      </c>
    </row>
    <row r="89" spans="1:2">
      <c r="A89" s="144"/>
    </row>
    <row r="91" spans="1:2">
      <c r="A91" s="144"/>
    </row>
    <row r="93" spans="1:2">
      <c r="A93" s="144"/>
    </row>
    <row r="95" spans="1:2">
      <c r="A95" s="144"/>
    </row>
    <row r="97" spans="1:1">
      <c r="A97" s="144"/>
    </row>
    <row r="99" spans="1:1">
      <c r="A99" s="144"/>
    </row>
    <row r="101" spans="1:1">
      <c r="A101" s="144"/>
    </row>
    <row r="103" spans="1:1">
      <c r="A103" s="144"/>
    </row>
    <row r="105" spans="1:1">
      <c r="A105" s="144"/>
    </row>
    <row r="107" spans="1:1">
      <c r="A107" s="144"/>
    </row>
    <row r="109" spans="1:1">
      <c r="A109" s="144"/>
    </row>
    <row r="111" spans="1:1">
      <c r="A111" s="144"/>
    </row>
    <row r="113" spans="1:1">
      <c r="A113" s="144"/>
    </row>
    <row r="115" spans="1:1">
      <c r="A115" s="144"/>
    </row>
    <row r="117" spans="1:1">
      <c r="A117" s="144"/>
    </row>
    <row r="119" spans="1:1">
      <c r="A119" s="144"/>
    </row>
    <row r="121" spans="1:1">
      <c r="A121" s="144"/>
    </row>
    <row r="123" spans="1:1">
      <c r="A123" s="144"/>
    </row>
    <row r="125" spans="1:1">
      <c r="A125" s="144"/>
    </row>
  </sheetData>
  <sheetProtection sheet="1" objects="1" scenarios="1"/>
  <phoneticPr fontId="0" type="noConversion"/>
  <pageMargins left="0.27" right="0.26" top="0.32" bottom="0.55000000000000004" header="0.5" footer="0.5"/>
  <pageSetup scale="61" orientation="landscape" r:id="rId1"/>
  <headerFooter alignWithMargins="0">
    <oddFooter>&amp;L&amp;F, &amp;A&amp;R&amp;D,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zoomScale="75" workbookViewId="0">
      <selection activeCell="I9" sqref="I9"/>
    </sheetView>
  </sheetViews>
  <sheetFormatPr defaultRowHeight="15"/>
  <cols>
    <col min="8" max="9" width="13.625" customWidth="1"/>
  </cols>
  <sheetData>
    <row r="1" spans="1:9" ht="16.5">
      <c r="A1" s="145" t="str">
        <f>'Page 1'!A2:G2</f>
        <v>PROJECT AUTHORIZATION</v>
      </c>
      <c r="B1" s="146"/>
      <c r="C1" s="146"/>
      <c r="D1" s="146"/>
      <c r="E1" s="146"/>
      <c r="F1" s="262"/>
      <c r="G1" s="263"/>
      <c r="H1" s="262"/>
      <c r="I1" s="264"/>
    </row>
    <row r="2" spans="1:9" ht="16.5">
      <c r="A2" s="622" t="s">
        <v>73</v>
      </c>
      <c r="B2" s="623"/>
      <c r="C2" s="624" t="s">
        <v>74</v>
      </c>
      <c r="D2" s="625"/>
      <c r="E2" s="623"/>
      <c r="F2" s="265"/>
      <c r="G2" s="266"/>
      <c r="H2" s="265"/>
      <c r="I2" s="264"/>
    </row>
    <row r="3" spans="1:9" ht="16.5">
      <c r="A3" s="626">
        <f>'Page 1'!$C$4</f>
        <v>0</v>
      </c>
      <c r="B3" s="627"/>
      <c r="C3" s="628">
        <f>'Page 1'!$H$4</f>
        <v>0</v>
      </c>
      <c r="D3" s="629"/>
      <c r="E3" s="630"/>
      <c r="F3" s="265"/>
      <c r="G3" s="267"/>
      <c r="H3" s="265"/>
      <c r="I3" s="264"/>
    </row>
    <row r="4" spans="1:9" ht="16.5">
      <c r="A4" s="622" t="s">
        <v>75</v>
      </c>
      <c r="B4" s="623"/>
      <c r="C4" s="624"/>
      <c r="D4" s="625"/>
      <c r="E4" s="623"/>
      <c r="F4" s="265"/>
      <c r="G4" s="268"/>
      <c r="H4" s="265"/>
      <c r="I4" s="264"/>
    </row>
    <row r="5" spans="1:9" ht="16.5">
      <c r="A5" s="631" t="str">
        <f>'Page 1'!$N$4</f>
        <v>.03</v>
      </c>
      <c r="B5" s="627"/>
      <c r="C5" s="628" t="str">
        <f>'Page 1'!$R$4</f>
        <v>Study</v>
      </c>
      <c r="D5" s="629"/>
      <c r="E5" s="630"/>
      <c r="F5" s="269"/>
      <c r="G5" s="270"/>
      <c r="H5" s="271"/>
      <c r="I5" s="264"/>
    </row>
    <row r="6" spans="1:9" ht="15.75">
      <c r="A6" s="106" t="s">
        <v>8</v>
      </c>
      <c r="B6" s="107" t="s">
        <v>81</v>
      </c>
      <c r="C6" s="162" t="s">
        <v>191</v>
      </c>
      <c r="D6" s="108"/>
      <c r="E6" s="109"/>
      <c r="F6" s="109"/>
      <c r="G6" s="110" t="s">
        <v>5</v>
      </c>
      <c r="H6" s="112" t="s">
        <v>77</v>
      </c>
      <c r="I6" s="255" t="s">
        <v>252</v>
      </c>
    </row>
    <row r="7" spans="1:9" ht="15.75">
      <c r="A7" s="114" t="s">
        <v>79</v>
      </c>
      <c r="B7" s="115" t="s">
        <v>79</v>
      </c>
      <c r="C7" s="116" t="s">
        <v>80</v>
      </c>
      <c r="D7" s="117" t="s">
        <v>192</v>
      </c>
      <c r="E7" s="118"/>
      <c r="F7" s="119"/>
      <c r="G7" s="120" t="s">
        <v>5</v>
      </c>
      <c r="H7" s="254" t="s">
        <v>81</v>
      </c>
      <c r="I7" s="256" t="s">
        <v>253</v>
      </c>
    </row>
    <row r="8" spans="1:9">
      <c r="A8" s="163" t="s">
        <v>82</v>
      </c>
      <c r="B8" s="208" t="s">
        <v>248</v>
      </c>
      <c r="C8" s="164" t="str">
        <f>'Page 2'!C8</f>
        <v/>
      </c>
      <c r="D8" s="250" t="str">
        <f>'Page 2'!D8</f>
        <v/>
      </c>
      <c r="E8" s="165"/>
      <c r="F8" s="165"/>
      <c r="G8" s="238"/>
      <c r="H8" s="258">
        <f>'Page 2'!M8</f>
        <v>0</v>
      </c>
      <c r="I8" s="272" t="e">
        <f>H8/H32</f>
        <v>#DIV/0!</v>
      </c>
    </row>
    <row r="9" spans="1:9">
      <c r="A9" s="163" t="s">
        <v>82</v>
      </c>
      <c r="B9" s="208" t="s">
        <v>5</v>
      </c>
      <c r="C9" s="164" t="str">
        <f>'Page 2'!C9</f>
        <v/>
      </c>
      <c r="D9" s="250" t="str">
        <f>'Page 2'!D9</f>
        <v/>
      </c>
      <c r="E9" s="165"/>
      <c r="F9" s="165"/>
      <c r="G9" s="238"/>
      <c r="H9" s="259">
        <f>'Page 2'!M9</f>
        <v>0</v>
      </c>
      <c r="I9" s="272" t="e">
        <f>H9/H32</f>
        <v>#DIV/0!</v>
      </c>
    </row>
    <row r="10" spans="1:9">
      <c r="A10" s="163" t="s">
        <v>82</v>
      </c>
      <c r="B10" s="208" t="s">
        <v>5</v>
      </c>
      <c r="C10" s="164" t="str">
        <f>'Page 2'!C10</f>
        <v/>
      </c>
      <c r="D10" s="250" t="str">
        <f>'Page 2'!D10</f>
        <v/>
      </c>
      <c r="E10" s="165"/>
      <c r="F10" s="165"/>
      <c r="G10" s="238"/>
      <c r="H10" s="259">
        <f>'Page 2'!M10</f>
        <v>0</v>
      </c>
      <c r="I10" s="272" t="e">
        <f>H10/H32</f>
        <v>#DIV/0!</v>
      </c>
    </row>
    <row r="11" spans="1:9">
      <c r="A11" s="163" t="s">
        <v>82</v>
      </c>
      <c r="B11" s="208" t="s">
        <v>5</v>
      </c>
      <c r="C11" s="164" t="str">
        <f>'Page 2'!C11</f>
        <v/>
      </c>
      <c r="D11" s="250" t="str">
        <f>'Page 2'!D11</f>
        <v/>
      </c>
      <c r="E11" s="165"/>
      <c r="F11" s="165"/>
      <c r="G11" s="238"/>
      <c r="H11" s="259">
        <f>'Page 2'!M11</f>
        <v>0</v>
      </c>
      <c r="I11" s="272" t="e">
        <f>H11/H32</f>
        <v>#DIV/0!</v>
      </c>
    </row>
    <row r="12" spans="1:9">
      <c r="A12" s="163" t="s">
        <v>82</v>
      </c>
      <c r="B12" s="208" t="s">
        <v>5</v>
      </c>
      <c r="C12" s="164" t="str">
        <f>'Page 2'!C12</f>
        <v/>
      </c>
      <c r="D12" s="250" t="str">
        <f>'Page 2'!D12</f>
        <v/>
      </c>
      <c r="E12" s="165"/>
      <c r="F12" s="165"/>
      <c r="G12" s="238"/>
      <c r="H12" s="259">
        <f>'Page 2'!M12</f>
        <v>0</v>
      </c>
      <c r="I12" s="272" t="e">
        <f>H12/H32</f>
        <v>#DIV/0!</v>
      </c>
    </row>
    <row r="13" spans="1:9">
      <c r="A13" s="163" t="s">
        <v>82</v>
      </c>
      <c r="B13" s="208" t="s">
        <v>5</v>
      </c>
      <c r="C13" s="164" t="str">
        <f>'Page 2'!C13</f>
        <v/>
      </c>
      <c r="D13" s="250" t="str">
        <f>'Page 2'!D13</f>
        <v/>
      </c>
      <c r="E13" s="165"/>
      <c r="F13" s="165"/>
      <c r="G13" s="238"/>
      <c r="H13" s="259">
        <f>'Page 2'!M13</f>
        <v>0</v>
      </c>
      <c r="I13" s="272" t="e">
        <f>H13/H32</f>
        <v>#DIV/0!</v>
      </c>
    </row>
    <row r="14" spans="1:9">
      <c r="A14" s="163" t="s">
        <v>82</v>
      </c>
      <c r="B14" s="208" t="s">
        <v>5</v>
      </c>
      <c r="C14" s="164" t="str">
        <f>'Page 2'!C14</f>
        <v/>
      </c>
      <c r="D14" s="250" t="str">
        <f>'Page 2'!D14</f>
        <v/>
      </c>
      <c r="E14" s="165"/>
      <c r="F14" s="165"/>
      <c r="G14" s="238"/>
      <c r="H14" s="259">
        <f>'Page 2'!M14</f>
        <v>0</v>
      </c>
      <c r="I14" s="272" t="e">
        <f>H14/H32</f>
        <v>#DIV/0!</v>
      </c>
    </row>
    <row r="15" spans="1:9">
      <c r="A15" s="163" t="s">
        <v>82</v>
      </c>
      <c r="B15" s="208" t="s">
        <v>5</v>
      </c>
      <c r="C15" s="164" t="str">
        <f>'Page 2'!C15</f>
        <v/>
      </c>
      <c r="D15" s="250" t="str">
        <f>'Page 2'!D15</f>
        <v/>
      </c>
      <c r="E15" s="165"/>
      <c r="F15" s="165"/>
      <c r="G15" s="238"/>
      <c r="H15" s="259">
        <f>'Page 2'!M15</f>
        <v>0</v>
      </c>
      <c r="I15" s="272" t="e">
        <f>H15/H32</f>
        <v>#DIV/0!</v>
      </c>
    </row>
    <row r="16" spans="1:9">
      <c r="A16" s="163" t="s">
        <v>82</v>
      </c>
      <c r="B16" s="208" t="s">
        <v>5</v>
      </c>
      <c r="C16" s="164" t="str">
        <f>'Page 2'!C16</f>
        <v/>
      </c>
      <c r="D16" s="250" t="str">
        <f>'Page 2'!D16</f>
        <v/>
      </c>
      <c r="E16" s="165"/>
      <c r="F16" s="165"/>
      <c r="G16" s="238"/>
      <c r="H16" s="259">
        <f>'Page 2'!M16</f>
        <v>0</v>
      </c>
      <c r="I16" s="272" t="e">
        <f>H16/H32</f>
        <v>#DIV/0!</v>
      </c>
    </row>
    <row r="17" spans="1:9">
      <c r="A17" s="163" t="s">
        <v>82</v>
      </c>
      <c r="B17" s="208" t="s">
        <v>5</v>
      </c>
      <c r="C17" s="164" t="str">
        <f>'Page 2'!C17</f>
        <v/>
      </c>
      <c r="D17" s="250" t="str">
        <f>'Page 2'!D17</f>
        <v/>
      </c>
      <c r="E17" s="165"/>
      <c r="F17" s="165"/>
      <c r="G17" s="238"/>
      <c r="H17" s="259">
        <f>'Page 2'!M17</f>
        <v>0</v>
      </c>
      <c r="I17" s="272" t="e">
        <f>H17/H32</f>
        <v>#DIV/0!</v>
      </c>
    </row>
    <row r="18" spans="1:9">
      <c r="A18" s="163" t="s">
        <v>82</v>
      </c>
      <c r="B18" s="208" t="s">
        <v>5</v>
      </c>
      <c r="C18" s="164" t="str">
        <f>'Page 2'!C18</f>
        <v/>
      </c>
      <c r="D18" s="250" t="str">
        <f>'Page 2'!D18</f>
        <v/>
      </c>
      <c r="E18" s="165"/>
      <c r="F18" s="165"/>
      <c r="G18" s="238"/>
      <c r="H18" s="259">
        <f>'Page 2'!M18</f>
        <v>0</v>
      </c>
      <c r="I18" s="272" t="e">
        <f>H18/H32</f>
        <v>#DIV/0!</v>
      </c>
    </row>
    <row r="19" spans="1:9">
      <c r="A19" s="163" t="s">
        <v>82</v>
      </c>
      <c r="B19" s="208" t="s">
        <v>5</v>
      </c>
      <c r="C19" s="167" t="str">
        <f>'Page 2'!C19</f>
        <v/>
      </c>
      <c r="D19" s="251" t="str">
        <f>'Page 2'!D19</f>
        <v/>
      </c>
      <c r="E19" s="165"/>
      <c r="F19" s="165"/>
      <c r="G19" s="238"/>
      <c r="H19" s="259">
        <f>'Page 2'!M19</f>
        <v>0</v>
      </c>
      <c r="I19" s="272" t="e">
        <f>H19/H32</f>
        <v>#DIV/0!</v>
      </c>
    </row>
    <row r="20" spans="1:9">
      <c r="A20" s="166" t="s">
        <v>82</v>
      </c>
      <c r="B20" s="208" t="s">
        <v>5</v>
      </c>
      <c r="C20" s="170" t="str">
        <f>'Page 2'!C20</f>
        <v/>
      </c>
      <c r="D20" s="252" t="str">
        <f>'Page 2'!D20</f>
        <v/>
      </c>
      <c r="E20" s="168"/>
      <c r="F20" s="168"/>
      <c r="G20" s="239"/>
      <c r="H20" s="259">
        <f>'Page 2'!M20</f>
        <v>0</v>
      </c>
      <c r="I20" s="272" t="e">
        <f>H20/H32</f>
        <v>#DIV/0!</v>
      </c>
    </row>
    <row r="21" spans="1:9">
      <c r="A21" s="169" t="s">
        <v>82</v>
      </c>
      <c r="B21" s="208" t="s">
        <v>5</v>
      </c>
      <c r="C21" s="170" t="str">
        <f>'Page 2'!C21</f>
        <v/>
      </c>
      <c r="D21" s="252" t="str">
        <f>'Page 2'!D21</f>
        <v/>
      </c>
      <c r="E21" s="171"/>
      <c r="F21" s="171"/>
      <c r="G21" s="240"/>
      <c r="H21" s="259">
        <f>'Page 2'!M21</f>
        <v>0</v>
      </c>
      <c r="I21" s="272" t="e">
        <f>H21/H32</f>
        <v>#DIV/0!</v>
      </c>
    </row>
    <row r="22" spans="1:9">
      <c r="A22" s="169" t="s">
        <v>82</v>
      </c>
      <c r="B22" s="208" t="s">
        <v>5</v>
      </c>
      <c r="C22" s="167" t="str">
        <f>'Page 2'!C22</f>
        <v/>
      </c>
      <c r="D22" s="251" t="str">
        <f>'Page 2'!D22</f>
        <v/>
      </c>
      <c r="E22" s="171"/>
      <c r="F22" s="171"/>
      <c r="G22" s="240"/>
      <c r="H22" s="259">
        <f>'Page 2'!M22</f>
        <v>0</v>
      </c>
      <c r="I22" s="272" t="e">
        <f>H22/H32</f>
        <v>#DIV/0!</v>
      </c>
    </row>
    <row r="23" spans="1:9">
      <c r="A23" s="166" t="s">
        <v>82</v>
      </c>
      <c r="B23" s="208" t="s">
        <v>5</v>
      </c>
      <c r="C23" s="170" t="str">
        <f>'Page 2'!C23</f>
        <v/>
      </c>
      <c r="D23" s="252" t="str">
        <f>'Page 2'!D23</f>
        <v/>
      </c>
      <c r="E23" s="168"/>
      <c r="F23" s="168"/>
      <c r="G23" s="239"/>
      <c r="H23" s="259">
        <f>'Page 2'!M23</f>
        <v>0</v>
      </c>
      <c r="I23" s="272" t="e">
        <f>H23/H32</f>
        <v>#DIV/0!</v>
      </c>
    </row>
    <row r="24" spans="1:9">
      <c r="A24" s="169" t="s">
        <v>82</v>
      </c>
      <c r="B24" s="208" t="s">
        <v>5</v>
      </c>
      <c r="C24" s="164" t="str">
        <f>'Page 2'!C24</f>
        <v/>
      </c>
      <c r="D24" s="250" t="str">
        <f>'Page 2'!D24</f>
        <v/>
      </c>
      <c r="E24" s="171"/>
      <c r="F24" s="171"/>
      <c r="G24" s="240"/>
      <c r="H24" s="259">
        <f>'Page 2'!M24</f>
        <v>0</v>
      </c>
      <c r="I24" s="272" t="e">
        <f>H24/H32</f>
        <v>#DIV/0!</v>
      </c>
    </row>
    <row r="25" spans="1:9">
      <c r="A25" s="163" t="s">
        <v>82</v>
      </c>
      <c r="B25" s="208" t="s">
        <v>5</v>
      </c>
      <c r="C25" s="164" t="str">
        <f>'Page 2'!C25</f>
        <v/>
      </c>
      <c r="D25" s="250" t="str">
        <f>'Page 2'!D25</f>
        <v/>
      </c>
      <c r="E25" s="165"/>
      <c r="F25" s="165"/>
      <c r="G25" s="238"/>
      <c r="H25" s="259">
        <f>'Page 2'!M25</f>
        <v>0</v>
      </c>
      <c r="I25" s="272" t="e">
        <f>H25/H32</f>
        <v>#DIV/0!</v>
      </c>
    </row>
    <row r="26" spans="1:9">
      <c r="A26" s="163" t="s">
        <v>82</v>
      </c>
      <c r="B26" s="208" t="s">
        <v>5</v>
      </c>
      <c r="C26" s="206" t="str">
        <f>'Page 2'!C26</f>
        <v/>
      </c>
      <c r="D26" s="253" t="str">
        <f>'Page 2'!D26</f>
        <v/>
      </c>
      <c r="E26" s="165"/>
      <c r="F26" s="165"/>
      <c r="G26" s="238"/>
      <c r="H26" s="259">
        <f>'Page 2'!M26</f>
        <v>0</v>
      </c>
      <c r="I26" s="272" t="e">
        <f>H26/H32</f>
        <v>#DIV/0!</v>
      </c>
    </row>
    <row r="27" spans="1:9">
      <c r="A27" s="249" t="s">
        <v>82</v>
      </c>
      <c r="B27" s="208" t="s">
        <v>5</v>
      </c>
      <c r="C27" s="164" t="str">
        <f>'Page 2'!C27</f>
        <v/>
      </c>
      <c r="D27" s="250" t="str">
        <f>'Page 2'!D27</f>
        <v/>
      </c>
      <c r="E27" s="207"/>
      <c r="F27" s="207"/>
      <c r="G27" s="241"/>
      <c r="H27" s="259">
        <f>'Page 2'!M27</f>
        <v>0</v>
      </c>
      <c r="I27" s="272" t="e">
        <f>H27/H32</f>
        <v>#DIV/0!</v>
      </c>
    </row>
    <row r="28" spans="1:9">
      <c r="A28" s="163" t="s">
        <v>82</v>
      </c>
      <c r="B28" s="208" t="s">
        <v>5</v>
      </c>
      <c r="C28" s="170" t="str">
        <f>'Page 2'!C28</f>
        <v/>
      </c>
      <c r="D28" s="252" t="str">
        <f>'Page 2'!D28</f>
        <v/>
      </c>
      <c r="E28" s="165"/>
      <c r="F28" s="165"/>
      <c r="G28" s="238"/>
      <c r="H28" s="259">
        <f>'Page 2'!M28</f>
        <v>0</v>
      </c>
      <c r="I28" s="272" t="e">
        <f>H28/H32</f>
        <v>#DIV/0!</v>
      </c>
    </row>
    <row r="29" spans="1:9">
      <c r="A29" s="169" t="s">
        <v>82</v>
      </c>
      <c r="B29" s="208" t="s">
        <v>5</v>
      </c>
      <c r="C29" s="170" t="str">
        <f>'Page 2'!C29</f>
        <v/>
      </c>
      <c r="D29" s="252" t="str">
        <f>'Page 2'!D29</f>
        <v/>
      </c>
      <c r="E29" s="171"/>
      <c r="F29" s="171"/>
      <c r="G29" s="240"/>
      <c r="H29" s="259">
        <f>'Page 2'!M29</f>
        <v>0</v>
      </c>
      <c r="I29" s="272" t="e">
        <f>H29/H32</f>
        <v>#DIV/0!</v>
      </c>
    </row>
    <row r="30" spans="1:9">
      <c r="A30" s="169" t="s">
        <v>82</v>
      </c>
      <c r="B30" s="208" t="s">
        <v>5</v>
      </c>
      <c r="C30" s="167" t="str">
        <f>'Page 2'!C30</f>
        <v/>
      </c>
      <c r="D30" s="251" t="str">
        <f>'Page 2'!D30</f>
        <v/>
      </c>
      <c r="E30" s="171"/>
      <c r="F30" s="171"/>
      <c r="G30" s="240"/>
      <c r="H30" s="259">
        <f>'Page 2'!M30</f>
        <v>0</v>
      </c>
      <c r="I30" s="272" t="e">
        <f>H30/H32</f>
        <v>#DIV/0!</v>
      </c>
    </row>
    <row r="31" spans="1:9">
      <c r="A31" s="166" t="s">
        <v>82</v>
      </c>
      <c r="B31" s="208" t="s">
        <v>5</v>
      </c>
      <c r="C31" s="242" t="s">
        <v>238</v>
      </c>
      <c r="D31" s="243" t="s">
        <v>238</v>
      </c>
      <c r="E31" s="168"/>
      <c r="F31" s="168"/>
      <c r="G31" s="239"/>
      <c r="H31" s="259">
        <f>'Page 2'!M31</f>
        <v>0</v>
      </c>
      <c r="I31" s="257" t="e">
        <f>H31/H32</f>
        <v>#DIV/0!</v>
      </c>
    </row>
    <row r="32" spans="1:9" ht="17.25" thickBot="1">
      <c r="A32" s="245"/>
      <c r="B32" s="210"/>
      <c r="C32" s="210" t="s">
        <v>238</v>
      </c>
      <c r="D32" s="210" t="s">
        <v>238</v>
      </c>
      <c r="E32" s="210"/>
      <c r="F32" s="210"/>
      <c r="G32" s="210"/>
      <c r="H32" s="260">
        <f>'Page 2'!$M$32</f>
        <v>0</v>
      </c>
      <c r="I32" s="261" t="e">
        <f>SUM(I8:I31)</f>
        <v>#DIV/0!</v>
      </c>
    </row>
    <row r="33" ht="15.75" thickTop="1"/>
  </sheetData>
  <sheetProtection sheet="1" objects="1" scenarios="1"/>
  <mergeCells count="8">
    <mergeCell ref="A5:B5"/>
    <mergeCell ref="C5:E5"/>
    <mergeCell ref="A2:B2"/>
    <mergeCell ref="C2:E2"/>
    <mergeCell ref="A3:B3"/>
    <mergeCell ref="C3:E3"/>
    <mergeCell ref="A4:B4"/>
    <mergeCell ref="C4:E4"/>
  </mergeCells>
  <phoneticPr fontId="0" type="noConversion"/>
  <dataValidations count="1">
    <dataValidation errorStyle="information" allowBlank="1" showInputMessage="1" showErrorMessage="1" promptTitle="OVERHEAD RATE CALCULATION" prompt="_x000a_Input current company overhead rate. Rate can include Asbuilts, Overheads, and/or AFUDC.  Rate will be used in calculations included on this form." sqref="G5"/>
  </dataValidation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Page 1</vt:lpstr>
      <vt:lpstr>Page 2</vt:lpstr>
      <vt:lpstr>Assets</vt:lpstr>
      <vt:lpstr>Assets per Project Type</vt:lpstr>
      <vt:lpstr>Settlement Rule Percentage</vt:lpstr>
      <vt:lpstr>'Assets per Project Type'!Print_Area</vt:lpstr>
      <vt:lpstr>'Page 1'!Print_Area</vt:lpstr>
      <vt:lpstr>'Page 2'!Print_Area</vt:lpstr>
      <vt:lpstr>'Assets per Project Type'!Print_Titles</vt:lpstr>
    </vt:vector>
  </TitlesOfParts>
  <Company>Enron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2001-01-11T12:34:59Z</cp:lastPrinted>
  <dcterms:created xsi:type="dcterms:W3CDTF">2000-04-27T18:46:10Z</dcterms:created>
  <dcterms:modified xsi:type="dcterms:W3CDTF">2023-09-09T21:42:37Z</dcterms:modified>
</cp:coreProperties>
</file>