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C5745A2-B3D1-422A-8C7E-11F082EF86C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B7" i="1"/>
  <c r="C7" i="1"/>
  <c r="D7" i="1"/>
  <c r="E7" i="1"/>
  <c r="B8" i="1"/>
  <c r="C8" i="1"/>
  <c r="D8" i="1"/>
  <c r="E8" i="1"/>
  <c r="E12" i="1"/>
  <c r="E13" i="1"/>
  <c r="E14" i="1"/>
  <c r="E15" i="1"/>
  <c r="E16" i="1"/>
  <c r="E17" i="1"/>
  <c r="E18" i="1"/>
  <c r="E19" i="1"/>
  <c r="E20" i="1"/>
  <c r="E21" i="1"/>
  <c r="B22" i="1"/>
  <c r="C22" i="1"/>
  <c r="D22" i="1"/>
  <c r="E22" i="1"/>
  <c r="C27" i="1"/>
</calcChain>
</file>

<file path=xl/sharedStrings.xml><?xml version="1.0" encoding="utf-8"?>
<sst xmlns="http://schemas.openxmlformats.org/spreadsheetml/2006/main" count="30" uniqueCount="30">
  <si>
    <t>Variance</t>
  </si>
  <si>
    <t>FGT</t>
  </si>
  <si>
    <t>NNG</t>
  </si>
  <si>
    <t>TW</t>
  </si>
  <si>
    <t>Pipeline</t>
  </si>
  <si>
    <t>Pipeline Specific Costs Variances</t>
  </si>
  <si>
    <t>2002 Plan Shared</t>
  </si>
  <si>
    <t>2001 Actual</t>
  </si>
  <si>
    <t>2002 Pipeline Specific</t>
  </si>
  <si>
    <t>Gas Control Overtime $</t>
  </si>
  <si>
    <t>Assumptions for Pipeline Specific Distribution</t>
  </si>
  <si>
    <t>NPNG</t>
  </si>
  <si>
    <t>Work Orders</t>
  </si>
  <si>
    <t>Salaries with Merit</t>
  </si>
  <si>
    <t>Benefits &amp; Taxes</t>
  </si>
  <si>
    <t>Business Expense</t>
  </si>
  <si>
    <t>Employee Expense</t>
  </si>
  <si>
    <t>EPSC Allocations</t>
  </si>
  <si>
    <t xml:space="preserve">EIS </t>
  </si>
  <si>
    <t>Total ETS</t>
  </si>
  <si>
    <t>VP Wages &amp; Benfits</t>
  </si>
  <si>
    <t>Company 366</t>
  </si>
  <si>
    <t>Total Company</t>
  </si>
  <si>
    <t>EOTT</t>
  </si>
  <si>
    <t xml:space="preserve">Note: </t>
  </si>
  <si>
    <t>1.  Pipeline specific salary allocation</t>
  </si>
  <si>
    <t xml:space="preserve">      Shared plan salary allocation</t>
  </si>
  <si>
    <t xml:space="preserve">     Does not include personnel who will be allocated from 366.  </t>
  </si>
  <si>
    <t>2.  Divided $93,922  work order dollars between NNG and TW.</t>
  </si>
  <si>
    <t>3.  Decreased the EPSC Allocations to match headcount.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</si>
</sst>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1"/>
      <name val="Arial Narrow"/>
      <family val="2"/>
    </font>
    <font>
      <sz val="14"/>
      <name val="Times New Roman"/>
      <family val="1"/>
    </font>
    <font>
      <b/>
      <sz val="12"/>
      <name val="Times New Roman"/>
      <family val="1"/>
    </font>
    <font>
      <u val="singleAccounting"/>
      <sz val="11"/>
      <name val="Arial Narrow"/>
      <family val="2"/>
    </font>
    <font>
      <sz val="9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Border="1"/>
    <xf numFmtId="0" fontId="3" fillId="0" borderId="0" xfId="0" applyFont="1"/>
    <xf numFmtId="0" fontId="4" fillId="0" borderId="0" xfId="0" applyFont="1" applyFill="1" applyBorder="1" applyAlignment="1">
      <alignment horizontal="left"/>
    </xf>
    <xf numFmtId="44" fontId="2" fillId="0" borderId="0" xfId="1" applyFont="1" applyFill="1" applyBorder="1"/>
    <xf numFmtId="0" fontId="4" fillId="2" borderId="1" xfId="0" applyFont="1" applyFill="1" applyBorder="1" applyAlignment="1">
      <alignment horizontal="center" vertical="top" wrapText="1"/>
    </xf>
    <xf numFmtId="168" fontId="2" fillId="0" borderId="0" xfId="1" applyNumberFormat="1" applyFont="1" applyFill="1" applyBorder="1"/>
    <xf numFmtId="168" fontId="2" fillId="0" borderId="0" xfId="1" applyNumberFormat="1" applyFont="1" applyBorder="1" applyAlignment="1">
      <alignment vertical="top" wrapText="1"/>
    </xf>
    <xf numFmtId="168" fontId="2" fillId="0" borderId="0" xfId="1" applyNumberFormat="1" applyFont="1" applyBorder="1"/>
    <xf numFmtId="168" fontId="5" fillId="0" borderId="0" xfId="1" applyNumberFormat="1" applyFont="1" applyBorder="1" applyAlignment="1">
      <alignment vertical="top" wrapText="1"/>
    </xf>
    <xf numFmtId="168" fontId="5" fillId="0" borderId="0" xfId="1" applyNumberFormat="1" applyFont="1" applyBorder="1"/>
    <xf numFmtId="168" fontId="0" fillId="0" borderId="0" xfId="0" applyNumberFormat="1" applyBorder="1"/>
    <xf numFmtId="168" fontId="0" fillId="0" borderId="0" xfId="1" applyNumberFormat="1" applyFont="1"/>
    <xf numFmtId="168" fontId="0" fillId="0" borderId="0" xfId="0" applyNumberFormat="1"/>
    <xf numFmtId="0" fontId="4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center" vertical="top" wrapText="1"/>
    </xf>
    <xf numFmtId="0" fontId="0" fillId="0" borderId="0" xfId="0" applyAlignment="1">
      <alignment horizontal="left"/>
    </xf>
    <xf numFmtId="168" fontId="0" fillId="0" borderId="0" xfId="1" applyNumberFormat="1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168" fontId="7" fillId="0" borderId="0" xfId="0" applyNumberFormat="1" applyFont="1"/>
    <xf numFmtId="0" fontId="6" fillId="0" borderId="0" xfId="0" applyFont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Normal="100" zoomScaleSheetLayoutView="100" workbookViewId="0">
      <selection activeCell="E29" sqref="E29"/>
    </sheetView>
  </sheetViews>
  <sheetFormatPr defaultRowHeight="12.75" x14ac:dyDescent="0.2"/>
  <cols>
    <col min="1" max="1" width="22.140625" bestFit="1" customWidth="1"/>
    <col min="2" max="2" width="13.7109375" bestFit="1" customWidth="1"/>
    <col min="3" max="3" width="14.140625" bestFit="1" customWidth="1"/>
    <col min="4" max="4" width="14.140625" customWidth="1"/>
    <col min="5" max="5" width="14.7109375" bestFit="1" customWidth="1"/>
    <col min="7" max="7" width="9.85546875" bestFit="1" customWidth="1"/>
  </cols>
  <sheetData>
    <row r="1" spans="1:7" s="3" customFormat="1" ht="18.75" x14ac:dyDescent="0.3">
      <c r="A1"/>
      <c r="B1" s="14"/>
      <c r="C1" s="14"/>
      <c r="D1" s="14"/>
      <c r="E1" s="19"/>
      <c r="F1" s="19"/>
      <c r="G1"/>
    </row>
    <row r="2" spans="1:7" ht="18.75" x14ac:dyDescent="0.3">
      <c r="A2" s="24" t="s">
        <v>5</v>
      </c>
      <c r="B2" s="25"/>
      <c r="C2" s="25"/>
      <c r="D2" s="25"/>
      <c r="E2" s="25"/>
      <c r="F2" s="25"/>
      <c r="G2" s="26"/>
    </row>
    <row r="3" spans="1:7" ht="18.75" x14ac:dyDescent="0.2">
      <c r="A3" s="16" t="s">
        <v>4</v>
      </c>
      <c r="B3" s="15" t="s">
        <v>1</v>
      </c>
      <c r="C3" s="15" t="s">
        <v>2</v>
      </c>
      <c r="D3" s="15" t="s">
        <v>3</v>
      </c>
      <c r="E3" s="6" t="s">
        <v>19</v>
      </c>
      <c r="F3" s="17" t="s">
        <v>23</v>
      </c>
      <c r="G3" s="17" t="s">
        <v>11</v>
      </c>
    </row>
    <row r="4" spans="1:7" ht="16.5" x14ac:dyDescent="0.3">
      <c r="A4" s="4" t="s">
        <v>7</v>
      </c>
      <c r="B4" s="7">
        <v>2820601</v>
      </c>
      <c r="C4" s="7">
        <v>5665849</v>
      </c>
      <c r="D4" s="7">
        <v>1934020</v>
      </c>
      <c r="E4" s="7">
        <f>SUM(B4:D4)</f>
        <v>10420470</v>
      </c>
      <c r="F4" s="7"/>
    </row>
    <row r="5" spans="1:7" ht="16.5" x14ac:dyDescent="0.3">
      <c r="A5" s="4"/>
      <c r="B5" s="5"/>
      <c r="C5" s="5"/>
      <c r="D5" s="5"/>
      <c r="E5" s="5"/>
      <c r="F5" s="5"/>
    </row>
    <row r="6" spans="1:7" ht="16.5" x14ac:dyDescent="0.3">
      <c r="A6" s="1" t="s">
        <v>6</v>
      </c>
      <c r="B6" s="8">
        <v>3108372</v>
      </c>
      <c r="C6" s="8">
        <v>6363605</v>
      </c>
      <c r="D6" s="8">
        <v>1741736</v>
      </c>
      <c r="E6" s="9">
        <f>SUM(B6:D6)</f>
        <v>11213713</v>
      </c>
      <c r="F6" s="9"/>
    </row>
    <row r="7" spans="1:7" ht="18.75" x14ac:dyDescent="0.45">
      <c r="A7" s="1" t="s">
        <v>8</v>
      </c>
      <c r="B7" s="10">
        <f>B22</f>
        <v>2969451</v>
      </c>
      <c r="C7" s="10">
        <f>C22</f>
        <v>6247544</v>
      </c>
      <c r="D7" s="10">
        <f>D22</f>
        <v>1845522</v>
      </c>
      <c r="E7" s="11">
        <f>SUM(B7:D7)</f>
        <v>11062517</v>
      </c>
      <c r="F7" s="11"/>
    </row>
    <row r="8" spans="1:7" ht="15.75" x14ac:dyDescent="0.25">
      <c r="A8" s="2" t="s">
        <v>0</v>
      </c>
      <c r="B8" s="12">
        <f>B7-B6</f>
        <v>-138921</v>
      </c>
      <c r="C8" s="12">
        <f>C7-C6</f>
        <v>-116061</v>
      </c>
      <c r="D8" s="12">
        <f>D7-D6</f>
        <v>103786</v>
      </c>
      <c r="E8" s="12">
        <f>E7-E6</f>
        <v>-151196</v>
      </c>
      <c r="F8" s="12"/>
    </row>
    <row r="11" spans="1:7" x14ac:dyDescent="0.2">
      <c r="A11" s="27" t="s">
        <v>10</v>
      </c>
      <c r="B11" s="27"/>
      <c r="C11" s="27"/>
      <c r="D11" s="27"/>
      <c r="E11" s="27"/>
      <c r="F11" s="20"/>
    </row>
    <row r="12" spans="1:7" x14ac:dyDescent="0.2">
      <c r="A12" s="18" t="s">
        <v>13</v>
      </c>
      <c r="B12" s="19">
        <v>1847700</v>
      </c>
      <c r="C12" s="19">
        <v>3679824</v>
      </c>
      <c r="D12" s="19">
        <v>1308672</v>
      </c>
      <c r="E12" s="19">
        <f t="shared" ref="E12:E21" si="0">SUM(B12:D12)</f>
        <v>6836196</v>
      </c>
      <c r="F12" s="19"/>
    </row>
    <row r="13" spans="1:7" x14ac:dyDescent="0.2">
      <c r="A13" t="s">
        <v>20</v>
      </c>
      <c r="B13" s="14">
        <v>69676</v>
      </c>
      <c r="C13" s="14">
        <v>129173</v>
      </c>
      <c r="D13" s="14">
        <v>37737</v>
      </c>
      <c r="E13" s="14">
        <f t="shared" si="0"/>
        <v>236586</v>
      </c>
      <c r="F13" s="14"/>
    </row>
    <row r="14" spans="1:7" x14ac:dyDescent="0.2">
      <c r="A14" s="18" t="s">
        <v>14</v>
      </c>
      <c r="B14" s="19">
        <v>560304</v>
      </c>
      <c r="C14" s="19">
        <v>1290820</v>
      </c>
      <c r="D14" s="19">
        <v>369982</v>
      </c>
      <c r="E14" s="19">
        <f t="shared" si="0"/>
        <v>2221106</v>
      </c>
      <c r="F14" s="19"/>
    </row>
    <row r="15" spans="1:7" x14ac:dyDescent="0.2">
      <c r="A15" s="18" t="s">
        <v>16</v>
      </c>
      <c r="B15" s="19">
        <v>64131</v>
      </c>
      <c r="C15" s="19">
        <v>165580</v>
      </c>
      <c r="D15" s="19">
        <v>44620</v>
      </c>
      <c r="E15" s="19">
        <f t="shared" si="0"/>
        <v>274331</v>
      </c>
      <c r="F15" s="19"/>
    </row>
    <row r="16" spans="1:7" x14ac:dyDescent="0.2">
      <c r="A16" s="18" t="s">
        <v>15</v>
      </c>
      <c r="B16" s="19">
        <v>143808</v>
      </c>
      <c r="C16" s="19">
        <v>148980</v>
      </c>
      <c r="D16" s="19">
        <v>-109832</v>
      </c>
      <c r="E16" s="19">
        <f t="shared" si="0"/>
        <v>182956</v>
      </c>
      <c r="F16" s="19"/>
    </row>
    <row r="17" spans="1:7" x14ac:dyDescent="0.2">
      <c r="A17" s="18" t="s">
        <v>18</v>
      </c>
      <c r="B17" s="19">
        <v>9817</v>
      </c>
      <c r="C17" s="19">
        <v>19536</v>
      </c>
      <c r="D17" s="19">
        <v>21120</v>
      </c>
      <c r="E17" s="19">
        <f t="shared" si="0"/>
        <v>50473</v>
      </c>
      <c r="F17" s="19"/>
    </row>
    <row r="18" spans="1:7" x14ac:dyDescent="0.2">
      <c r="A18" s="18" t="s">
        <v>17</v>
      </c>
      <c r="B18" s="19">
        <v>137186</v>
      </c>
      <c r="C18" s="19">
        <v>271102</v>
      </c>
      <c r="D18" s="19">
        <v>97523</v>
      </c>
      <c r="E18" s="19">
        <f t="shared" si="0"/>
        <v>505811</v>
      </c>
      <c r="F18" s="19"/>
    </row>
    <row r="19" spans="1:7" x14ac:dyDescent="0.2">
      <c r="A19" t="s">
        <v>9</v>
      </c>
      <c r="B19" s="13">
        <v>65000</v>
      </c>
      <c r="C19" s="13">
        <v>81426</v>
      </c>
      <c r="D19" s="13">
        <v>30000</v>
      </c>
      <c r="E19" s="19">
        <f t="shared" si="0"/>
        <v>176426</v>
      </c>
      <c r="F19" s="19"/>
    </row>
    <row r="20" spans="1:7" x14ac:dyDescent="0.2">
      <c r="A20" t="s">
        <v>12</v>
      </c>
      <c r="B20" s="14">
        <v>-93084</v>
      </c>
      <c r="C20" s="14">
        <v>-46961</v>
      </c>
      <c r="D20" s="14">
        <v>-147569</v>
      </c>
      <c r="E20" s="19">
        <f t="shared" si="0"/>
        <v>-287614</v>
      </c>
      <c r="F20" s="19"/>
    </row>
    <row r="21" spans="1:7" x14ac:dyDescent="0.2">
      <c r="A21" t="s">
        <v>21</v>
      </c>
      <c r="B21" s="14">
        <v>164913</v>
      </c>
      <c r="C21" s="14">
        <v>508064</v>
      </c>
      <c r="D21" s="14">
        <v>193269</v>
      </c>
      <c r="E21" s="14">
        <f t="shared" si="0"/>
        <v>866246</v>
      </c>
      <c r="F21" s="14">
        <v>15578</v>
      </c>
      <c r="G21" s="14">
        <v>73845</v>
      </c>
    </row>
    <row r="22" spans="1:7" x14ac:dyDescent="0.2">
      <c r="A22" t="s">
        <v>22</v>
      </c>
      <c r="B22" s="14">
        <f>SUM(B12:B21)</f>
        <v>2969451</v>
      </c>
      <c r="C22" s="14">
        <f>SUM(C12:C21)</f>
        <v>6247544</v>
      </c>
      <c r="D22" s="14">
        <f>SUM(D12:D21)</f>
        <v>1845522</v>
      </c>
      <c r="E22" s="19">
        <f>SUM(E12:E21)</f>
        <v>11062517</v>
      </c>
      <c r="F22" s="19"/>
      <c r="G22" s="13"/>
    </row>
    <row r="23" spans="1:7" x14ac:dyDescent="0.2">
      <c r="B23" s="14"/>
      <c r="C23" s="14"/>
      <c r="D23" s="14"/>
      <c r="E23" s="19"/>
      <c r="F23" s="19"/>
    </row>
    <row r="24" spans="1:7" x14ac:dyDescent="0.2">
      <c r="A24" s="21" t="s">
        <v>24</v>
      </c>
    </row>
    <row r="25" spans="1:7" x14ac:dyDescent="0.2">
      <c r="A25" s="18" t="s">
        <v>25</v>
      </c>
      <c r="B25" s="23"/>
      <c r="C25" s="14">
        <v>365979</v>
      </c>
    </row>
    <row r="26" spans="1:7" ht="15" x14ac:dyDescent="0.35">
      <c r="A26" s="23" t="s">
        <v>26</v>
      </c>
      <c r="B26" s="23"/>
      <c r="C26" s="22">
        <v>245804</v>
      </c>
    </row>
    <row r="27" spans="1:7" x14ac:dyDescent="0.2">
      <c r="C27" s="14">
        <f>C25-C26</f>
        <v>120175</v>
      </c>
      <c r="D27" s="13"/>
    </row>
    <row r="28" spans="1:7" x14ac:dyDescent="0.2">
      <c r="A28" s="21" t="s">
        <v>27</v>
      </c>
    </row>
    <row r="30" spans="1:7" x14ac:dyDescent="0.2">
      <c r="A30" s="21" t="s">
        <v>28</v>
      </c>
    </row>
    <row r="32" spans="1:7" x14ac:dyDescent="0.2">
      <c r="A32" t="s">
        <v>29</v>
      </c>
    </row>
  </sheetData>
  <mergeCells count="2">
    <mergeCell ref="A2:G2"/>
    <mergeCell ref="A11:E11"/>
  </mergeCells>
  <phoneticPr fontId="0" type="noConversion"/>
  <pageMargins left="0.75" right="0.75" top="1" bottom="1" header="0.5" footer="0.5"/>
  <pageSetup scale="93" orientation="portrait" r:id="rId1"/>
  <headerFooter alignWithMargins="0">
    <oddFooter>&amp;L&amp;8Pipeline Specific Budget 02.1&amp;R&amp;D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Jan Havlíček</cp:lastModifiedBy>
  <cp:lastPrinted>2002-01-25T23:53:35Z</cp:lastPrinted>
  <dcterms:created xsi:type="dcterms:W3CDTF">2002-01-17T22:30:06Z</dcterms:created>
  <dcterms:modified xsi:type="dcterms:W3CDTF">2023-09-10T12:16:23Z</dcterms:modified>
</cp:coreProperties>
</file>