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F77557-C3EC-4159-89EB-6433B593E994}" xr6:coauthVersionLast="47" xr6:coauthVersionMax="47" xr10:uidLastSave="{00000000-0000-0000-0000-000000000000}"/>
  <bookViews>
    <workbookView xWindow="-120" yWindow="-120" windowWidth="38640" windowHeight="15720" activeTab="4"/>
  </bookViews>
  <sheets>
    <sheet name="index" sheetId="1" r:id="rId1"/>
    <sheet name="part1" sheetId="2" r:id="rId2"/>
    <sheet name="part 2" sheetId="3" r:id="rId3"/>
    <sheet name="part 3" sheetId="4" r:id="rId4"/>
    <sheet name="part 4" sheetId="5" r:id="rId5"/>
  </sheets>
  <externalReferences>
    <externalReference r:id="rId6"/>
    <externalReference r:id="rId7"/>
  </externalReferences>
  <calcPr calcId="0"/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C18" i="3"/>
  <c r="D18" i="3"/>
  <c r="E18" i="3"/>
  <c r="F18" i="3"/>
  <c r="G18" i="3"/>
  <c r="K18" i="3"/>
  <c r="L18" i="3"/>
  <c r="B19" i="3"/>
  <c r="C19" i="3"/>
  <c r="D19" i="3"/>
  <c r="E19" i="3"/>
  <c r="F19" i="3"/>
  <c r="G19" i="3"/>
  <c r="K19" i="3"/>
  <c r="L19" i="3"/>
  <c r="C20" i="3"/>
  <c r="D20" i="3"/>
  <c r="E20" i="3"/>
  <c r="F20" i="3"/>
  <c r="G20" i="3"/>
  <c r="H20" i="3"/>
  <c r="I20" i="3"/>
  <c r="J20" i="3"/>
  <c r="K20" i="3"/>
  <c r="L20" i="3"/>
  <c r="B21" i="3"/>
  <c r="C21" i="3"/>
  <c r="D21" i="3"/>
  <c r="E21" i="3"/>
  <c r="F21" i="3"/>
  <c r="G21" i="3"/>
  <c r="H21" i="3"/>
  <c r="I21" i="3"/>
  <c r="J21" i="3"/>
  <c r="K21" i="3"/>
  <c r="L21" i="3"/>
  <c r="H23" i="3"/>
  <c r="I23" i="3"/>
  <c r="J23" i="3"/>
  <c r="K23" i="3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K8" i="4"/>
  <c r="B9" i="4"/>
  <c r="C9" i="4"/>
  <c r="D9" i="4"/>
  <c r="E9" i="4"/>
  <c r="F9" i="4"/>
  <c r="G9" i="4"/>
  <c r="H9" i="4"/>
  <c r="I9" i="4"/>
  <c r="K9" i="4"/>
  <c r="B10" i="4"/>
  <c r="C10" i="4"/>
  <c r="D10" i="4"/>
  <c r="E10" i="4"/>
  <c r="F10" i="4"/>
  <c r="G10" i="4"/>
  <c r="H10" i="4"/>
  <c r="I10" i="4"/>
  <c r="K10" i="4"/>
  <c r="B11" i="4"/>
  <c r="C11" i="4"/>
  <c r="D11" i="4"/>
  <c r="E11" i="4"/>
  <c r="F11" i="4"/>
  <c r="G11" i="4"/>
  <c r="H11" i="4"/>
  <c r="I11" i="4"/>
  <c r="K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K14" i="4"/>
  <c r="B15" i="4"/>
  <c r="C15" i="4"/>
  <c r="D15" i="4"/>
  <c r="E15" i="4"/>
  <c r="F15" i="4"/>
  <c r="G15" i="4"/>
  <c r="H15" i="4"/>
  <c r="I15" i="4"/>
  <c r="K15" i="4"/>
  <c r="B16" i="4"/>
  <c r="C16" i="4"/>
  <c r="D16" i="4"/>
  <c r="E16" i="4"/>
  <c r="F16" i="4"/>
  <c r="G16" i="4"/>
  <c r="H16" i="4"/>
  <c r="I16" i="4"/>
  <c r="K16" i="4"/>
  <c r="B17" i="4"/>
  <c r="C17" i="4"/>
  <c r="D17" i="4"/>
  <c r="E17" i="4"/>
  <c r="F17" i="4"/>
  <c r="G17" i="4"/>
  <c r="H17" i="4"/>
  <c r="I17" i="4"/>
  <c r="K17" i="4"/>
  <c r="K18" i="4"/>
  <c r="K19" i="4"/>
  <c r="B20" i="4"/>
  <c r="K20" i="4"/>
  <c r="L20" i="4"/>
  <c r="K21" i="4"/>
  <c r="L21" i="4"/>
  <c r="H22" i="4"/>
  <c r="K22" i="4"/>
  <c r="C23" i="4"/>
  <c r="E23" i="4"/>
  <c r="C25" i="4"/>
  <c r="E25" i="4"/>
  <c r="K25" i="4"/>
  <c r="K26" i="4"/>
  <c r="A34" i="4"/>
  <c r="B4" i="5"/>
  <c r="C4" i="5"/>
  <c r="D4" i="5"/>
  <c r="E4" i="5"/>
  <c r="F4" i="5"/>
  <c r="H4" i="5"/>
  <c r="I4" i="5"/>
  <c r="B5" i="5"/>
  <c r="C5" i="5"/>
  <c r="D5" i="5"/>
  <c r="E5" i="5"/>
  <c r="F5" i="5"/>
  <c r="H5" i="5"/>
  <c r="B6" i="5"/>
  <c r="C6" i="5"/>
  <c r="D6" i="5"/>
  <c r="E6" i="5"/>
  <c r="F6" i="5"/>
  <c r="H6" i="5"/>
  <c r="B7" i="5"/>
  <c r="C7" i="5"/>
  <c r="D7" i="5"/>
  <c r="E7" i="5"/>
  <c r="F7" i="5"/>
  <c r="H7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A21" i="5"/>
  <c r="B21" i="5"/>
  <c r="C21" i="5"/>
  <c r="D21" i="5"/>
  <c r="E21" i="5"/>
  <c r="F21" i="5"/>
  <c r="G21" i="5"/>
  <c r="H21" i="5"/>
  <c r="I21" i="5"/>
  <c r="A22" i="5"/>
  <c r="B22" i="5"/>
  <c r="C22" i="5"/>
  <c r="D22" i="5"/>
  <c r="E22" i="5"/>
  <c r="F22" i="5"/>
  <c r="G22" i="5"/>
  <c r="H22" i="5"/>
  <c r="I22" i="5"/>
  <c r="A23" i="5"/>
  <c r="B23" i="5"/>
  <c r="C23" i="5"/>
  <c r="D23" i="5"/>
  <c r="E23" i="5"/>
  <c r="F23" i="5"/>
  <c r="G23" i="5"/>
  <c r="H23" i="5"/>
  <c r="I23" i="5"/>
  <c r="A24" i="5"/>
  <c r="B24" i="5"/>
  <c r="C24" i="5"/>
  <c r="D24" i="5"/>
  <c r="E24" i="5"/>
  <c r="F24" i="5"/>
  <c r="G24" i="5"/>
  <c r="H24" i="5"/>
  <c r="I24" i="5"/>
  <c r="A25" i="5"/>
  <c r="B25" i="5"/>
  <c r="C25" i="5"/>
  <c r="D25" i="5"/>
  <c r="E25" i="5"/>
  <c r="F25" i="5"/>
  <c r="G25" i="5"/>
  <c r="H25" i="5"/>
  <c r="I25" i="5"/>
  <c r="A26" i="5"/>
  <c r="B26" i="5"/>
  <c r="C26" i="5"/>
  <c r="D26" i="5"/>
  <c r="E26" i="5"/>
  <c r="F26" i="5"/>
  <c r="G26" i="5"/>
  <c r="H26" i="5"/>
  <c r="I26" i="5"/>
  <c r="A27" i="5"/>
  <c r="B27" i="5"/>
  <c r="C27" i="5"/>
  <c r="D27" i="5"/>
  <c r="E27" i="5"/>
  <c r="F27" i="5"/>
  <c r="G27" i="5"/>
  <c r="H27" i="5"/>
  <c r="I27" i="5"/>
  <c r="A28" i="5"/>
  <c r="B28" i="5"/>
  <c r="C28" i="5"/>
  <c r="D28" i="5"/>
  <c r="E28" i="5"/>
  <c r="F28" i="5"/>
  <c r="G28" i="5"/>
  <c r="H28" i="5"/>
  <c r="I28" i="5"/>
  <c r="A29" i="5"/>
  <c r="B29" i="5"/>
  <c r="C29" i="5"/>
  <c r="D29" i="5"/>
  <c r="E29" i="5"/>
  <c r="F29" i="5"/>
  <c r="G29" i="5"/>
  <c r="H29" i="5"/>
  <c r="I29" i="5"/>
  <c r="A30" i="5"/>
  <c r="B30" i="5"/>
  <c r="C30" i="5"/>
  <c r="D30" i="5"/>
  <c r="E30" i="5"/>
  <c r="F30" i="5"/>
  <c r="G30" i="5"/>
  <c r="H30" i="5"/>
  <c r="I30" i="5"/>
  <c r="A31" i="5"/>
  <c r="B31" i="5"/>
  <c r="C31" i="5"/>
  <c r="D31" i="5"/>
  <c r="E31" i="5"/>
  <c r="F31" i="5"/>
  <c r="G31" i="5"/>
  <c r="H31" i="5"/>
  <c r="I31" i="5"/>
  <c r="A32" i="5"/>
  <c r="B32" i="5"/>
  <c r="C32" i="5"/>
  <c r="D32" i="5"/>
  <c r="E32" i="5"/>
  <c r="F32" i="5"/>
  <c r="G32" i="5"/>
  <c r="H32" i="5"/>
  <c r="I32" i="5"/>
  <c r="A33" i="5"/>
  <c r="B33" i="5"/>
  <c r="C33" i="5"/>
  <c r="D33" i="5"/>
  <c r="E33" i="5"/>
  <c r="F33" i="5"/>
  <c r="G33" i="5"/>
  <c r="H33" i="5"/>
  <c r="I33" i="5"/>
  <c r="A34" i="5"/>
  <c r="B34" i="5"/>
  <c r="C34" i="5"/>
  <c r="D34" i="5"/>
  <c r="E34" i="5"/>
  <c r="F34" i="5"/>
  <c r="G34" i="5"/>
  <c r="H34" i="5"/>
  <c r="I34" i="5"/>
  <c r="A35" i="5"/>
  <c r="B35" i="5"/>
  <c r="C35" i="5"/>
  <c r="D35" i="5"/>
  <c r="E35" i="5"/>
  <c r="F35" i="5"/>
  <c r="G35" i="5"/>
  <c r="H35" i="5"/>
  <c r="I35" i="5"/>
  <c r="A36" i="5"/>
  <c r="B36" i="5"/>
  <c r="C36" i="5"/>
  <c r="D36" i="5"/>
  <c r="E36" i="5"/>
  <c r="F36" i="5"/>
  <c r="G36" i="5"/>
  <c r="H36" i="5"/>
  <c r="I36" i="5"/>
  <c r="A37" i="5"/>
  <c r="B37" i="5"/>
  <c r="C37" i="5"/>
  <c r="D37" i="5"/>
  <c r="E37" i="5"/>
  <c r="F37" i="5"/>
  <c r="G37" i="5"/>
  <c r="H37" i="5"/>
  <c r="I37" i="5"/>
  <c r="A38" i="5"/>
  <c r="B38" i="5"/>
  <c r="C38" i="5"/>
  <c r="D38" i="5"/>
  <c r="E38" i="5"/>
  <c r="F38" i="5"/>
  <c r="G38" i="5"/>
  <c r="H38" i="5"/>
  <c r="I38" i="5"/>
  <c r="A39" i="5"/>
  <c r="B39" i="5"/>
  <c r="C39" i="5"/>
  <c r="D39" i="5"/>
  <c r="E39" i="5"/>
  <c r="F39" i="5"/>
  <c r="G39" i="5"/>
  <c r="H39" i="5"/>
  <c r="I39" i="5"/>
  <c r="A40" i="5"/>
  <c r="B40" i="5"/>
  <c r="C40" i="5"/>
  <c r="D40" i="5"/>
  <c r="E40" i="5"/>
  <c r="F40" i="5"/>
  <c r="G40" i="5"/>
  <c r="H40" i="5"/>
  <c r="I40" i="5"/>
  <c r="A41" i="5"/>
  <c r="B41" i="5"/>
  <c r="C41" i="5"/>
  <c r="D41" i="5"/>
  <c r="E41" i="5"/>
  <c r="F41" i="5"/>
  <c r="G41" i="5"/>
  <c r="H41" i="5"/>
  <c r="I41" i="5"/>
  <c r="A42" i="5"/>
  <c r="B42" i="5"/>
  <c r="C42" i="5"/>
  <c r="D42" i="5"/>
  <c r="E42" i="5"/>
  <c r="F42" i="5"/>
  <c r="G42" i="5"/>
  <c r="H42" i="5"/>
  <c r="I42" i="5"/>
  <c r="A43" i="5"/>
  <c r="B43" i="5"/>
  <c r="C43" i="5"/>
  <c r="D43" i="5"/>
  <c r="E43" i="5"/>
  <c r="F43" i="5"/>
  <c r="G43" i="5"/>
  <c r="H43" i="5"/>
  <c r="I43" i="5"/>
  <c r="A44" i="5"/>
  <c r="B44" i="5"/>
  <c r="C44" i="5"/>
  <c r="D44" i="5"/>
  <c r="E44" i="5"/>
  <c r="F44" i="5"/>
  <c r="G44" i="5"/>
  <c r="H44" i="5"/>
  <c r="I44" i="5"/>
  <c r="A45" i="5"/>
  <c r="B45" i="5"/>
  <c r="C45" i="5"/>
  <c r="D45" i="5"/>
  <c r="E45" i="5"/>
  <c r="F45" i="5"/>
  <c r="G45" i="5"/>
  <c r="H45" i="5"/>
  <c r="I45" i="5"/>
  <c r="A46" i="5"/>
  <c r="B46" i="5"/>
  <c r="C46" i="5"/>
  <c r="D46" i="5"/>
  <c r="E46" i="5"/>
  <c r="F46" i="5"/>
  <c r="G46" i="5"/>
  <c r="H46" i="5"/>
  <c r="I46" i="5"/>
  <c r="A47" i="5"/>
  <c r="B47" i="5"/>
  <c r="C47" i="5"/>
  <c r="D47" i="5"/>
  <c r="E47" i="5"/>
  <c r="F47" i="5"/>
  <c r="G47" i="5"/>
  <c r="H47" i="5"/>
  <c r="I47" i="5"/>
  <c r="A48" i="5"/>
  <c r="B48" i="5"/>
  <c r="C48" i="5"/>
  <c r="D48" i="5"/>
  <c r="E48" i="5"/>
  <c r="F48" i="5"/>
  <c r="G48" i="5"/>
  <c r="H48" i="5"/>
  <c r="I48" i="5"/>
  <c r="A49" i="5"/>
  <c r="B49" i="5"/>
  <c r="C49" i="5"/>
  <c r="D49" i="5"/>
  <c r="E49" i="5"/>
  <c r="F49" i="5"/>
  <c r="G49" i="5"/>
  <c r="H49" i="5"/>
  <c r="I49" i="5"/>
  <c r="A50" i="5"/>
  <c r="B50" i="5"/>
  <c r="C50" i="5"/>
  <c r="D50" i="5"/>
  <c r="E50" i="5"/>
  <c r="F50" i="5"/>
  <c r="G50" i="5"/>
  <c r="H50" i="5"/>
  <c r="I50" i="5"/>
  <c r="A51" i="5"/>
  <c r="B51" i="5"/>
  <c r="C51" i="5"/>
  <c r="D51" i="5"/>
  <c r="E51" i="5"/>
  <c r="F51" i="5"/>
  <c r="G51" i="5"/>
  <c r="H51" i="5"/>
  <c r="I51" i="5"/>
  <c r="A52" i="5"/>
  <c r="B52" i="5"/>
  <c r="C52" i="5"/>
  <c r="D52" i="5"/>
  <c r="E52" i="5"/>
  <c r="F52" i="5"/>
  <c r="G52" i="5"/>
  <c r="H52" i="5"/>
  <c r="I52" i="5"/>
  <c r="A53" i="5"/>
  <c r="B53" i="5"/>
  <c r="C53" i="5"/>
  <c r="D53" i="5"/>
  <c r="E53" i="5"/>
  <c r="F53" i="5"/>
  <c r="G53" i="5"/>
  <c r="H53" i="5"/>
  <c r="I53" i="5"/>
  <c r="A54" i="5"/>
  <c r="B54" i="5"/>
  <c r="C54" i="5"/>
  <c r="D54" i="5"/>
  <c r="E54" i="5"/>
  <c r="F54" i="5"/>
  <c r="G54" i="5"/>
  <c r="H54" i="5"/>
  <c r="I54" i="5"/>
  <c r="A55" i="5"/>
  <c r="B55" i="5"/>
  <c r="C55" i="5"/>
  <c r="D55" i="5"/>
  <c r="E55" i="5"/>
  <c r="F55" i="5"/>
  <c r="G55" i="5"/>
  <c r="H55" i="5"/>
  <c r="I55" i="5"/>
  <c r="A56" i="5"/>
  <c r="B56" i="5"/>
  <c r="C56" i="5"/>
  <c r="D56" i="5"/>
  <c r="E56" i="5"/>
  <c r="F56" i="5"/>
  <c r="G56" i="5"/>
  <c r="H56" i="5"/>
  <c r="I56" i="5"/>
  <c r="A57" i="5"/>
  <c r="B57" i="5"/>
  <c r="C57" i="5"/>
  <c r="D57" i="5"/>
  <c r="E57" i="5"/>
  <c r="F57" i="5"/>
  <c r="G57" i="5"/>
  <c r="H57" i="5"/>
  <c r="I57" i="5"/>
  <c r="A58" i="5"/>
  <c r="B58" i="5"/>
  <c r="C58" i="5"/>
  <c r="D58" i="5"/>
  <c r="E58" i="5"/>
  <c r="F58" i="5"/>
  <c r="G58" i="5"/>
  <c r="H58" i="5"/>
  <c r="I58" i="5"/>
  <c r="A59" i="5"/>
  <c r="B59" i="5"/>
  <c r="C59" i="5"/>
  <c r="D59" i="5"/>
  <c r="E59" i="5"/>
  <c r="F59" i="5"/>
  <c r="G59" i="5"/>
  <c r="H59" i="5"/>
  <c r="I59" i="5"/>
  <c r="A60" i="5"/>
  <c r="B60" i="5"/>
  <c r="C60" i="5"/>
  <c r="D60" i="5"/>
  <c r="E60" i="5"/>
  <c r="F60" i="5"/>
  <c r="G60" i="5"/>
  <c r="H60" i="5"/>
  <c r="I60" i="5"/>
  <c r="A61" i="5"/>
  <c r="B61" i="5"/>
  <c r="C61" i="5"/>
  <c r="D61" i="5"/>
  <c r="E61" i="5"/>
  <c r="F61" i="5"/>
  <c r="G61" i="5"/>
  <c r="H61" i="5"/>
  <c r="I61" i="5"/>
  <c r="A62" i="5"/>
  <c r="B62" i="5"/>
  <c r="C62" i="5"/>
  <c r="D62" i="5"/>
  <c r="E62" i="5"/>
  <c r="F62" i="5"/>
  <c r="G62" i="5"/>
  <c r="H62" i="5"/>
  <c r="I62" i="5"/>
  <c r="A63" i="5"/>
  <c r="B63" i="5"/>
  <c r="C63" i="5"/>
  <c r="D63" i="5"/>
  <c r="E63" i="5"/>
  <c r="F63" i="5"/>
  <c r="G63" i="5"/>
  <c r="H63" i="5"/>
  <c r="I63" i="5"/>
  <c r="A64" i="5"/>
  <c r="B64" i="5"/>
  <c r="C64" i="5"/>
  <c r="D64" i="5"/>
  <c r="E64" i="5"/>
  <c r="F64" i="5"/>
  <c r="G64" i="5"/>
  <c r="H64" i="5"/>
  <c r="I64" i="5"/>
  <c r="A65" i="5"/>
  <c r="B65" i="5"/>
  <c r="C65" i="5"/>
  <c r="D65" i="5"/>
  <c r="E65" i="5"/>
  <c r="F65" i="5"/>
  <c r="G65" i="5"/>
  <c r="H65" i="5"/>
  <c r="I65" i="5"/>
  <c r="A66" i="5"/>
  <c r="B66" i="5"/>
  <c r="C66" i="5"/>
  <c r="D66" i="5"/>
  <c r="E66" i="5"/>
  <c r="F66" i="5"/>
  <c r="G66" i="5"/>
  <c r="H66" i="5"/>
  <c r="I66" i="5"/>
  <c r="A67" i="5"/>
  <c r="B67" i="5"/>
  <c r="C67" i="5"/>
  <c r="D67" i="5"/>
  <c r="E67" i="5"/>
  <c r="F67" i="5"/>
  <c r="G67" i="5"/>
  <c r="H67" i="5"/>
  <c r="I67" i="5"/>
  <c r="A68" i="5"/>
  <c r="B68" i="5"/>
  <c r="C68" i="5"/>
  <c r="D68" i="5"/>
  <c r="E68" i="5"/>
  <c r="F68" i="5"/>
  <c r="G68" i="5"/>
  <c r="H68" i="5"/>
  <c r="I68" i="5"/>
  <c r="A69" i="5"/>
  <c r="B69" i="5"/>
  <c r="C69" i="5"/>
  <c r="D69" i="5"/>
  <c r="E69" i="5"/>
  <c r="F69" i="5"/>
  <c r="G69" i="5"/>
  <c r="H69" i="5"/>
  <c r="I69" i="5"/>
  <c r="A70" i="5"/>
  <c r="B70" i="5"/>
  <c r="C70" i="5"/>
  <c r="D70" i="5"/>
  <c r="E70" i="5"/>
  <c r="F70" i="5"/>
  <c r="G70" i="5"/>
  <c r="H70" i="5"/>
  <c r="I70" i="5"/>
  <c r="A71" i="5"/>
  <c r="B71" i="5"/>
  <c r="C71" i="5"/>
  <c r="D71" i="5"/>
  <c r="E71" i="5"/>
  <c r="F71" i="5"/>
  <c r="G71" i="5"/>
  <c r="H71" i="5"/>
  <c r="I71" i="5"/>
  <c r="A72" i="5"/>
  <c r="B72" i="5"/>
  <c r="C72" i="5"/>
  <c r="D72" i="5"/>
  <c r="E72" i="5"/>
  <c r="F72" i="5"/>
  <c r="G72" i="5"/>
  <c r="H72" i="5"/>
  <c r="I72" i="5"/>
  <c r="A73" i="5"/>
  <c r="B73" i="5"/>
  <c r="C73" i="5"/>
  <c r="D73" i="5"/>
  <c r="E73" i="5"/>
  <c r="F73" i="5"/>
  <c r="G73" i="5"/>
  <c r="H73" i="5"/>
  <c r="I73" i="5"/>
  <c r="A74" i="5"/>
  <c r="B74" i="5"/>
  <c r="C74" i="5"/>
  <c r="D74" i="5"/>
  <c r="E74" i="5"/>
  <c r="F74" i="5"/>
  <c r="G74" i="5"/>
  <c r="H74" i="5"/>
  <c r="I74" i="5"/>
  <c r="A75" i="5"/>
  <c r="B75" i="5"/>
  <c r="C75" i="5"/>
  <c r="D75" i="5"/>
  <c r="E75" i="5"/>
  <c r="F75" i="5"/>
  <c r="G75" i="5"/>
  <c r="H75" i="5"/>
  <c r="I75" i="5"/>
  <c r="A76" i="5"/>
  <c r="B76" i="5"/>
  <c r="C76" i="5"/>
  <c r="D76" i="5"/>
  <c r="E76" i="5"/>
  <c r="F76" i="5"/>
  <c r="G76" i="5"/>
  <c r="H76" i="5"/>
  <c r="I76" i="5"/>
  <c r="A77" i="5"/>
  <c r="B77" i="5"/>
  <c r="C77" i="5"/>
  <c r="D77" i="5"/>
  <c r="E77" i="5"/>
  <c r="F77" i="5"/>
  <c r="G77" i="5"/>
  <c r="H77" i="5"/>
  <c r="I77" i="5"/>
  <c r="A78" i="5"/>
  <c r="B78" i="5"/>
  <c r="C78" i="5"/>
  <c r="D78" i="5"/>
  <c r="E78" i="5"/>
  <c r="F78" i="5"/>
  <c r="G78" i="5"/>
  <c r="H78" i="5"/>
  <c r="I78" i="5"/>
  <c r="A79" i="5"/>
  <c r="B79" i="5"/>
  <c r="C79" i="5"/>
  <c r="D79" i="5"/>
  <c r="E79" i="5"/>
  <c r="F79" i="5"/>
  <c r="G79" i="5"/>
  <c r="H79" i="5"/>
  <c r="I79" i="5"/>
  <c r="A80" i="5"/>
  <c r="B80" i="5"/>
  <c r="C80" i="5"/>
  <c r="D80" i="5"/>
  <c r="E80" i="5"/>
  <c r="F80" i="5"/>
  <c r="G80" i="5"/>
  <c r="H80" i="5"/>
  <c r="I80" i="5"/>
  <c r="A81" i="5"/>
  <c r="B81" i="5"/>
  <c r="C81" i="5"/>
  <c r="D81" i="5"/>
  <c r="E81" i="5"/>
  <c r="F81" i="5"/>
  <c r="G81" i="5"/>
  <c r="H81" i="5"/>
  <c r="I81" i="5"/>
  <c r="A82" i="5"/>
  <c r="B82" i="5"/>
  <c r="C82" i="5"/>
  <c r="D82" i="5"/>
  <c r="E82" i="5"/>
  <c r="F82" i="5"/>
  <c r="G82" i="5"/>
  <c r="H82" i="5"/>
  <c r="I82" i="5"/>
  <c r="A83" i="5"/>
  <c r="B83" i="5"/>
  <c r="C83" i="5"/>
  <c r="D83" i="5"/>
  <c r="E83" i="5"/>
  <c r="F83" i="5"/>
  <c r="G83" i="5"/>
  <c r="H83" i="5"/>
  <c r="I83" i="5"/>
  <c r="A84" i="5"/>
  <c r="B84" i="5"/>
  <c r="C84" i="5"/>
  <c r="D84" i="5"/>
  <c r="E84" i="5"/>
  <c r="F84" i="5"/>
  <c r="G84" i="5"/>
  <c r="H84" i="5"/>
  <c r="I84" i="5"/>
  <c r="A85" i="5"/>
  <c r="B85" i="5"/>
  <c r="C85" i="5"/>
  <c r="D85" i="5"/>
  <c r="E85" i="5"/>
  <c r="F85" i="5"/>
  <c r="G85" i="5"/>
  <c r="H85" i="5"/>
  <c r="I85" i="5"/>
  <c r="A86" i="5"/>
  <c r="B86" i="5"/>
  <c r="C86" i="5"/>
  <c r="D86" i="5"/>
  <c r="E86" i="5"/>
  <c r="F86" i="5"/>
  <c r="G86" i="5"/>
  <c r="H86" i="5"/>
  <c r="I86" i="5"/>
  <c r="A87" i="5"/>
  <c r="B87" i="5"/>
  <c r="C87" i="5"/>
  <c r="D87" i="5"/>
  <c r="E87" i="5"/>
  <c r="F87" i="5"/>
  <c r="G87" i="5"/>
  <c r="H87" i="5"/>
  <c r="I87" i="5"/>
  <c r="A88" i="5"/>
  <c r="B88" i="5"/>
  <c r="C88" i="5"/>
  <c r="D88" i="5"/>
  <c r="E88" i="5"/>
  <c r="F88" i="5"/>
  <c r="G88" i="5"/>
  <c r="H88" i="5"/>
  <c r="I88" i="5"/>
  <c r="A89" i="5"/>
  <c r="B89" i="5"/>
  <c r="C89" i="5"/>
  <c r="D89" i="5"/>
  <c r="E89" i="5"/>
  <c r="F89" i="5"/>
  <c r="G89" i="5"/>
  <c r="H89" i="5"/>
  <c r="I89" i="5"/>
  <c r="A90" i="5"/>
  <c r="B90" i="5"/>
  <c r="C90" i="5"/>
  <c r="D90" i="5"/>
  <c r="E90" i="5"/>
  <c r="F90" i="5"/>
  <c r="G90" i="5"/>
  <c r="H90" i="5"/>
  <c r="I90" i="5"/>
  <c r="A91" i="5"/>
  <c r="B91" i="5"/>
  <c r="C91" i="5"/>
  <c r="D91" i="5"/>
  <c r="E91" i="5"/>
  <c r="F91" i="5"/>
  <c r="G91" i="5"/>
  <c r="H91" i="5"/>
  <c r="I91" i="5"/>
  <c r="A92" i="5"/>
  <c r="B92" i="5"/>
  <c r="C92" i="5"/>
  <c r="D92" i="5"/>
  <c r="E92" i="5"/>
  <c r="F92" i="5"/>
  <c r="G92" i="5"/>
  <c r="H92" i="5"/>
  <c r="I92" i="5"/>
  <c r="A93" i="5"/>
  <c r="B93" i="5"/>
  <c r="C93" i="5"/>
  <c r="D93" i="5"/>
  <c r="E93" i="5"/>
  <c r="F93" i="5"/>
  <c r="G93" i="5"/>
  <c r="H93" i="5"/>
  <c r="I93" i="5"/>
  <c r="A94" i="5"/>
  <c r="B94" i="5"/>
  <c r="C94" i="5"/>
  <c r="D94" i="5"/>
  <c r="E94" i="5"/>
  <c r="F94" i="5"/>
  <c r="G94" i="5"/>
  <c r="H94" i="5"/>
  <c r="I94" i="5"/>
  <c r="A95" i="5"/>
  <c r="B95" i="5"/>
  <c r="C95" i="5"/>
  <c r="D95" i="5"/>
  <c r="E95" i="5"/>
  <c r="F95" i="5"/>
  <c r="G95" i="5"/>
  <c r="H95" i="5"/>
  <c r="I95" i="5"/>
  <c r="A96" i="5"/>
  <c r="B96" i="5"/>
  <c r="C96" i="5"/>
  <c r="D96" i="5"/>
  <c r="E96" i="5"/>
  <c r="F96" i="5"/>
  <c r="G96" i="5"/>
  <c r="H96" i="5"/>
  <c r="I96" i="5"/>
  <c r="A97" i="5"/>
  <c r="B97" i="5"/>
  <c r="C97" i="5"/>
  <c r="D97" i="5"/>
  <c r="E97" i="5"/>
  <c r="F97" i="5"/>
  <c r="G97" i="5"/>
  <c r="H97" i="5"/>
  <c r="I97" i="5"/>
  <c r="A98" i="5"/>
  <c r="B98" i="5"/>
  <c r="C98" i="5"/>
  <c r="D98" i="5"/>
  <c r="E98" i="5"/>
  <c r="F98" i="5"/>
  <c r="G98" i="5"/>
  <c r="H98" i="5"/>
  <c r="I98" i="5"/>
  <c r="A99" i="5"/>
  <c r="B99" i="5"/>
  <c r="C99" i="5"/>
  <c r="D99" i="5"/>
  <c r="E99" i="5"/>
  <c r="F99" i="5"/>
  <c r="G99" i="5"/>
  <c r="H99" i="5"/>
  <c r="I99" i="5"/>
  <c r="A100" i="5"/>
  <c r="B100" i="5"/>
  <c r="C100" i="5"/>
  <c r="D100" i="5"/>
  <c r="E100" i="5"/>
  <c r="F100" i="5"/>
  <c r="G100" i="5"/>
  <c r="H100" i="5"/>
  <c r="I100" i="5"/>
  <c r="A101" i="5"/>
  <c r="B101" i="5"/>
  <c r="C101" i="5"/>
  <c r="D101" i="5"/>
  <c r="E101" i="5"/>
  <c r="F101" i="5"/>
  <c r="G101" i="5"/>
  <c r="H101" i="5"/>
  <c r="I101" i="5"/>
  <c r="A102" i="5"/>
  <c r="B102" i="5"/>
  <c r="C102" i="5"/>
  <c r="D102" i="5"/>
  <c r="E102" i="5"/>
  <c r="F102" i="5"/>
  <c r="G102" i="5"/>
  <c r="H102" i="5"/>
  <c r="I102" i="5"/>
  <c r="A103" i="5"/>
  <c r="B103" i="5"/>
  <c r="C103" i="5"/>
  <c r="D103" i="5"/>
  <c r="E103" i="5"/>
  <c r="F103" i="5"/>
  <c r="G103" i="5"/>
  <c r="H103" i="5"/>
  <c r="I103" i="5"/>
  <c r="A104" i="5"/>
  <c r="B104" i="5"/>
  <c r="C104" i="5"/>
  <c r="D104" i="5"/>
  <c r="E104" i="5"/>
  <c r="F104" i="5"/>
  <c r="G104" i="5"/>
  <c r="H104" i="5"/>
  <c r="I104" i="5"/>
  <c r="A105" i="5"/>
  <c r="B105" i="5"/>
  <c r="C105" i="5"/>
  <c r="D105" i="5"/>
  <c r="E105" i="5"/>
  <c r="F105" i="5"/>
  <c r="G105" i="5"/>
  <c r="H105" i="5"/>
  <c r="I105" i="5"/>
  <c r="A106" i="5"/>
  <c r="B106" i="5"/>
  <c r="C106" i="5"/>
  <c r="D106" i="5"/>
  <c r="E106" i="5"/>
  <c r="F106" i="5"/>
  <c r="G106" i="5"/>
  <c r="H106" i="5"/>
  <c r="I106" i="5"/>
  <c r="A107" i="5"/>
  <c r="B107" i="5"/>
  <c r="C107" i="5"/>
  <c r="D107" i="5"/>
  <c r="E107" i="5"/>
  <c r="F107" i="5"/>
  <c r="G107" i="5"/>
  <c r="H107" i="5"/>
  <c r="I107" i="5"/>
  <c r="A108" i="5"/>
  <c r="B108" i="5"/>
  <c r="C108" i="5"/>
  <c r="D108" i="5"/>
  <c r="E108" i="5"/>
  <c r="F108" i="5"/>
  <c r="G108" i="5"/>
  <c r="H108" i="5"/>
  <c r="I108" i="5"/>
  <c r="A109" i="5"/>
  <c r="B109" i="5"/>
  <c r="C109" i="5"/>
  <c r="D109" i="5"/>
  <c r="E109" i="5"/>
  <c r="F109" i="5"/>
  <c r="G109" i="5"/>
  <c r="H109" i="5"/>
  <c r="I109" i="5"/>
  <c r="A110" i="5"/>
  <c r="B110" i="5"/>
  <c r="C110" i="5"/>
  <c r="D110" i="5"/>
  <c r="E110" i="5"/>
  <c r="F110" i="5"/>
  <c r="G110" i="5"/>
  <c r="H110" i="5"/>
  <c r="I110" i="5"/>
  <c r="A111" i="5"/>
  <c r="B111" i="5"/>
  <c r="C111" i="5"/>
  <c r="D111" i="5"/>
  <c r="E111" i="5"/>
  <c r="F111" i="5"/>
  <c r="G111" i="5"/>
  <c r="H111" i="5"/>
  <c r="I111" i="5"/>
  <c r="A112" i="5"/>
  <c r="B112" i="5"/>
  <c r="C112" i="5"/>
  <c r="D112" i="5"/>
  <c r="E112" i="5"/>
  <c r="F112" i="5"/>
  <c r="G112" i="5"/>
  <c r="H112" i="5"/>
  <c r="I112" i="5"/>
  <c r="A113" i="5"/>
  <c r="B113" i="5"/>
  <c r="C113" i="5"/>
  <c r="D113" i="5"/>
  <c r="E113" i="5"/>
  <c r="F113" i="5"/>
  <c r="G113" i="5"/>
  <c r="H113" i="5"/>
  <c r="I113" i="5"/>
  <c r="A114" i="5"/>
  <c r="B114" i="5"/>
  <c r="C114" i="5"/>
  <c r="D114" i="5"/>
  <c r="E114" i="5"/>
  <c r="F114" i="5"/>
  <c r="G114" i="5"/>
  <c r="H114" i="5"/>
  <c r="I114" i="5"/>
  <c r="A115" i="5"/>
  <c r="B115" i="5"/>
  <c r="C115" i="5"/>
  <c r="D115" i="5"/>
  <c r="E115" i="5"/>
  <c r="F115" i="5"/>
  <c r="G115" i="5"/>
  <c r="H115" i="5"/>
  <c r="I115" i="5"/>
  <c r="A116" i="5"/>
  <c r="B116" i="5"/>
  <c r="C116" i="5"/>
  <c r="D116" i="5"/>
  <c r="E116" i="5"/>
  <c r="F116" i="5"/>
  <c r="G116" i="5"/>
  <c r="H116" i="5"/>
  <c r="I116" i="5"/>
  <c r="A117" i="5"/>
  <c r="B117" i="5"/>
  <c r="C117" i="5"/>
  <c r="D117" i="5"/>
  <c r="E117" i="5"/>
  <c r="F117" i="5"/>
  <c r="G117" i="5"/>
  <c r="H117" i="5"/>
  <c r="I117" i="5"/>
  <c r="A118" i="5"/>
  <c r="B118" i="5"/>
  <c r="C118" i="5"/>
  <c r="D118" i="5"/>
  <c r="E118" i="5"/>
  <c r="F118" i="5"/>
  <c r="G118" i="5"/>
  <c r="H118" i="5"/>
  <c r="I118" i="5"/>
  <c r="A119" i="5"/>
  <c r="B119" i="5"/>
  <c r="C119" i="5"/>
  <c r="D119" i="5"/>
  <c r="E119" i="5"/>
  <c r="F119" i="5"/>
  <c r="G119" i="5"/>
  <c r="H119" i="5"/>
  <c r="I119" i="5"/>
  <c r="A120" i="5"/>
  <c r="B120" i="5"/>
  <c r="C120" i="5"/>
  <c r="D120" i="5"/>
  <c r="E120" i="5"/>
  <c r="F120" i="5"/>
  <c r="G120" i="5"/>
  <c r="H120" i="5"/>
  <c r="I120" i="5"/>
  <c r="A121" i="5"/>
  <c r="B121" i="5"/>
  <c r="C121" i="5"/>
  <c r="D121" i="5"/>
  <c r="E121" i="5"/>
  <c r="F121" i="5"/>
  <c r="G121" i="5"/>
  <c r="H121" i="5"/>
  <c r="I121" i="5"/>
  <c r="A122" i="5"/>
  <c r="B122" i="5"/>
  <c r="C122" i="5"/>
  <c r="D122" i="5"/>
  <c r="E122" i="5"/>
  <c r="F122" i="5"/>
  <c r="G122" i="5"/>
  <c r="H122" i="5"/>
  <c r="I122" i="5"/>
  <c r="A123" i="5"/>
  <c r="B123" i="5"/>
  <c r="C123" i="5"/>
  <c r="D123" i="5"/>
  <c r="E123" i="5"/>
  <c r="F123" i="5"/>
  <c r="G123" i="5"/>
  <c r="H123" i="5"/>
  <c r="I123" i="5"/>
  <c r="A124" i="5"/>
  <c r="B124" i="5"/>
  <c r="C124" i="5"/>
  <c r="D124" i="5"/>
  <c r="E124" i="5"/>
  <c r="F124" i="5"/>
  <c r="G124" i="5"/>
  <c r="H124" i="5"/>
  <c r="I124" i="5"/>
  <c r="A125" i="5"/>
  <c r="B125" i="5"/>
  <c r="C125" i="5"/>
  <c r="D125" i="5"/>
  <c r="E125" i="5"/>
  <c r="F125" i="5"/>
  <c r="G125" i="5"/>
  <c r="H125" i="5"/>
  <c r="I125" i="5"/>
  <c r="A126" i="5"/>
  <c r="B126" i="5"/>
  <c r="C126" i="5"/>
  <c r="D126" i="5"/>
  <c r="E126" i="5"/>
  <c r="F126" i="5"/>
  <c r="G126" i="5"/>
  <c r="H126" i="5"/>
  <c r="I126" i="5"/>
  <c r="A127" i="5"/>
  <c r="B127" i="5"/>
  <c r="C127" i="5"/>
  <c r="D127" i="5"/>
  <c r="E127" i="5"/>
  <c r="F127" i="5"/>
  <c r="G127" i="5"/>
  <c r="H127" i="5"/>
  <c r="I127" i="5"/>
  <c r="A128" i="5"/>
  <c r="B128" i="5"/>
  <c r="C128" i="5"/>
  <c r="D128" i="5"/>
  <c r="E128" i="5"/>
  <c r="F128" i="5"/>
  <c r="G128" i="5"/>
  <c r="H128" i="5"/>
  <c r="I128" i="5"/>
  <c r="A129" i="5"/>
  <c r="B129" i="5"/>
  <c r="C129" i="5"/>
  <c r="D129" i="5"/>
  <c r="E129" i="5"/>
  <c r="F129" i="5"/>
  <c r="G129" i="5"/>
  <c r="H129" i="5"/>
  <c r="I129" i="5"/>
  <c r="A130" i="5"/>
  <c r="B130" i="5"/>
  <c r="C130" i="5"/>
  <c r="D130" i="5"/>
  <c r="E130" i="5"/>
  <c r="F130" i="5"/>
  <c r="G130" i="5"/>
  <c r="H130" i="5"/>
  <c r="I130" i="5"/>
  <c r="A131" i="5"/>
  <c r="B131" i="5"/>
  <c r="C131" i="5"/>
  <c r="D131" i="5"/>
  <c r="E131" i="5"/>
  <c r="F131" i="5"/>
  <c r="G131" i="5"/>
  <c r="H131" i="5"/>
  <c r="I131" i="5"/>
  <c r="A132" i="5"/>
  <c r="B132" i="5"/>
  <c r="C132" i="5"/>
  <c r="D132" i="5"/>
  <c r="E132" i="5"/>
  <c r="F132" i="5"/>
  <c r="G132" i="5"/>
  <c r="H132" i="5"/>
  <c r="I132" i="5"/>
  <c r="A133" i="5"/>
  <c r="B133" i="5"/>
  <c r="C133" i="5"/>
  <c r="D133" i="5"/>
  <c r="E133" i="5"/>
  <c r="F133" i="5"/>
  <c r="G133" i="5"/>
  <c r="H133" i="5"/>
  <c r="I133" i="5"/>
  <c r="A134" i="5"/>
  <c r="B134" i="5"/>
  <c r="C134" i="5"/>
  <c r="D134" i="5"/>
  <c r="E134" i="5"/>
  <c r="F134" i="5"/>
  <c r="G134" i="5"/>
  <c r="H134" i="5"/>
  <c r="I134" i="5"/>
  <c r="A135" i="5"/>
  <c r="B135" i="5"/>
  <c r="C135" i="5"/>
  <c r="D135" i="5"/>
  <c r="E135" i="5"/>
  <c r="F135" i="5"/>
  <c r="G135" i="5"/>
  <c r="H135" i="5"/>
  <c r="I135" i="5"/>
  <c r="A136" i="5"/>
  <c r="B136" i="5"/>
  <c r="C136" i="5"/>
  <c r="D136" i="5"/>
  <c r="E136" i="5"/>
  <c r="F136" i="5"/>
  <c r="G136" i="5"/>
  <c r="H136" i="5"/>
  <c r="I136" i="5"/>
  <c r="A137" i="5"/>
  <c r="B137" i="5"/>
  <c r="C137" i="5"/>
  <c r="D137" i="5"/>
  <c r="E137" i="5"/>
  <c r="F137" i="5"/>
  <c r="G137" i="5"/>
  <c r="H137" i="5"/>
  <c r="I137" i="5"/>
  <c r="A138" i="5"/>
  <c r="B138" i="5"/>
  <c r="C138" i="5"/>
  <c r="D138" i="5"/>
  <c r="E138" i="5"/>
  <c r="F138" i="5"/>
  <c r="G138" i="5"/>
  <c r="H138" i="5"/>
  <c r="I138" i="5"/>
  <c r="A139" i="5"/>
  <c r="B139" i="5"/>
  <c r="C139" i="5"/>
  <c r="D139" i="5"/>
  <c r="E139" i="5"/>
  <c r="F139" i="5"/>
  <c r="G139" i="5"/>
  <c r="H139" i="5"/>
  <c r="I139" i="5"/>
  <c r="A140" i="5"/>
  <c r="B140" i="5"/>
  <c r="C140" i="5"/>
  <c r="D140" i="5"/>
  <c r="E140" i="5"/>
  <c r="F140" i="5"/>
  <c r="G140" i="5"/>
  <c r="H140" i="5"/>
  <c r="I140" i="5"/>
  <c r="A141" i="5"/>
  <c r="B141" i="5"/>
  <c r="C141" i="5"/>
  <c r="D141" i="5"/>
  <c r="E141" i="5"/>
  <c r="F141" i="5"/>
  <c r="G141" i="5"/>
  <c r="H141" i="5"/>
  <c r="I141" i="5"/>
  <c r="A142" i="5"/>
  <c r="B142" i="5"/>
  <c r="C142" i="5"/>
  <c r="D142" i="5"/>
  <c r="E142" i="5"/>
  <c r="F142" i="5"/>
  <c r="G142" i="5"/>
  <c r="H142" i="5"/>
  <c r="I142" i="5"/>
  <c r="A143" i="5"/>
  <c r="B143" i="5"/>
  <c r="C143" i="5"/>
  <c r="D143" i="5"/>
  <c r="E143" i="5"/>
  <c r="F143" i="5"/>
  <c r="G143" i="5"/>
  <c r="H143" i="5"/>
  <c r="I143" i="5"/>
  <c r="A144" i="5"/>
  <c r="B144" i="5"/>
  <c r="C144" i="5"/>
  <c r="D144" i="5"/>
  <c r="E144" i="5"/>
  <c r="F144" i="5"/>
  <c r="G144" i="5"/>
  <c r="H144" i="5"/>
  <c r="I144" i="5"/>
  <c r="A145" i="5"/>
  <c r="B145" i="5"/>
  <c r="C145" i="5"/>
  <c r="D145" i="5"/>
  <c r="E145" i="5"/>
  <c r="F145" i="5"/>
  <c r="G145" i="5"/>
  <c r="H145" i="5"/>
  <c r="I145" i="5"/>
  <c r="A146" i="5"/>
  <c r="B146" i="5"/>
  <c r="C146" i="5"/>
  <c r="D146" i="5"/>
  <c r="E146" i="5"/>
  <c r="F146" i="5"/>
  <c r="G146" i="5"/>
  <c r="H146" i="5"/>
  <c r="I146" i="5"/>
  <c r="A147" i="5"/>
  <c r="B147" i="5"/>
  <c r="C147" i="5"/>
  <c r="D147" i="5"/>
  <c r="E147" i="5"/>
  <c r="F147" i="5"/>
  <c r="G147" i="5"/>
  <c r="H147" i="5"/>
  <c r="I147" i="5"/>
  <c r="A148" i="5"/>
  <c r="B148" i="5"/>
  <c r="C148" i="5"/>
  <c r="D148" i="5"/>
  <c r="E148" i="5"/>
  <c r="F148" i="5"/>
  <c r="G148" i="5"/>
  <c r="H148" i="5"/>
  <c r="I148" i="5"/>
  <c r="A149" i="5"/>
  <c r="B149" i="5"/>
  <c r="C149" i="5"/>
  <c r="D149" i="5"/>
  <c r="E149" i="5"/>
  <c r="F149" i="5"/>
  <c r="G149" i="5"/>
  <c r="H149" i="5"/>
  <c r="I149" i="5"/>
  <c r="A150" i="5"/>
  <c r="B150" i="5"/>
  <c r="C150" i="5"/>
  <c r="D150" i="5"/>
  <c r="E150" i="5"/>
  <c r="F150" i="5"/>
  <c r="G150" i="5"/>
  <c r="H150" i="5"/>
  <c r="I150" i="5"/>
  <c r="A151" i="5"/>
  <c r="B151" i="5"/>
  <c r="C151" i="5"/>
  <c r="D151" i="5"/>
  <c r="E151" i="5"/>
  <c r="F151" i="5"/>
  <c r="G151" i="5"/>
  <c r="H151" i="5"/>
  <c r="I151" i="5"/>
  <c r="A152" i="5"/>
  <c r="B152" i="5"/>
  <c r="C152" i="5"/>
  <c r="D152" i="5"/>
  <c r="E152" i="5"/>
  <c r="F152" i="5"/>
  <c r="G152" i="5"/>
  <c r="H152" i="5"/>
  <c r="I152" i="5"/>
  <c r="A153" i="5"/>
  <c r="B153" i="5"/>
  <c r="C153" i="5"/>
  <c r="D153" i="5"/>
  <c r="E153" i="5"/>
  <c r="F153" i="5"/>
  <c r="G153" i="5"/>
  <c r="H153" i="5"/>
  <c r="I153" i="5"/>
  <c r="A154" i="5"/>
  <c r="B154" i="5"/>
  <c r="C154" i="5"/>
  <c r="D154" i="5"/>
  <c r="E154" i="5"/>
  <c r="F154" i="5"/>
  <c r="G154" i="5"/>
  <c r="H154" i="5"/>
  <c r="I154" i="5"/>
  <c r="A155" i="5"/>
  <c r="B155" i="5"/>
  <c r="C155" i="5"/>
  <c r="D155" i="5"/>
  <c r="E155" i="5"/>
  <c r="F155" i="5"/>
  <c r="G155" i="5"/>
  <c r="H155" i="5"/>
  <c r="I155" i="5"/>
  <c r="A156" i="5"/>
  <c r="B156" i="5"/>
  <c r="C156" i="5"/>
  <c r="D156" i="5"/>
  <c r="E156" i="5"/>
  <c r="F156" i="5"/>
  <c r="G156" i="5"/>
  <c r="H156" i="5"/>
  <c r="I156" i="5"/>
  <c r="A157" i="5"/>
  <c r="B157" i="5"/>
  <c r="C157" i="5"/>
  <c r="D157" i="5"/>
  <c r="E157" i="5"/>
  <c r="F157" i="5"/>
  <c r="G157" i="5"/>
  <c r="H157" i="5"/>
  <c r="I157" i="5"/>
  <c r="A158" i="5"/>
  <c r="B158" i="5"/>
  <c r="C158" i="5"/>
  <c r="D158" i="5"/>
  <c r="E158" i="5"/>
  <c r="F158" i="5"/>
  <c r="G158" i="5"/>
  <c r="H158" i="5"/>
  <c r="I158" i="5"/>
  <c r="A159" i="5"/>
  <c r="B159" i="5"/>
  <c r="C159" i="5"/>
  <c r="D159" i="5"/>
  <c r="E159" i="5"/>
  <c r="F159" i="5"/>
  <c r="G159" i="5"/>
  <c r="H159" i="5"/>
  <c r="I159" i="5"/>
  <c r="A160" i="5"/>
  <c r="B160" i="5"/>
  <c r="C160" i="5"/>
  <c r="D160" i="5"/>
  <c r="E160" i="5"/>
  <c r="F160" i="5"/>
  <c r="G160" i="5"/>
  <c r="H160" i="5"/>
  <c r="I160" i="5"/>
  <c r="A161" i="5"/>
  <c r="B161" i="5"/>
  <c r="C161" i="5"/>
  <c r="D161" i="5"/>
  <c r="E161" i="5"/>
  <c r="F161" i="5"/>
  <c r="G161" i="5"/>
  <c r="H161" i="5"/>
  <c r="I161" i="5"/>
  <c r="A162" i="5"/>
  <c r="B162" i="5"/>
  <c r="C162" i="5"/>
  <c r="D162" i="5"/>
  <c r="E162" i="5"/>
  <c r="F162" i="5"/>
  <c r="G162" i="5"/>
  <c r="H162" i="5"/>
  <c r="I162" i="5"/>
  <c r="A163" i="5"/>
  <c r="B163" i="5"/>
  <c r="C163" i="5"/>
  <c r="D163" i="5"/>
  <c r="E163" i="5"/>
  <c r="F163" i="5"/>
  <c r="G163" i="5"/>
  <c r="H163" i="5"/>
  <c r="I163" i="5"/>
  <c r="A164" i="5"/>
  <c r="B164" i="5"/>
  <c r="C164" i="5"/>
  <c r="D164" i="5"/>
  <c r="E164" i="5"/>
  <c r="F164" i="5"/>
  <c r="G164" i="5"/>
  <c r="H164" i="5"/>
  <c r="I164" i="5"/>
  <c r="A165" i="5"/>
  <c r="B165" i="5"/>
  <c r="C165" i="5"/>
  <c r="D165" i="5"/>
  <c r="E165" i="5"/>
  <c r="F165" i="5"/>
  <c r="G165" i="5"/>
  <c r="H165" i="5"/>
  <c r="I165" i="5"/>
  <c r="A166" i="5"/>
  <c r="B166" i="5"/>
  <c r="C166" i="5"/>
  <c r="D166" i="5"/>
  <c r="E166" i="5"/>
  <c r="F166" i="5"/>
  <c r="G166" i="5"/>
  <c r="H166" i="5"/>
  <c r="I166" i="5"/>
  <c r="A167" i="5"/>
  <c r="B167" i="5"/>
  <c r="C167" i="5"/>
  <c r="D167" i="5"/>
  <c r="E167" i="5"/>
  <c r="F167" i="5"/>
  <c r="G167" i="5"/>
  <c r="H167" i="5"/>
  <c r="I167" i="5"/>
  <c r="A168" i="5"/>
  <c r="B168" i="5"/>
  <c r="C168" i="5"/>
  <c r="D168" i="5"/>
  <c r="E168" i="5"/>
  <c r="F168" i="5"/>
  <c r="G168" i="5"/>
  <c r="H168" i="5"/>
  <c r="I168" i="5"/>
  <c r="A169" i="5"/>
  <c r="B169" i="5"/>
  <c r="C169" i="5"/>
  <c r="D169" i="5"/>
  <c r="E169" i="5"/>
  <c r="F169" i="5"/>
  <c r="G169" i="5"/>
  <c r="H169" i="5"/>
  <c r="I169" i="5"/>
  <c r="A170" i="5"/>
  <c r="B170" i="5"/>
  <c r="C170" i="5"/>
  <c r="D170" i="5"/>
  <c r="E170" i="5"/>
  <c r="F170" i="5"/>
  <c r="G170" i="5"/>
  <c r="H170" i="5"/>
  <c r="I170" i="5"/>
  <c r="A171" i="5"/>
  <c r="B171" i="5"/>
  <c r="C171" i="5"/>
  <c r="D171" i="5"/>
  <c r="E171" i="5"/>
  <c r="F171" i="5"/>
  <c r="G171" i="5"/>
  <c r="H171" i="5"/>
  <c r="I171" i="5"/>
  <c r="A172" i="5"/>
  <c r="B172" i="5"/>
  <c r="C172" i="5"/>
  <c r="D172" i="5"/>
  <c r="E172" i="5"/>
  <c r="F172" i="5"/>
  <c r="G172" i="5"/>
  <c r="H172" i="5"/>
  <c r="I172" i="5"/>
  <c r="A173" i="5"/>
  <c r="B173" i="5"/>
  <c r="C173" i="5"/>
  <c r="D173" i="5"/>
  <c r="E173" i="5"/>
  <c r="F173" i="5"/>
  <c r="G173" i="5"/>
  <c r="H173" i="5"/>
  <c r="I173" i="5"/>
  <c r="A174" i="5"/>
  <c r="B174" i="5"/>
  <c r="C174" i="5"/>
  <c r="D174" i="5"/>
  <c r="E174" i="5"/>
  <c r="F174" i="5"/>
  <c r="G174" i="5"/>
  <c r="H174" i="5"/>
  <c r="I174" i="5"/>
  <c r="A175" i="5"/>
  <c r="B175" i="5"/>
  <c r="C175" i="5"/>
  <c r="D175" i="5"/>
  <c r="E175" i="5"/>
  <c r="F175" i="5"/>
  <c r="G175" i="5"/>
  <c r="H175" i="5"/>
  <c r="I175" i="5"/>
  <c r="A176" i="5"/>
  <c r="B176" i="5"/>
  <c r="C176" i="5"/>
  <c r="D176" i="5"/>
  <c r="E176" i="5"/>
  <c r="F176" i="5"/>
  <c r="G176" i="5"/>
  <c r="H176" i="5"/>
  <c r="I176" i="5"/>
  <c r="A177" i="5"/>
  <c r="B177" i="5"/>
  <c r="C177" i="5"/>
  <c r="D177" i="5"/>
  <c r="E177" i="5"/>
  <c r="F177" i="5"/>
  <c r="G177" i="5"/>
  <c r="H177" i="5"/>
  <c r="I177" i="5"/>
  <c r="A178" i="5"/>
  <c r="B178" i="5"/>
  <c r="C178" i="5"/>
  <c r="D178" i="5"/>
  <c r="E178" i="5"/>
  <c r="F178" i="5"/>
  <c r="G178" i="5"/>
  <c r="H178" i="5"/>
  <c r="I178" i="5"/>
  <c r="A179" i="5"/>
  <c r="B179" i="5"/>
  <c r="C179" i="5"/>
  <c r="D179" i="5"/>
  <c r="E179" i="5"/>
  <c r="F179" i="5"/>
  <c r="G179" i="5"/>
  <c r="H179" i="5"/>
  <c r="I179" i="5"/>
  <c r="A180" i="5"/>
  <c r="B180" i="5"/>
  <c r="C180" i="5"/>
  <c r="D180" i="5"/>
  <c r="E180" i="5"/>
  <c r="F180" i="5"/>
  <c r="G180" i="5"/>
  <c r="H180" i="5"/>
  <c r="I180" i="5"/>
  <c r="A181" i="5"/>
  <c r="B181" i="5"/>
  <c r="C181" i="5"/>
  <c r="D181" i="5"/>
  <c r="E181" i="5"/>
  <c r="F181" i="5"/>
  <c r="G181" i="5"/>
  <c r="H181" i="5"/>
  <c r="I181" i="5"/>
  <c r="A182" i="5"/>
  <c r="B182" i="5"/>
  <c r="C182" i="5"/>
  <c r="D182" i="5"/>
  <c r="E182" i="5"/>
  <c r="F182" i="5"/>
  <c r="G182" i="5"/>
  <c r="H182" i="5"/>
  <c r="I182" i="5"/>
  <c r="A183" i="5"/>
  <c r="B183" i="5"/>
  <c r="C183" i="5"/>
  <c r="D183" i="5"/>
  <c r="E183" i="5"/>
  <c r="F183" i="5"/>
  <c r="G183" i="5"/>
  <c r="H183" i="5"/>
  <c r="I183" i="5"/>
  <c r="A184" i="5"/>
  <c r="B184" i="5"/>
  <c r="C184" i="5"/>
  <c r="D184" i="5"/>
  <c r="E184" i="5"/>
  <c r="F184" i="5"/>
  <c r="G184" i="5"/>
  <c r="H184" i="5"/>
  <c r="I184" i="5"/>
  <c r="A185" i="5"/>
  <c r="B185" i="5"/>
  <c r="C185" i="5"/>
  <c r="D185" i="5"/>
  <c r="E185" i="5"/>
  <c r="F185" i="5"/>
  <c r="G185" i="5"/>
  <c r="H185" i="5"/>
  <c r="I185" i="5"/>
  <c r="A186" i="5"/>
  <c r="B186" i="5"/>
  <c r="C186" i="5"/>
  <c r="D186" i="5"/>
  <c r="E186" i="5"/>
  <c r="F186" i="5"/>
  <c r="G186" i="5"/>
  <c r="H186" i="5"/>
  <c r="I186" i="5"/>
  <c r="A187" i="5"/>
  <c r="B187" i="5"/>
  <c r="C187" i="5"/>
  <c r="D187" i="5"/>
  <c r="E187" i="5"/>
  <c r="F187" i="5"/>
  <c r="G187" i="5"/>
  <c r="H187" i="5"/>
  <c r="I187" i="5"/>
  <c r="A188" i="5"/>
  <c r="B188" i="5"/>
  <c r="C188" i="5"/>
  <c r="D188" i="5"/>
  <c r="E188" i="5"/>
  <c r="F188" i="5"/>
  <c r="G188" i="5"/>
  <c r="H188" i="5"/>
  <c r="I188" i="5"/>
  <c r="A189" i="5"/>
  <c r="B189" i="5"/>
  <c r="C189" i="5"/>
  <c r="D189" i="5"/>
  <c r="E189" i="5"/>
  <c r="F189" i="5"/>
  <c r="G189" i="5"/>
  <c r="H189" i="5"/>
  <c r="I189" i="5"/>
  <c r="A190" i="5"/>
  <c r="B190" i="5"/>
  <c r="C190" i="5"/>
  <c r="D190" i="5"/>
  <c r="E190" i="5"/>
  <c r="F190" i="5"/>
  <c r="G190" i="5"/>
  <c r="H190" i="5"/>
  <c r="I190" i="5"/>
  <c r="A191" i="5"/>
  <c r="B191" i="5"/>
  <c r="C191" i="5"/>
  <c r="D191" i="5"/>
  <c r="E191" i="5"/>
  <c r="F191" i="5"/>
  <c r="G191" i="5"/>
  <c r="H191" i="5"/>
  <c r="I191" i="5"/>
  <c r="A192" i="5"/>
  <c r="B192" i="5"/>
  <c r="C192" i="5"/>
  <c r="D192" i="5"/>
  <c r="E192" i="5"/>
  <c r="F192" i="5"/>
  <c r="G192" i="5"/>
  <c r="H192" i="5"/>
  <c r="I192" i="5"/>
  <c r="A193" i="5"/>
  <c r="B193" i="5"/>
  <c r="C193" i="5"/>
  <c r="D193" i="5"/>
  <c r="E193" i="5"/>
  <c r="F193" i="5"/>
  <c r="G193" i="5"/>
  <c r="H193" i="5"/>
  <c r="I193" i="5"/>
  <c r="A194" i="5"/>
  <c r="B194" i="5"/>
  <c r="C194" i="5"/>
  <c r="D194" i="5"/>
  <c r="E194" i="5"/>
  <c r="F194" i="5"/>
  <c r="G194" i="5"/>
  <c r="H194" i="5"/>
  <c r="I194" i="5"/>
  <c r="A195" i="5"/>
  <c r="B195" i="5"/>
  <c r="C195" i="5"/>
  <c r="D195" i="5"/>
  <c r="E195" i="5"/>
  <c r="F195" i="5"/>
  <c r="G195" i="5"/>
  <c r="H195" i="5"/>
  <c r="I195" i="5"/>
  <c r="A196" i="5"/>
  <c r="B196" i="5"/>
  <c r="C196" i="5"/>
  <c r="D196" i="5"/>
  <c r="E196" i="5"/>
  <c r="F196" i="5"/>
  <c r="G196" i="5"/>
  <c r="H196" i="5"/>
  <c r="I196" i="5"/>
  <c r="A197" i="5"/>
  <c r="B197" i="5"/>
  <c r="C197" i="5"/>
  <c r="D197" i="5"/>
  <c r="E197" i="5"/>
  <c r="F197" i="5"/>
  <c r="G197" i="5"/>
  <c r="H197" i="5"/>
  <c r="I197" i="5"/>
  <c r="A198" i="5"/>
  <c r="B198" i="5"/>
  <c r="C198" i="5"/>
  <c r="D198" i="5"/>
  <c r="E198" i="5"/>
  <c r="F198" i="5"/>
  <c r="G198" i="5"/>
  <c r="H198" i="5"/>
  <c r="I198" i="5"/>
  <c r="A199" i="5"/>
  <c r="B199" i="5"/>
  <c r="C199" i="5"/>
  <c r="D199" i="5"/>
  <c r="E199" i="5"/>
  <c r="F199" i="5"/>
  <c r="G199" i="5"/>
  <c r="H199" i="5"/>
  <c r="I199" i="5"/>
  <c r="A200" i="5"/>
  <c r="B200" i="5"/>
  <c r="C200" i="5"/>
  <c r="D200" i="5"/>
  <c r="E200" i="5"/>
  <c r="F200" i="5"/>
  <c r="G200" i="5"/>
  <c r="H200" i="5"/>
  <c r="I200" i="5"/>
  <c r="A201" i="5"/>
  <c r="B201" i="5"/>
  <c r="C201" i="5"/>
  <c r="D201" i="5"/>
  <c r="E201" i="5"/>
  <c r="F201" i="5"/>
  <c r="G201" i="5"/>
  <c r="H201" i="5"/>
  <c r="I201" i="5"/>
  <c r="A202" i="5"/>
  <c r="B202" i="5"/>
  <c r="C202" i="5"/>
  <c r="D202" i="5"/>
  <c r="E202" i="5"/>
  <c r="F202" i="5"/>
  <c r="G202" i="5"/>
  <c r="H202" i="5"/>
  <c r="I202" i="5"/>
  <c r="A203" i="5"/>
  <c r="B203" i="5"/>
  <c r="C203" i="5"/>
  <c r="D203" i="5"/>
  <c r="E203" i="5"/>
  <c r="F203" i="5"/>
  <c r="G203" i="5"/>
  <c r="H203" i="5"/>
  <c r="I203" i="5"/>
  <c r="A204" i="5"/>
  <c r="B204" i="5"/>
  <c r="C204" i="5"/>
  <c r="D204" i="5"/>
  <c r="E204" i="5"/>
  <c r="F204" i="5"/>
  <c r="G204" i="5"/>
  <c r="H204" i="5"/>
  <c r="I204" i="5"/>
  <c r="A205" i="5"/>
  <c r="B205" i="5"/>
  <c r="C205" i="5"/>
  <c r="D205" i="5"/>
  <c r="E205" i="5"/>
  <c r="F205" i="5"/>
  <c r="G205" i="5"/>
  <c r="H205" i="5"/>
  <c r="I205" i="5"/>
  <c r="A206" i="5"/>
  <c r="B206" i="5"/>
  <c r="C206" i="5"/>
  <c r="D206" i="5"/>
  <c r="E206" i="5"/>
  <c r="F206" i="5"/>
  <c r="G206" i="5"/>
  <c r="H206" i="5"/>
  <c r="I206" i="5"/>
  <c r="A207" i="5"/>
  <c r="B207" i="5"/>
  <c r="C207" i="5"/>
  <c r="D207" i="5"/>
  <c r="E207" i="5"/>
  <c r="F207" i="5"/>
  <c r="G207" i="5"/>
  <c r="H207" i="5"/>
  <c r="I207" i="5"/>
  <c r="A208" i="5"/>
  <c r="B208" i="5"/>
  <c r="C208" i="5"/>
  <c r="D208" i="5"/>
  <c r="E208" i="5"/>
  <c r="F208" i="5"/>
  <c r="G208" i="5"/>
  <c r="H208" i="5"/>
  <c r="I208" i="5"/>
  <c r="A209" i="5"/>
  <c r="B209" i="5"/>
  <c r="C209" i="5"/>
  <c r="D209" i="5"/>
  <c r="E209" i="5"/>
  <c r="F209" i="5"/>
  <c r="G209" i="5"/>
  <c r="H209" i="5"/>
  <c r="I209" i="5"/>
  <c r="A210" i="5"/>
  <c r="B210" i="5"/>
  <c r="C210" i="5"/>
  <c r="D210" i="5"/>
  <c r="E210" i="5"/>
  <c r="F210" i="5"/>
  <c r="G210" i="5"/>
  <c r="H210" i="5"/>
  <c r="I210" i="5"/>
  <c r="A211" i="5"/>
  <c r="B211" i="5"/>
  <c r="C211" i="5"/>
  <c r="D211" i="5"/>
  <c r="E211" i="5"/>
  <c r="F211" i="5"/>
  <c r="G211" i="5"/>
  <c r="H211" i="5"/>
  <c r="I211" i="5"/>
  <c r="A212" i="5"/>
  <c r="B212" i="5"/>
  <c r="C212" i="5"/>
  <c r="D212" i="5"/>
  <c r="E212" i="5"/>
  <c r="F212" i="5"/>
  <c r="G212" i="5"/>
  <c r="H212" i="5"/>
  <c r="I212" i="5"/>
  <c r="A213" i="5"/>
  <c r="B213" i="5"/>
  <c r="C213" i="5"/>
  <c r="D213" i="5"/>
  <c r="E213" i="5"/>
  <c r="F213" i="5"/>
  <c r="G213" i="5"/>
  <c r="H213" i="5"/>
  <c r="I213" i="5"/>
  <c r="A214" i="5"/>
  <c r="B214" i="5"/>
  <c r="C214" i="5"/>
  <c r="D214" i="5"/>
  <c r="E214" i="5"/>
  <c r="F214" i="5"/>
  <c r="G214" i="5"/>
  <c r="H214" i="5"/>
  <c r="I214" i="5"/>
  <c r="A215" i="5"/>
  <c r="B215" i="5"/>
  <c r="C215" i="5"/>
  <c r="D215" i="5"/>
  <c r="E215" i="5"/>
  <c r="F215" i="5"/>
  <c r="G215" i="5"/>
  <c r="H215" i="5"/>
  <c r="I215" i="5"/>
  <c r="A216" i="5"/>
  <c r="B216" i="5"/>
  <c r="C216" i="5"/>
  <c r="D216" i="5"/>
  <c r="E216" i="5"/>
  <c r="F216" i="5"/>
  <c r="G216" i="5"/>
  <c r="H216" i="5"/>
  <c r="I216" i="5"/>
  <c r="A217" i="5"/>
  <c r="B217" i="5"/>
  <c r="C217" i="5"/>
  <c r="D217" i="5"/>
  <c r="E217" i="5"/>
  <c r="F217" i="5"/>
  <c r="G217" i="5"/>
  <c r="H217" i="5"/>
  <c r="I217" i="5"/>
  <c r="A218" i="5"/>
  <c r="B218" i="5"/>
  <c r="C218" i="5"/>
  <c r="D218" i="5"/>
  <c r="E218" i="5"/>
  <c r="F218" i="5"/>
  <c r="G218" i="5"/>
  <c r="H218" i="5"/>
  <c r="I218" i="5"/>
  <c r="A219" i="5"/>
  <c r="B219" i="5"/>
  <c r="C219" i="5"/>
  <c r="D219" i="5"/>
  <c r="E219" i="5"/>
  <c r="F219" i="5"/>
  <c r="G219" i="5"/>
  <c r="H219" i="5"/>
  <c r="I219" i="5"/>
  <c r="A220" i="5"/>
  <c r="B220" i="5"/>
  <c r="C220" i="5"/>
  <c r="D220" i="5"/>
  <c r="E220" i="5"/>
  <c r="F220" i="5"/>
  <c r="G220" i="5"/>
  <c r="H220" i="5"/>
  <c r="I220" i="5"/>
  <c r="A221" i="5"/>
  <c r="B221" i="5"/>
  <c r="C221" i="5"/>
  <c r="D221" i="5"/>
  <c r="E221" i="5"/>
  <c r="F221" i="5"/>
  <c r="G221" i="5"/>
  <c r="H221" i="5"/>
  <c r="I221" i="5"/>
  <c r="A222" i="5"/>
  <c r="B222" i="5"/>
  <c r="C222" i="5"/>
  <c r="D222" i="5"/>
  <c r="E222" i="5"/>
  <c r="F222" i="5"/>
  <c r="G222" i="5"/>
  <c r="H222" i="5"/>
  <c r="I222" i="5"/>
  <c r="A223" i="5"/>
  <c r="B223" i="5"/>
  <c r="C223" i="5"/>
  <c r="D223" i="5"/>
  <c r="E223" i="5"/>
  <c r="F223" i="5"/>
  <c r="G223" i="5"/>
  <c r="H223" i="5"/>
  <c r="I223" i="5"/>
  <c r="A224" i="5"/>
  <c r="B224" i="5"/>
  <c r="C224" i="5"/>
  <c r="D224" i="5"/>
  <c r="E224" i="5"/>
  <c r="F224" i="5"/>
  <c r="G224" i="5"/>
  <c r="H224" i="5"/>
  <c r="I224" i="5"/>
  <c r="A225" i="5"/>
  <c r="B225" i="5"/>
  <c r="C225" i="5"/>
  <c r="D225" i="5"/>
  <c r="E225" i="5"/>
  <c r="F225" i="5"/>
  <c r="G225" i="5"/>
  <c r="H225" i="5"/>
  <c r="I225" i="5"/>
  <c r="A226" i="5"/>
  <c r="B226" i="5"/>
  <c r="C226" i="5"/>
  <c r="D226" i="5"/>
  <c r="E226" i="5"/>
  <c r="F226" i="5"/>
  <c r="G226" i="5"/>
  <c r="H226" i="5"/>
  <c r="I226" i="5"/>
  <c r="A227" i="5"/>
  <c r="B227" i="5"/>
  <c r="C227" i="5"/>
  <c r="D227" i="5"/>
  <c r="E227" i="5"/>
  <c r="F227" i="5"/>
  <c r="G227" i="5"/>
  <c r="H227" i="5"/>
  <c r="I227" i="5"/>
  <c r="A228" i="5"/>
  <c r="B228" i="5"/>
  <c r="C228" i="5"/>
  <c r="D228" i="5"/>
  <c r="E228" i="5"/>
  <c r="F228" i="5"/>
  <c r="G228" i="5"/>
  <c r="H228" i="5"/>
  <c r="I228" i="5"/>
  <c r="A229" i="5"/>
  <c r="B229" i="5"/>
  <c r="C229" i="5"/>
  <c r="D229" i="5"/>
  <c r="E229" i="5"/>
  <c r="F229" i="5"/>
  <c r="G229" i="5"/>
  <c r="H229" i="5"/>
  <c r="I229" i="5"/>
  <c r="A230" i="5"/>
  <c r="B230" i="5"/>
  <c r="C230" i="5"/>
  <c r="D230" i="5"/>
  <c r="E230" i="5"/>
  <c r="F230" i="5"/>
  <c r="G230" i="5"/>
  <c r="H230" i="5"/>
  <c r="I230" i="5"/>
  <c r="A231" i="5"/>
  <c r="B231" i="5"/>
  <c r="C231" i="5"/>
  <c r="D231" i="5"/>
  <c r="E231" i="5"/>
  <c r="F231" i="5"/>
  <c r="G231" i="5"/>
  <c r="H231" i="5"/>
  <c r="I231" i="5"/>
  <c r="A232" i="5"/>
  <c r="B232" i="5"/>
  <c r="C232" i="5"/>
  <c r="D232" i="5"/>
  <c r="E232" i="5"/>
  <c r="F232" i="5"/>
  <c r="G232" i="5"/>
  <c r="H232" i="5"/>
  <c r="I232" i="5"/>
  <c r="A233" i="5"/>
  <c r="B233" i="5"/>
  <c r="C233" i="5"/>
  <c r="D233" i="5"/>
  <c r="E233" i="5"/>
  <c r="F233" i="5"/>
  <c r="G233" i="5"/>
  <c r="H233" i="5"/>
  <c r="I233" i="5"/>
  <c r="A234" i="5"/>
  <c r="B234" i="5"/>
  <c r="C234" i="5"/>
  <c r="D234" i="5"/>
  <c r="E234" i="5"/>
  <c r="F234" i="5"/>
  <c r="G234" i="5"/>
  <c r="H234" i="5"/>
  <c r="I234" i="5"/>
  <c r="A235" i="5"/>
  <c r="B235" i="5"/>
  <c r="C235" i="5"/>
  <c r="D235" i="5"/>
  <c r="E235" i="5"/>
  <c r="F235" i="5"/>
  <c r="G235" i="5"/>
  <c r="H235" i="5"/>
  <c r="I235" i="5"/>
  <c r="A236" i="5"/>
  <c r="B236" i="5"/>
  <c r="C236" i="5"/>
  <c r="D236" i="5"/>
  <c r="E236" i="5"/>
  <c r="F236" i="5"/>
  <c r="G236" i="5"/>
  <c r="H236" i="5"/>
  <c r="I236" i="5"/>
  <c r="A237" i="5"/>
  <c r="B237" i="5"/>
  <c r="C237" i="5"/>
  <c r="D237" i="5"/>
  <c r="E237" i="5"/>
  <c r="F237" i="5"/>
  <c r="G237" i="5"/>
  <c r="H237" i="5"/>
  <c r="I237" i="5"/>
  <c r="A238" i="5"/>
  <c r="B238" i="5"/>
  <c r="C238" i="5"/>
  <c r="D238" i="5"/>
  <c r="E238" i="5"/>
  <c r="F238" i="5"/>
  <c r="G238" i="5"/>
  <c r="H238" i="5"/>
  <c r="I238" i="5"/>
  <c r="A239" i="5"/>
  <c r="B239" i="5"/>
  <c r="C239" i="5"/>
  <c r="D239" i="5"/>
  <c r="E239" i="5"/>
  <c r="F239" i="5"/>
  <c r="G239" i="5"/>
  <c r="H239" i="5"/>
  <c r="I239" i="5"/>
  <c r="A240" i="5"/>
  <c r="B240" i="5"/>
  <c r="C240" i="5"/>
  <c r="D240" i="5"/>
  <c r="E240" i="5"/>
  <c r="F240" i="5"/>
  <c r="G240" i="5"/>
  <c r="H240" i="5"/>
  <c r="I240" i="5"/>
  <c r="A241" i="5"/>
  <c r="B241" i="5"/>
  <c r="C241" i="5"/>
  <c r="D241" i="5"/>
  <c r="E241" i="5"/>
  <c r="F241" i="5"/>
  <c r="G241" i="5"/>
  <c r="H241" i="5"/>
  <c r="I241" i="5"/>
  <c r="A242" i="5"/>
  <c r="B242" i="5"/>
  <c r="C242" i="5"/>
  <c r="D242" i="5"/>
  <c r="E242" i="5"/>
  <c r="F242" i="5"/>
  <c r="G242" i="5"/>
  <c r="H242" i="5"/>
  <c r="I242" i="5"/>
  <c r="A243" i="5"/>
  <c r="B243" i="5"/>
  <c r="C243" i="5"/>
  <c r="D243" i="5"/>
  <c r="E243" i="5"/>
  <c r="F243" i="5"/>
  <c r="G243" i="5"/>
  <c r="H243" i="5"/>
  <c r="I243" i="5"/>
  <c r="A244" i="5"/>
  <c r="B244" i="5"/>
  <c r="C244" i="5"/>
  <c r="D244" i="5"/>
  <c r="E244" i="5"/>
  <c r="F244" i="5"/>
  <c r="G244" i="5"/>
  <c r="H244" i="5"/>
  <c r="I244" i="5"/>
  <c r="A245" i="5"/>
  <c r="B245" i="5"/>
  <c r="C245" i="5"/>
  <c r="D245" i="5"/>
  <c r="E245" i="5"/>
  <c r="F245" i="5"/>
  <c r="G245" i="5"/>
  <c r="H245" i="5"/>
  <c r="I245" i="5"/>
  <c r="A246" i="5"/>
  <c r="B246" i="5"/>
  <c r="C246" i="5"/>
  <c r="D246" i="5"/>
  <c r="E246" i="5"/>
  <c r="F246" i="5"/>
  <c r="G246" i="5"/>
  <c r="H246" i="5"/>
  <c r="I246" i="5"/>
  <c r="A247" i="5"/>
  <c r="B247" i="5"/>
  <c r="C247" i="5"/>
  <c r="D247" i="5"/>
  <c r="E247" i="5"/>
  <c r="F247" i="5"/>
  <c r="G247" i="5"/>
  <c r="H247" i="5"/>
  <c r="I247" i="5"/>
  <c r="A248" i="5"/>
  <c r="B248" i="5"/>
  <c r="C248" i="5"/>
  <c r="D248" i="5"/>
  <c r="E248" i="5"/>
  <c r="F248" i="5"/>
  <c r="G248" i="5"/>
  <c r="H248" i="5"/>
  <c r="I248" i="5"/>
  <c r="A249" i="5"/>
  <c r="B249" i="5"/>
  <c r="C249" i="5"/>
  <c r="D249" i="5"/>
  <c r="E249" i="5"/>
  <c r="F249" i="5"/>
  <c r="G249" i="5"/>
  <c r="H249" i="5"/>
  <c r="I249" i="5"/>
  <c r="A250" i="5"/>
  <c r="B250" i="5"/>
  <c r="C250" i="5"/>
  <c r="D250" i="5"/>
  <c r="E250" i="5"/>
  <c r="F250" i="5"/>
  <c r="G250" i="5"/>
  <c r="H250" i="5"/>
  <c r="I250" i="5"/>
  <c r="A251" i="5"/>
  <c r="B251" i="5"/>
  <c r="C251" i="5"/>
  <c r="D251" i="5"/>
  <c r="E251" i="5"/>
  <c r="F251" i="5"/>
  <c r="G251" i="5"/>
  <c r="H251" i="5"/>
  <c r="I251" i="5"/>
  <c r="A252" i="5"/>
  <c r="B252" i="5"/>
  <c r="C252" i="5"/>
  <c r="D252" i="5"/>
  <c r="E252" i="5"/>
  <c r="F252" i="5"/>
  <c r="G252" i="5"/>
  <c r="H252" i="5"/>
  <c r="I252" i="5"/>
  <c r="A253" i="5"/>
  <c r="B253" i="5"/>
  <c r="C253" i="5"/>
  <c r="D253" i="5"/>
  <c r="E253" i="5"/>
  <c r="F253" i="5"/>
  <c r="G253" i="5"/>
  <c r="H253" i="5"/>
  <c r="I253" i="5"/>
  <c r="A254" i="5"/>
  <c r="B254" i="5"/>
  <c r="C254" i="5"/>
  <c r="D254" i="5"/>
  <c r="E254" i="5"/>
  <c r="F254" i="5"/>
  <c r="G254" i="5"/>
  <c r="H254" i="5"/>
  <c r="I254" i="5"/>
  <c r="A255" i="5"/>
  <c r="B255" i="5"/>
  <c r="C255" i="5"/>
  <c r="D255" i="5"/>
  <c r="E255" i="5"/>
  <c r="F255" i="5"/>
  <c r="G255" i="5"/>
  <c r="H255" i="5"/>
  <c r="I255" i="5"/>
  <c r="A256" i="5"/>
  <c r="B256" i="5"/>
  <c r="C256" i="5"/>
  <c r="D256" i="5"/>
  <c r="E256" i="5"/>
  <c r="F256" i="5"/>
  <c r="G256" i="5"/>
  <c r="H256" i="5"/>
  <c r="I256" i="5"/>
  <c r="A257" i="5"/>
  <c r="B257" i="5"/>
  <c r="C257" i="5"/>
  <c r="D257" i="5"/>
  <c r="E257" i="5"/>
  <c r="F257" i="5"/>
  <c r="G257" i="5"/>
  <c r="H257" i="5"/>
  <c r="I257" i="5"/>
  <c r="A258" i="5"/>
  <c r="B258" i="5"/>
  <c r="C258" i="5"/>
  <c r="D258" i="5"/>
  <c r="E258" i="5"/>
  <c r="F258" i="5"/>
  <c r="G258" i="5"/>
  <c r="H258" i="5"/>
  <c r="I258" i="5"/>
  <c r="A259" i="5"/>
  <c r="B259" i="5"/>
  <c r="C259" i="5"/>
  <c r="D259" i="5"/>
  <c r="E259" i="5"/>
  <c r="F259" i="5"/>
  <c r="G259" i="5"/>
  <c r="H259" i="5"/>
  <c r="I259" i="5"/>
  <c r="A260" i="5"/>
  <c r="B260" i="5"/>
  <c r="C260" i="5"/>
  <c r="D260" i="5"/>
  <c r="E260" i="5"/>
  <c r="F260" i="5"/>
  <c r="G260" i="5"/>
  <c r="H260" i="5"/>
  <c r="I260" i="5"/>
  <c r="A261" i="5"/>
  <c r="B261" i="5"/>
  <c r="C261" i="5"/>
  <c r="D261" i="5"/>
  <c r="E261" i="5"/>
  <c r="F261" i="5"/>
  <c r="G261" i="5"/>
  <c r="H261" i="5"/>
  <c r="I261" i="5"/>
  <c r="A262" i="5"/>
  <c r="B262" i="5"/>
  <c r="C262" i="5"/>
  <c r="D262" i="5"/>
  <c r="E262" i="5"/>
  <c r="F262" i="5"/>
  <c r="G262" i="5"/>
  <c r="H262" i="5"/>
  <c r="I262" i="5"/>
  <c r="A263" i="5"/>
  <c r="B263" i="5"/>
  <c r="C263" i="5"/>
  <c r="D263" i="5"/>
  <c r="E263" i="5"/>
  <c r="F263" i="5"/>
  <c r="G263" i="5"/>
  <c r="H263" i="5"/>
  <c r="I263" i="5"/>
  <c r="A264" i="5"/>
  <c r="B264" i="5"/>
  <c r="C264" i="5"/>
  <c r="D264" i="5"/>
  <c r="E264" i="5"/>
  <c r="F264" i="5"/>
  <c r="G264" i="5"/>
  <c r="H264" i="5"/>
  <c r="I264" i="5"/>
  <c r="A265" i="5"/>
  <c r="B265" i="5"/>
  <c r="C265" i="5"/>
  <c r="D265" i="5"/>
  <c r="E265" i="5"/>
  <c r="F265" i="5"/>
  <c r="G265" i="5"/>
  <c r="H265" i="5"/>
  <c r="I265" i="5"/>
  <c r="A266" i="5"/>
  <c r="B266" i="5"/>
  <c r="C266" i="5"/>
  <c r="D266" i="5"/>
  <c r="E266" i="5"/>
  <c r="F266" i="5"/>
  <c r="G266" i="5"/>
  <c r="H266" i="5"/>
  <c r="I266" i="5"/>
  <c r="A267" i="5"/>
  <c r="B267" i="5"/>
  <c r="C267" i="5"/>
  <c r="D267" i="5"/>
  <c r="E267" i="5"/>
  <c r="F267" i="5"/>
  <c r="G267" i="5"/>
  <c r="H267" i="5"/>
  <c r="I267" i="5"/>
  <c r="A268" i="5"/>
  <c r="B268" i="5"/>
  <c r="C268" i="5"/>
  <c r="D268" i="5"/>
  <c r="E268" i="5"/>
  <c r="F268" i="5"/>
  <c r="G268" i="5"/>
  <c r="H268" i="5"/>
  <c r="I268" i="5"/>
  <c r="A269" i="5"/>
  <c r="B269" i="5"/>
  <c r="C269" i="5"/>
  <c r="D269" i="5"/>
  <c r="E269" i="5"/>
  <c r="F269" i="5"/>
  <c r="G269" i="5"/>
  <c r="H269" i="5"/>
  <c r="I269" i="5"/>
  <c r="A270" i="5"/>
  <c r="B270" i="5"/>
  <c r="C270" i="5"/>
  <c r="D270" i="5"/>
  <c r="E270" i="5"/>
  <c r="F270" i="5"/>
  <c r="G270" i="5"/>
  <c r="H270" i="5"/>
  <c r="I270" i="5"/>
  <c r="A271" i="5"/>
  <c r="B271" i="5"/>
  <c r="C271" i="5"/>
  <c r="D271" i="5"/>
  <c r="E271" i="5"/>
  <c r="F271" i="5"/>
  <c r="G271" i="5"/>
  <c r="H271" i="5"/>
  <c r="I271" i="5"/>
  <c r="A272" i="5"/>
  <c r="B272" i="5"/>
  <c r="C272" i="5"/>
  <c r="D272" i="5"/>
  <c r="E272" i="5"/>
  <c r="F272" i="5"/>
  <c r="G272" i="5"/>
  <c r="H272" i="5"/>
  <c r="I272" i="5"/>
  <c r="A273" i="5"/>
  <c r="B273" i="5"/>
  <c r="C273" i="5"/>
  <c r="D273" i="5"/>
  <c r="E273" i="5"/>
  <c r="F273" i="5"/>
  <c r="G273" i="5"/>
  <c r="H273" i="5"/>
  <c r="I273" i="5"/>
  <c r="A274" i="5"/>
  <c r="B274" i="5"/>
  <c r="C274" i="5"/>
  <c r="D274" i="5"/>
  <c r="E274" i="5"/>
  <c r="F274" i="5"/>
  <c r="G274" i="5"/>
  <c r="H274" i="5"/>
  <c r="I274" i="5"/>
  <c r="A275" i="5"/>
  <c r="B275" i="5"/>
  <c r="C275" i="5"/>
  <c r="D275" i="5"/>
  <c r="E275" i="5"/>
  <c r="F275" i="5"/>
  <c r="G275" i="5"/>
  <c r="H275" i="5"/>
  <c r="I275" i="5"/>
  <c r="A276" i="5"/>
  <c r="B276" i="5"/>
  <c r="C276" i="5"/>
  <c r="D276" i="5"/>
  <c r="E276" i="5"/>
  <c r="F276" i="5"/>
  <c r="G276" i="5"/>
  <c r="H276" i="5"/>
  <c r="I276" i="5"/>
  <c r="A277" i="5"/>
  <c r="B277" i="5"/>
  <c r="C277" i="5"/>
  <c r="D277" i="5"/>
  <c r="E277" i="5"/>
  <c r="F277" i="5"/>
  <c r="G277" i="5"/>
  <c r="H277" i="5"/>
  <c r="I277" i="5"/>
  <c r="A278" i="5"/>
  <c r="B278" i="5"/>
  <c r="C278" i="5"/>
  <c r="D278" i="5"/>
  <c r="E278" i="5"/>
  <c r="F278" i="5"/>
  <c r="G278" i="5"/>
  <c r="H278" i="5"/>
  <c r="I278" i="5"/>
  <c r="A279" i="5"/>
  <c r="B279" i="5"/>
  <c r="C279" i="5"/>
  <c r="D279" i="5"/>
  <c r="E279" i="5"/>
  <c r="F279" i="5"/>
  <c r="G279" i="5"/>
  <c r="H279" i="5"/>
  <c r="I279" i="5"/>
  <c r="A280" i="5"/>
  <c r="B280" i="5"/>
  <c r="C280" i="5"/>
  <c r="D280" i="5"/>
  <c r="E280" i="5"/>
  <c r="F280" i="5"/>
  <c r="G280" i="5"/>
  <c r="H280" i="5"/>
  <c r="I280" i="5"/>
  <c r="A281" i="5"/>
  <c r="B281" i="5"/>
  <c r="C281" i="5"/>
  <c r="D281" i="5"/>
  <c r="E281" i="5"/>
  <c r="F281" i="5"/>
  <c r="G281" i="5"/>
  <c r="H281" i="5"/>
  <c r="I281" i="5"/>
  <c r="A282" i="5"/>
  <c r="B282" i="5"/>
  <c r="C282" i="5"/>
  <c r="D282" i="5"/>
  <c r="E282" i="5"/>
  <c r="F282" i="5"/>
  <c r="G282" i="5"/>
  <c r="H282" i="5"/>
  <c r="I282" i="5"/>
  <c r="A283" i="5"/>
  <c r="B283" i="5"/>
  <c r="C283" i="5"/>
  <c r="D283" i="5"/>
  <c r="E283" i="5"/>
  <c r="F283" i="5"/>
  <c r="G283" i="5"/>
  <c r="H283" i="5"/>
  <c r="I283" i="5"/>
  <c r="A284" i="5"/>
  <c r="B284" i="5"/>
  <c r="C284" i="5"/>
  <c r="D284" i="5"/>
  <c r="E284" i="5"/>
  <c r="F284" i="5"/>
  <c r="G284" i="5"/>
  <c r="H284" i="5"/>
  <c r="I284" i="5"/>
  <c r="A285" i="5"/>
  <c r="B285" i="5"/>
  <c r="C285" i="5"/>
  <c r="D285" i="5"/>
  <c r="E285" i="5"/>
  <c r="F285" i="5"/>
  <c r="G285" i="5"/>
  <c r="H285" i="5"/>
  <c r="I285" i="5"/>
  <c r="A286" i="5"/>
  <c r="B286" i="5"/>
  <c r="C286" i="5"/>
  <c r="D286" i="5"/>
  <c r="E286" i="5"/>
  <c r="F286" i="5"/>
  <c r="G286" i="5"/>
  <c r="H286" i="5"/>
  <c r="I286" i="5"/>
  <c r="A287" i="5"/>
  <c r="B287" i="5"/>
  <c r="C287" i="5"/>
  <c r="D287" i="5"/>
  <c r="E287" i="5"/>
  <c r="F287" i="5"/>
  <c r="G287" i="5"/>
  <c r="H287" i="5"/>
  <c r="I287" i="5"/>
  <c r="A288" i="5"/>
  <c r="B288" i="5"/>
  <c r="C288" i="5"/>
  <c r="D288" i="5"/>
  <c r="E288" i="5"/>
  <c r="F288" i="5"/>
  <c r="G288" i="5"/>
  <c r="H288" i="5"/>
  <c r="I288" i="5"/>
  <c r="A289" i="5"/>
  <c r="B289" i="5"/>
  <c r="C289" i="5"/>
  <c r="D289" i="5"/>
  <c r="E289" i="5"/>
  <c r="F289" i="5"/>
  <c r="G289" i="5"/>
  <c r="H289" i="5"/>
  <c r="I289" i="5"/>
  <c r="A290" i="5"/>
  <c r="B290" i="5"/>
  <c r="C290" i="5"/>
  <c r="D290" i="5"/>
  <c r="E290" i="5"/>
  <c r="F290" i="5"/>
  <c r="G290" i="5"/>
  <c r="H290" i="5"/>
  <c r="I290" i="5"/>
  <c r="A291" i="5"/>
  <c r="B291" i="5"/>
  <c r="C291" i="5"/>
  <c r="D291" i="5"/>
  <c r="E291" i="5"/>
  <c r="F291" i="5"/>
  <c r="G291" i="5"/>
  <c r="H291" i="5"/>
  <c r="I291" i="5"/>
  <c r="A292" i="5"/>
  <c r="B292" i="5"/>
  <c r="C292" i="5"/>
  <c r="D292" i="5"/>
  <c r="E292" i="5"/>
  <c r="F292" i="5"/>
  <c r="G292" i="5"/>
  <c r="H292" i="5"/>
  <c r="I292" i="5"/>
  <c r="A293" i="5"/>
  <c r="B293" i="5"/>
  <c r="C293" i="5"/>
  <c r="D293" i="5"/>
  <c r="E293" i="5"/>
  <c r="F293" i="5"/>
  <c r="G293" i="5"/>
  <c r="H293" i="5"/>
  <c r="I293" i="5"/>
  <c r="A294" i="5"/>
  <c r="B294" i="5"/>
  <c r="C294" i="5"/>
  <c r="D294" i="5"/>
  <c r="E294" i="5"/>
  <c r="F294" i="5"/>
  <c r="G294" i="5"/>
  <c r="H294" i="5"/>
  <c r="I294" i="5"/>
  <c r="A295" i="5"/>
  <c r="B295" i="5"/>
  <c r="C295" i="5"/>
  <c r="D295" i="5"/>
  <c r="E295" i="5"/>
  <c r="F295" i="5"/>
  <c r="G295" i="5"/>
  <c r="H295" i="5"/>
  <c r="I295" i="5"/>
  <c r="A296" i="5"/>
  <c r="B296" i="5"/>
  <c r="C296" i="5"/>
  <c r="D296" i="5"/>
  <c r="E296" i="5"/>
  <c r="F296" i="5"/>
  <c r="G296" i="5"/>
  <c r="H296" i="5"/>
  <c r="I296" i="5"/>
  <c r="A297" i="5"/>
  <c r="B297" i="5"/>
  <c r="C297" i="5"/>
  <c r="D297" i="5"/>
  <c r="E297" i="5"/>
  <c r="F297" i="5"/>
  <c r="G297" i="5"/>
  <c r="H297" i="5"/>
  <c r="I297" i="5"/>
  <c r="A298" i="5"/>
  <c r="B298" i="5"/>
  <c r="C298" i="5"/>
  <c r="D298" i="5"/>
  <c r="E298" i="5"/>
  <c r="F298" i="5"/>
  <c r="G298" i="5"/>
  <c r="H298" i="5"/>
  <c r="I298" i="5"/>
  <c r="A299" i="5"/>
  <c r="B299" i="5"/>
  <c r="C299" i="5"/>
  <c r="D299" i="5"/>
  <c r="E299" i="5"/>
  <c r="F299" i="5"/>
  <c r="G299" i="5"/>
  <c r="H299" i="5"/>
  <c r="I299" i="5"/>
  <c r="A300" i="5"/>
  <c r="B300" i="5"/>
  <c r="C300" i="5"/>
  <c r="D300" i="5"/>
  <c r="E300" i="5"/>
  <c r="F300" i="5"/>
  <c r="G300" i="5"/>
  <c r="H300" i="5"/>
  <c r="I300" i="5"/>
  <c r="A301" i="5"/>
  <c r="B301" i="5"/>
  <c r="C301" i="5"/>
  <c r="D301" i="5"/>
  <c r="E301" i="5"/>
  <c r="F301" i="5"/>
  <c r="G301" i="5"/>
  <c r="H301" i="5"/>
  <c r="I301" i="5"/>
  <c r="A302" i="5"/>
  <c r="B302" i="5"/>
  <c r="C302" i="5"/>
  <c r="D302" i="5"/>
  <c r="E302" i="5"/>
  <c r="F302" i="5"/>
  <c r="G302" i="5"/>
  <c r="H302" i="5"/>
  <c r="I302" i="5"/>
  <c r="A303" i="5"/>
  <c r="B303" i="5"/>
  <c r="C303" i="5"/>
  <c r="D303" i="5"/>
  <c r="E303" i="5"/>
  <c r="F303" i="5"/>
  <c r="G303" i="5"/>
  <c r="H303" i="5"/>
  <c r="I303" i="5"/>
  <c r="A304" i="5"/>
  <c r="B304" i="5"/>
  <c r="C304" i="5"/>
  <c r="D304" i="5"/>
  <c r="E304" i="5"/>
  <c r="F304" i="5"/>
  <c r="G304" i="5"/>
  <c r="H304" i="5"/>
  <c r="I304" i="5"/>
  <c r="A305" i="5"/>
  <c r="B305" i="5"/>
  <c r="C305" i="5"/>
  <c r="D305" i="5"/>
  <c r="E305" i="5"/>
  <c r="F305" i="5"/>
  <c r="G305" i="5"/>
  <c r="H305" i="5"/>
  <c r="I305" i="5"/>
  <c r="A306" i="5"/>
  <c r="B306" i="5"/>
  <c r="C306" i="5"/>
  <c r="D306" i="5"/>
  <c r="E306" i="5"/>
  <c r="F306" i="5"/>
  <c r="G306" i="5"/>
  <c r="H306" i="5"/>
  <c r="I306" i="5"/>
  <c r="A307" i="5"/>
  <c r="B307" i="5"/>
  <c r="C307" i="5"/>
  <c r="D307" i="5"/>
  <c r="E307" i="5"/>
  <c r="F307" i="5"/>
  <c r="G307" i="5"/>
  <c r="H307" i="5"/>
  <c r="I307" i="5"/>
  <c r="A308" i="5"/>
  <c r="B308" i="5"/>
  <c r="C308" i="5"/>
  <c r="D308" i="5"/>
  <c r="E308" i="5"/>
  <c r="F308" i="5"/>
  <c r="G308" i="5"/>
  <c r="H308" i="5"/>
  <c r="I308" i="5"/>
  <c r="A309" i="5"/>
  <c r="B309" i="5"/>
  <c r="C309" i="5"/>
  <c r="D309" i="5"/>
  <c r="E309" i="5"/>
  <c r="F309" i="5"/>
  <c r="G309" i="5"/>
  <c r="H309" i="5"/>
  <c r="I309" i="5"/>
  <c r="A310" i="5"/>
  <c r="B310" i="5"/>
  <c r="C310" i="5"/>
  <c r="D310" i="5"/>
  <c r="E310" i="5"/>
  <c r="F310" i="5"/>
  <c r="G310" i="5"/>
  <c r="H310" i="5"/>
  <c r="I310" i="5"/>
  <c r="A311" i="5"/>
  <c r="B311" i="5"/>
  <c r="C311" i="5"/>
  <c r="D311" i="5"/>
  <c r="E311" i="5"/>
  <c r="F311" i="5"/>
  <c r="G311" i="5"/>
  <c r="H311" i="5"/>
  <c r="I311" i="5"/>
  <c r="A312" i="5"/>
  <c r="B312" i="5"/>
  <c r="C312" i="5"/>
  <c r="D312" i="5"/>
  <c r="E312" i="5"/>
  <c r="F312" i="5"/>
  <c r="G312" i="5"/>
  <c r="H312" i="5"/>
  <c r="I312" i="5"/>
  <c r="A313" i="5"/>
  <c r="B313" i="5"/>
  <c r="C313" i="5"/>
  <c r="D313" i="5"/>
  <c r="E313" i="5"/>
  <c r="F313" i="5"/>
  <c r="G313" i="5"/>
  <c r="H313" i="5"/>
  <c r="I313" i="5"/>
  <c r="A314" i="5"/>
  <c r="B314" i="5"/>
  <c r="C314" i="5"/>
  <c r="D314" i="5"/>
  <c r="E314" i="5"/>
  <c r="F314" i="5"/>
  <c r="G314" i="5"/>
  <c r="H314" i="5"/>
  <c r="I314" i="5"/>
  <c r="A315" i="5"/>
  <c r="B315" i="5"/>
  <c r="C315" i="5"/>
  <c r="D315" i="5"/>
  <c r="E315" i="5"/>
  <c r="F315" i="5"/>
  <c r="G315" i="5"/>
  <c r="H315" i="5"/>
  <c r="I315" i="5"/>
  <c r="A316" i="5"/>
  <c r="B316" i="5"/>
  <c r="C316" i="5"/>
  <c r="D316" i="5"/>
  <c r="E316" i="5"/>
  <c r="F316" i="5"/>
  <c r="G316" i="5"/>
  <c r="H316" i="5"/>
  <c r="I316" i="5"/>
  <c r="A317" i="5"/>
  <c r="B317" i="5"/>
  <c r="C317" i="5"/>
  <c r="D317" i="5"/>
  <c r="E317" i="5"/>
  <c r="F317" i="5"/>
  <c r="G317" i="5"/>
  <c r="H317" i="5"/>
  <c r="I317" i="5"/>
  <c r="A318" i="5"/>
  <c r="B318" i="5"/>
  <c r="C318" i="5"/>
  <c r="D318" i="5"/>
  <c r="E318" i="5"/>
  <c r="F318" i="5"/>
  <c r="G318" i="5"/>
  <c r="H318" i="5"/>
  <c r="I318" i="5"/>
  <c r="A319" i="5"/>
  <c r="B319" i="5"/>
  <c r="C319" i="5"/>
  <c r="D319" i="5"/>
  <c r="E319" i="5"/>
  <c r="F319" i="5"/>
  <c r="G319" i="5"/>
  <c r="H319" i="5"/>
  <c r="I319" i="5"/>
  <c r="A320" i="5"/>
  <c r="B320" i="5"/>
  <c r="C320" i="5"/>
  <c r="D320" i="5"/>
  <c r="E320" i="5"/>
  <c r="F320" i="5"/>
  <c r="G320" i="5"/>
  <c r="H320" i="5"/>
  <c r="I320" i="5"/>
  <c r="A321" i="5"/>
  <c r="B321" i="5"/>
  <c r="C321" i="5"/>
  <c r="D321" i="5"/>
  <c r="E321" i="5"/>
  <c r="F321" i="5"/>
  <c r="G321" i="5"/>
  <c r="H321" i="5"/>
  <c r="I321" i="5"/>
  <c r="A322" i="5"/>
  <c r="B322" i="5"/>
  <c r="C322" i="5"/>
  <c r="D322" i="5"/>
  <c r="E322" i="5"/>
  <c r="F322" i="5"/>
  <c r="G322" i="5"/>
  <c r="H322" i="5"/>
  <c r="I322" i="5"/>
  <c r="A323" i="5"/>
  <c r="B323" i="5"/>
  <c r="C323" i="5"/>
  <c r="D323" i="5"/>
  <c r="E323" i="5"/>
  <c r="F323" i="5"/>
  <c r="G323" i="5"/>
  <c r="H323" i="5"/>
  <c r="I323" i="5"/>
  <c r="A324" i="5"/>
  <c r="B324" i="5"/>
  <c r="C324" i="5"/>
  <c r="D324" i="5"/>
  <c r="E324" i="5"/>
  <c r="F324" i="5"/>
  <c r="G324" i="5"/>
  <c r="H324" i="5"/>
  <c r="I324" i="5"/>
  <c r="A325" i="5"/>
  <c r="B325" i="5"/>
  <c r="C325" i="5"/>
  <c r="D325" i="5"/>
  <c r="E325" i="5"/>
  <c r="F325" i="5"/>
  <c r="G325" i="5"/>
  <c r="H325" i="5"/>
  <c r="I325" i="5"/>
  <c r="A326" i="5"/>
  <c r="B326" i="5"/>
  <c r="C326" i="5"/>
  <c r="D326" i="5"/>
  <c r="E326" i="5"/>
  <c r="F326" i="5"/>
  <c r="G326" i="5"/>
  <c r="H326" i="5"/>
  <c r="I326" i="5"/>
  <c r="A327" i="5"/>
  <c r="B327" i="5"/>
  <c r="C327" i="5"/>
  <c r="D327" i="5"/>
  <c r="E327" i="5"/>
  <c r="F327" i="5"/>
  <c r="G327" i="5"/>
  <c r="H327" i="5"/>
  <c r="I327" i="5"/>
  <c r="A328" i="5"/>
  <c r="B328" i="5"/>
  <c r="C328" i="5"/>
  <c r="D328" i="5"/>
  <c r="E328" i="5"/>
  <c r="F328" i="5"/>
  <c r="G328" i="5"/>
  <c r="H328" i="5"/>
  <c r="I328" i="5"/>
  <c r="A329" i="5"/>
  <c r="B329" i="5"/>
  <c r="C329" i="5"/>
  <c r="D329" i="5"/>
  <c r="E329" i="5"/>
  <c r="F329" i="5"/>
  <c r="G329" i="5"/>
  <c r="H329" i="5"/>
  <c r="I329" i="5"/>
  <c r="A330" i="5"/>
  <c r="B330" i="5"/>
  <c r="C330" i="5"/>
  <c r="D330" i="5"/>
  <c r="E330" i="5"/>
  <c r="F330" i="5"/>
  <c r="G330" i="5"/>
  <c r="H330" i="5"/>
  <c r="I330" i="5"/>
  <c r="A331" i="5"/>
  <c r="B331" i="5"/>
  <c r="C331" i="5"/>
  <c r="D331" i="5"/>
  <c r="E331" i="5"/>
  <c r="F331" i="5"/>
  <c r="G331" i="5"/>
  <c r="H331" i="5"/>
  <c r="I331" i="5"/>
  <c r="A332" i="5"/>
  <c r="B332" i="5"/>
  <c r="C332" i="5"/>
  <c r="D332" i="5"/>
  <c r="E332" i="5"/>
  <c r="F332" i="5"/>
  <c r="G332" i="5"/>
  <c r="H332" i="5"/>
  <c r="I332" i="5"/>
  <c r="A333" i="5"/>
  <c r="B333" i="5"/>
  <c r="C333" i="5"/>
  <c r="D333" i="5"/>
  <c r="E333" i="5"/>
  <c r="F333" i="5"/>
  <c r="G333" i="5"/>
  <c r="H333" i="5"/>
  <c r="I333" i="5"/>
  <c r="A334" i="5"/>
  <c r="B334" i="5"/>
  <c r="C334" i="5"/>
  <c r="D334" i="5"/>
  <c r="E334" i="5"/>
  <c r="F334" i="5"/>
  <c r="G334" i="5"/>
  <c r="H334" i="5"/>
  <c r="I334" i="5"/>
  <c r="A335" i="5"/>
  <c r="B335" i="5"/>
  <c r="C335" i="5"/>
  <c r="D335" i="5"/>
  <c r="E335" i="5"/>
  <c r="F335" i="5"/>
  <c r="G335" i="5"/>
  <c r="H335" i="5"/>
  <c r="I335" i="5"/>
  <c r="A336" i="5"/>
  <c r="B336" i="5"/>
  <c r="C336" i="5"/>
  <c r="D336" i="5"/>
  <c r="E336" i="5"/>
  <c r="F336" i="5"/>
  <c r="G336" i="5"/>
  <c r="H336" i="5"/>
  <c r="I336" i="5"/>
  <c r="A337" i="5"/>
  <c r="B337" i="5"/>
  <c r="C337" i="5"/>
  <c r="D337" i="5"/>
  <c r="E337" i="5"/>
  <c r="F337" i="5"/>
  <c r="G337" i="5"/>
  <c r="H337" i="5"/>
  <c r="I337" i="5"/>
  <c r="A338" i="5"/>
  <c r="B338" i="5"/>
  <c r="C338" i="5"/>
  <c r="D338" i="5"/>
  <c r="E338" i="5"/>
  <c r="F338" i="5"/>
  <c r="G338" i="5"/>
  <c r="H338" i="5"/>
  <c r="I338" i="5"/>
  <c r="A339" i="5"/>
  <c r="B339" i="5"/>
  <c r="C339" i="5"/>
  <c r="D339" i="5"/>
  <c r="E339" i="5"/>
  <c r="F339" i="5"/>
  <c r="G339" i="5"/>
  <c r="H339" i="5"/>
  <c r="I339" i="5"/>
  <c r="A340" i="5"/>
  <c r="B340" i="5"/>
  <c r="C340" i="5"/>
  <c r="D340" i="5"/>
  <c r="E340" i="5"/>
  <c r="F340" i="5"/>
  <c r="G340" i="5"/>
  <c r="H340" i="5"/>
  <c r="I340" i="5"/>
  <c r="A341" i="5"/>
  <c r="B341" i="5"/>
  <c r="C341" i="5"/>
  <c r="D341" i="5"/>
  <c r="E341" i="5"/>
  <c r="F341" i="5"/>
  <c r="G341" i="5"/>
  <c r="H341" i="5"/>
  <c r="I341" i="5"/>
  <c r="A342" i="5"/>
  <c r="B342" i="5"/>
  <c r="C342" i="5"/>
  <c r="D342" i="5"/>
  <c r="E342" i="5"/>
  <c r="F342" i="5"/>
  <c r="G342" i="5"/>
  <c r="H342" i="5"/>
  <c r="I342" i="5"/>
  <c r="A343" i="5"/>
  <c r="B343" i="5"/>
  <c r="C343" i="5"/>
  <c r="D343" i="5"/>
  <c r="E343" i="5"/>
  <c r="F343" i="5"/>
  <c r="G343" i="5"/>
  <c r="H343" i="5"/>
  <c r="I343" i="5"/>
  <c r="A344" i="5"/>
  <c r="B344" i="5"/>
  <c r="C344" i="5"/>
  <c r="D344" i="5"/>
  <c r="E344" i="5"/>
  <c r="F344" i="5"/>
  <c r="G344" i="5"/>
  <c r="H344" i="5"/>
  <c r="I344" i="5"/>
  <c r="A345" i="5"/>
  <c r="B345" i="5"/>
  <c r="C345" i="5"/>
  <c r="D345" i="5"/>
  <c r="E345" i="5"/>
  <c r="F345" i="5"/>
  <c r="G345" i="5"/>
  <c r="H345" i="5"/>
  <c r="I345" i="5"/>
  <c r="A346" i="5"/>
  <c r="B346" i="5"/>
  <c r="C346" i="5"/>
  <c r="D346" i="5"/>
  <c r="E346" i="5"/>
  <c r="F346" i="5"/>
  <c r="G346" i="5"/>
  <c r="H346" i="5"/>
  <c r="I346" i="5"/>
  <c r="A347" i="5"/>
  <c r="B347" i="5"/>
  <c r="C347" i="5"/>
  <c r="D347" i="5"/>
  <c r="E347" i="5"/>
  <c r="F347" i="5"/>
  <c r="G347" i="5"/>
  <c r="H347" i="5"/>
  <c r="I347" i="5"/>
  <c r="A348" i="5"/>
  <c r="B348" i="5"/>
  <c r="C348" i="5"/>
  <c r="D348" i="5"/>
  <c r="E348" i="5"/>
  <c r="F348" i="5"/>
  <c r="G348" i="5"/>
  <c r="H348" i="5"/>
  <c r="I348" i="5"/>
  <c r="A349" i="5"/>
  <c r="B349" i="5"/>
  <c r="C349" i="5"/>
  <c r="D349" i="5"/>
  <c r="E349" i="5"/>
  <c r="F349" i="5"/>
  <c r="G349" i="5"/>
  <c r="H349" i="5"/>
  <c r="I349" i="5"/>
  <c r="A350" i="5"/>
  <c r="B350" i="5"/>
  <c r="C350" i="5"/>
  <c r="D350" i="5"/>
  <c r="E350" i="5"/>
  <c r="F350" i="5"/>
  <c r="G350" i="5"/>
  <c r="H350" i="5"/>
  <c r="I350" i="5"/>
  <c r="C351" i="5"/>
  <c r="D351" i="5"/>
  <c r="E351" i="5"/>
  <c r="F351" i="5"/>
  <c r="G351" i="5"/>
  <c r="H351" i="5"/>
  <c r="I351" i="5"/>
  <c r="C352" i="5"/>
  <c r="D352" i="5"/>
  <c r="E352" i="5"/>
  <c r="F352" i="5"/>
  <c r="G352" i="5"/>
  <c r="H352" i="5"/>
  <c r="I352" i="5"/>
  <c r="C353" i="5"/>
  <c r="D353" i="5"/>
  <c r="E353" i="5"/>
  <c r="F353" i="5"/>
  <c r="G353" i="5"/>
  <c r="H353" i="5"/>
  <c r="I353" i="5"/>
  <c r="C354" i="5"/>
  <c r="D354" i="5"/>
  <c r="E354" i="5"/>
  <c r="F354" i="5"/>
  <c r="G354" i="5"/>
  <c r="H354" i="5"/>
  <c r="I354" i="5"/>
  <c r="C355" i="5"/>
  <c r="D355" i="5"/>
  <c r="E355" i="5"/>
  <c r="F355" i="5"/>
  <c r="G355" i="5"/>
  <c r="H355" i="5"/>
  <c r="I355" i="5"/>
  <c r="C356" i="5"/>
  <c r="D356" i="5"/>
  <c r="E356" i="5"/>
  <c r="F356" i="5"/>
  <c r="G356" i="5"/>
  <c r="H356" i="5"/>
  <c r="I356" i="5"/>
  <c r="C357" i="5"/>
  <c r="D357" i="5"/>
  <c r="E357" i="5"/>
  <c r="F357" i="5"/>
  <c r="G357" i="5"/>
  <c r="H357" i="5"/>
  <c r="I357" i="5"/>
  <c r="C358" i="5"/>
  <c r="D358" i="5"/>
  <c r="E358" i="5"/>
  <c r="F358" i="5"/>
  <c r="G358" i="5"/>
  <c r="H358" i="5"/>
  <c r="I358" i="5"/>
  <c r="C359" i="5"/>
  <c r="D359" i="5"/>
  <c r="E359" i="5"/>
  <c r="F359" i="5"/>
  <c r="G359" i="5"/>
  <c r="H359" i="5"/>
  <c r="I359" i="5"/>
  <c r="C360" i="5"/>
  <c r="D360" i="5"/>
  <c r="E360" i="5"/>
  <c r="F360" i="5"/>
  <c r="G360" i="5"/>
  <c r="H360" i="5"/>
  <c r="I360" i="5"/>
  <c r="C361" i="5"/>
  <c r="D361" i="5"/>
  <c r="E361" i="5"/>
  <c r="F361" i="5"/>
  <c r="G361" i="5"/>
  <c r="H361" i="5"/>
  <c r="I361" i="5"/>
  <c r="C362" i="5"/>
  <c r="D362" i="5"/>
  <c r="E362" i="5"/>
  <c r="F362" i="5"/>
  <c r="G362" i="5"/>
  <c r="H362" i="5"/>
  <c r="I362" i="5"/>
  <c r="C363" i="5"/>
  <c r="D363" i="5"/>
  <c r="E363" i="5"/>
  <c r="F363" i="5"/>
  <c r="G363" i="5"/>
  <c r="H363" i="5"/>
  <c r="I363" i="5"/>
  <c r="C364" i="5"/>
  <c r="D364" i="5"/>
  <c r="E364" i="5"/>
  <c r="F364" i="5"/>
  <c r="G364" i="5"/>
  <c r="H364" i="5"/>
  <c r="I364" i="5"/>
  <c r="C365" i="5"/>
  <c r="D365" i="5"/>
  <c r="E365" i="5"/>
  <c r="F365" i="5"/>
  <c r="G365" i="5"/>
  <c r="H365" i="5"/>
  <c r="I365" i="5"/>
  <c r="C366" i="5"/>
  <c r="D366" i="5"/>
  <c r="E366" i="5"/>
  <c r="F366" i="5"/>
  <c r="G366" i="5"/>
  <c r="H366" i="5"/>
  <c r="I366" i="5"/>
  <c r="C367" i="5"/>
  <c r="D367" i="5"/>
  <c r="E367" i="5"/>
  <c r="F367" i="5"/>
  <c r="G367" i="5"/>
  <c r="H367" i="5"/>
  <c r="I367" i="5"/>
  <c r="C368" i="5"/>
  <c r="D368" i="5"/>
  <c r="E368" i="5"/>
  <c r="F368" i="5"/>
  <c r="G368" i="5"/>
  <c r="H368" i="5"/>
  <c r="I368" i="5"/>
  <c r="C369" i="5"/>
  <c r="D369" i="5"/>
  <c r="E369" i="5"/>
  <c r="F369" i="5"/>
  <c r="G369" i="5"/>
  <c r="H369" i="5"/>
  <c r="I369" i="5"/>
  <c r="C370" i="5"/>
  <c r="D370" i="5"/>
  <c r="E370" i="5"/>
  <c r="F370" i="5"/>
  <c r="G370" i="5"/>
  <c r="H370" i="5"/>
  <c r="I370" i="5"/>
  <c r="C371" i="5"/>
  <c r="D371" i="5"/>
  <c r="E371" i="5"/>
  <c r="F371" i="5"/>
  <c r="G371" i="5"/>
  <c r="H371" i="5"/>
  <c r="I371" i="5"/>
  <c r="C372" i="5"/>
  <c r="D372" i="5"/>
  <c r="E372" i="5"/>
  <c r="F372" i="5"/>
  <c r="G372" i="5"/>
  <c r="H372" i="5"/>
  <c r="I372" i="5"/>
  <c r="C373" i="5"/>
  <c r="D373" i="5"/>
  <c r="E373" i="5"/>
  <c r="F373" i="5"/>
  <c r="G373" i="5"/>
  <c r="H373" i="5"/>
  <c r="I373" i="5"/>
  <c r="C374" i="5"/>
  <c r="D374" i="5"/>
  <c r="E374" i="5"/>
  <c r="F374" i="5"/>
  <c r="G374" i="5"/>
  <c r="H374" i="5"/>
  <c r="I374" i="5"/>
  <c r="C375" i="5"/>
  <c r="D375" i="5"/>
  <c r="E375" i="5"/>
  <c r="F375" i="5"/>
  <c r="G375" i="5"/>
  <c r="H375" i="5"/>
  <c r="I375" i="5"/>
  <c r="C376" i="5"/>
  <c r="D376" i="5"/>
  <c r="E376" i="5"/>
  <c r="F376" i="5"/>
  <c r="G376" i="5"/>
  <c r="H376" i="5"/>
  <c r="I376" i="5"/>
  <c r="C377" i="5"/>
  <c r="D377" i="5"/>
  <c r="E377" i="5"/>
  <c r="F377" i="5"/>
  <c r="G377" i="5"/>
  <c r="H377" i="5"/>
  <c r="I377" i="5"/>
  <c r="C378" i="5"/>
  <c r="D378" i="5"/>
  <c r="E378" i="5"/>
  <c r="F378" i="5"/>
  <c r="G378" i="5"/>
  <c r="H378" i="5"/>
  <c r="I378" i="5"/>
  <c r="C379" i="5"/>
  <c r="D379" i="5"/>
  <c r="E379" i="5"/>
  <c r="F379" i="5"/>
  <c r="G379" i="5"/>
  <c r="H379" i="5"/>
  <c r="I379" i="5"/>
  <c r="C380" i="5"/>
  <c r="D380" i="5"/>
  <c r="E380" i="5"/>
  <c r="F380" i="5"/>
  <c r="G380" i="5"/>
  <c r="H380" i="5"/>
  <c r="I380" i="5"/>
  <c r="C381" i="5"/>
  <c r="D381" i="5"/>
  <c r="E381" i="5"/>
  <c r="F381" i="5"/>
  <c r="G381" i="5"/>
  <c r="H381" i="5"/>
  <c r="I381" i="5"/>
  <c r="C382" i="5"/>
  <c r="D430" i="2"/>
  <c r="E430" i="2"/>
  <c r="F430" i="2"/>
  <c r="J430" i="2"/>
  <c r="K430" i="2"/>
  <c r="D431" i="2"/>
  <c r="D432" i="2"/>
  <c r="F434" i="2"/>
  <c r="F435" i="2"/>
  <c r="C441" i="2"/>
  <c r="C442" i="2"/>
  <c r="D442" i="2"/>
  <c r="C443" i="2"/>
  <c r="D443" i="2"/>
  <c r="C444" i="2"/>
  <c r="D444" i="2"/>
  <c r="C445" i="2"/>
  <c r="D445" i="2"/>
  <c r="C446" i="2"/>
  <c r="D446" i="2"/>
  <c r="E446" i="2"/>
  <c r="D448" i="2"/>
  <c r="D450" i="2"/>
</calcChain>
</file>

<file path=xl/sharedStrings.xml><?xml version="1.0" encoding="utf-8"?>
<sst xmlns="http://schemas.openxmlformats.org/spreadsheetml/2006/main" count="233" uniqueCount="166">
  <si>
    <t>Index to Workpapers of Catherine E. Yap</t>
  </si>
  <si>
    <t>Workpapers demonstrating cost increase to core purchase gas cost under CSA</t>
  </si>
  <si>
    <t>9 pages</t>
  </si>
  <si>
    <t>Workpapers for Table regarding Transmission costs at page 28 of Rebuttal Testimony</t>
  </si>
  <si>
    <t>4 pages</t>
  </si>
  <si>
    <t>Workpapers to Calculation of Unit Transportation Rates for EG customers at</t>
  </si>
  <si>
    <t xml:space="preserve">   page 20-21 of Rebuttal Testimony and for Core Customers at p. 26-27 of Rebuttal</t>
  </si>
  <si>
    <t xml:space="preserve">   Testimony</t>
  </si>
  <si>
    <t>1 page</t>
  </si>
  <si>
    <t>Workpaper showing derivation of five year average annual and seasonl load factor</t>
  </si>
  <si>
    <t xml:space="preserve">    for UEG customers based on SoCalGas Daily operating data</t>
  </si>
  <si>
    <t>Workpapers demonstrating core load factor and requirements for peak flowing</t>
  </si>
  <si>
    <t xml:space="preserve">    supplies per p. 26 of Rebuttal Testimony</t>
  </si>
  <si>
    <t>12 pages</t>
  </si>
  <si>
    <t>``````</t>
  </si>
  <si>
    <t>Date</t>
  </si>
  <si>
    <t>Core RCPT</t>
  </si>
  <si>
    <t>Core SND</t>
  </si>
  <si>
    <t>Core DIFF</t>
  </si>
  <si>
    <t>core exc inj</t>
  </si>
  <si>
    <t>core exc qty</t>
  </si>
  <si>
    <t>tot NC rcpt</t>
  </si>
  <si>
    <t>tot NC snd</t>
  </si>
  <si>
    <t>tot NC diff</t>
  </si>
  <si>
    <t>NC exc inj</t>
  </si>
  <si>
    <t>NC exc qty</t>
  </si>
  <si>
    <t>NC exc wd</t>
  </si>
  <si>
    <t>total recpt</t>
  </si>
  <si>
    <t>total snd</t>
  </si>
  <si>
    <t>total diff</t>
  </si>
  <si>
    <t>tot exc inj</t>
  </si>
  <si>
    <t>tot exc wd</t>
  </si>
  <si>
    <t>max</t>
  </si>
  <si>
    <t>min</t>
  </si>
  <si>
    <t>avg spring</t>
  </si>
  <si>
    <t>Total exc inj</t>
  </si>
  <si>
    <t>50 &gt;350</t>
  </si>
  <si>
    <t>23 &gt; 354.9+327</t>
  </si>
  <si>
    <t>91 &gt;327</t>
  </si>
  <si>
    <t>core excess</t>
  </si>
  <si>
    <t>56 &gt;329.4</t>
  </si>
  <si>
    <t>87 &gt;345</t>
  </si>
  <si>
    <t>purchases May/June</t>
  </si>
  <si>
    <t>87 &gt;250</t>
  </si>
  <si>
    <t>83 &gt;352.5</t>
  </si>
  <si>
    <t>31 &gt; 600</t>
  </si>
  <si>
    <t>NC ex w/d</t>
  </si>
  <si>
    <t>Tot exc w/d</t>
  </si>
  <si>
    <t>14 &gt;681.8</t>
  </si>
  <si>
    <t>75 &gt;250</t>
  </si>
  <si>
    <t>0 &lt; -1935 -250</t>
  </si>
  <si>
    <t>core savings from purchasing in May/June</t>
  </si>
  <si>
    <t>from Border Price information</t>
  </si>
  <si>
    <t>may avg</t>
  </si>
  <si>
    <t>provided by NGI</t>
  </si>
  <si>
    <t>june avg</t>
  </si>
  <si>
    <t>july avg</t>
  </si>
  <si>
    <t>aug avg</t>
  </si>
  <si>
    <t>sep avg</t>
  </si>
  <si>
    <t>oct avg</t>
  </si>
  <si>
    <t>dth purchased in May &amp; June</t>
  </si>
  <si>
    <t>above the injection allotment</t>
  </si>
  <si>
    <t>BCAP Scaled</t>
  </si>
  <si>
    <t>BCAP</t>
  </si>
  <si>
    <t>Total Trans</t>
  </si>
  <si>
    <t>Comp</t>
  </si>
  <si>
    <t>LRMC Trans</t>
  </si>
  <si>
    <t>Share</t>
  </si>
  <si>
    <t xml:space="preserve">Cost Under </t>
  </si>
  <si>
    <t>Settlement</t>
  </si>
  <si>
    <t>Allocation /1</t>
  </si>
  <si>
    <t>Comp Settlmt</t>
  </si>
  <si>
    <t xml:space="preserve">Core </t>
  </si>
  <si>
    <t>Noncore</t>
  </si>
  <si>
    <t>EOR</t>
  </si>
  <si>
    <t>Total</t>
  </si>
  <si>
    <t>/1 LRMC Allocation includes Company Use Transmission.</t>
  </si>
  <si>
    <t>Workpapers to table at p.28 of Rebuttal Testimony</t>
  </si>
  <si>
    <t>Total 2000</t>
  </si>
  <si>
    <t>EPMC</t>
  </si>
  <si>
    <t>Apply EPMC</t>
  </si>
  <si>
    <t>Compr</t>
  </si>
  <si>
    <t>Tran LRMC</t>
  </si>
  <si>
    <t>Trans Co</t>
  </si>
  <si>
    <t>Scaling</t>
  </si>
  <si>
    <t>Allocated &amp;</t>
  </si>
  <si>
    <t>Shares</t>
  </si>
  <si>
    <t xml:space="preserve">Shares </t>
  </si>
  <si>
    <t>Sett</t>
  </si>
  <si>
    <t>Alloc/1</t>
  </si>
  <si>
    <t>Use Gas/2</t>
  </si>
  <si>
    <t>Markup/3</t>
  </si>
  <si>
    <t>Scaled Trans</t>
  </si>
  <si>
    <t>to Trans RR</t>
  </si>
  <si>
    <t>Backbone/4</t>
  </si>
  <si>
    <t>Local/5</t>
  </si>
  <si>
    <t>Co Use gas/6</t>
  </si>
  <si>
    <t>Noncore/7</t>
  </si>
  <si>
    <t>EOR/8</t>
  </si>
  <si>
    <t>Total/8</t>
  </si>
  <si>
    <t>Notes:</t>
  </si>
  <si>
    <t>/1  Table 10, D.00-04-060, page 1, line 4.</t>
  </si>
  <si>
    <t>/2  Table 10, D.00-04-060, page 1, line 7.</t>
  </si>
  <si>
    <t>/3  Scaling factor derived from Table 10, D.00-04-060, page 1, line 9.</t>
  </si>
  <si>
    <t>/4  Lorenz Direct, Att. 8 Backbone Transmission (est.)</t>
  </si>
  <si>
    <t>/5  Lorenz Direct, Att. 8 Local Transmission</t>
  </si>
  <si>
    <t>/6  Lorenz Direct, Att. 8 Company Use Fuel - Transmission (est)</t>
  </si>
  <si>
    <t>/7 Lorenz Direct, Att. 8--Noncore figures for CSA are total noncore except EOR</t>
  </si>
  <si>
    <t>/8 Lorenz Direct, Att. 3 &amp; 8--EOR and total figures are calculated from escalated figures</t>
  </si>
  <si>
    <t>Workpapers to Calculation of Unit Transportation Rates for EG customers on p 20-21 of Rebuttal Testimony and</t>
  </si>
  <si>
    <t>Calculation of Unit Rate figures for core on p. 26-27 of Rebuttal Testimony</t>
  </si>
  <si>
    <t>SFV</t>
  </si>
  <si>
    <t>50/50</t>
  </si>
  <si>
    <t>Volumetric</t>
  </si>
  <si>
    <t>Increase Due</t>
  </si>
  <si>
    <t>Load</t>
  </si>
  <si>
    <t xml:space="preserve">Demand </t>
  </si>
  <si>
    <t>Average</t>
  </si>
  <si>
    <t>to SFV Rate</t>
  </si>
  <si>
    <t>to 50/50 Rate</t>
  </si>
  <si>
    <t>Factor</t>
  </si>
  <si>
    <t>Charge</t>
  </si>
  <si>
    <t>Rate</t>
  </si>
  <si>
    <t>Design</t>
  </si>
  <si>
    <t>For ALJ's Questions 6-1-00</t>
  </si>
  <si>
    <t>SFV add cap 5 mos</t>
  </si>
  <si>
    <t>50/50 dmd add cap 5 mos</t>
  </si>
  <si>
    <t>SFV base cap</t>
  </si>
  <si>
    <t>50/50 dmd base cap</t>
  </si>
  <si>
    <t>vol rate all throughput</t>
  </si>
  <si>
    <t>EG annual load factor averages about 30% over five year period.</t>
  </si>
  <si>
    <t>for seasonal rate have to use full SFV and 120% premium--using the five year avg summer lf of 40%</t>
  </si>
  <si>
    <t>SFV rate</t>
  </si>
  <si>
    <t>50/50 rate</t>
  </si>
  <si>
    <t>SFV Rate Design</t>
  </si>
  <si>
    <t>daily/dth</t>
  </si>
  <si>
    <t>monthly/dth</t>
  </si>
  <si>
    <t>50/50 Rate Design</t>
  </si>
  <si>
    <t>Load Factor</t>
  </si>
  <si>
    <t>load factor = avg dth/peak dth</t>
  </si>
  <si>
    <t>demand charge is based on peak dth</t>
  </si>
  <si>
    <t>&gt;</t>
  </si>
  <si>
    <t>Assume that customer's peak usage is 1000 dth.  If the</t>
  </si>
  <si>
    <t xml:space="preserve">customer's load factor is 50 percent, then its average daily </t>
  </si>
  <si>
    <t>usage is 500 dth.  Cost of the 1000 dth of capacity is $71.88</t>
  </si>
  <si>
    <t>Avg Rate under SFV</t>
  </si>
  <si>
    <t xml:space="preserve">per day or $2,186.24 per month and average daily cost per </t>
  </si>
  <si>
    <t>dth of usage is $71.88/500 dth = $0.1438/dth.</t>
  </si>
  <si>
    <t>Workpapers demonstrating core load factor and peak flowing supplies information for core at p26 of Rebuttal Testimony</t>
  </si>
  <si>
    <t>1999 Diff</t>
  </si>
  <si>
    <t>1999 Adjusted to remove storage w/d</t>
  </si>
  <si>
    <t>maximum</t>
  </si>
  <si>
    <t>days over 1,000</t>
  </si>
  <si>
    <t>annual total</t>
  </si>
  <si>
    <t>annual avg</t>
  </si>
  <si>
    <t>load factor</t>
  </si>
  <si>
    <t xml:space="preserve">Load factor for 1999 has been adjusted as follows:  daily difference between core receipts and sendout </t>
  </si>
  <si>
    <t>was added to flowing supplies if the difference was negative--that is the portion of sendout that was taken</t>
  </si>
  <si>
    <t>days over 1,100</t>
  </si>
  <si>
    <t xml:space="preserve">from storage withdrawal has been removed from the daily sendout.  All flowing supplies that correspond </t>
  </si>
  <si>
    <t>days over 1,200</t>
  </si>
  <si>
    <t>to injection into storage have been left in.</t>
  </si>
  <si>
    <t>days over 1,300</t>
  </si>
  <si>
    <t>Core Sendout Data for 1995-1999 Based on SoCalGas response to SCGC DR 1.7</t>
  </si>
  <si>
    <t>Negative No is stg w/d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</si>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</sst>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70" formatCode="_(* #,##0_);_(* \(#,##0\);_(* &quot;-&quot;??_);_(@_)"/>
    <numFmt numFmtId="171" formatCode="_(* #,##0.0000_);_(* \(#,##0.0000\);_(* &quot;-&quot;??_);_(@_)"/>
    <numFmt numFmtId="172" formatCode="_(* #,##0.0000_);_(* \(#,##0.0000\);_(* &quot;-&quot;????_);_(@_)"/>
    <numFmt numFmtId="173" formatCode="_(* #,##0.000_);_(* \(#,##0.000\);_(* &quot;-&quot;??_);_(@_)"/>
    <numFmt numFmtId="174" formatCode="m/d"/>
  </numFmts>
  <fonts count="14" x14ac:knownFonts="1">
    <font>
      <sz val="10"/>
      <name val="Arial"/>
    </font>
    <font>
      <sz val="10"/>
      <name val="Arial"/>
    </font>
    <font>
      <sz val="7"/>
      <name val="Small Fonts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  <font>
      <b/>
      <sz val="12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trike/>
      <sz val="10"/>
      <name val="Book Antiqua"/>
      <family val="1"/>
    </font>
    <font>
      <i/>
      <sz val="10"/>
      <name val="Book Antiqua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37" fontId="2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4" fontId="3" fillId="0" borderId="2" xfId="0" applyNumberFormat="1" applyFont="1" applyBorder="1" applyProtection="1">
      <protection locked="0"/>
    </xf>
    <xf numFmtId="1" fontId="3" fillId="0" borderId="0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/>
    <xf numFmtId="1" fontId="5" fillId="0" borderId="0" xfId="0" applyNumberFormat="1" applyFont="1"/>
    <xf numFmtId="1" fontId="6" fillId="0" borderId="0" xfId="0" applyNumberFormat="1" applyFont="1"/>
    <xf numFmtId="1" fontId="7" fillId="0" borderId="0" xfId="0" applyNumberFormat="1" applyFont="1"/>
    <xf numFmtId="1" fontId="8" fillId="0" borderId="0" xfId="0" applyNumberFormat="1" applyFont="1"/>
    <xf numFmtId="1" fontId="8" fillId="0" borderId="2" xfId="0" applyNumberFormat="1" applyFont="1" applyBorder="1"/>
    <xf numFmtId="1" fontId="5" fillId="0" borderId="2" xfId="0" applyNumberFormat="1" applyFont="1" applyBorder="1"/>
    <xf numFmtId="1" fontId="3" fillId="0" borderId="0" xfId="0" applyNumberFormat="1" applyFont="1" applyProtection="1">
      <protection locked="0"/>
    </xf>
    <xf numFmtId="1" fontId="6" fillId="0" borderId="2" xfId="0" applyNumberFormat="1" applyFont="1" applyBorder="1"/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170" fontId="3" fillId="0" borderId="0" xfId="1" applyNumberFormat="1" applyFont="1"/>
    <xf numFmtId="0" fontId="3" fillId="0" borderId="0" xfId="0" applyFont="1" applyAlignment="1">
      <alignment horizontal="left"/>
    </xf>
    <xf numFmtId="15" fontId="1" fillId="0" borderId="3" xfId="1" applyNumberFormat="1" applyFont="1" applyBorder="1"/>
    <xf numFmtId="43" fontId="1" fillId="0" borderId="4" xfId="1" applyBorder="1"/>
    <xf numFmtId="43" fontId="1" fillId="0" borderId="5" xfId="1" applyBorder="1"/>
    <xf numFmtId="43" fontId="1" fillId="0" borderId="0" xfId="1" applyFont="1"/>
    <xf numFmtId="15" fontId="1" fillId="0" borderId="8" xfId="1" applyNumberFormat="1" applyFont="1" applyBorder="1"/>
    <xf numFmtId="43" fontId="1" fillId="0" borderId="0" xfId="1" applyBorder="1"/>
    <xf numFmtId="43" fontId="1" fillId="0" borderId="2" xfId="1" applyBorder="1"/>
    <xf numFmtId="43" fontId="1" fillId="0" borderId="0" xfId="1"/>
    <xf numFmtId="170" fontId="3" fillId="0" borderId="0" xfId="1" applyNumberFormat="1" applyFont="1" applyAlignment="1">
      <alignment horizontal="right"/>
    </xf>
    <xf numFmtId="15" fontId="1" fillId="0" borderId="9" xfId="1" applyNumberFormat="1" applyFont="1" applyBorder="1"/>
    <xf numFmtId="43" fontId="1" fillId="0" borderId="1" xfId="1" applyBorder="1"/>
    <xf numFmtId="43" fontId="1" fillId="0" borderId="10" xfId="1" applyFont="1" applyBorder="1"/>
    <xf numFmtId="15" fontId="1" fillId="0" borderId="0" xfId="1" applyNumberFormat="1"/>
    <xf numFmtId="170" fontId="1" fillId="0" borderId="0" xfId="1" applyNumberForma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170" fontId="10" fillId="0" borderId="0" xfId="1" applyNumberFormat="1" applyFont="1"/>
    <xf numFmtId="9" fontId="10" fillId="0" borderId="0" xfId="3" applyFont="1"/>
    <xf numFmtId="170" fontId="10" fillId="0" borderId="0" xfId="0" applyNumberFormat="1" applyFont="1"/>
    <xf numFmtId="0" fontId="11" fillId="0" borderId="0" xfId="0" applyFont="1"/>
    <xf numFmtId="9" fontId="10" fillId="0" borderId="0" xfId="0" applyNumberFormat="1" applyFont="1"/>
    <xf numFmtId="0" fontId="10" fillId="0" borderId="0" xfId="0" quotePrefix="1" applyFont="1"/>
    <xf numFmtId="0" fontId="10" fillId="0" borderId="0" xfId="0" applyFont="1" applyAlignment="1">
      <alignment horizontal="left"/>
    </xf>
    <xf numFmtId="9" fontId="10" fillId="0" borderId="0" xfId="0" applyNumberFormat="1" applyFont="1" applyAlignment="1">
      <alignment horizontal="right"/>
    </xf>
    <xf numFmtId="13" fontId="10" fillId="0" borderId="0" xfId="0" quotePrefix="1" applyNumberFormat="1" applyFont="1" applyAlignment="1">
      <alignment horizontal="right"/>
    </xf>
    <xf numFmtId="9" fontId="10" fillId="0" borderId="0" xfId="3" applyFont="1" applyAlignment="1">
      <alignment horizontal="left"/>
    </xf>
    <xf numFmtId="171" fontId="10" fillId="0" borderId="0" xfId="1" applyNumberFormat="1" applyFont="1"/>
    <xf numFmtId="171" fontId="10" fillId="0" borderId="0" xfId="0" applyNumberFormat="1" applyFont="1"/>
    <xf numFmtId="172" fontId="10" fillId="0" borderId="0" xfId="0" applyNumberFormat="1" applyFont="1"/>
    <xf numFmtId="171" fontId="10" fillId="0" borderId="3" xfId="0" applyNumberFormat="1" applyFont="1" applyBorder="1"/>
    <xf numFmtId="0" fontId="10" fillId="0" borderId="4" xfId="0" applyFont="1" applyBorder="1"/>
    <xf numFmtId="0" fontId="10" fillId="0" borderId="5" xfId="0" applyFont="1" applyBorder="1"/>
    <xf numFmtId="171" fontId="10" fillId="0" borderId="8" xfId="0" applyNumberFormat="1" applyFont="1" applyBorder="1"/>
    <xf numFmtId="0" fontId="10" fillId="0" borderId="0" xfId="0" applyFont="1" applyBorder="1"/>
    <xf numFmtId="0" fontId="10" fillId="0" borderId="2" xfId="0" applyFont="1" applyBorder="1"/>
    <xf numFmtId="173" fontId="10" fillId="0" borderId="8" xfId="0" applyNumberFormat="1" applyFont="1" applyBorder="1"/>
    <xf numFmtId="0" fontId="10" fillId="0" borderId="8" xfId="0" applyFont="1" applyBorder="1"/>
    <xf numFmtId="0" fontId="12" fillId="0" borderId="8" xfId="0" applyFont="1" applyBorder="1"/>
    <xf numFmtId="173" fontId="10" fillId="0" borderId="0" xfId="1" applyNumberFormat="1" applyFont="1"/>
    <xf numFmtId="0" fontId="10" fillId="0" borderId="11" xfId="0" applyFont="1" applyBorder="1"/>
    <xf numFmtId="0" fontId="10" fillId="0" borderId="12" xfId="0" applyFont="1" applyBorder="1"/>
    <xf numFmtId="0" fontId="10" fillId="0" borderId="12" xfId="0" applyFont="1" applyBorder="1" applyAlignment="1">
      <alignment horizontal="right"/>
    </xf>
    <xf numFmtId="0" fontId="10" fillId="0" borderId="13" xfId="0" applyFont="1" applyBorder="1" applyAlignment="1">
      <alignment horizontal="left"/>
    </xf>
    <xf numFmtId="0" fontId="10" fillId="0" borderId="9" xfId="0" applyFont="1" applyBorder="1"/>
    <xf numFmtId="0" fontId="10" fillId="0" borderId="1" xfId="0" applyFont="1" applyBorder="1"/>
    <xf numFmtId="0" fontId="10" fillId="0" borderId="10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16" xfId="0" applyFont="1" applyBorder="1"/>
    <xf numFmtId="0" fontId="10" fillId="0" borderId="11" xfId="0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74" fontId="10" fillId="0" borderId="0" xfId="0" applyNumberFormat="1" applyFont="1"/>
    <xf numFmtId="1" fontId="10" fillId="0" borderId="0" xfId="0" applyNumberFormat="1" applyFont="1"/>
    <xf numFmtId="174" fontId="10" fillId="0" borderId="0" xfId="0" applyNumberFormat="1" applyFont="1" applyAlignment="1">
      <alignment horizontal="left"/>
    </xf>
    <xf numFmtId="170" fontId="13" fillId="0" borderId="0" xfId="1" applyNumberFormat="1" applyFont="1" applyAlignment="1">
      <alignment horizontal="center"/>
    </xf>
    <xf numFmtId="174" fontId="13" fillId="0" borderId="0" xfId="0" applyNumberFormat="1" applyFont="1" applyAlignment="1">
      <alignment horizontal="center"/>
    </xf>
  </cellXfs>
  <cellStyles count="4">
    <cellStyle name="Comma" xfId="1" builtinId="3"/>
    <cellStyle name="no dec" xfId="2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_Documents/drive_g/Scup0225/my%20analysis/Border%20Price%20Assess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_Documents/drive_g/Scup0225/my%20analysis/Load%20Factor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thern CA"/>
    </sheetNames>
    <sheetDataSet>
      <sheetData sheetId="0">
        <row r="68">
          <cell r="B68">
            <v>2.23</v>
          </cell>
        </row>
        <row r="69">
          <cell r="B69">
            <v>2.2825000000000002</v>
          </cell>
        </row>
        <row r="70">
          <cell r="B70">
            <v>2.3619999999999997</v>
          </cell>
        </row>
        <row r="71">
          <cell r="B71">
            <v>2.6779999999999999</v>
          </cell>
        </row>
        <row r="72">
          <cell r="B72">
            <v>2.6749999999999998</v>
          </cell>
        </row>
        <row r="73">
          <cell r="B73">
            <v>2.8720000000000003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e rec-send"/>
      <sheetName val="93-95"/>
      <sheetName val="96-99"/>
    </sheetNames>
    <sheetDataSet>
      <sheetData sheetId="0">
        <row r="65">
          <cell r="I65">
            <v>-203.36599999999999</v>
          </cell>
        </row>
        <row r="66">
          <cell r="I66">
            <v>-187.423</v>
          </cell>
        </row>
        <row r="67">
          <cell r="I67">
            <v>-256.26800000000003</v>
          </cell>
        </row>
        <row r="68">
          <cell r="I68">
            <v>-511.54100000000005</v>
          </cell>
        </row>
        <row r="69">
          <cell r="I69">
            <v>-450.97900000000004</v>
          </cell>
        </row>
        <row r="70">
          <cell r="I70">
            <v>-387.08699999999999</v>
          </cell>
        </row>
        <row r="71">
          <cell r="I71">
            <v>-561.73699999999997</v>
          </cell>
        </row>
        <row r="72">
          <cell r="I72">
            <v>-258.06600000000003</v>
          </cell>
        </row>
        <row r="73">
          <cell r="I73">
            <v>-161.56500000000005</v>
          </cell>
        </row>
        <row r="74">
          <cell r="I74">
            <v>-152.10300000000007</v>
          </cell>
        </row>
        <row r="75">
          <cell r="I75">
            <v>-154.21100000000001</v>
          </cell>
        </row>
        <row r="76">
          <cell r="I76">
            <v>-391.72399999999993</v>
          </cell>
        </row>
        <row r="77">
          <cell r="I77">
            <v>-435.80300000000011</v>
          </cell>
        </row>
        <row r="78">
          <cell r="I78">
            <v>-129.73900000000003</v>
          </cell>
        </row>
        <row r="79">
          <cell r="I79">
            <v>104.56700000000001</v>
          </cell>
        </row>
        <row r="80">
          <cell r="I80">
            <v>185.05099999999993</v>
          </cell>
        </row>
        <row r="81">
          <cell r="I81">
            <v>93.103000000000065</v>
          </cell>
        </row>
        <row r="82">
          <cell r="I82">
            <v>-146.33500000000004</v>
          </cell>
        </row>
        <row r="83">
          <cell r="I83">
            <v>-87.732999999999947</v>
          </cell>
        </row>
        <row r="84">
          <cell r="I84">
            <v>-55.749000000000024</v>
          </cell>
        </row>
        <row r="85">
          <cell r="I85">
            <v>-125.58300000000008</v>
          </cell>
        </row>
        <row r="86">
          <cell r="I86">
            <v>-115.68200000000002</v>
          </cell>
        </row>
        <row r="87">
          <cell r="I87">
            <v>83.624000000000024</v>
          </cell>
        </row>
        <row r="88">
          <cell r="I88">
            <v>-193.67599999999993</v>
          </cell>
        </row>
        <row r="89">
          <cell r="I89">
            <v>-768.04299999999989</v>
          </cell>
        </row>
        <row r="90">
          <cell r="I90">
            <v>-998.1389999999999</v>
          </cell>
        </row>
        <row r="91">
          <cell r="I91">
            <v>-934.45</v>
          </cell>
        </row>
        <row r="92">
          <cell r="I92">
            <v>-669.50600000000009</v>
          </cell>
        </row>
        <row r="93">
          <cell r="I93">
            <v>-466.96000000000004</v>
          </cell>
        </row>
        <row r="94">
          <cell r="I94">
            <v>-209.03099999999995</v>
          </cell>
        </row>
        <row r="95">
          <cell r="I95">
            <v>-544.26199999999994</v>
          </cell>
        </row>
        <row r="96">
          <cell r="I96">
            <v>-643.56400000000008</v>
          </cell>
        </row>
        <row r="97">
          <cell r="I97">
            <v>-354.30799999999999</v>
          </cell>
        </row>
        <row r="98">
          <cell r="I98">
            <v>-291.65000000000009</v>
          </cell>
        </row>
        <row r="99">
          <cell r="I99">
            <v>-630.375</v>
          </cell>
        </row>
        <row r="100">
          <cell r="I100">
            <v>-365.73199999999997</v>
          </cell>
        </row>
        <row r="101">
          <cell r="I101">
            <v>-257.25500000000011</v>
          </cell>
        </row>
        <row r="102">
          <cell r="I102">
            <v>-209.92200000000003</v>
          </cell>
        </row>
        <row r="103">
          <cell r="I103">
            <v>-248.57400000000007</v>
          </cell>
        </row>
        <row r="104">
          <cell r="I104">
            <v>-805.82799999999997</v>
          </cell>
        </row>
        <row r="105">
          <cell r="I105">
            <v>-1220.202</v>
          </cell>
        </row>
        <row r="106">
          <cell r="I106">
            <v>-1021.3150000000001</v>
          </cell>
        </row>
        <row r="107">
          <cell r="I107">
            <v>-433.71499999999992</v>
          </cell>
        </row>
        <row r="108">
          <cell r="I108">
            <v>-98.088999999999942</v>
          </cell>
        </row>
        <row r="109">
          <cell r="I109">
            <v>-182.53800000000001</v>
          </cell>
        </row>
        <row r="110">
          <cell r="I110">
            <v>-395.40000000000009</v>
          </cell>
        </row>
        <row r="111">
          <cell r="I111">
            <v>-283.59699999999998</v>
          </cell>
        </row>
        <row r="112">
          <cell r="I112">
            <v>-13.627999999999929</v>
          </cell>
        </row>
        <row r="113">
          <cell r="I113">
            <v>-266.17699999999991</v>
          </cell>
        </row>
        <row r="114">
          <cell r="I114">
            <v>-112.0329999999999</v>
          </cell>
        </row>
        <row r="115">
          <cell r="I115">
            <v>131.08600000000001</v>
          </cell>
        </row>
        <row r="116">
          <cell r="I116">
            <v>-244.73199999999997</v>
          </cell>
        </row>
        <row r="117">
          <cell r="I117">
            <v>-38.990999999999985</v>
          </cell>
        </row>
        <row r="118">
          <cell r="I118">
            <v>35.715999999999894</v>
          </cell>
        </row>
        <row r="119">
          <cell r="I119">
            <v>126.61400000000003</v>
          </cell>
        </row>
        <row r="120">
          <cell r="I120">
            <v>-108.46900000000005</v>
          </cell>
        </row>
        <row r="121">
          <cell r="I121">
            <v>-64.294000000000096</v>
          </cell>
        </row>
        <row r="122">
          <cell r="I122">
            <v>227.0809999999999</v>
          </cell>
        </row>
        <row r="123">
          <cell r="I123">
            <v>255.55899999999997</v>
          </cell>
        </row>
        <row r="124">
          <cell r="I124">
            <v>233.04199999999992</v>
          </cell>
        </row>
        <row r="125">
          <cell r="I125">
            <v>152.62899999999991</v>
          </cell>
        </row>
        <row r="126">
          <cell r="I126">
            <v>26.618999999999915</v>
          </cell>
        </row>
        <row r="127">
          <cell r="I127">
            <v>-174.37300000000005</v>
          </cell>
        </row>
        <row r="128">
          <cell r="I128">
            <v>-123.23400000000004</v>
          </cell>
        </row>
        <row r="129">
          <cell r="I129">
            <v>-419.6</v>
          </cell>
        </row>
        <row r="130">
          <cell r="I130">
            <v>-475.75</v>
          </cell>
        </row>
        <row r="131">
          <cell r="I131">
            <v>-438.19000000000005</v>
          </cell>
        </row>
        <row r="132">
          <cell r="I132">
            <v>-749.60299999999995</v>
          </cell>
        </row>
        <row r="133">
          <cell r="I133">
            <v>-889.35500000000002</v>
          </cell>
        </row>
        <row r="134">
          <cell r="I134">
            <v>-996.47299999999996</v>
          </cell>
        </row>
        <row r="135">
          <cell r="I135">
            <v>-524.774</v>
          </cell>
        </row>
        <row r="136">
          <cell r="I136">
            <v>-156.40300000000002</v>
          </cell>
        </row>
        <row r="137">
          <cell r="I137">
            <v>-325.28599999999994</v>
          </cell>
        </row>
        <row r="138">
          <cell r="I138">
            <v>-1027.472</v>
          </cell>
        </row>
        <row r="139">
          <cell r="I139">
            <v>-608.10299999999995</v>
          </cell>
        </row>
        <row r="140">
          <cell r="I140">
            <v>-556.73199999999997</v>
          </cell>
        </row>
        <row r="141">
          <cell r="I141">
            <v>-126.50399999999991</v>
          </cell>
        </row>
        <row r="142">
          <cell r="I142">
            <v>-92.060999999999922</v>
          </cell>
        </row>
        <row r="143">
          <cell r="I143">
            <v>-276.91100000000006</v>
          </cell>
        </row>
        <row r="144">
          <cell r="I144">
            <v>-122.81899999999996</v>
          </cell>
        </row>
        <row r="145">
          <cell r="I145">
            <v>-22.565000000000055</v>
          </cell>
        </row>
        <row r="146">
          <cell r="I146">
            <v>-332.00399999999991</v>
          </cell>
        </row>
        <row r="147">
          <cell r="I147">
            <v>-156.95699999999999</v>
          </cell>
        </row>
        <row r="148">
          <cell r="I148">
            <v>-760.72499999999991</v>
          </cell>
        </row>
        <row r="149">
          <cell r="I149">
            <v>16.296000000000049</v>
          </cell>
        </row>
        <row r="150">
          <cell r="I150">
            <v>-183.09900000000005</v>
          </cell>
        </row>
        <row r="151">
          <cell r="I151">
            <v>-127.32799999999997</v>
          </cell>
        </row>
        <row r="152">
          <cell r="I152">
            <v>-31.201999999999998</v>
          </cell>
        </row>
        <row r="153">
          <cell r="I153">
            <v>-267.94200000000001</v>
          </cell>
        </row>
        <row r="154">
          <cell r="I154">
            <v>-705.303</v>
          </cell>
        </row>
        <row r="155">
          <cell r="I155">
            <v>-841.22400000000005</v>
          </cell>
        </row>
        <row r="156">
          <cell r="I156">
            <v>-237.27199999999993</v>
          </cell>
        </row>
        <row r="157">
          <cell r="I157">
            <v>-568.11400000000003</v>
          </cell>
        </row>
        <row r="158">
          <cell r="I158">
            <v>-325.67000000000007</v>
          </cell>
        </row>
        <row r="159">
          <cell r="I159">
            <v>-332.75199999999995</v>
          </cell>
        </row>
        <row r="160">
          <cell r="I160">
            <v>-733.24800000000005</v>
          </cell>
        </row>
        <row r="161">
          <cell r="I161">
            <v>-632.25</v>
          </cell>
        </row>
        <row r="162">
          <cell r="I162">
            <v>-668.07600000000002</v>
          </cell>
        </row>
        <row r="163">
          <cell r="I163">
            <v>-635.10200000000009</v>
          </cell>
        </row>
        <row r="164">
          <cell r="I164">
            <v>-206.54999999999995</v>
          </cell>
        </row>
        <row r="165">
          <cell r="I165">
            <v>-839.46</v>
          </cell>
        </row>
        <row r="166">
          <cell r="I166">
            <v>-479.34699999999998</v>
          </cell>
        </row>
        <row r="167">
          <cell r="I167">
            <v>50.691000000000031</v>
          </cell>
        </row>
        <row r="168">
          <cell r="I168">
            <v>287.11599999999999</v>
          </cell>
        </row>
        <row r="169">
          <cell r="I169">
            <v>401.57099999999991</v>
          </cell>
        </row>
        <row r="170">
          <cell r="I170">
            <v>491.58300000000008</v>
          </cell>
        </row>
        <row r="171">
          <cell r="I171">
            <v>467.86899999999991</v>
          </cell>
        </row>
        <row r="172">
          <cell r="I172">
            <v>477.77500000000009</v>
          </cell>
        </row>
        <row r="173">
          <cell r="I173">
            <v>428.89200000000005</v>
          </cell>
        </row>
        <row r="174">
          <cell r="I174">
            <v>503.56500000000005</v>
          </cell>
        </row>
        <row r="175">
          <cell r="I175">
            <v>312.67800000000011</v>
          </cell>
        </row>
        <row r="176">
          <cell r="I176">
            <v>-13.392000000000053</v>
          </cell>
        </row>
        <row r="177">
          <cell r="I177">
            <v>34.385999999999967</v>
          </cell>
        </row>
        <row r="178">
          <cell r="I178">
            <v>20.902000000000044</v>
          </cell>
        </row>
        <row r="179">
          <cell r="I179">
            <v>48.108999999999924</v>
          </cell>
        </row>
        <row r="180">
          <cell r="I180">
            <v>189.40699999999993</v>
          </cell>
        </row>
        <row r="181">
          <cell r="I181">
            <v>164.923</v>
          </cell>
        </row>
        <row r="182">
          <cell r="I182">
            <v>-194.89499999999998</v>
          </cell>
        </row>
        <row r="183">
          <cell r="I183">
            <v>6.1920000000000073</v>
          </cell>
        </row>
        <row r="184">
          <cell r="I184">
            <v>-132.25199999999995</v>
          </cell>
        </row>
        <row r="185">
          <cell r="I185">
            <v>208.02800000000002</v>
          </cell>
        </row>
        <row r="186">
          <cell r="I186">
            <v>46.478000000000065</v>
          </cell>
        </row>
        <row r="187">
          <cell r="I187">
            <v>6.31899999999996</v>
          </cell>
        </row>
        <row r="188">
          <cell r="I188">
            <v>301.69800000000009</v>
          </cell>
        </row>
        <row r="189">
          <cell r="I189">
            <v>614.41499999999996</v>
          </cell>
        </row>
        <row r="190">
          <cell r="I190">
            <v>650.24800000000005</v>
          </cell>
        </row>
        <row r="191">
          <cell r="I191">
            <v>697.60899999999992</v>
          </cell>
        </row>
        <row r="192">
          <cell r="I192">
            <v>657.80300000000011</v>
          </cell>
        </row>
        <row r="193">
          <cell r="I193">
            <v>563.30700000000002</v>
          </cell>
        </row>
        <row r="194">
          <cell r="I194">
            <v>647.84500000000003</v>
          </cell>
        </row>
        <row r="195">
          <cell r="I195">
            <v>745.04</v>
          </cell>
        </row>
        <row r="196">
          <cell r="I196">
            <v>1172.6189999999999</v>
          </cell>
        </row>
        <row r="197">
          <cell r="I197">
            <v>709.26</v>
          </cell>
        </row>
        <row r="198">
          <cell r="I198">
            <v>734.76299999999992</v>
          </cell>
        </row>
        <row r="199">
          <cell r="I199">
            <v>605.23299999999995</v>
          </cell>
        </row>
        <row r="200">
          <cell r="I200">
            <v>635.99499999999989</v>
          </cell>
        </row>
        <row r="201">
          <cell r="I201">
            <v>417.26900000000001</v>
          </cell>
        </row>
        <row r="202">
          <cell r="I202">
            <v>756.01600000000008</v>
          </cell>
        </row>
        <row r="203">
          <cell r="I203">
            <v>661.51299999999992</v>
          </cell>
        </row>
        <row r="204">
          <cell r="I204">
            <v>498.6869999999999</v>
          </cell>
        </row>
        <row r="205">
          <cell r="I205">
            <v>687.29500000000007</v>
          </cell>
        </row>
        <row r="206">
          <cell r="I206">
            <v>345.11799999999994</v>
          </cell>
        </row>
        <row r="207">
          <cell r="I207">
            <v>305.33999999999992</v>
          </cell>
        </row>
        <row r="208">
          <cell r="I208">
            <v>634.673</v>
          </cell>
        </row>
        <row r="209">
          <cell r="I209">
            <v>815.18200000000002</v>
          </cell>
        </row>
        <row r="210">
          <cell r="I210">
            <v>520.85400000000004</v>
          </cell>
        </row>
        <row r="211">
          <cell r="I211">
            <v>648.34099999999989</v>
          </cell>
        </row>
        <row r="212">
          <cell r="I212">
            <v>234.98400000000004</v>
          </cell>
        </row>
        <row r="213">
          <cell r="I213">
            <v>321.57300000000009</v>
          </cell>
        </row>
        <row r="214">
          <cell r="I214">
            <v>443.12100000000009</v>
          </cell>
        </row>
        <row r="215">
          <cell r="I215">
            <v>539.73900000000003</v>
          </cell>
        </row>
        <row r="216">
          <cell r="I216">
            <v>530.19599999999991</v>
          </cell>
        </row>
        <row r="217">
          <cell r="I217">
            <v>320.82099999999991</v>
          </cell>
        </row>
        <row r="218">
          <cell r="I218">
            <v>345.875</v>
          </cell>
        </row>
        <row r="219">
          <cell r="I219">
            <v>685.31899999999996</v>
          </cell>
        </row>
        <row r="220">
          <cell r="I220">
            <v>318.74099999999999</v>
          </cell>
        </row>
        <row r="221">
          <cell r="I221">
            <v>348.27399999999989</v>
          </cell>
        </row>
        <row r="222">
          <cell r="I222">
            <v>546.60799999999995</v>
          </cell>
        </row>
        <row r="223">
          <cell r="I223">
            <v>681.0150000000001</v>
          </cell>
        </row>
        <row r="224">
          <cell r="I224">
            <v>669.88699999999994</v>
          </cell>
        </row>
        <row r="225">
          <cell r="I225">
            <v>667.59500000000003</v>
          </cell>
        </row>
        <row r="226">
          <cell r="I226">
            <v>800.51600000000008</v>
          </cell>
        </row>
        <row r="227">
          <cell r="I227">
            <v>389.1110000000001</v>
          </cell>
        </row>
        <row r="228">
          <cell r="I228">
            <v>396.4559999999999</v>
          </cell>
        </row>
        <row r="229">
          <cell r="I229">
            <v>675.61899999999991</v>
          </cell>
        </row>
        <row r="230">
          <cell r="I230">
            <v>718.7360000000001</v>
          </cell>
        </row>
        <row r="231">
          <cell r="I231">
            <v>632.33899999999994</v>
          </cell>
        </row>
        <row r="232">
          <cell r="I232">
            <v>773.22900000000004</v>
          </cell>
        </row>
        <row r="233">
          <cell r="I233">
            <v>508.80500000000006</v>
          </cell>
        </row>
        <row r="234">
          <cell r="I234">
            <v>408.529</v>
          </cell>
        </row>
        <row r="235">
          <cell r="I235">
            <v>316.07600000000002</v>
          </cell>
        </row>
        <row r="236">
          <cell r="I236">
            <v>568.56700000000001</v>
          </cell>
        </row>
        <row r="237">
          <cell r="I237">
            <v>510.20800000000008</v>
          </cell>
        </row>
        <row r="238">
          <cell r="I238">
            <v>715.0440000000001</v>
          </cell>
        </row>
        <row r="239">
          <cell r="I239">
            <v>654.32300000000009</v>
          </cell>
        </row>
        <row r="240">
          <cell r="I240">
            <v>785.15100000000007</v>
          </cell>
        </row>
        <row r="241">
          <cell r="I241">
            <v>457.31600000000003</v>
          </cell>
        </row>
        <row r="242">
          <cell r="I242">
            <v>331.70000000000005</v>
          </cell>
        </row>
        <row r="243">
          <cell r="I243">
            <v>601.31099999999992</v>
          </cell>
        </row>
        <row r="244">
          <cell r="I244">
            <v>491.94100000000003</v>
          </cell>
        </row>
        <row r="245">
          <cell r="I245">
            <v>402.59299999999996</v>
          </cell>
        </row>
        <row r="246">
          <cell r="I246">
            <v>191.34400000000005</v>
          </cell>
        </row>
        <row r="247">
          <cell r="I247">
            <v>326.91800000000001</v>
          </cell>
        </row>
        <row r="248">
          <cell r="I248">
            <v>379.79899999999998</v>
          </cell>
        </row>
        <row r="249">
          <cell r="I249">
            <v>79.339000000000055</v>
          </cell>
        </row>
        <row r="250">
          <cell r="I250">
            <v>372.596</v>
          </cell>
        </row>
        <row r="251">
          <cell r="I251">
            <v>224.27800000000002</v>
          </cell>
        </row>
        <row r="252">
          <cell r="I252">
            <v>170.61500000000001</v>
          </cell>
        </row>
        <row r="253">
          <cell r="I253">
            <v>244.46400000000006</v>
          </cell>
        </row>
        <row r="254">
          <cell r="I254">
            <v>356.83299999999997</v>
          </cell>
        </row>
        <row r="255">
          <cell r="I255">
            <v>444.88200000000006</v>
          </cell>
        </row>
        <row r="256">
          <cell r="I256">
            <v>378.88400000000001</v>
          </cell>
        </row>
        <row r="257">
          <cell r="I257">
            <v>360.87900000000002</v>
          </cell>
        </row>
        <row r="258">
          <cell r="I258">
            <v>372.50599999999997</v>
          </cell>
        </row>
        <row r="259">
          <cell r="I259">
            <v>363.05399999999997</v>
          </cell>
        </row>
        <row r="260">
          <cell r="I260">
            <v>308.21199999999999</v>
          </cell>
        </row>
        <row r="261">
          <cell r="I261">
            <v>346.27499999999998</v>
          </cell>
        </row>
        <row r="262">
          <cell r="I262">
            <v>357.35</v>
          </cell>
        </row>
        <row r="263">
          <cell r="I263">
            <v>374.63699999999994</v>
          </cell>
        </row>
        <row r="264">
          <cell r="I264">
            <v>232.14999999999998</v>
          </cell>
        </row>
        <row r="265">
          <cell r="I265">
            <v>213.404</v>
          </cell>
        </row>
        <row r="266">
          <cell r="I266">
            <v>178.86300000000006</v>
          </cell>
        </row>
        <row r="267">
          <cell r="I267">
            <v>83.541000000000054</v>
          </cell>
        </row>
        <row r="268">
          <cell r="I268">
            <v>165.49199999999996</v>
          </cell>
        </row>
        <row r="269">
          <cell r="I269">
            <v>314.67600000000004</v>
          </cell>
        </row>
        <row r="270">
          <cell r="I270">
            <v>328.19399999999996</v>
          </cell>
        </row>
        <row r="271">
          <cell r="I271">
            <v>133.95299999999997</v>
          </cell>
        </row>
        <row r="272">
          <cell r="I272">
            <v>218.36900000000003</v>
          </cell>
        </row>
        <row r="273">
          <cell r="I273">
            <v>193.67899999999997</v>
          </cell>
        </row>
        <row r="274">
          <cell r="I274">
            <v>181.74900000000002</v>
          </cell>
        </row>
        <row r="275">
          <cell r="I275">
            <v>182.24199999999996</v>
          </cell>
        </row>
        <row r="276">
          <cell r="I276">
            <v>161.40800000000002</v>
          </cell>
        </row>
        <row r="277">
          <cell r="I277">
            <v>430.57500000000005</v>
          </cell>
        </row>
        <row r="278">
          <cell r="I278">
            <v>373.85400000000004</v>
          </cell>
        </row>
        <row r="279">
          <cell r="I279">
            <v>290.42100000000005</v>
          </cell>
        </row>
        <row r="280">
          <cell r="I280">
            <v>253.23099999999999</v>
          </cell>
        </row>
        <row r="281">
          <cell r="I281">
            <v>185.83000000000004</v>
          </cell>
        </row>
        <row r="282">
          <cell r="I282">
            <v>217.09500000000003</v>
          </cell>
        </row>
        <row r="283">
          <cell r="I283">
            <v>196.428</v>
          </cell>
        </row>
        <row r="284">
          <cell r="I284">
            <v>213.399</v>
          </cell>
        </row>
        <row r="285">
          <cell r="I285">
            <v>184.61800000000005</v>
          </cell>
        </row>
        <row r="286">
          <cell r="I286">
            <v>180.98199999999997</v>
          </cell>
        </row>
        <row r="287">
          <cell r="I287">
            <v>142.53599999999994</v>
          </cell>
        </row>
        <row r="288">
          <cell r="I288">
            <v>148.851</v>
          </cell>
        </row>
        <row r="289">
          <cell r="I289">
            <v>190.16300000000001</v>
          </cell>
        </row>
        <row r="290">
          <cell r="I290">
            <v>210.39700000000005</v>
          </cell>
        </row>
        <row r="291">
          <cell r="I291">
            <v>209.90800000000002</v>
          </cell>
        </row>
        <row r="292">
          <cell r="I292">
            <v>263.10599999999999</v>
          </cell>
        </row>
        <row r="293">
          <cell r="I293">
            <v>178.56899999999996</v>
          </cell>
        </row>
        <row r="294">
          <cell r="I294">
            <v>215.44600000000003</v>
          </cell>
        </row>
        <row r="295">
          <cell r="I295">
            <v>241.39099999999996</v>
          </cell>
        </row>
        <row r="296">
          <cell r="I296">
            <v>378.053</v>
          </cell>
        </row>
        <row r="297">
          <cell r="I297">
            <v>274.27499999999998</v>
          </cell>
        </row>
        <row r="298">
          <cell r="I298">
            <v>219.89499999999998</v>
          </cell>
        </row>
        <row r="299">
          <cell r="I299">
            <v>105.33699999999999</v>
          </cell>
        </row>
        <row r="300">
          <cell r="I300">
            <v>125.51199999999994</v>
          </cell>
        </row>
        <row r="301">
          <cell r="I301">
            <v>46.600000000000023</v>
          </cell>
        </row>
        <row r="302">
          <cell r="I302">
            <v>-20.452999999999975</v>
          </cell>
        </row>
        <row r="303">
          <cell r="I303">
            <v>-36.293999999999983</v>
          </cell>
        </row>
        <row r="304">
          <cell r="I304">
            <v>-28.096000000000004</v>
          </cell>
        </row>
        <row r="305">
          <cell r="I305">
            <v>-115.03899999999999</v>
          </cell>
        </row>
        <row r="306">
          <cell r="I306">
            <v>-206.93700000000001</v>
          </cell>
        </row>
        <row r="307">
          <cell r="I307">
            <v>-288.81200000000001</v>
          </cell>
        </row>
        <row r="308">
          <cell r="I308">
            <v>280.20000000000005</v>
          </cell>
        </row>
        <row r="309">
          <cell r="I309">
            <v>321.92000000000007</v>
          </cell>
        </row>
        <row r="310">
          <cell r="I310">
            <v>352.61699999999996</v>
          </cell>
        </row>
        <row r="311">
          <cell r="I311">
            <v>390.37699999999995</v>
          </cell>
        </row>
        <row r="312">
          <cell r="I312">
            <v>392.04100000000005</v>
          </cell>
        </row>
        <row r="313">
          <cell r="I313">
            <v>447.83799999999997</v>
          </cell>
        </row>
        <row r="314">
          <cell r="I314">
            <v>314.07799999999997</v>
          </cell>
        </row>
        <row r="315">
          <cell r="I315">
            <v>374.19499999999994</v>
          </cell>
        </row>
        <row r="316">
          <cell r="I316">
            <v>372.04299999999989</v>
          </cell>
        </row>
        <row r="317">
          <cell r="I317">
            <v>316.36400000000003</v>
          </cell>
        </row>
        <row r="318">
          <cell r="I318">
            <v>276.70100000000002</v>
          </cell>
        </row>
        <row r="319">
          <cell r="I319">
            <v>244.04499999999996</v>
          </cell>
        </row>
        <row r="320">
          <cell r="I320">
            <v>221.85900000000004</v>
          </cell>
        </row>
        <row r="321">
          <cell r="I321">
            <v>167.98299999999995</v>
          </cell>
        </row>
        <row r="322">
          <cell r="I322">
            <v>185.81500000000005</v>
          </cell>
        </row>
        <row r="323">
          <cell r="I323">
            <v>381.08600000000001</v>
          </cell>
        </row>
        <row r="324">
          <cell r="I324">
            <v>338.68000000000006</v>
          </cell>
        </row>
        <row r="325">
          <cell r="I325">
            <v>283.31200000000001</v>
          </cell>
        </row>
        <row r="326">
          <cell r="I326">
            <v>257.26</v>
          </cell>
        </row>
        <row r="327">
          <cell r="I327">
            <v>215.53399999999999</v>
          </cell>
        </row>
        <row r="328">
          <cell r="I328">
            <v>376.88100000000009</v>
          </cell>
        </row>
        <row r="329">
          <cell r="I329">
            <v>418.71399999999994</v>
          </cell>
        </row>
        <row r="330">
          <cell r="I330">
            <v>391.50900000000001</v>
          </cell>
        </row>
        <row r="331">
          <cell r="I331">
            <v>96.597999999999956</v>
          </cell>
        </row>
        <row r="332">
          <cell r="I332">
            <v>395.86999999999989</v>
          </cell>
        </row>
        <row r="333">
          <cell r="I333">
            <v>387.29899999999998</v>
          </cell>
        </row>
        <row r="334">
          <cell r="I334">
            <v>261.64200000000005</v>
          </cell>
        </row>
        <row r="335">
          <cell r="I335">
            <v>327.25299999999993</v>
          </cell>
        </row>
        <row r="336">
          <cell r="I336">
            <v>255.60199999999998</v>
          </cell>
        </row>
        <row r="337">
          <cell r="I337">
            <v>299.92100000000005</v>
          </cell>
        </row>
        <row r="338">
          <cell r="I338">
            <v>446.62899999999991</v>
          </cell>
        </row>
        <row r="339">
          <cell r="I339">
            <v>419.86300000000006</v>
          </cell>
        </row>
        <row r="340">
          <cell r="I340">
            <v>297.04199999999992</v>
          </cell>
        </row>
        <row r="341">
          <cell r="I341">
            <v>367.46499999999992</v>
          </cell>
        </row>
        <row r="342">
          <cell r="I342">
            <v>303.14899999999989</v>
          </cell>
        </row>
        <row r="343">
          <cell r="I343">
            <v>19.851999999999975</v>
          </cell>
        </row>
        <row r="344">
          <cell r="I344">
            <v>112.40700000000004</v>
          </cell>
        </row>
        <row r="345">
          <cell r="I345">
            <v>275.88900000000001</v>
          </cell>
        </row>
        <row r="346">
          <cell r="I346">
            <v>318.351</v>
          </cell>
        </row>
        <row r="347">
          <cell r="I347">
            <v>217.048</v>
          </cell>
        </row>
        <row r="348">
          <cell r="I348">
            <v>167.90300000000002</v>
          </cell>
        </row>
        <row r="349">
          <cell r="I349">
            <v>-56.535999999999945</v>
          </cell>
        </row>
        <row r="350">
          <cell r="I350">
            <v>-97.216999999999985</v>
          </cell>
        </row>
        <row r="351">
          <cell r="I351">
            <v>35.346000000000004</v>
          </cell>
        </row>
        <row r="352">
          <cell r="I352">
            <v>68.201999999999998</v>
          </cell>
        </row>
        <row r="353">
          <cell r="I353">
            <v>188.05399999999997</v>
          </cell>
        </row>
        <row r="354">
          <cell r="I354">
            <v>134.38900000000001</v>
          </cell>
        </row>
        <row r="355">
          <cell r="I355">
            <v>125.10699999999997</v>
          </cell>
        </row>
        <row r="356">
          <cell r="I356">
            <v>9.5439999999999827</v>
          </cell>
        </row>
        <row r="357">
          <cell r="I357">
            <v>310.64400000000001</v>
          </cell>
        </row>
        <row r="358">
          <cell r="I358">
            <v>142.63400000000001</v>
          </cell>
        </row>
        <row r="359">
          <cell r="I359">
            <v>209.42399999999998</v>
          </cell>
        </row>
        <row r="360">
          <cell r="I360">
            <v>182.90300000000002</v>
          </cell>
        </row>
        <row r="361">
          <cell r="I361">
            <v>159.11599999999999</v>
          </cell>
        </row>
        <row r="362">
          <cell r="I362">
            <v>-97.793000000000006</v>
          </cell>
        </row>
        <row r="363">
          <cell r="I363">
            <v>-109.74099999999999</v>
          </cell>
        </row>
        <row r="364">
          <cell r="I364">
            <v>-127.73099999999999</v>
          </cell>
        </row>
        <row r="365">
          <cell r="I365">
            <v>37.705000000000041</v>
          </cell>
        </row>
        <row r="366">
          <cell r="I366">
            <v>-628.07500000000005</v>
          </cell>
        </row>
        <row r="367">
          <cell r="I367">
            <v>-45.229000000000042</v>
          </cell>
        </row>
        <row r="368">
          <cell r="I368">
            <v>-103.33100000000002</v>
          </cell>
        </row>
        <row r="369">
          <cell r="I369">
            <v>296.35400000000004</v>
          </cell>
        </row>
        <row r="370">
          <cell r="I370">
            <v>71.724000000000046</v>
          </cell>
        </row>
        <row r="371">
          <cell r="I371">
            <v>97.321000000000026</v>
          </cell>
        </row>
        <row r="372">
          <cell r="I372">
            <v>105.19000000000005</v>
          </cell>
        </row>
        <row r="373">
          <cell r="I373">
            <v>235.654</v>
          </cell>
        </row>
        <row r="374">
          <cell r="I374">
            <v>168.50399999999991</v>
          </cell>
        </row>
        <row r="375">
          <cell r="I375">
            <v>191.52199999999993</v>
          </cell>
        </row>
        <row r="376">
          <cell r="I376">
            <v>72.219000000000051</v>
          </cell>
        </row>
        <row r="377">
          <cell r="I377">
            <v>31.01299999999992</v>
          </cell>
        </row>
        <row r="378">
          <cell r="I378">
            <v>49.400000000000091</v>
          </cell>
        </row>
        <row r="379">
          <cell r="I379">
            <v>152.19000000000005</v>
          </cell>
        </row>
        <row r="380">
          <cell r="I380">
            <v>283.8889999999999</v>
          </cell>
        </row>
        <row r="381">
          <cell r="I381">
            <v>82.365000000000009</v>
          </cell>
        </row>
        <row r="382">
          <cell r="I382">
            <v>55.213999999999942</v>
          </cell>
        </row>
        <row r="383">
          <cell r="I383">
            <v>224.11999999999989</v>
          </cell>
        </row>
        <row r="384">
          <cell r="I384">
            <v>172.35400000000004</v>
          </cell>
        </row>
        <row r="385">
          <cell r="I385">
            <v>-67.648999999999887</v>
          </cell>
        </row>
        <row r="386">
          <cell r="I386">
            <v>-288.26199999999994</v>
          </cell>
        </row>
        <row r="387">
          <cell r="I387">
            <v>95.163999999999987</v>
          </cell>
        </row>
        <row r="388">
          <cell r="I388">
            <v>83.747000000000071</v>
          </cell>
        </row>
        <row r="389">
          <cell r="I389">
            <v>-204.69599999999991</v>
          </cell>
        </row>
        <row r="390">
          <cell r="I390">
            <v>-337.74499999999989</v>
          </cell>
        </row>
        <row r="391">
          <cell r="I391">
            <v>-463.84699999999998</v>
          </cell>
        </row>
        <row r="392">
          <cell r="I392">
            <v>-182.87400000000002</v>
          </cell>
        </row>
        <row r="393">
          <cell r="I393">
            <v>82.372000000000071</v>
          </cell>
        </row>
        <row r="394">
          <cell r="I394">
            <v>308.548</v>
          </cell>
        </row>
        <row r="395">
          <cell r="I395">
            <v>57.916999999999916</v>
          </cell>
        </row>
        <row r="396">
          <cell r="I396">
            <v>-43.853000000000065</v>
          </cell>
        </row>
        <row r="397">
          <cell r="I397">
            <v>130.68000000000006</v>
          </cell>
        </row>
        <row r="398">
          <cell r="I398">
            <v>-87.548999999999978</v>
          </cell>
        </row>
        <row r="399">
          <cell r="I399">
            <v>-232.49700000000007</v>
          </cell>
        </row>
        <row r="400">
          <cell r="I400">
            <v>-185.31700000000001</v>
          </cell>
        </row>
        <row r="401">
          <cell r="I401">
            <v>-238.38799999999992</v>
          </cell>
        </row>
        <row r="402">
          <cell r="I402">
            <v>-149.22000000000003</v>
          </cell>
        </row>
        <row r="403">
          <cell r="I403">
            <v>-331.36400000000003</v>
          </cell>
        </row>
        <row r="404">
          <cell r="I404">
            <v>-319.8130000000001</v>
          </cell>
        </row>
        <row r="405">
          <cell r="I405">
            <v>-558.01800000000003</v>
          </cell>
        </row>
        <row r="406">
          <cell r="I406">
            <v>-682.29</v>
          </cell>
        </row>
        <row r="407">
          <cell r="I407">
            <v>-609.67499999999995</v>
          </cell>
        </row>
        <row r="408">
          <cell r="I408">
            <v>-667.99499999999989</v>
          </cell>
        </row>
        <row r="409">
          <cell r="I409">
            <v>-412.11599999999999</v>
          </cell>
        </row>
        <row r="410">
          <cell r="I410">
            <v>-432.58999999999992</v>
          </cell>
        </row>
        <row r="411">
          <cell r="I411">
            <v>-680.87699999999995</v>
          </cell>
        </row>
        <row r="412">
          <cell r="I412">
            <v>-785.44800000000009</v>
          </cell>
        </row>
        <row r="413">
          <cell r="I413">
            <v>-476.47499999999991</v>
          </cell>
        </row>
        <row r="414">
          <cell r="I414">
            <v>-403.12699999999995</v>
          </cell>
        </row>
        <row r="415">
          <cell r="I415">
            <v>-168.74900000000002</v>
          </cell>
        </row>
        <row r="416">
          <cell r="I416">
            <v>-117.423</v>
          </cell>
        </row>
        <row r="417">
          <cell r="I417">
            <v>-54.582000000000107</v>
          </cell>
        </row>
        <row r="418">
          <cell r="I418">
            <v>-53.251999999999953</v>
          </cell>
        </row>
        <row r="419">
          <cell r="I419">
            <v>-289.40499999999997</v>
          </cell>
        </row>
        <row r="420">
          <cell r="I420">
            <v>-369.94399999999996</v>
          </cell>
        </row>
        <row r="421">
          <cell r="I421">
            <v>-9.1289999999999054</v>
          </cell>
        </row>
        <row r="422">
          <cell r="I422">
            <v>86.958000000000084</v>
          </cell>
        </row>
        <row r="423">
          <cell r="I423">
            <v>156.77600000000007</v>
          </cell>
        </row>
        <row r="424">
          <cell r="I424">
            <v>57.455999999999904</v>
          </cell>
        </row>
        <row r="425">
          <cell r="I425">
            <v>35.664999999999964</v>
          </cell>
        </row>
        <row r="426">
          <cell r="I426">
            <v>-56.970000000000027</v>
          </cell>
        </row>
        <row r="427">
          <cell r="I427">
            <v>-118.33500000000004</v>
          </cell>
        </row>
        <row r="428">
          <cell r="I428">
            <v>-141.97499999999991</v>
          </cell>
        </row>
        <row r="429">
          <cell r="I429">
            <v>-283.00800000000004</v>
          </cell>
        </row>
      </sheetData>
      <sheetData sheetId="1">
        <row r="428">
          <cell r="D428" t="str">
            <v>1/1</v>
          </cell>
          <cell r="F428">
            <v>1585058</v>
          </cell>
        </row>
        <row r="429">
          <cell r="D429" t="str">
            <v>1/2</v>
          </cell>
          <cell r="F429">
            <v>1788430</v>
          </cell>
        </row>
        <row r="430">
          <cell r="D430" t="str">
            <v>1/3</v>
          </cell>
          <cell r="F430">
            <v>1788430</v>
          </cell>
        </row>
        <row r="431">
          <cell r="D431" t="str">
            <v>1/4</v>
          </cell>
          <cell r="F431">
            <v>2063419</v>
          </cell>
        </row>
        <row r="432">
          <cell r="D432" t="str">
            <v>1/5</v>
          </cell>
          <cell r="F432">
            <v>1605105</v>
          </cell>
        </row>
        <row r="433">
          <cell r="D433" t="str">
            <v>1/6</v>
          </cell>
          <cell r="F433">
            <v>1880094</v>
          </cell>
        </row>
        <row r="434">
          <cell r="D434" t="str">
            <v>1/7</v>
          </cell>
          <cell r="F434">
            <v>1861313</v>
          </cell>
        </row>
        <row r="435">
          <cell r="D435" t="str">
            <v>1/8</v>
          </cell>
          <cell r="F435">
            <v>1492973</v>
          </cell>
        </row>
        <row r="436">
          <cell r="D436" t="str">
            <v>1/9</v>
          </cell>
          <cell r="F436">
            <v>1238454</v>
          </cell>
        </row>
        <row r="437">
          <cell r="D437" t="str">
            <v>1/10</v>
          </cell>
          <cell r="F437">
            <v>1605105</v>
          </cell>
        </row>
        <row r="438">
          <cell r="D438" t="str">
            <v>1/11</v>
          </cell>
          <cell r="F438">
            <v>1330117</v>
          </cell>
        </row>
        <row r="439">
          <cell r="D439" t="str">
            <v>1/12</v>
          </cell>
          <cell r="F439">
            <v>1421780</v>
          </cell>
        </row>
        <row r="440">
          <cell r="D440" t="str">
            <v>1/13</v>
          </cell>
          <cell r="F440">
            <v>1421780</v>
          </cell>
        </row>
        <row r="441">
          <cell r="D441" t="str">
            <v>1/14</v>
          </cell>
          <cell r="F441">
            <v>1400888</v>
          </cell>
        </row>
        <row r="442">
          <cell r="D442" t="str">
            <v>1/15</v>
          </cell>
          <cell r="F442">
            <v>1677144</v>
          </cell>
        </row>
        <row r="443">
          <cell r="D443" t="str">
            <v>1/16</v>
          </cell>
          <cell r="F443">
            <v>1971757</v>
          </cell>
        </row>
        <row r="444">
          <cell r="D444" t="str">
            <v>1/17</v>
          </cell>
          <cell r="F444">
            <v>2063419</v>
          </cell>
        </row>
        <row r="445">
          <cell r="D445" t="str">
            <v>1/18</v>
          </cell>
          <cell r="F445">
            <v>1880094</v>
          </cell>
        </row>
        <row r="446">
          <cell r="D446" t="str">
            <v>1/19</v>
          </cell>
          <cell r="F446">
            <v>1696768</v>
          </cell>
        </row>
        <row r="447">
          <cell r="D447" t="str">
            <v>1/20</v>
          </cell>
          <cell r="F447">
            <v>1788430</v>
          </cell>
        </row>
        <row r="448">
          <cell r="D448" t="str">
            <v>1/21</v>
          </cell>
          <cell r="F448">
            <v>1769227</v>
          </cell>
        </row>
        <row r="449">
          <cell r="D449" t="str">
            <v>1/22</v>
          </cell>
          <cell r="F449">
            <v>1677144</v>
          </cell>
        </row>
        <row r="450">
          <cell r="D450" t="str">
            <v>1/23</v>
          </cell>
          <cell r="F450">
            <v>1605105</v>
          </cell>
        </row>
        <row r="451">
          <cell r="D451" t="str">
            <v>1/24</v>
          </cell>
          <cell r="F451">
            <v>1605105</v>
          </cell>
        </row>
        <row r="452">
          <cell r="D452" t="str">
            <v>1/25</v>
          </cell>
          <cell r="F452">
            <v>1605105</v>
          </cell>
        </row>
        <row r="453">
          <cell r="D453" t="str">
            <v>1/26</v>
          </cell>
          <cell r="F453">
            <v>1605105</v>
          </cell>
        </row>
        <row r="454">
          <cell r="D454" t="str">
            <v>1/27</v>
          </cell>
          <cell r="F454">
            <v>1696768</v>
          </cell>
        </row>
        <row r="455">
          <cell r="D455" t="str">
            <v>1/28</v>
          </cell>
          <cell r="F455">
            <v>1400888</v>
          </cell>
        </row>
        <row r="456">
          <cell r="D456" t="str">
            <v>1/29</v>
          </cell>
          <cell r="F456">
            <v>1124632</v>
          </cell>
        </row>
        <row r="457">
          <cell r="D457" t="str">
            <v>1/30</v>
          </cell>
          <cell r="F457">
            <v>1055129</v>
          </cell>
        </row>
        <row r="458">
          <cell r="D458" t="str">
            <v>1/31</v>
          </cell>
          <cell r="F458">
            <v>871802</v>
          </cell>
        </row>
        <row r="459">
          <cell r="D459" t="str">
            <v>2/1</v>
          </cell>
          <cell r="F459">
            <v>817780</v>
          </cell>
        </row>
        <row r="460">
          <cell r="D460" t="str">
            <v>2/2</v>
          </cell>
          <cell r="F460">
            <v>817780</v>
          </cell>
        </row>
        <row r="461">
          <cell r="D461" t="str">
            <v>2/3</v>
          </cell>
          <cell r="F461">
            <v>817780</v>
          </cell>
        </row>
        <row r="462">
          <cell r="D462" t="str">
            <v>2/4</v>
          </cell>
          <cell r="F462">
            <v>886969</v>
          </cell>
        </row>
        <row r="463">
          <cell r="D463" t="str">
            <v>2/5</v>
          </cell>
          <cell r="F463">
            <v>979130</v>
          </cell>
        </row>
        <row r="464">
          <cell r="D464" t="str">
            <v>2/6</v>
          </cell>
          <cell r="F464">
            <v>1184730</v>
          </cell>
        </row>
        <row r="465">
          <cell r="D465" t="str">
            <v>2/7</v>
          </cell>
          <cell r="F465">
            <v>1368203</v>
          </cell>
        </row>
        <row r="466">
          <cell r="D466" t="str">
            <v>2/8</v>
          </cell>
          <cell r="F466">
            <v>1551677</v>
          </cell>
        </row>
        <row r="467">
          <cell r="D467" t="str">
            <v>2/9</v>
          </cell>
          <cell r="F467">
            <v>1551677</v>
          </cell>
        </row>
        <row r="468">
          <cell r="D468" t="str">
            <v>2/10</v>
          </cell>
          <cell r="F468">
            <v>1551677</v>
          </cell>
        </row>
        <row r="469">
          <cell r="D469" t="str">
            <v>2/11</v>
          </cell>
          <cell r="F469">
            <v>1532096</v>
          </cell>
        </row>
        <row r="470">
          <cell r="D470" t="str">
            <v>2/12</v>
          </cell>
          <cell r="F470">
            <v>1439935</v>
          </cell>
        </row>
        <row r="471">
          <cell r="D471" t="str">
            <v>2/13</v>
          </cell>
          <cell r="F471">
            <v>1735151</v>
          </cell>
        </row>
        <row r="472">
          <cell r="D472" t="str">
            <v>2/14</v>
          </cell>
          <cell r="F472">
            <v>1459940</v>
          </cell>
        </row>
        <row r="473">
          <cell r="D473" t="str">
            <v>2/15</v>
          </cell>
          <cell r="F473">
            <v>1184730</v>
          </cell>
        </row>
        <row r="474">
          <cell r="D474" t="str">
            <v>2/16</v>
          </cell>
          <cell r="F474">
            <v>1184730</v>
          </cell>
        </row>
        <row r="475">
          <cell r="D475" t="str">
            <v>2/17</v>
          </cell>
          <cell r="F475">
            <v>1001255</v>
          </cell>
        </row>
        <row r="476">
          <cell r="D476" t="str">
            <v>2/18</v>
          </cell>
          <cell r="F476">
            <v>886969</v>
          </cell>
        </row>
        <row r="477">
          <cell r="D477" t="str">
            <v>2/19</v>
          </cell>
          <cell r="F477">
            <v>794808</v>
          </cell>
        </row>
        <row r="478">
          <cell r="D478" t="str">
            <v>2/20</v>
          </cell>
          <cell r="F478">
            <v>817780</v>
          </cell>
        </row>
        <row r="479">
          <cell r="D479" t="str">
            <v>2/21</v>
          </cell>
          <cell r="F479">
            <v>1001255</v>
          </cell>
        </row>
        <row r="480">
          <cell r="D480" t="str">
            <v>2/22</v>
          </cell>
          <cell r="F480">
            <v>1184730</v>
          </cell>
        </row>
        <row r="481">
          <cell r="D481" t="str">
            <v>2/23</v>
          </cell>
          <cell r="F481">
            <v>1368203</v>
          </cell>
        </row>
        <row r="482">
          <cell r="D482" t="str">
            <v>2/24</v>
          </cell>
          <cell r="F482">
            <v>1001255</v>
          </cell>
        </row>
        <row r="483">
          <cell r="D483" t="str">
            <v>2/25</v>
          </cell>
          <cell r="F483">
            <v>1163453</v>
          </cell>
        </row>
        <row r="484">
          <cell r="D484" t="str">
            <v>2/26</v>
          </cell>
          <cell r="F484">
            <v>1071291</v>
          </cell>
        </row>
        <row r="485">
          <cell r="D485" t="str">
            <v>2/27</v>
          </cell>
          <cell r="F485">
            <v>1184730</v>
          </cell>
        </row>
        <row r="486">
          <cell r="D486" t="str">
            <v>2/28</v>
          </cell>
          <cell r="F486">
            <v>1184730</v>
          </cell>
        </row>
        <row r="487">
          <cell r="D487" t="str">
            <v>3/1</v>
          </cell>
          <cell r="F487">
            <v>1180249</v>
          </cell>
        </row>
        <row r="488">
          <cell r="D488" t="str">
            <v>3/2</v>
          </cell>
          <cell r="F488">
            <v>1272091</v>
          </cell>
        </row>
        <row r="489">
          <cell r="D489" t="str">
            <v>3/3</v>
          </cell>
          <cell r="F489">
            <v>1088407</v>
          </cell>
        </row>
        <row r="490">
          <cell r="D490" t="str">
            <v>3/4</v>
          </cell>
          <cell r="F490">
            <v>1153549</v>
          </cell>
        </row>
        <row r="491">
          <cell r="D491" t="str">
            <v>3/5</v>
          </cell>
          <cell r="F491">
            <v>1153549</v>
          </cell>
        </row>
        <row r="492">
          <cell r="D492" t="str">
            <v>3/6</v>
          </cell>
          <cell r="F492">
            <v>904725</v>
          </cell>
        </row>
        <row r="493">
          <cell r="D493" t="str">
            <v>3/7</v>
          </cell>
          <cell r="F493">
            <v>1088407</v>
          </cell>
        </row>
        <row r="494">
          <cell r="D494" t="str">
            <v>3/8</v>
          </cell>
          <cell r="F494">
            <v>904725</v>
          </cell>
        </row>
        <row r="495">
          <cell r="D495" t="str">
            <v>3/9</v>
          </cell>
          <cell r="F495">
            <v>812885</v>
          </cell>
        </row>
        <row r="496">
          <cell r="D496" t="str">
            <v>3/10</v>
          </cell>
          <cell r="F496">
            <v>996567</v>
          </cell>
        </row>
        <row r="497">
          <cell r="D497" t="str">
            <v>3/11</v>
          </cell>
          <cell r="F497">
            <v>1153549</v>
          </cell>
        </row>
        <row r="498">
          <cell r="D498" t="str">
            <v>3/12</v>
          </cell>
          <cell r="F498">
            <v>1153549</v>
          </cell>
        </row>
        <row r="499">
          <cell r="D499" t="str">
            <v>3/13</v>
          </cell>
          <cell r="F499">
            <v>996567</v>
          </cell>
        </row>
        <row r="500">
          <cell r="D500" t="str">
            <v>3/14</v>
          </cell>
          <cell r="F500">
            <v>629202</v>
          </cell>
        </row>
        <row r="501">
          <cell r="D501" t="str">
            <v>3/15</v>
          </cell>
          <cell r="F501">
            <v>629202</v>
          </cell>
        </row>
        <row r="502">
          <cell r="D502" t="str">
            <v>3/16</v>
          </cell>
          <cell r="F502">
            <v>721043</v>
          </cell>
        </row>
        <row r="503">
          <cell r="D503" t="str">
            <v>3/17</v>
          </cell>
          <cell r="F503">
            <v>721043</v>
          </cell>
        </row>
        <row r="504">
          <cell r="D504" t="str">
            <v>3/18</v>
          </cell>
          <cell r="F504">
            <v>599962</v>
          </cell>
        </row>
        <row r="505">
          <cell r="D505" t="str">
            <v>3/19</v>
          </cell>
          <cell r="F505">
            <v>692226</v>
          </cell>
        </row>
        <row r="506">
          <cell r="D506" t="str">
            <v>3/20</v>
          </cell>
          <cell r="F506">
            <v>721043</v>
          </cell>
        </row>
        <row r="507">
          <cell r="D507" t="str">
            <v>3/21</v>
          </cell>
          <cell r="F507">
            <v>1272091</v>
          </cell>
        </row>
        <row r="508">
          <cell r="D508" t="str">
            <v>3/22</v>
          </cell>
          <cell r="F508">
            <v>1639456</v>
          </cell>
        </row>
        <row r="509">
          <cell r="D509" t="str">
            <v>3/23</v>
          </cell>
          <cell r="F509">
            <v>1547615</v>
          </cell>
        </row>
        <row r="510">
          <cell r="D510" t="str">
            <v>3/24</v>
          </cell>
          <cell r="F510">
            <v>1639456</v>
          </cell>
        </row>
        <row r="511">
          <cell r="D511" t="str">
            <v>3/25</v>
          </cell>
          <cell r="F511">
            <v>1522607</v>
          </cell>
        </row>
        <row r="512">
          <cell r="D512" t="str">
            <v>3/26</v>
          </cell>
          <cell r="F512">
            <v>1338078</v>
          </cell>
        </row>
        <row r="513">
          <cell r="D513" t="str">
            <v>3/27</v>
          </cell>
          <cell r="F513">
            <v>1088407</v>
          </cell>
        </row>
        <row r="514">
          <cell r="D514" t="str">
            <v>3/28</v>
          </cell>
          <cell r="F514">
            <v>1088407</v>
          </cell>
        </row>
        <row r="515">
          <cell r="D515" t="str">
            <v>3/29</v>
          </cell>
          <cell r="F515">
            <v>996567</v>
          </cell>
        </row>
        <row r="516">
          <cell r="D516" t="str">
            <v>3/30</v>
          </cell>
          <cell r="F516">
            <v>812885</v>
          </cell>
        </row>
        <row r="517">
          <cell r="D517" t="str">
            <v>3/31</v>
          </cell>
          <cell r="F517">
            <v>812885</v>
          </cell>
        </row>
        <row r="518">
          <cell r="D518" t="str">
            <v>4/1</v>
          </cell>
          <cell r="F518">
            <v>873854</v>
          </cell>
        </row>
        <row r="519">
          <cell r="D519" t="str">
            <v>4/2</v>
          </cell>
          <cell r="F519">
            <v>966029</v>
          </cell>
        </row>
        <row r="520">
          <cell r="D520" t="str">
            <v>4/3</v>
          </cell>
          <cell r="F520">
            <v>713981</v>
          </cell>
        </row>
        <row r="521">
          <cell r="D521" t="str">
            <v>4/4</v>
          </cell>
          <cell r="F521">
            <v>713981</v>
          </cell>
        </row>
        <row r="522">
          <cell r="D522" t="str">
            <v>4/5</v>
          </cell>
          <cell r="F522">
            <v>805730</v>
          </cell>
        </row>
        <row r="523">
          <cell r="D523" t="str">
            <v>4/6</v>
          </cell>
          <cell r="F523">
            <v>989232</v>
          </cell>
        </row>
        <row r="524">
          <cell r="D524" t="str">
            <v>4/7</v>
          </cell>
          <cell r="F524">
            <v>1080981</v>
          </cell>
        </row>
        <row r="525">
          <cell r="D525" t="str">
            <v>4/8</v>
          </cell>
          <cell r="F525">
            <v>873854</v>
          </cell>
        </row>
        <row r="526">
          <cell r="D526" t="str">
            <v>4/9</v>
          </cell>
          <cell r="F526">
            <v>966029</v>
          </cell>
        </row>
        <row r="527">
          <cell r="D527" t="str">
            <v>4/10</v>
          </cell>
          <cell r="F527">
            <v>713981</v>
          </cell>
        </row>
        <row r="528">
          <cell r="D528" t="str">
            <v>4/11</v>
          </cell>
          <cell r="F528">
            <v>713981</v>
          </cell>
        </row>
        <row r="529">
          <cell r="D529" t="str">
            <v>4/12</v>
          </cell>
          <cell r="F529">
            <v>713981</v>
          </cell>
        </row>
        <row r="530">
          <cell r="D530" t="str">
            <v>4/13</v>
          </cell>
          <cell r="F530">
            <v>805730</v>
          </cell>
        </row>
        <row r="531">
          <cell r="D531" t="str">
            <v>4/14</v>
          </cell>
          <cell r="F531">
            <v>1264483</v>
          </cell>
        </row>
        <row r="532">
          <cell r="D532" t="str">
            <v>4/15</v>
          </cell>
          <cell r="F532">
            <v>1426900</v>
          </cell>
        </row>
        <row r="533">
          <cell r="D533" t="str">
            <v>4/16</v>
          </cell>
          <cell r="F533">
            <v>2164294</v>
          </cell>
        </row>
        <row r="534">
          <cell r="D534" t="str">
            <v>4/17</v>
          </cell>
          <cell r="F534">
            <v>1631482</v>
          </cell>
        </row>
        <row r="535">
          <cell r="D535" t="str">
            <v>4/18</v>
          </cell>
          <cell r="F535">
            <v>1631482</v>
          </cell>
        </row>
        <row r="536">
          <cell r="D536" t="str">
            <v>4/19</v>
          </cell>
          <cell r="F536">
            <v>1631482</v>
          </cell>
        </row>
        <row r="537">
          <cell r="D537" t="str">
            <v>4/20</v>
          </cell>
          <cell r="F537">
            <v>1631482</v>
          </cell>
        </row>
        <row r="538">
          <cell r="D538" t="str">
            <v>4/21</v>
          </cell>
          <cell r="F538">
            <v>1356232</v>
          </cell>
        </row>
        <row r="539">
          <cell r="D539" t="str">
            <v>4/22</v>
          </cell>
          <cell r="F539">
            <v>781680</v>
          </cell>
        </row>
        <row r="540">
          <cell r="D540" t="str">
            <v>4/23</v>
          </cell>
          <cell r="F540">
            <v>597332</v>
          </cell>
        </row>
        <row r="541">
          <cell r="D541" t="str">
            <v>4/24</v>
          </cell>
          <cell r="F541">
            <v>713981</v>
          </cell>
        </row>
        <row r="542">
          <cell r="D542" t="str">
            <v>4/25</v>
          </cell>
          <cell r="F542">
            <v>805730</v>
          </cell>
        </row>
        <row r="543">
          <cell r="D543" t="str">
            <v>4/26</v>
          </cell>
          <cell r="F543">
            <v>805730</v>
          </cell>
        </row>
        <row r="544">
          <cell r="D544" t="str">
            <v>4/27</v>
          </cell>
          <cell r="F544">
            <v>897480</v>
          </cell>
        </row>
        <row r="545">
          <cell r="D545" t="str">
            <v>4/28</v>
          </cell>
          <cell r="F545">
            <v>989232</v>
          </cell>
        </row>
        <row r="546">
          <cell r="D546" t="str">
            <v>4/29</v>
          </cell>
          <cell r="F546">
            <v>689506</v>
          </cell>
        </row>
        <row r="547">
          <cell r="D547" t="str">
            <v>4/30</v>
          </cell>
          <cell r="F547">
            <v>689506</v>
          </cell>
        </row>
        <row r="548">
          <cell r="D548" t="str">
            <v>5/1</v>
          </cell>
          <cell r="F548">
            <v>670459</v>
          </cell>
        </row>
        <row r="549">
          <cell r="D549" t="str">
            <v>5/2</v>
          </cell>
          <cell r="F549">
            <v>676878</v>
          </cell>
        </row>
        <row r="550">
          <cell r="D550" t="str">
            <v>5/3</v>
          </cell>
          <cell r="F550">
            <v>820841</v>
          </cell>
        </row>
        <row r="551">
          <cell r="D551" t="str">
            <v>5/4</v>
          </cell>
          <cell r="F551">
            <v>899701</v>
          </cell>
        </row>
        <row r="552">
          <cell r="D552" t="str">
            <v>5/5</v>
          </cell>
          <cell r="F552">
            <v>1236227</v>
          </cell>
        </row>
        <row r="553">
          <cell r="D553" t="str">
            <v>5/6</v>
          </cell>
          <cell r="F553">
            <v>1352222</v>
          </cell>
        </row>
        <row r="554">
          <cell r="D554" t="str">
            <v>5/7</v>
          </cell>
          <cell r="F554">
            <v>1237994</v>
          </cell>
        </row>
        <row r="555">
          <cell r="D555" t="str">
            <v>5/8</v>
          </cell>
          <cell r="F555">
            <v>1153700</v>
          </cell>
        </row>
        <row r="556">
          <cell r="D556" t="str">
            <v>5/9</v>
          </cell>
          <cell r="F556">
            <v>1030826</v>
          </cell>
        </row>
        <row r="557">
          <cell r="D557" t="str">
            <v>5/10</v>
          </cell>
          <cell r="F557">
            <v>927209</v>
          </cell>
        </row>
        <row r="558">
          <cell r="D558" t="str">
            <v>5/11</v>
          </cell>
          <cell r="F558">
            <v>795165</v>
          </cell>
        </row>
        <row r="559">
          <cell r="D559" t="str">
            <v>5/12</v>
          </cell>
          <cell r="F559">
            <v>872191</v>
          </cell>
        </row>
        <row r="560">
          <cell r="D560" t="str">
            <v>5/13</v>
          </cell>
          <cell r="F560">
            <v>1116396</v>
          </cell>
        </row>
        <row r="561">
          <cell r="D561" t="str">
            <v>5/14</v>
          </cell>
          <cell r="F561">
            <v>1173511</v>
          </cell>
        </row>
        <row r="562">
          <cell r="D562" t="str">
            <v>5/15</v>
          </cell>
          <cell r="F562">
            <v>1103266</v>
          </cell>
        </row>
        <row r="563">
          <cell r="D563" t="str">
            <v>5/16</v>
          </cell>
          <cell r="F563">
            <v>1119772</v>
          </cell>
        </row>
        <row r="564">
          <cell r="D564" t="str">
            <v>5/17</v>
          </cell>
          <cell r="F564">
            <v>881361</v>
          </cell>
        </row>
        <row r="565">
          <cell r="D565" t="str">
            <v>5/18</v>
          </cell>
          <cell r="F565">
            <v>795165</v>
          </cell>
        </row>
        <row r="566">
          <cell r="D566" t="str">
            <v>5/19</v>
          </cell>
          <cell r="F566">
            <v>697051</v>
          </cell>
        </row>
        <row r="567">
          <cell r="D567" t="str">
            <v>5/20</v>
          </cell>
          <cell r="F567">
            <v>761738</v>
          </cell>
        </row>
        <row r="568">
          <cell r="D568" t="str">
            <v>5/21</v>
          </cell>
          <cell r="F568">
            <v>780161</v>
          </cell>
        </row>
        <row r="569">
          <cell r="D569" t="str">
            <v>5/22</v>
          </cell>
          <cell r="F569">
            <v>981310</v>
          </cell>
        </row>
        <row r="570">
          <cell r="D570" t="str">
            <v>5/23</v>
          </cell>
          <cell r="F570">
            <v>1122524</v>
          </cell>
        </row>
        <row r="571">
          <cell r="D571" t="str">
            <v>5/24</v>
          </cell>
          <cell r="F571">
            <v>1111519</v>
          </cell>
        </row>
        <row r="572">
          <cell r="D572" t="str">
            <v>5/25</v>
          </cell>
          <cell r="F572">
            <v>1023490</v>
          </cell>
        </row>
        <row r="573">
          <cell r="D573" t="str">
            <v>5/26</v>
          </cell>
          <cell r="F573">
            <v>821758</v>
          </cell>
        </row>
        <row r="574">
          <cell r="D574" t="str">
            <v>5/27</v>
          </cell>
          <cell r="F574">
            <v>710151</v>
          </cell>
        </row>
        <row r="575">
          <cell r="D575" t="str">
            <v>5/28</v>
          </cell>
          <cell r="F575">
            <v>653039</v>
          </cell>
        </row>
        <row r="576">
          <cell r="D576" t="str">
            <v>5/29</v>
          </cell>
          <cell r="F576">
            <v>665872</v>
          </cell>
        </row>
        <row r="577">
          <cell r="D577" t="str">
            <v>5/30</v>
          </cell>
          <cell r="F577">
            <v>664039</v>
          </cell>
        </row>
        <row r="578">
          <cell r="D578" t="str">
            <v>5/31</v>
          </cell>
          <cell r="F578">
            <v>675043</v>
          </cell>
        </row>
        <row r="579">
          <cell r="D579" t="str">
            <v>6/1</v>
          </cell>
          <cell r="F579">
            <v>838009</v>
          </cell>
        </row>
        <row r="580">
          <cell r="D580" t="str">
            <v>6/2</v>
          </cell>
          <cell r="F580">
            <v>890247</v>
          </cell>
        </row>
        <row r="581">
          <cell r="D581" t="str">
            <v>6/3</v>
          </cell>
          <cell r="F581">
            <v>835489</v>
          </cell>
        </row>
        <row r="582">
          <cell r="D582" t="str">
            <v>6/4</v>
          </cell>
          <cell r="F582">
            <v>730534</v>
          </cell>
        </row>
        <row r="583">
          <cell r="D583" t="str">
            <v>6/5</v>
          </cell>
          <cell r="F583">
            <v>673046</v>
          </cell>
        </row>
        <row r="584">
          <cell r="D584" t="str">
            <v>6/6</v>
          </cell>
          <cell r="F584">
            <v>679460</v>
          </cell>
        </row>
        <row r="585">
          <cell r="D585" t="str">
            <v>6/7</v>
          </cell>
          <cell r="F585">
            <v>794019</v>
          </cell>
        </row>
        <row r="586">
          <cell r="D586" t="str">
            <v>6/8</v>
          </cell>
          <cell r="F586">
            <v>1024967</v>
          </cell>
        </row>
        <row r="587">
          <cell r="D587" t="str">
            <v>6/9</v>
          </cell>
          <cell r="F587">
            <v>783938</v>
          </cell>
        </row>
        <row r="588">
          <cell r="D588" t="str">
            <v>6/10</v>
          </cell>
          <cell r="F588">
            <v>606244</v>
          </cell>
        </row>
        <row r="589">
          <cell r="D589" t="str">
            <v>6/11</v>
          </cell>
          <cell r="F589">
            <v>591513</v>
          </cell>
        </row>
        <row r="590">
          <cell r="D590" t="str">
            <v>6/12</v>
          </cell>
          <cell r="F590">
            <v>609809</v>
          </cell>
        </row>
        <row r="591">
          <cell r="D591" t="str">
            <v>6/13</v>
          </cell>
          <cell r="F591">
            <v>639136</v>
          </cell>
        </row>
        <row r="592">
          <cell r="D592" t="str">
            <v>6/14</v>
          </cell>
          <cell r="F592">
            <v>667547</v>
          </cell>
        </row>
        <row r="593">
          <cell r="D593" t="str">
            <v>6/15</v>
          </cell>
          <cell r="F593">
            <v>717036</v>
          </cell>
        </row>
        <row r="594">
          <cell r="D594" t="str">
            <v>6/16</v>
          </cell>
          <cell r="F594">
            <v>1309986</v>
          </cell>
        </row>
        <row r="595">
          <cell r="D595" t="str">
            <v>6/17</v>
          </cell>
          <cell r="F595">
            <v>1179820</v>
          </cell>
        </row>
        <row r="596">
          <cell r="D596" t="str">
            <v>6/18</v>
          </cell>
          <cell r="F596">
            <v>702912</v>
          </cell>
        </row>
        <row r="597">
          <cell r="D597" t="str">
            <v>6/19</v>
          </cell>
          <cell r="F597">
            <v>651051</v>
          </cell>
        </row>
        <row r="598">
          <cell r="D598" t="str">
            <v>6/20</v>
          </cell>
          <cell r="F598">
            <v>653800</v>
          </cell>
        </row>
        <row r="599">
          <cell r="D599" t="str">
            <v>6/21</v>
          </cell>
          <cell r="F599">
            <v>645551</v>
          </cell>
        </row>
        <row r="600">
          <cell r="D600" t="str">
            <v>6/22</v>
          </cell>
          <cell r="F600">
            <v>634554</v>
          </cell>
        </row>
        <row r="601">
          <cell r="D601" t="str">
            <v>6/23</v>
          </cell>
          <cell r="F601">
            <v>644635</v>
          </cell>
        </row>
        <row r="602">
          <cell r="D602" t="str">
            <v>6/24</v>
          </cell>
          <cell r="F602">
            <v>615450</v>
          </cell>
        </row>
        <row r="603">
          <cell r="D603" t="str">
            <v>6/25</v>
          </cell>
          <cell r="F603">
            <v>609005</v>
          </cell>
        </row>
        <row r="604">
          <cell r="D604" t="str">
            <v>6/26</v>
          </cell>
          <cell r="F604">
            <v>627222</v>
          </cell>
        </row>
        <row r="605">
          <cell r="D605" t="str">
            <v>6/27</v>
          </cell>
          <cell r="F605">
            <v>615308</v>
          </cell>
        </row>
        <row r="606">
          <cell r="D606" t="str">
            <v>6/28</v>
          </cell>
          <cell r="F606">
            <v>621722</v>
          </cell>
        </row>
        <row r="607">
          <cell r="D607" t="str">
            <v>6/29</v>
          </cell>
          <cell r="F607">
            <v>621722</v>
          </cell>
        </row>
        <row r="608">
          <cell r="D608" t="str">
            <v>6/30</v>
          </cell>
          <cell r="F608">
            <v>627222</v>
          </cell>
        </row>
        <row r="609">
          <cell r="D609" t="str">
            <v>7/1</v>
          </cell>
          <cell r="F609">
            <v>546686</v>
          </cell>
        </row>
        <row r="610">
          <cell r="D610" t="str">
            <v>7/2</v>
          </cell>
          <cell r="F610">
            <v>566001</v>
          </cell>
        </row>
        <row r="611">
          <cell r="D611" t="str">
            <v>7/3</v>
          </cell>
          <cell r="F611">
            <v>590458</v>
          </cell>
        </row>
        <row r="612">
          <cell r="D612" t="str">
            <v>7/4</v>
          </cell>
          <cell r="F612">
            <v>593205</v>
          </cell>
        </row>
        <row r="613">
          <cell r="D613" t="str">
            <v>7/5</v>
          </cell>
          <cell r="F613">
            <v>570317</v>
          </cell>
        </row>
        <row r="614">
          <cell r="D614" t="str">
            <v>7/6</v>
          </cell>
          <cell r="F614">
            <v>563907</v>
          </cell>
        </row>
        <row r="615">
          <cell r="D615" t="str">
            <v>7/7</v>
          </cell>
          <cell r="F615">
            <v>558416</v>
          </cell>
        </row>
        <row r="616">
          <cell r="D616" t="str">
            <v>7/8</v>
          </cell>
          <cell r="F616">
            <v>540247</v>
          </cell>
        </row>
        <row r="617">
          <cell r="D617" t="str">
            <v>7/9</v>
          </cell>
          <cell r="F617">
            <v>540247</v>
          </cell>
        </row>
        <row r="618">
          <cell r="D618" t="str">
            <v>7/10</v>
          </cell>
          <cell r="F618">
            <v>558416</v>
          </cell>
        </row>
        <row r="619">
          <cell r="D619" t="str">
            <v>7/11</v>
          </cell>
          <cell r="F619">
            <v>558416</v>
          </cell>
        </row>
        <row r="620">
          <cell r="D620" t="str">
            <v>7/12</v>
          </cell>
          <cell r="F620">
            <v>563907</v>
          </cell>
        </row>
        <row r="621">
          <cell r="D621" t="str">
            <v>7/13</v>
          </cell>
          <cell r="F621">
            <v>565741</v>
          </cell>
        </row>
        <row r="622">
          <cell r="D622" t="str">
            <v>7/14</v>
          </cell>
          <cell r="F622">
            <v>563907</v>
          </cell>
        </row>
        <row r="623">
          <cell r="D623" t="str">
            <v>7/15</v>
          </cell>
          <cell r="F623">
            <v>546686</v>
          </cell>
        </row>
        <row r="624">
          <cell r="D624" t="str">
            <v>7/16</v>
          </cell>
          <cell r="F624">
            <v>534729</v>
          </cell>
        </row>
        <row r="625">
          <cell r="D625" t="str">
            <v>7/17</v>
          </cell>
          <cell r="F625">
            <v>558416</v>
          </cell>
        </row>
        <row r="626">
          <cell r="D626" t="str">
            <v>7/18</v>
          </cell>
          <cell r="F626">
            <v>558416</v>
          </cell>
        </row>
        <row r="627">
          <cell r="D627" t="str">
            <v>7/19</v>
          </cell>
          <cell r="F627">
            <v>570317</v>
          </cell>
        </row>
        <row r="628">
          <cell r="D628" t="str">
            <v>7/20</v>
          </cell>
          <cell r="F628">
            <v>570317</v>
          </cell>
        </row>
        <row r="629">
          <cell r="D629" t="str">
            <v>7/21</v>
          </cell>
          <cell r="F629">
            <v>564824</v>
          </cell>
        </row>
        <row r="630">
          <cell r="D630" t="str">
            <v>7/22</v>
          </cell>
          <cell r="F630">
            <v>541168</v>
          </cell>
        </row>
        <row r="631">
          <cell r="D631" t="str">
            <v>7/23</v>
          </cell>
          <cell r="F631">
            <v>540247</v>
          </cell>
        </row>
        <row r="632">
          <cell r="D632" t="str">
            <v>7/24</v>
          </cell>
          <cell r="F632">
            <v>558416</v>
          </cell>
        </row>
        <row r="633">
          <cell r="D633" t="str">
            <v>7/25</v>
          </cell>
          <cell r="F633">
            <v>558416</v>
          </cell>
        </row>
        <row r="634">
          <cell r="D634" t="str">
            <v>7/26</v>
          </cell>
          <cell r="F634">
            <v>558416</v>
          </cell>
        </row>
        <row r="635">
          <cell r="D635" t="str">
            <v>7/27</v>
          </cell>
          <cell r="F635">
            <v>558416</v>
          </cell>
        </row>
        <row r="636">
          <cell r="D636" t="str">
            <v>7/28</v>
          </cell>
          <cell r="F636">
            <v>558416</v>
          </cell>
        </row>
        <row r="637">
          <cell r="D637" t="str">
            <v>7/29</v>
          </cell>
          <cell r="F637">
            <v>534729</v>
          </cell>
        </row>
        <row r="638">
          <cell r="D638" t="str">
            <v>7/30</v>
          </cell>
          <cell r="F638">
            <v>534729</v>
          </cell>
        </row>
        <row r="639">
          <cell r="D639" t="str">
            <v>7/31</v>
          </cell>
          <cell r="F639">
            <v>558416</v>
          </cell>
        </row>
        <row r="640">
          <cell r="D640" t="str">
            <v>8/1</v>
          </cell>
          <cell r="F640">
            <v>578952</v>
          </cell>
        </row>
        <row r="641">
          <cell r="D641" t="str">
            <v>8/2</v>
          </cell>
          <cell r="F641">
            <v>578952</v>
          </cell>
        </row>
        <row r="642">
          <cell r="D642" t="str">
            <v>8/3</v>
          </cell>
          <cell r="F642">
            <v>578952</v>
          </cell>
        </row>
        <row r="643">
          <cell r="D643" t="str">
            <v>8/4</v>
          </cell>
          <cell r="F643">
            <v>584445</v>
          </cell>
        </row>
        <row r="644">
          <cell r="D644" t="str">
            <v>8/5</v>
          </cell>
          <cell r="F644">
            <v>566388</v>
          </cell>
        </row>
        <row r="645">
          <cell r="D645" t="str">
            <v>8/6</v>
          </cell>
          <cell r="F645">
            <v>572826</v>
          </cell>
        </row>
        <row r="646">
          <cell r="D646" t="str">
            <v>8/7</v>
          </cell>
          <cell r="F646">
            <v>578952</v>
          </cell>
        </row>
        <row r="647">
          <cell r="D647" t="str">
            <v>8/8</v>
          </cell>
          <cell r="F647">
            <v>578952</v>
          </cell>
        </row>
        <row r="648">
          <cell r="D648" t="str">
            <v>8/9</v>
          </cell>
          <cell r="F648">
            <v>578952</v>
          </cell>
        </row>
        <row r="649">
          <cell r="D649" t="str">
            <v>8/10</v>
          </cell>
          <cell r="F649">
            <v>578952</v>
          </cell>
        </row>
        <row r="650">
          <cell r="D650" t="str">
            <v>8/11</v>
          </cell>
          <cell r="F650">
            <v>578952</v>
          </cell>
        </row>
        <row r="651">
          <cell r="D651" t="str">
            <v>8/12</v>
          </cell>
          <cell r="F651">
            <v>566388</v>
          </cell>
        </row>
        <row r="652">
          <cell r="D652" t="str">
            <v>8/13</v>
          </cell>
          <cell r="F652">
            <v>590302</v>
          </cell>
        </row>
        <row r="653">
          <cell r="D653" t="str">
            <v>8/14</v>
          </cell>
          <cell r="F653">
            <v>601838</v>
          </cell>
        </row>
        <row r="654">
          <cell r="D654" t="str">
            <v>8/15</v>
          </cell>
          <cell r="F654">
            <v>584445</v>
          </cell>
        </row>
        <row r="655">
          <cell r="D655" t="str">
            <v>8/16</v>
          </cell>
          <cell r="F655">
            <v>596346</v>
          </cell>
        </row>
        <row r="656">
          <cell r="D656" t="str">
            <v>8/17</v>
          </cell>
          <cell r="F656">
            <v>584445</v>
          </cell>
        </row>
        <row r="657">
          <cell r="D657" t="str">
            <v>8/18</v>
          </cell>
          <cell r="F657">
            <v>584445</v>
          </cell>
        </row>
        <row r="658">
          <cell r="D658" t="str">
            <v>8/19</v>
          </cell>
          <cell r="F658">
            <v>560869</v>
          </cell>
        </row>
        <row r="659">
          <cell r="D659" t="str">
            <v>8/20</v>
          </cell>
          <cell r="F659">
            <v>560869</v>
          </cell>
        </row>
        <row r="660">
          <cell r="D660" t="str">
            <v>8/21</v>
          </cell>
          <cell r="F660">
            <v>578952</v>
          </cell>
        </row>
        <row r="661">
          <cell r="D661" t="str">
            <v>8/22</v>
          </cell>
          <cell r="F661">
            <v>578952</v>
          </cell>
        </row>
        <row r="662">
          <cell r="D662" t="str">
            <v>8/23</v>
          </cell>
          <cell r="F662">
            <v>578952</v>
          </cell>
        </row>
        <row r="663">
          <cell r="D663" t="str">
            <v>8/24</v>
          </cell>
          <cell r="F663">
            <v>590853</v>
          </cell>
        </row>
        <row r="664">
          <cell r="D664" t="str">
            <v>8/25</v>
          </cell>
          <cell r="F664">
            <v>584445</v>
          </cell>
        </row>
        <row r="665">
          <cell r="D665" t="str">
            <v>8/26</v>
          </cell>
          <cell r="F665">
            <v>566388</v>
          </cell>
        </row>
        <row r="666">
          <cell r="D666" t="str">
            <v>8/27</v>
          </cell>
          <cell r="F666">
            <v>560869</v>
          </cell>
        </row>
        <row r="667">
          <cell r="D667" t="str">
            <v>8/28</v>
          </cell>
          <cell r="F667">
            <v>578952</v>
          </cell>
        </row>
        <row r="668">
          <cell r="D668" t="str">
            <v>8/29</v>
          </cell>
          <cell r="F668">
            <v>578952</v>
          </cell>
        </row>
        <row r="669">
          <cell r="D669" t="str">
            <v>8/30</v>
          </cell>
          <cell r="F669">
            <v>578952</v>
          </cell>
        </row>
        <row r="670">
          <cell r="D670" t="str">
            <v>8/31</v>
          </cell>
          <cell r="F670">
            <v>578952</v>
          </cell>
        </row>
        <row r="671">
          <cell r="D671" t="str">
            <v>9/1</v>
          </cell>
          <cell r="F671">
            <v>579120</v>
          </cell>
        </row>
        <row r="672">
          <cell r="D672" t="str">
            <v>9/2</v>
          </cell>
          <cell r="F672">
            <v>562692</v>
          </cell>
        </row>
        <row r="673">
          <cell r="D673" t="str">
            <v>9/3</v>
          </cell>
          <cell r="F673">
            <v>562692</v>
          </cell>
        </row>
        <row r="674">
          <cell r="D674" t="str">
            <v>9/4</v>
          </cell>
          <cell r="F674">
            <v>579120</v>
          </cell>
        </row>
        <row r="675">
          <cell r="D675" t="str">
            <v>9/5</v>
          </cell>
          <cell r="F675">
            <v>579120</v>
          </cell>
        </row>
        <row r="676">
          <cell r="D676" t="str">
            <v>9/6</v>
          </cell>
          <cell r="F676">
            <v>579120</v>
          </cell>
        </row>
        <row r="677">
          <cell r="D677" t="str">
            <v>9/7</v>
          </cell>
          <cell r="F677">
            <v>579120</v>
          </cell>
        </row>
        <row r="678">
          <cell r="D678" t="str">
            <v>9/8</v>
          </cell>
          <cell r="F678">
            <v>579120</v>
          </cell>
        </row>
        <row r="679">
          <cell r="D679" t="str">
            <v>9/9</v>
          </cell>
          <cell r="F679">
            <v>562692</v>
          </cell>
        </row>
        <row r="680">
          <cell r="D680" t="str">
            <v>9/10</v>
          </cell>
          <cell r="F680">
            <v>574653</v>
          </cell>
        </row>
        <row r="681">
          <cell r="D681" t="str">
            <v>9/11</v>
          </cell>
          <cell r="F681">
            <v>579120</v>
          </cell>
        </row>
        <row r="682">
          <cell r="D682" t="str">
            <v>9/12</v>
          </cell>
          <cell r="F682">
            <v>579120</v>
          </cell>
        </row>
        <row r="683">
          <cell r="D683" t="str">
            <v>9/13</v>
          </cell>
          <cell r="F683">
            <v>579120</v>
          </cell>
        </row>
        <row r="684">
          <cell r="D684" t="str">
            <v>9/14</v>
          </cell>
          <cell r="F684">
            <v>579120</v>
          </cell>
        </row>
        <row r="685">
          <cell r="D685" t="str">
            <v>9/15</v>
          </cell>
          <cell r="F685">
            <v>579120</v>
          </cell>
        </row>
        <row r="686">
          <cell r="D686" t="str">
            <v>9/16</v>
          </cell>
          <cell r="F686">
            <v>562692</v>
          </cell>
        </row>
        <row r="687">
          <cell r="D687" t="str">
            <v>9/17</v>
          </cell>
          <cell r="F687">
            <v>580173</v>
          </cell>
        </row>
        <row r="688">
          <cell r="D688" t="str">
            <v>9/18</v>
          </cell>
          <cell r="F688">
            <v>580035</v>
          </cell>
        </row>
        <row r="689">
          <cell r="D689" t="str">
            <v>9/19</v>
          </cell>
          <cell r="F689">
            <v>579120</v>
          </cell>
        </row>
        <row r="690">
          <cell r="D690" t="str">
            <v>9/20</v>
          </cell>
          <cell r="F690">
            <v>597435</v>
          </cell>
        </row>
        <row r="691">
          <cell r="D691" t="str">
            <v>9/21</v>
          </cell>
          <cell r="F691">
            <v>584615</v>
          </cell>
        </row>
        <row r="692">
          <cell r="D692" t="str">
            <v>9/22</v>
          </cell>
          <cell r="F692">
            <v>585530</v>
          </cell>
        </row>
        <row r="693">
          <cell r="D693" t="str">
            <v>9/23</v>
          </cell>
          <cell r="F693">
            <v>570052</v>
          </cell>
        </row>
        <row r="694">
          <cell r="D694" t="str">
            <v>9/24</v>
          </cell>
          <cell r="F694">
            <v>564533</v>
          </cell>
        </row>
        <row r="695">
          <cell r="D695" t="str">
            <v>9/25</v>
          </cell>
          <cell r="F695">
            <v>581867</v>
          </cell>
        </row>
        <row r="696">
          <cell r="D696" t="str">
            <v>9/26</v>
          </cell>
          <cell r="F696">
            <v>581867</v>
          </cell>
        </row>
        <row r="697">
          <cell r="D697" t="str">
            <v>9/27</v>
          </cell>
          <cell r="F697">
            <v>596519</v>
          </cell>
        </row>
        <row r="698">
          <cell r="D698" t="str">
            <v>9/28</v>
          </cell>
          <cell r="F698">
            <v>591025</v>
          </cell>
        </row>
        <row r="699">
          <cell r="D699" t="str">
            <v>9/29</v>
          </cell>
          <cell r="F699">
            <v>634984</v>
          </cell>
        </row>
        <row r="700">
          <cell r="D700" t="str">
            <v>9/30</v>
          </cell>
          <cell r="F700">
            <v>571894</v>
          </cell>
        </row>
        <row r="701">
          <cell r="D701" t="str">
            <v>10/1</v>
          </cell>
          <cell r="F701">
            <v>612459</v>
          </cell>
        </row>
        <row r="702">
          <cell r="D702" t="str">
            <v>10/2</v>
          </cell>
          <cell r="F702">
            <v>629906</v>
          </cell>
        </row>
        <row r="703">
          <cell r="D703" t="str">
            <v>10/3</v>
          </cell>
          <cell r="F703">
            <v>629906</v>
          </cell>
        </row>
        <row r="704">
          <cell r="D704" t="str">
            <v>10/4</v>
          </cell>
          <cell r="F704">
            <v>629906</v>
          </cell>
        </row>
        <row r="705">
          <cell r="D705" t="str">
            <v>10/5</v>
          </cell>
          <cell r="F705">
            <v>629906</v>
          </cell>
        </row>
        <row r="706">
          <cell r="D706" t="str">
            <v>10/6</v>
          </cell>
          <cell r="F706">
            <v>629906</v>
          </cell>
        </row>
        <row r="707">
          <cell r="D707" t="str">
            <v>10/7</v>
          </cell>
          <cell r="F707">
            <v>612459</v>
          </cell>
        </row>
        <row r="708">
          <cell r="D708" t="str">
            <v>10/8</v>
          </cell>
          <cell r="F708">
            <v>612459</v>
          </cell>
        </row>
        <row r="709">
          <cell r="D709" t="str">
            <v>10/9</v>
          </cell>
          <cell r="F709">
            <v>629906</v>
          </cell>
        </row>
        <row r="710">
          <cell r="D710" t="str">
            <v>10/10</v>
          </cell>
          <cell r="F710">
            <v>629906</v>
          </cell>
        </row>
        <row r="711">
          <cell r="D711" t="str">
            <v>10/11</v>
          </cell>
          <cell r="F711">
            <v>629906</v>
          </cell>
        </row>
        <row r="712">
          <cell r="D712" t="str">
            <v>10/12</v>
          </cell>
          <cell r="F712">
            <v>629906</v>
          </cell>
        </row>
        <row r="713">
          <cell r="D713" t="str">
            <v>10/13</v>
          </cell>
          <cell r="F713">
            <v>629906</v>
          </cell>
        </row>
        <row r="714">
          <cell r="D714" t="str">
            <v>10/14</v>
          </cell>
          <cell r="F714">
            <v>612459</v>
          </cell>
        </row>
        <row r="715">
          <cell r="D715" t="str">
            <v>10/15</v>
          </cell>
          <cell r="F715">
            <v>612459</v>
          </cell>
        </row>
        <row r="716">
          <cell r="D716" t="str">
            <v>10/16</v>
          </cell>
          <cell r="F716">
            <v>721693</v>
          </cell>
        </row>
        <row r="717">
          <cell r="D717" t="str">
            <v>10/17</v>
          </cell>
          <cell r="F717">
            <v>629906</v>
          </cell>
        </row>
        <row r="718">
          <cell r="D718" t="str">
            <v>10/18</v>
          </cell>
          <cell r="F718">
            <v>629906</v>
          </cell>
        </row>
        <row r="719">
          <cell r="D719" t="str">
            <v>10/19</v>
          </cell>
          <cell r="F719">
            <v>629906</v>
          </cell>
        </row>
        <row r="720">
          <cell r="D720" t="str">
            <v>10/20</v>
          </cell>
          <cell r="F720">
            <v>629906</v>
          </cell>
        </row>
        <row r="721">
          <cell r="D721" t="str">
            <v>10/21</v>
          </cell>
          <cell r="F721">
            <v>704673</v>
          </cell>
        </row>
        <row r="722">
          <cell r="D722" t="str">
            <v>10/22</v>
          </cell>
          <cell r="F722">
            <v>612459</v>
          </cell>
        </row>
        <row r="723">
          <cell r="D723" t="str">
            <v>10/23</v>
          </cell>
          <cell r="F723">
            <v>721693</v>
          </cell>
        </row>
        <row r="724">
          <cell r="D724" t="str">
            <v>10/24</v>
          </cell>
          <cell r="F724">
            <v>721693</v>
          </cell>
        </row>
        <row r="725">
          <cell r="D725" t="str">
            <v>10/25</v>
          </cell>
          <cell r="F725">
            <v>813480</v>
          </cell>
        </row>
        <row r="726">
          <cell r="D726" t="str">
            <v>10/26</v>
          </cell>
          <cell r="F726">
            <v>721693</v>
          </cell>
        </row>
        <row r="727">
          <cell r="D727" t="str">
            <v>10/27</v>
          </cell>
          <cell r="F727">
            <v>629906</v>
          </cell>
        </row>
        <row r="728">
          <cell r="D728" t="str">
            <v>10/28</v>
          </cell>
          <cell r="F728">
            <v>612459</v>
          </cell>
        </row>
        <row r="729">
          <cell r="D729" t="str">
            <v>10/29</v>
          </cell>
          <cell r="F729">
            <v>612459</v>
          </cell>
        </row>
        <row r="730">
          <cell r="D730" t="str">
            <v>10/30</v>
          </cell>
          <cell r="F730">
            <v>629906</v>
          </cell>
        </row>
        <row r="731">
          <cell r="D731" t="str">
            <v>10/31</v>
          </cell>
          <cell r="F731">
            <v>813480</v>
          </cell>
        </row>
        <row r="732">
          <cell r="D732" t="str">
            <v>11/1</v>
          </cell>
          <cell r="F732">
            <v>1152301</v>
          </cell>
        </row>
        <row r="733">
          <cell r="D733" t="str">
            <v>11/2</v>
          </cell>
          <cell r="F733">
            <v>1152301</v>
          </cell>
        </row>
        <row r="734">
          <cell r="D734" t="str">
            <v>11/3</v>
          </cell>
          <cell r="F734">
            <v>1060300</v>
          </cell>
        </row>
        <row r="735">
          <cell r="D735" t="str">
            <v>11/4</v>
          </cell>
          <cell r="F735">
            <v>1050077</v>
          </cell>
        </row>
        <row r="736">
          <cell r="D736" t="str">
            <v>11/5</v>
          </cell>
          <cell r="F736">
            <v>1050077</v>
          </cell>
        </row>
        <row r="737">
          <cell r="D737" t="str">
            <v>11/6</v>
          </cell>
          <cell r="F737">
            <v>968297</v>
          </cell>
        </row>
        <row r="738">
          <cell r="D738" t="str">
            <v>11/7</v>
          </cell>
          <cell r="F738">
            <v>1060300</v>
          </cell>
        </row>
        <row r="739">
          <cell r="D739" t="str">
            <v>11/8</v>
          </cell>
          <cell r="F739">
            <v>968297</v>
          </cell>
        </row>
        <row r="740">
          <cell r="D740" t="str">
            <v>11/9</v>
          </cell>
          <cell r="F740">
            <v>1060300</v>
          </cell>
        </row>
        <row r="741">
          <cell r="D741" t="str">
            <v>11/10</v>
          </cell>
          <cell r="F741">
            <v>968297</v>
          </cell>
        </row>
        <row r="742">
          <cell r="D742" t="str">
            <v>11/11</v>
          </cell>
          <cell r="F742">
            <v>957644</v>
          </cell>
        </row>
        <row r="743">
          <cell r="D743" t="str">
            <v>11/12</v>
          </cell>
          <cell r="F743">
            <v>957644</v>
          </cell>
        </row>
        <row r="744">
          <cell r="D744" t="str">
            <v>11/13</v>
          </cell>
          <cell r="F744">
            <v>968297</v>
          </cell>
        </row>
        <row r="745">
          <cell r="D745" t="str">
            <v>11/14</v>
          </cell>
          <cell r="F745">
            <v>1060300</v>
          </cell>
        </row>
        <row r="746">
          <cell r="D746" t="str">
            <v>11/15</v>
          </cell>
          <cell r="F746">
            <v>1060300</v>
          </cell>
        </row>
        <row r="747">
          <cell r="D747" t="str">
            <v>11/16</v>
          </cell>
          <cell r="F747">
            <v>1152301</v>
          </cell>
        </row>
        <row r="748">
          <cell r="D748" t="str">
            <v>11/17</v>
          </cell>
          <cell r="F748">
            <v>1060300</v>
          </cell>
        </row>
        <row r="749">
          <cell r="D749" t="str">
            <v>11/18</v>
          </cell>
          <cell r="F749">
            <v>1050077</v>
          </cell>
        </row>
        <row r="750">
          <cell r="D750" t="str">
            <v>11/19</v>
          </cell>
          <cell r="F750">
            <v>1050077</v>
          </cell>
        </row>
        <row r="751">
          <cell r="D751" t="str">
            <v>11/20</v>
          </cell>
          <cell r="F751">
            <v>1060300</v>
          </cell>
        </row>
        <row r="752">
          <cell r="D752" t="str">
            <v>11/21</v>
          </cell>
          <cell r="F752">
            <v>1060300</v>
          </cell>
        </row>
        <row r="753">
          <cell r="D753" t="str">
            <v>11/22</v>
          </cell>
          <cell r="F753">
            <v>1244304</v>
          </cell>
        </row>
        <row r="754">
          <cell r="D754" t="str">
            <v>11/23</v>
          </cell>
          <cell r="F754">
            <v>968297</v>
          </cell>
        </row>
        <row r="755">
          <cell r="D755" t="str">
            <v>11/24</v>
          </cell>
          <cell r="F755">
            <v>1060300</v>
          </cell>
        </row>
        <row r="756">
          <cell r="D756" t="str">
            <v>11/25</v>
          </cell>
          <cell r="F756">
            <v>1050077</v>
          </cell>
        </row>
        <row r="757">
          <cell r="D757" t="str">
            <v>11/26</v>
          </cell>
          <cell r="F757">
            <v>1327374</v>
          </cell>
        </row>
        <row r="758">
          <cell r="D758" t="str">
            <v>11/27</v>
          </cell>
          <cell r="F758">
            <v>1244304</v>
          </cell>
        </row>
        <row r="759">
          <cell r="D759" t="str">
            <v>11/28</v>
          </cell>
          <cell r="F759">
            <v>1152301</v>
          </cell>
        </row>
        <row r="760">
          <cell r="D760" t="str">
            <v>11/29</v>
          </cell>
          <cell r="F760">
            <v>1060300</v>
          </cell>
        </row>
        <row r="761">
          <cell r="D761" t="str">
            <v>11/30</v>
          </cell>
          <cell r="F761">
            <v>1060300</v>
          </cell>
        </row>
      </sheetData>
      <sheetData sheetId="2">
        <row r="2">
          <cell r="B2">
            <v>991</v>
          </cell>
        </row>
        <row r="3">
          <cell r="B3">
            <v>1218</v>
          </cell>
        </row>
        <row r="4">
          <cell r="B4">
            <v>1377</v>
          </cell>
        </row>
        <row r="5">
          <cell r="B5">
            <v>1494</v>
          </cell>
        </row>
        <row r="6">
          <cell r="B6">
            <v>1405</v>
          </cell>
        </row>
        <row r="7">
          <cell r="B7">
            <v>1202</v>
          </cell>
        </row>
        <row r="8">
          <cell r="B8">
            <v>968</v>
          </cell>
        </row>
        <row r="9">
          <cell r="B9">
            <v>1108</v>
          </cell>
        </row>
        <row r="10">
          <cell r="B10">
            <v>1302</v>
          </cell>
        </row>
        <row r="11">
          <cell r="B11">
            <v>1230</v>
          </cell>
        </row>
        <row r="12">
          <cell r="B12">
            <v>1055</v>
          </cell>
        </row>
        <row r="13">
          <cell r="B13">
            <v>1014</v>
          </cell>
        </row>
        <row r="14">
          <cell r="B14">
            <v>1000</v>
          </cell>
        </row>
        <row r="15">
          <cell r="B15">
            <v>1085</v>
          </cell>
        </row>
        <row r="16">
          <cell r="B16">
            <v>1247</v>
          </cell>
        </row>
        <row r="17">
          <cell r="B17">
            <v>1332</v>
          </cell>
        </row>
        <row r="18">
          <cell r="B18">
            <v>1422</v>
          </cell>
        </row>
        <row r="19">
          <cell r="B19">
            <v>1391</v>
          </cell>
        </row>
        <row r="20">
          <cell r="B20">
            <v>1387</v>
          </cell>
        </row>
        <row r="21">
          <cell r="B21">
            <v>1378</v>
          </cell>
        </row>
        <row r="22">
          <cell r="B22">
            <v>1726</v>
          </cell>
        </row>
        <row r="23">
          <cell r="B23">
            <v>2057</v>
          </cell>
        </row>
        <row r="24">
          <cell r="B24">
            <v>2061</v>
          </cell>
        </row>
        <row r="25">
          <cell r="B25">
            <v>1840</v>
          </cell>
        </row>
        <row r="26">
          <cell r="B26">
            <v>1830</v>
          </cell>
        </row>
        <row r="27">
          <cell r="B27">
            <v>1670</v>
          </cell>
        </row>
        <row r="28">
          <cell r="B28">
            <v>1516</v>
          </cell>
        </row>
        <row r="29">
          <cell r="B29">
            <v>1351</v>
          </cell>
        </row>
        <row r="30">
          <cell r="B30">
            <v>1573</v>
          </cell>
        </row>
        <row r="31">
          <cell r="B31">
            <v>1642</v>
          </cell>
        </row>
        <row r="32">
          <cell r="B32">
            <v>1694</v>
          </cell>
        </row>
        <row r="33">
          <cell r="B33">
            <v>1386</v>
          </cell>
        </row>
        <row r="34">
          <cell r="B34">
            <v>1337</v>
          </cell>
        </row>
        <row r="35">
          <cell r="B35">
            <v>1373</v>
          </cell>
        </row>
        <row r="36">
          <cell r="B36">
            <v>1070</v>
          </cell>
        </row>
        <row r="37">
          <cell r="B37">
            <v>1057</v>
          </cell>
        </row>
        <row r="38">
          <cell r="B38">
            <v>1017</v>
          </cell>
        </row>
        <row r="39">
          <cell r="B39">
            <v>877</v>
          </cell>
        </row>
        <row r="40">
          <cell r="B40">
            <v>841</v>
          </cell>
        </row>
        <row r="41">
          <cell r="B41">
            <v>1012</v>
          </cell>
        </row>
        <row r="42">
          <cell r="B42">
            <v>885</v>
          </cell>
        </row>
        <row r="43">
          <cell r="B43">
            <v>862</v>
          </cell>
        </row>
        <row r="44">
          <cell r="B44">
            <v>929</v>
          </cell>
        </row>
        <row r="45">
          <cell r="B45">
            <v>976</v>
          </cell>
        </row>
        <row r="46">
          <cell r="B46">
            <v>1018</v>
          </cell>
        </row>
        <row r="47">
          <cell r="B47">
            <v>1065</v>
          </cell>
        </row>
        <row r="48">
          <cell r="B48">
            <v>874</v>
          </cell>
        </row>
        <row r="49">
          <cell r="B49">
            <v>841</v>
          </cell>
        </row>
        <row r="50">
          <cell r="B50">
            <v>813</v>
          </cell>
        </row>
        <row r="51">
          <cell r="B51">
            <v>1140</v>
          </cell>
        </row>
        <row r="52">
          <cell r="B52">
            <v>1248</v>
          </cell>
        </row>
        <row r="53">
          <cell r="B53">
            <v>1471</v>
          </cell>
        </row>
        <row r="54">
          <cell r="B54">
            <v>1723</v>
          </cell>
        </row>
        <row r="55">
          <cell r="B55">
            <v>1511</v>
          </cell>
        </row>
        <row r="56">
          <cell r="B56">
            <v>1451</v>
          </cell>
        </row>
        <row r="57">
          <cell r="B57">
            <v>2042</v>
          </cell>
        </row>
        <row r="58">
          <cell r="B58">
            <v>2285</v>
          </cell>
        </row>
        <row r="59">
          <cell r="B59">
            <v>2407</v>
          </cell>
        </row>
        <row r="60">
          <cell r="B60">
            <v>1977</v>
          </cell>
        </row>
        <row r="61">
          <cell r="B61">
            <v>1678</v>
          </cell>
        </row>
        <row r="62">
          <cell r="B62">
            <v>1249</v>
          </cell>
        </row>
        <row r="63">
          <cell r="B63">
            <v>992</v>
          </cell>
        </row>
        <row r="64">
          <cell r="B64">
            <v>1161</v>
          </cell>
        </row>
        <row r="65">
          <cell r="B65">
            <v>1404</v>
          </cell>
        </row>
        <row r="66">
          <cell r="B66">
            <v>1234</v>
          </cell>
        </row>
        <row r="67">
          <cell r="B67">
            <v>1236</v>
          </cell>
        </row>
        <row r="68">
          <cell r="B68">
            <v>1023</v>
          </cell>
        </row>
        <row r="69">
          <cell r="B69">
            <v>860</v>
          </cell>
        </row>
        <row r="70">
          <cell r="B70">
            <v>795</v>
          </cell>
        </row>
        <row r="71">
          <cell r="B71">
            <v>851</v>
          </cell>
        </row>
        <row r="72">
          <cell r="B72">
            <v>964</v>
          </cell>
        </row>
        <row r="73">
          <cell r="B73">
            <v>1413</v>
          </cell>
        </row>
        <row r="74">
          <cell r="B74">
            <v>1453</v>
          </cell>
        </row>
        <row r="75">
          <cell r="B75">
            <v>1325</v>
          </cell>
        </row>
        <row r="76">
          <cell r="B76">
            <v>1056</v>
          </cell>
        </row>
        <row r="77">
          <cell r="B77">
            <v>894</v>
          </cell>
        </row>
        <row r="78">
          <cell r="B78">
            <v>937</v>
          </cell>
        </row>
        <row r="79">
          <cell r="B79">
            <v>917</v>
          </cell>
        </row>
        <row r="80">
          <cell r="B80">
            <v>890</v>
          </cell>
        </row>
        <row r="81">
          <cell r="B81">
            <v>881</v>
          </cell>
        </row>
        <row r="82">
          <cell r="B82">
            <v>950</v>
          </cell>
        </row>
        <row r="83">
          <cell r="B83">
            <v>1090</v>
          </cell>
        </row>
        <row r="84">
          <cell r="B84">
            <v>1149</v>
          </cell>
        </row>
        <row r="85">
          <cell r="B85">
            <v>1121</v>
          </cell>
        </row>
        <row r="86">
          <cell r="B86">
            <v>1269</v>
          </cell>
        </row>
        <row r="87">
          <cell r="B87">
            <v>1169</v>
          </cell>
        </row>
        <row r="88">
          <cell r="B88">
            <v>1123</v>
          </cell>
        </row>
        <row r="89">
          <cell r="B89">
            <v>1430</v>
          </cell>
        </row>
        <row r="90">
          <cell r="B90">
            <v>1231</v>
          </cell>
        </row>
        <row r="91">
          <cell r="B91">
            <v>992</v>
          </cell>
        </row>
        <row r="92">
          <cell r="B92">
            <v>964</v>
          </cell>
        </row>
        <row r="93">
          <cell r="B93">
            <v>1088</v>
          </cell>
        </row>
        <row r="94">
          <cell r="B94">
            <v>1091</v>
          </cell>
        </row>
        <row r="95">
          <cell r="B95">
            <v>1109</v>
          </cell>
        </row>
        <row r="96">
          <cell r="B96">
            <v>964</v>
          </cell>
        </row>
        <row r="97">
          <cell r="B97">
            <v>805</v>
          </cell>
        </row>
        <row r="98">
          <cell r="B98">
            <v>674</v>
          </cell>
        </row>
        <row r="99">
          <cell r="B99">
            <v>735</v>
          </cell>
        </row>
        <row r="100">
          <cell r="B100">
            <v>827</v>
          </cell>
        </row>
        <row r="101">
          <cell r="B101">
            <v>931</v>
          </cell>
        </row>
        <row r="102">
          <cell r="B102">
            <v>983</v>
          </cell>
        </row>
        <row r="103">
          <cell r="B103">
            <v>889</v>
          </cell>
        </row>
        <row r="104">
          <cell r="B104">
            <v>870</v>
          </cell>
        </row>
        <row r="105">
          <cell r="B105">
            <v>787</v>
          </cell>
        </row>
        <row r="106">
          <cell r="B106">
            <v>728</v>
          </cell>
        </row>
        <row r="107">
          <cell r="B107">
            <v>780</v>
          </cell>
        </row>
        <row r="108">
          <cell r="B108">
            <v>892</v>
          </cell>
        </row>
        <row r="109">
          <cell r="B109">
            <v>868</v>
          </cell>
        </row>
        <row r="110">
          <cell r="B110">
            <v>950</v>
          </cell>
        </row>
        <row r="111">
          <cell r="B111">
            <v>916</v>
          </cell>
        </row>
        <row r="112">
          <cell r="B112">
            <v>855</v>
          </cell>
        </row>
        <row r="113">
          <cell r="B113">
            <v>878</v>
          </cell>
        </row>
        <row r="114">
          <cell r="B114">
            <v>814</v>
          </cell>
        </row>
        <row r="115">
          <cell r="B115">
            <v>764</v>
          </cell>
        </row>
        <row r="116">
          <cell r="B116">
            <v>776</v>
          </cell>
        </row>
        <row r="117">
          <cell r="B117">
            <v>701</v>
          </cell>
        </row>
        <row r="118">
          <cell r="B118">
            <v>682</v>
          </cell>
        </row>
        <row r="119">
          <cell r="B119">
            <v>665</v>
          </cell>
        </row>
        <row r="120">
          <cell r="B120">
            <v>663</v>
          </cell>
        </row>
        <row r="121">
          <cell r="B121">
            <v>627</v>
          </cell>
        </row>
        <row r="122">
          <cell r="B122">
            <v>633</v>
          </cell>
        </row>
        <row r="123">
          <cell r="B123">
            <v>684</v>
          </cell>
        </row>
        <row r="124">
          <cell r="B124">
            <v>709</v>
          </cell>
        </row>
        <row r="125">
          <cell r="B125">
            <v>691</v>
          </cell>
        </row>
        <row r="126">
          <cell r="B126">
            <v>659</v>
          </cell>
        </row>
        <row r="127">
          <cell r="B127">
            <v>681</v>
          </cell>
        </row>
        <row r="128">
          <cell r="B128">
            <v>748</v>
          </cell>
        </row>
        <row r="129">
          <cell r="B129">
            <v>776</v>
          </cell>
        </row>
        <row r="130">
          <cell r="B130">
            <v>787</v>
          </cell>
        </row>
        <row r="131">
          <cell r="B131">
            <v>764</v>
          </cell>
        </row>
        <row r="132">
          <cell r="B132">
            <v>682</v>
          </cell>
        </row>
        <row r="133">
          <cell r="B133">
            <v>539</v>
          </cell>
        </row>
        <row r="134">
          <cell r="B134">
            <v>586</v>
          </cell>
        </row>
        <row r="135">
          <cell r="B135">
            <v>679</v>
          </cell>
        </row>
        <row r="136">
          <cell r="B136">
            <v>659</v>
          </cell>
        </row>
        <row r="137">
          <cell r="B137">
            <v>613</v>
          </cell>
        </row>
        <row r="138">
          <cell r="B138">
            <v>660</v>
          </cell>
        </row>
        <row r="139">
          <cell r="B139">
            <v>612</v>
          </cell>
        </row>
        <row r="140">
          <cell r="B140">
            <v>539</v>
          </cell>
        </row>
        <row r="141">
          <cell r="B141">
            <v>583</v>
          </cell>
        </row>
        <row r="142">
          <cell r="B142">
            <v>711</v>
          </cell>
        </row>
        <row r="143">
          <cell r="B143">
            <v>680</v>
          </cell>
        </row>
        <row r="144">
          <cell r="B144">
            <v>721</v>
          </cell>
        </row>
        <row r="145">
          <cell r="B145">
            <v>820</v>
          </cell>
        </row>
        <row r="146">
          <cell r="B146">
            <v>780</v>
          </cell>
        </row>
        <row r="147">
          <cell r="B147">
            <v>695</v>
          </cell>
        </row>
        <row r="148">
          <cell r="B148">
            <v>626</v>
          </cell>
        </row>
        <row r="149">
          <cell r="B149">
            <v>768</v>
          </cell>
        </row>
        <row r="150">
          <cell r="B150">
            <v>795</v>
          </cell>
        </row>
        <row r="151">
          <cell r="B151">
            <v>636</v>
          </cell>
        </row>
        <row r="152">
          <cell r="B152">
            <v>845</v>
          </cell>
        </row>
        <row r="153">
          <cell r="B153">
            <v>793</v>
          </cell>
        </row>
        <row r="154">
          <cell r="B154">
            <v>653</v>
          </cell>
        </row>
        <row r="155">
          <cell r="B155">
            <v>655</v>
          </cell>
        </row>
        <row r="156">
          <cell r="B156">
            <v>655</v>
          </cell>
        </row>
        <row r="157">
          <cell r="B157">
            <v>728</v>
          </cell>
        </row>
        <row r="158">
          <cell r="B158">
            <v>724</v>
          </cell>
        </row>
        <row r="159">
          <cell r="B159">
            <v>705</v>
          </cell>
        </row>
        <row r="160">
          <cell r="B160">
            <v>657</v>
          </cell>
        </row>
        <row r="161">
          <cell r="B161">
            <v>544</v>
          </cell>
        </row>
        <row r="162">
          <cell r="B162">
            <v>616</v>
          </cell>
        </row>
        <row r="163">
          <cell r="B163">
            <v>635</v>
          </cell>
        </row>
        <row r="164">
          <cell r="B164">
            <v>665</v>
          </cell>
        </row>
        <row r="165">
          <cell r="B165">
            <v>682</v>
          </cell>
        </row>
        <row r="166">
          <cell r="B166">
            <v>703</v>
          </cell>
        </row>
        <row r="167">
          <cell r="B167">
            <v>672</v>
          </cell>
        </row>
        <row r="168">
          <cell r="B168">
            <v>584</v>
          </cell>
        </row>
        <row r="169">
          <cell r="B169">
            <v>684</v>
          </cell>
        </row>
        <row r="170">
          <cell r="B170">
            <v>699</v>
          </cell>
        </row>
        <row r="171">
          <cell r="B171">
            <v>723</v>
          </cell>
        </row>
        <row r="172">
          <cell r="B172">
            <v>710</v>
          </cell>
        </row>
        <row r="173">
          <cell r="B173">
            <v>733</v>
          </cell>
        </row>
        <row r="174">
          <cell r="B174">
            <v>723</v>
          </cell>
        </row>
        <row r="175">
          <cell r="B175">
            <v>649</v>
          </cell>
        </row>
        <row r="176">
          <cell r="B176">
            <v>670</v>
          </cell>
        </row>
        <row r="177">
          <cell r="B177">
            <v>727</v>
          </cell>
        </row>
        <row r="178">
          <cell r="B178">
            <v>740</v>
          </cell>
        </row>
        <row r="179">
          <cell r="B179">
            <v>797</v>
          </cell>
        </row>
        <row r="180">
          <cell r="B180">
            <v>791</v>
          </cell>
        </row>
        <row r="181">
          <cell r="B181">
            <v>714</v>
          </cell>
        </row>
        <row r="182">
          <cell r="B182">
            <v>643</v>
          </cell>
        </row>
        <row r="183">
          <cell r="B183">
            <v>652</v>
          </cell>
        </row>
        <row r="184">
          <cell r="B184">
            <v>695</v>
          </cell>
        </row>
        <row r="185">
          <cell r="B185">
            <v>681</v>
          </cell>
        </row>
        <row r="186">
          <cell r="B186">
            <v>651</v>
          </cell>
        </row>
        <row r="187">
          <cell r="B187">
            <v>597</v>
          </cell>
        </row>
        <row r="188">
          <cell r="B188">
            <v>534</v>
          </cell>
        </row>
        <row r="189">
          <cell r="B189">
            <v>595</v>
          </cell>
        </row>
        <row r="190">
          <cell r="B190">
            <v>659</v>
          </cell>
        </row>
        <row r="191">
          <cell r="B191">
            <v>715</v>
          </cell>
        </row>
        <row r="192">
          <cell r="B192">
            <v>718</v>
          </cell>
        </row>
        <row r="193">
          <cell r="B193">
            <v>705</v>
          </cell>
        </row>
        <row r="194">
          <cell r="B194">
            <v>692</v>
          </cell>
        </row>
        <row r="195">
          <cell r="B195">
            <v>636</v>
          </cell>
        </row>
        <row r="196">
          <cell r="B196">
            <v>563</v>
          </cell>
        </row>
        <row r="197">
          <cell r="B197">
            <v>581</v>
          </cell>
        </row>
        <row r="198">
          <cell r="B198">
            <v>734</v>
          </cell>
        </row>
        <row r="199">
          <cell r="B199">
            <v>706</v>
          </cell>
        </row>
        <row r="200">
          <cell r="B200">
            <v>738</v>
          </cell>
        </row>
        <row r="201">
          <cell r="B201">
            <v>704</v>
          </cell>
        </row>
        <row r="202">
          <cell r="B202">
            <v>656</v>
          </cell>
        </row>
        <row r="203">
          <cell r="B203">
            <v>570</v>
          </cell>
        </row>
        <row r="204">
          <cell r="B204">
            <v>642</v>
          </cell>
        </row>
        <row r="205">
          <cell r="B205">
            <v>656</v>
          </cell>
        </row>
        <row r="206">
          <cell r="B206">
            <v>718</v>
          </cell>
        </row>
        <row r="207">
          <cell r="B207">
            <v>698</v>
          </cell>
        </row>
        <row r="208">
          <cell r="B208">
            <v>675</v>
          </cell>
        </row>
        <row r="209">
          <cell r="B209">
            <v>616</v>
          </cell>
        </row>
        <row r="210">
          <cell r="B210">
            <v>551</v>
          </cell>
        </row>
        <row r="211">
          <cell r="B211">
            <v>570</v>
          </cell>
        </row>
        <row r="212">
          <cell r="B212">
            <v>630</v>
          </cell>
        </row>
        <row r="213">
          <cell r="B213">
            <v>705</v>
          </cell>
        </row>
        <row r="214">
          <cell r="B214">
            <v>652</v>
          </cell>
        </row>
        <row r="215">
          <cell r="B215">
            <v>640</v>
          </cell>
        </row>
        <row r="216">
          <cell r="B216">
            <v>544</v>
          </cell>
        </row>
        <row r="217">
          <cell r="B217">
            <v>562</v>
          </cell>
        </row>
        <row r="218">
          <cell r="B218">
            <v>568</v>
          </cell>
        </row>
        <row r="219">
          <cell r="B219">
            <v>649</v>
          </cell>
        </row>
        <row r="220">
          <cell r="B220">
            <v>648</v>
          </cell>
        </row>
        <row r="221">
          <cell r="B221">
            <v>674</v>
          </cell>
        </row>
        <row r="222">
          <cell r="B222">
            <v>678</v>
          </cell>
        </row>
        <row r="223">
          <cell r="B223">
            <v>588</v>
          </cell>
        </row>
        <row r="224">
          <cell r="B224">
            <v>541</v>
          </cell>
        </row>
        <row r="225">
          <cell r="B225">
            <v>669</v>
          </cell>
        </row>
        <row r="226">
          <cell r="B226">
            <v>609</v>
          </cell>
        </row>
        <row r="227">
          <cell r="B227">
            <v>623</v>
          </cell>
        </row>
        <row r="228">
          <cell r="B228">
            <v>687</v>
          </cell>
        </row>
        <row r="229">
          <cell r="B229">
            <v>664</v>
          </cell>
        </row>
        <row r="230">
          <cell r="B230">
            <v>608</v>
          </cell>
        </row>
        <row r="231">
          <cell r="B231">
            <v>532</v>
          </cell>
        </row>
        <row r="232">
          <cell r="B232">
            <v>595</v>
          </cell>
        </row>
        <row r="233">
          <cell r="B233">
            <v>681</v>
          </cell>
        </row>
        <row r="234">
          <cell r="B234">
            <v>680</v>
          </cell>
        </row>
        <row r="235">
          <cell r="B235">
            <v>701</v>
          </cell>
        </row>
        <row r="236">
          <cell r="B236">
            <v>665</v>
          </cell>
        </row>
        <row r="237">
          <cell r="B237">
            <v>630</v>
          </cell>
        </row>
        <row r="238">
          <cell r="B238">
            <v>589</v>
          </cell>
        </row>
        <row r="239">
          <cell r="B239">
            <v>633</v>
          </cell>
        </row>
        <row r="240">
          <cell r="B240">
            <v>663</v>
          </cell>
        </row>
        <row r="241">
          <cell r="B241">
            <v>690</v>
          </cell>
        </row>
        <row r="242">
          <cell r="B242">
            <v>660</v>
          </cell>
        </row>
        <row r="243">
          <cell r="B243">
            <v>620</v>
          </cell>
        </row>
        <row r="244">
          <cell r="B244">
            <v>542</v>
          </cell>
        </row>
        <row r="245">
          <cell r="B245">
            <v>477</v>
          </cell>
        </row>
        <row r="246">
          <cell r="B246">
            <v>527</v>
          </cell>
        </row>
        <row r="247">
          <cell r="B247">
            <v>581</v>
          </cell>
        </row>
        <row r="248">
          <cell r="B248">
            <v>637</v>
          </cell>
        </row>
        <row r="249">
          <cell r="B249">
            <v>633</v>
          </cell>
        </row>
        <row r="250">
          <cell r="B250">
            <v>623</v>
          </cell>
        </row>
        <row r="251">
          <cell r="B251">
            <v>548</v>
          </cell>
        </row>
        <row r="252">
          <cell r="B252">
            <v>527</v>
          </cell>
        </row>
        <row r="253">
          <cell r="B253">
            <v>594</v>
          </cell>
        </row>
        <row r="254">
          <cell r="B254">
            <v>632</v>
          </cell>
        </row>
        <row r="255">
          <cell r="B255">
            <v>664</v>
          </cell>
        </row>
        <row r="256">
          <cell r="B256">
            <v>652</v>
          </cell>
        </row>
        <row r="257">
          <cell r="B257">
            <v>655</v>
          </cell>
        </row>
        <row r="258">
          <cell r="B258">
            <v>622</v>
          </cell>
        </row>
        <row r="259">
          <cell r="B259">
            <v>603</v>
          </cell>
        </row>
        <row r="260">
          <cell r="B260">
            <v>663</v>
          </cell>
        </row>
        <row r="261">
          <cell r="B261">
            <v>675</v>
          </cell>
        </row>
        <row r="262">
          <cell r="B262">
            <v>705</v>
          </cell>
        </row>
        <row r="263">
          <cell r="B263">
            <v>718</v>
          </cell>
        </row>
        <row r="264">
          <cell r="B264">
            <v>667</v>
          </cell>
        </row>
        <row r="265">
          <cell r="B265">
            <v>610</v>
          </cell>
        </row>
        <row r="266">
          <cell r="B266">
            <v>540</v>
          </cell>
        </row>
        <row r="267">
          <cell r="B267">
            <v>645</v>
          </cell>
        </row>
        <row r="268">
          <cell r="B268">
            <v>715</v>
          </cell>
        </row>
        <row r="269">
          <cell r="B269">
            <v>742</v>
          </cell>
        </row>
        <row r="270">
          <cell r="B270">
            <v>746</v>
          </cell>
        </row>
        <row r="271">
          <cell r="B271">
            <v>723</v>
          </cell>
        </row>
        <row r="272">
          <cell r="B272">
            <v>688</v>
          </cell>
        </row>
        <row r="273">
          <cell r="B273">
            <v>635</v>
          </cell>
        </row>
        <row r="274">
          <cell r="B274">
            <v>680</v>
          </cell>
        </row>
        <row r="275">
          <cell r="B275">
            <v>679</v>
          </cell>
        </row>
        <row r="276">
          <cell r="B276">
            <v>717</v>
          </cell>
        </row>
        <row r="277">
          <cell r="B277">
            <v>694</v>
          </cell>
        </row>
        <row r="278">
          <cell r="B278">
            <v>724</v>
          </cell>
        </row>
        <row r="279">
          <cell r="B279">
            <v>675</v>
          </cell>
        </row>
        <row r="280">
          <cell r="B280">
            <v>575</v>
          </cell>
        </row>
        <row r="281">
          <cell r="B281">
            <v>627</v>
          </cell>
        </row>
        <row r="282">
          <cell r="B282">
            <v>626</v>
          </cell>
        </row>
        <row r="283">
          <cell r="B283">
            <v>660</v>
          </cell>
        </row>
        <row r="284">
          <cell r="B284">
            <v>636</v>
          </cell>
        </row>
        <row r="285">
          <cell r="B285">
            <v>672</v>
          </cell>
        </row>
        <row r="286">
          <cell r="B286">
            <v>655</v>
          </cell>
        </row>
        <row r="287">
          <cell r="B287">
            <v>583</v>
          </cell>
        </row>
        <row r="288">
          <cell r="B288">
            <v>624</v>
          </cell>
        </row>
        <row r="289">
          <cell r="B289">
            <v>660</v>
          </cell>
        </row>
        <row r="290">
          <cell r="B290">
            <v>693</v>
          </cell>
        </row>
        <row r="291">
          <cell r="B291">
            <v>693</v>
          </cell>
        </row>
        <row r="292">
          <cell r="B292">
            <v>724</v>
          </cell>
        </row>
        <row r="293">
          <cell r="B293">
            <v>702</v>
          </cell>
        </row>
        <row r="294">
          <cell r="B294">
            <v>722</v>
          </cell>
        </row>
        <row r="295">
          <cell r="B295">
            <v>837</v>
          </cell>
        </row>
        <row r="296">
          <cell r="B296">
            <v>939</v>
          </cell>
        </row>
        <row r="297">
          <cell r="B297">
            <v>983</v>
          </cell>
        </row>
        <row r="298">
          <cell r="B298">
            <v>906</v>
          </cell>
        </row>
        <row r="299">
          <cell r="B299">
            <v>846</v>
          </cell>
        </row>
        <row r="300">
          <cell r="B300">
            <v>895</v>
          </cell>
        </row>
        <row r="301">
          <cell r="B301">
            <v>1051</v>
          </cell>
        </row>
        <row r="302">
          <cell r="B302">
            <v>1033</v>
          </cell>
        </row>
        <row r="303">
          <cell r="B303">
            <v>1112</v>
          </cell>
        </row>
        <row r="304">
          <cell r="B304">
            <v>1189</v>
          </cell>
        </row>
        <row r="305">
          <cell r="B305">
            <v>1440</v>
          </cell>
        </row>
        <row r="306">
          <cell r="B306">
            <v>1362</v>
          </cell>
        </row>
        <row r="307">
          <cell r="B307">
            <v>929</v>
          </cell>
        </row>
        <row r="308">
          <cell r="B308">
            <v>1046</v>
          </cell>
        </row>
        <row r="309">
          <cell r="B309">
            <v>1145</v>
          </cell>
        </row>
        <row r="310">
          <cell r="B310">
            <v>924</v>
          </cell>
        </row>
        <row r="311">
          <cell r="B311">
            <v>1064</v>
          </cell>
        </row>
        <row r="312">
          <cell r="B312">
            <v>1054</v>
          </cell>
        </row>
        <row r="313">
          <cell r="B313">
            <v>850</v>
          </cell>
        </row>
        <row r="314">
          <cell r="B314">
            <v>684</v>
          </cell>
        </row>
        <row r="315">
          <cell r="B315">
            <v>839</v>
          </cell>
        </row>
        <row r="316">
          <cell r="B316">
            <v>891</v>
          </cell>
        </row>
        <row r="317">
          <cell r="B317">
            <v>1067</v>
          </cell>
        </row>
        <row r="318">
          <cell r="B318">
            <v>726</v>
          </cell>
        </row>
        <row r="319">
          <cell r="B319">
            <v>771</v>
          </cell>
        </row>
        <row r="320">
          <cell r="B320">
            <v>965</v>
          </cell>
        </row>
        <row r="321">
          <cell r="B321">
            <v>1114</v>
          </cell>
        </row>
        <row r="322">
          <cell r="B322">
            <v>1275</v>
          </cell>
        </row>
        <row r="323">
          <cell r="B323">
            <v>1206</v>
          </cell>
        </row>
        <row r="324">
          <cell r="B324">
            <v>862</v>
          </cell>
        </row>
        <row r="325">
          <cell r="B325">
            <v>950</v>
          </cell>
        </row>
        <row r="326">
          <cell r="B326">
            <v>730</v>
          </cell>
        </row>
        <row r="327">
          <cell r="B327">
            <v>803</v>
          </cell>
        </row>
        <row r="328">
          <cell r="B328">
            <v>856</v>
          </cell>
        </row>
        <row r="329">
          <cell r="B329">
            <v>1160</v>
          </cell>
        </row>
        <row r="330">
          <cell r="B330">
            <v>1230</v>
          </cell>
        </row>
        <row r="331">
          <cell r="B331">
            <v>952</v>
          </cell>
        </row>
        <row r="332">
          <cell r="B332">
            <v>898</v>
          </cell>
        </row>
        <row r="333">
          <cell r="B333">
            <v>1042</v>
          </cell>
        </row>
        <row r="334">
          <cell r="B334">
            <v>1296</v>
          </cell>
        </row>
        <row r="335">
          <cell r="B335">
            <v>1536</v>
          </cell>
        </row>
        <row r="336">
          <cell r="B336">
            <v>1479</v>
          </cell>
        </row>
        <row r="337">
          <cell r="B337">
            <v>1499</v>
          </cell>
        </row>
        <row r="338">
          <cell r="B338">
            <v>1477</v>
          </cell>
        </row>
        <row r="339">
          <cell r="B339">
            <v>1489</v>
          </cell>
        </row>
        <row r="340">
          <cell r="B340">
            <v>1411</v>
          </cell>
        </row>
        <row r="341">
          <cell r="B341">
            <v>1403</v>
          </cell>
        </row>
        <row r="342">
          <cell r="B342">
            <v>1154</v>
          </cell>
        </row>
        <row r="343">
          <cell r="B343">
            <v>1244</v>
          </cell>
        </row>
        <row r="344">
          <cell r="B344">
            <v>1120</v>
          </cell>
        </row>
        <row r="345">
          <cell r="B345">
            <v>1437</v>
          </cell>
        </row>
        <row r="346">
          <cell r="B346">
            <v>1263</v>
          </cell>
        </row>
        <row r="347">
          <cell r="B347">
            <v>1099</v>
          </cell>
        </row>
        <row r="348">
          <cell r="B348">
            <v>981</v>
          </cell>
        </row>
        <row r="349">
          <cell r="B349">
            <v>1066</v>
          </cell>
        </row>
        <row r="350">
          <cell r="B350">
            <v>1094</v>
          </cell>
        </row>
        <row r="351">
          <cell r="B351">
            <v>1428</v>
          </cell>
        </row>
        <row r="352">
          <cell r="B352">
            <v>1396</v>
          </cell>
        </row>
        <row r="353">
          <cell r="B353">
            <v>1361</v>
          </cell>
        </row>
        <row r="354">
          <cell r="B354">
            <v>1546</v>
          </cell>
        </row>
        <row r="355">
          <cell r="B355">
            <v>1549</v>
          </cell>
        </row>
        <row r="356">
          <cell r="B356">
            <v>1479</v>
          </cell>
        </row>
        <row r="357">
          <cell r="B357">
            <v>1535</v>
          </cell>
        </row>
        <row r="358">
          <cell r="B358">
            <v>1490</v>
          </cell>
        </row>
        <row r="359">
          <cell r="B359">
            <v>1417</v>
          </cell>
        </row>
        <row r="360">
          <cell r="B360">
            <v>1566</v>
          </cell>
        </row>
        <row r="361">
          <cell r="B361">
            <v>1276</v>
          </cell>
        </row>
        <row r="362">
          <cell r="B362">
            <v>1413</v>
          </cell>
        </row>
        <row r="363">
          <cell r="B363">
            <v>1355</v>
          </cell>
        </row>
        <row r="364">
          <cell r="B364">
            <v>1182</v>
          </cell>
        </row>
        <row r="365">
          <cell r="B365">
            <v>1191</v>
          </cell>
        </row>
        <row r="366">
          <cell r="B366">
            <v>1121</v>
          </cell>
        </row>
        <row r="367">
          <cell r="B367">
            <v>906</v>
          </cell>
        </row>
        <row r="368">
          <cell r="B368">
            <v>859</v>
          </cell>
        </row>
        <row r="369">
          <cell r="B369">
            <v>928</v>
          </cell>
        </row>
        <row r="370">
          <cell r="B370">
            <v>1107</v>
          </cell>
        </row>
        <row r="371">
          <cell r="B371">
            <v>1331</v>
          </cell>
        </row>
        <row r="372">
          <cell r="B372">
            <v>1713</v>
          </cell>
        </row>
        <row r="373">
          <cell r="B373">
            <v>1986</v>
          </cell>
        </row>
        <row r="374">
          <cell r="B374">
            <v>1704</v>
          </cell>
        </row>
        <row r="375">
          <cell r="B375">
            <v>1679</v>
          </cell>
        </row>
        <row r="376">
          <cell r="B376">
            <v>1621</v>
          </cell>
        </row>
        <row r="377">
          <cell r="B377">
            <v>1567</v>
          </cell>
        </row>
        <row r="378">
          <cell r="B378">
            <v>1602</v>
          </cell>
        </row>
        <row r="379">
          <cell r="B379">
            <v>1925</v>
          </cell>
        </row>
        <row r="380">
          <cell r="B380">
            <v>1945</v>
          </cell>
        </row>
        <row r="381">
          <cell r="B381">
            <v>1896</v>
          </cell>
        </row>
        <row r="382">
          <cell r="B382">
            <v>2140</v>
          </cell>
        </row>
        <row r="383">
          <cell r="B383">
            <v>1825</v>
          </cell>
        </row>
        <row r="384">
          <cell r="B384">
            <v>1465</v>
          </cell>
        </row>
        <row r="385">
          <cell r="B385">
            <v>1361</v>
          </cell>
        </row>
        <row r="386">
          <cell r="B386">
            <v>1408</v>
          </cell>
        </row>
        <row r="387">
          <cell r="B387">
            <v>1818</v>
          </cell>
        </row>
        <row r="388">
          <cell r="B388">
            <v>1723</v>
          </cell>
        </row>
        <row r="389">
          <cell r="B389">
            <v>1579</v>
          </cell>
        </row>
        <row r="390">
          <cell r="B390">
            <v>1234</v>
          </cell>
        </row>
        <row r="391">
          <cell r="B391">
            <v>1197</v>
          </cell>
        </row>
        <row r="392">
          <cell r="B392">
            <v>1416</v>
          </cell>
        </row>
        <row r="393">
          <cell r="B393">
            <v>1243</v>
          </cell>
        </row>
        <row r="394">
          <cell r="B394">
            <v>1165</v>
          </cell>
        </row>
        <row r="395">
          <cell r="B395">
            <v>1014</v>
          </cell>
        </row>
        <row r="396">
          <cell r="B396">
            <v>937</v>
          </cell>
        </row>
        <row r="397">
          <cell r="B397">
            <v>1017</v>
          </cell>
        </row>
        <row r="398">
          <cell r="B398">
            <v>1022</v>
          </cell>
        </row>
        <row r="399">
          <cell r="B399">
            <v>1100</v>
          </cell>
        </row>
        <row r="400">
          <cell r="B400">
            <v>1249</v>
          </cell>
        </row>
        <row r="401">
          <cell r="B401">
            <v>1260</v>
          </cell>
        </row>
        <row r="402">
          <cell r="B402">
            <v>1266</v>
          </cell>
        </row>
        <row r="403">
          <cell r="B403">
            <v>1309</v>
          </cell>
        </row>
        <row r="404">
          <cell r="B404">
            <v>1377</v>
          </cell>
        </row>
        <row r="405">
          <cell r="B405">
            <v>1426</v>
          </cell>
        </row>
        <row r="406">
          <cell r="B406">
            <v>1439</v>
          </cell>
        </row>
        <row r="407">
          <cell r="B407">
            <v>1356</v>
          </cell>
        </row>
        <row r="408">
          <cell r="B408">
            <v>1477</v>
          </cell>
        </row>
        <row r="409">
          <cell r="B409">
            <v>1302</v>
          </cell>
        </row>
        <row r="410">
          <cell r="B410">
            <v>1516</v>
          </cell>
        </row>
        <row r="411">
          <cell r="B411">
            <v>1352</v>
          </cell>
        </row>
        <row r="412">
          <cell r="B412">
            <v>1097</v>
          </cell>
        </row>
        <row r="413">
          <cell r="B413">
            <v>914</v>
          </cell>
        </row>
        <row r="414">
          <cell r="B414">
            <v>974</v>
          </cell>
        </row>
        <row r="415">
          <cell r="B415">
            <v>1378</v>
          </cell>
        </row>
        <row r="416">
          <cell r="B416">
            <v>1130</v>
          </cell>
        </row>
        <row r="417">
          <cell r="B417">
            <v>1013</v>
          </cell>
        </row>
        <row r="418">
          <cell r="B418">
            <v>1034</v>
          </cell>
        </row>
        <row r="419">
          <cell r="B419">
            <v>1043</v>
          </cell>
        </row>
        <row r="420">
          <cell r="B420">
            <v>1102</v>
          </cell>
        </row>
        <row r="421">
          <cell r="B421">
            <v>1206</v>
          </cell>
        </row>
        <row r="422">
          <cell r="B422">
            <v>1367</v>
          </cell>
        </row>
        <row r="423">
          <cell r="B423">
            <v>1236</v>
          </cell>
        </row>
        <row r="424">
          <cell r="B424">
            <v>1153</v>
          </cell>
        </row>
        <row r="425">
          <cell r="B425">
            <v>1462</v>
          </cell>
        </row>
        <row r="426">
          <cell r="B426">
            <v>1413</v>
          </cell>
        </row>
        <row r="427">
          <cell r="B427">
            <v>1316</v>
          </cell>
        </row>
        <row r="428">
          <cell r="B428">
            <v>1346</v>
          </cell>
        </row>
        <row r="429">
          <cell r="B429">
            <v>1371</v>
          </cell>
        </row>
        <row r="430">
          <cell r="B430">
            <v>1289</v>
          </cell>
        </row>
        <row r="431">
          <cell r="B431">
            <v>1133</v>
          </cell>
        </row>
        <row r="432">
          <cell r="B432">
            <v>1136</v>
          </cell>
        </row>
        <row r="433">
          <cell r="B433">
            <v>1045</v>
          </cell>
        </row>
        <row r="434">
          <cell r="B434">
            <v>973</v>
          </cell>
        </row>
        <row r="435">
          <cell r="B435">
            <v>890</v>
          </cell>
        </row>
        <row r="436">
          <cell r="B436">
            <v>817</v>
          </cell>
        </row>
        <row r="437">
          <cell r="B437">
            <v>857</v>
          </cell>
        </row>
        <row r="438">
          <cell r="B438">
            <v>1024</v>
          </cell>
        </row>
        <row r="439">
          <cell r="B439">
            <v>986</v>
          </cell>
        </row>
        <row r="440">
          <cell r="B440">
            <v>914</v>
          </cell>
        </row>
        <row r="441">
          <cell r="B441">
            <v>839</v>
          </cell>
        </row>
        <row r="442">
          <cell r="B442">
            <v>994</v>
          </cell>
        </row>
        <row r="443">
          <cell r="B443">
            <v>1010</v>
          </cell>
        </row>
        <row r="444">
          <cell r="B444">
            <v>904</v>
          </cell>
        </row>
        <row r="445">
          <cell r="B445">
            <v>815</v>
          </cell>
        </row>
        <row r="446">
          <cell r="B446">
            <v>793</v>
          </cell>
        </row>
        <row r="447">
          <cell r="B447">
            <v>785</v>
          </cell>
        </row>
        <row r="448">
          <cell r="B448">
            <v>797</v>
          </cell>
        </row>
        <row r="449">
          <cell r="B449">
            <v>939</v>
          </cell>
        </row>
        <row r="450">
          <cell r="B450">
            <v>902</v>
          </cell>
        </row>
        <row r="451">
          <cell r="B451">
            <v>860</v>
          </cell>
        </row>
        <row r="452">
          <cell r="B452">
            <v>831</v>
          </cell>
        </row>
        <row r="453">
          <cell r="B453">
            <v>858</v>
          </cell>
        </row>
        <row r="454">
          <cell r="B454">
            <v>839</v>
          </cell>
        </row>
        <row r="455">
          <cell r="B455">
            <v>806</v>
          </cell>
        </row>
        <row r="456">
          <cell r="B456">
            <v>841</v>
          </cell>
        </row>
        <row r="457">
          <cell r="B457">
            <v>1003</v>
          </cell>
        </row>
        <row r="458">
          <cell r="B458">
            <v>1188</v>
          </cell>
        </row>
        <row r="459">
          <cell r="B459">
            <v>1242</v>
          </cell>
        </row>
        <row r="460">
          <cell r="B460">
            <v>1140</v>
          </cell>
        </row>
        <row r="461">
          <cell r="B461">
            <v>1037</v>
          </cell>
        </row>
        <row r="462">
          <cell r="B462">
            <v>1301</v>
          </cell>
        </row>
        <row r="463">
          <cell r="B463">
            <v>958</v>
          </cell>
        </row>
        <row r="464">
          <cell r="B464">
            <v>956</v>
          </cell>
        </row>
        <row r="465">
          <cell r="B465">
            <v>957</v>
          </cell>
        </row>
        <row r="466">
          <cell r="B466">
            <v>1126</v>
          </cell>
        </row>
        <row r="467">
          <cell r="B467">
            <v>1061</v>
          </cell>
        </row>
        <row r="468">
          <cell r="B468">
            <v>972</v>
          </cell>
        </row>
        <row r="469">
          <cell r="B469">
            <v>878</v>
          </cell>
        </row>
        <row r="470">
          <cell r="B470">
            <v>826</v>
          </cell>
        </row>
        <row r="471">
          <cell r="B471">
            <v>872</v>
          </cell>
        </row>
        <row r="472">
          <cell r="B472">
            <v>850</v>
          </cell>
        </row>
        <row r="473">
          <cell r="B473">
            <v>841</v>
          </cell>
        </row>
        <row r="474">
          <cell r="B474">
            <v>825</v>
          </cell>
        </row>
        <row r="475">
          <cell r="B475">
            <v>818</v>
          </cell>
        </row>
        <row r="476">
          <cell r="B476">
            <v>791</v>
          </cell>
        </row>
        <row r="477">
          <cell r="B477">
            <v>793</v>
          </cell>
        </row>
        <row r="478">
          <cell r="B478">
            <v>750</v>
          </cell>
        </row>
        <row r="479">
          <cell r="B479">
            <v>760</v>
          </cell>
        </row>
        <row r="480">
          <cell r="B480">
            <v>768</v>
          </cell>
        </row>
        <row r="481">
          <cell r="B481">
            <v>863</v>
          </cell>
        </row>
        <row r="482">
          <cell r="B482">
            <v>764</v>
          </cell>
        </row>
        <row r="483">
          <cell r="B483">
            <v>655</v>
          </cell>
        </row>
        <row r="484">
          <cell r="B484">
            <v>713</v>
          </cell>
        </row>
        <row r="485">
          <cell r="B485">
            <v>801</v>
          </cell>
        </row>
        <row r="486">
          <cell r="B486">
            <v>821</v>
          </cell>
        </row>
        <row r="487">
          <cell r="B487">
            <v>814</v>
          </cell>
        </row>
        <row r="488">
          <cell r="B488">
            <v>792</v>
          </cell>
        </row>
        <row r="489">
          <cell r="B489">
            <v>715</v>
          </cell>
        </row>
        <row r="490">
          <cell r="B490">
            <v>649</v>
          </cell>
        </row>
        <row r="491">
          <cell r="B491">
            <v>642</v>
          </cell>
        </row>
        <row r="492">
          <cell r="B492">
            <v>628</v>
          </cell>
        </row>
        <row r="493">
          <cell r="B493">
            <v>601</v>
          </cell>
        </row>
        <row r="494">
          <cell r="B494">
            <v>621</v>
          </cell>
        </row>
        <row r="495">
          <cell r="B495">
            <v>590</v>
          </cell>
        </row>
        <row r="496">
          <cell r="B496">
            <v>569</v>
          </cell>
        </row>
        <row r="497">
          <cell r="B497">
            <v>533</v>
          </cell>
        </row>
        <row r="498">
          <cell r="B498">
            <v>565</v>
          </cell>
        </row>
        <row r="499">
          <cell r="B499">
            <v>558</v>
          </cell>
        </row>
        <row r="500">
          <cell r="B500">
            <v>577</v>
          </cell>
        </row>
        <row r="501">
          <cell r="B501">
            <v>511</v>
          </cell>
        </row>
        <row r="502">
          <cell r="B502">
            <v>560</v>
          </cell>
        </row>
        <row r="503">
          <cell r="B503">
            <v>462</v>
          </cell>
        </row>
        <row r="504">
          <cell r="B504">
            <v>382</v>
          </cell>
        </row>
        <row r="505">
          <cell r="B505">
            <v>471</v>
          </cell>
        </row>
        <row r="506">
          <cell r="B506">
            <v>526</v>
          </cell>
        </row>
        <row r="507">
          <cell r="B507">
            <v>654</v>
          </cell>
        </row>
        <row r="508">
          <cell r="B508">
            <v>514</v>
          </cell>
        </row>
        <row r="509">
          <cell r="B509">
            <v>524</v>
          </cell>
        </row>
        <row r="510">
          <cell r="B510">
            <v>496</v>
          </cell>
        </row>
        <row r="511">
          <cell r="B511">
            <v>423</v>
          </cell>
        </row>
        <row r="512">
          <cell r="B512">
            <v>398</v>
          </cell>
        </row>
        <row r="513">
          <cell r="B513">
            <v>463</v>
          </cell>
        </row>
        <row r="514">
          <cell r="B514">
            <v>535</v>
          </cell>
        </row>
        <row r="515">
          <cell r="B515">
            <v>538</v>
          </cell>
        </row>
        <row r="516">
          <cell r="B516">
            <v>503</v>
          </cell>
        </row>
        <row r="517">
          <cell r="B517">
            <v>406</v>
          </cell>
        </row>
        <row r="518">
          <cell r="B518">
            <v>393</v>
          </cell>
        </row>
        <row r="519">
          <cell r="B519">
            <v>466</v>
          </cell>
        </row>
        <row r="520">
          <cell r="B520">
            <v>502</v>
          </cell>
        </row>
        <row r="521">
          <cell r="B521">
            <v>577</v>
          </cell>
        </row>
        <row r="522">
          <cell r="B522">
            <v>701</v>
          </cell>
        </row>
        <row r="523">
          <cell r="B523">
            <v>642</v>
          </cell>
        </row>
        <row r="524">
          <cell r="B524">
            <v>540</v>
          </cell>
        </row>
        <row r="525">
          <cell r="B525">
            <v>586</v>
          </cell>
        </row>
        <row r="526">
          <cell r="B526">
            <v>630</v>
          </cell>
        </row>
        <row r="527">
          <cell r="B527">
            <v>674</v>
          </cell>
        </row>
        <row r="528">
          <cell r="B528">
            <v>664</v>
          </cell>
        </row>
        <row r="529">
          <cell r="B529">
            <v>655</v>
          </cell>
        </row>
        <row r="530">
          <cell r="B530">
            <v>710</v>
          </cell>
        </row>
        <row r="531">
          <cell r="B531">
            <v>678</v>
          </cell>
        </row>
        <row r="532">
          <cell r="B532">
            <v>649</v>
          </cell>
        </row>
        <row r="533">
          <cell r="B533">
            <v>607</v>
          </cell>
        </row>
        <row r="534">
          <cell r="B534">
            <v>646</v>
          </cell>
        </row>
        <row r="535">
          <cell r="B535">
            <v>629</v>
          </cell>
        </row>
        <row r="536">
          <cell r="B536">
            <v>596</v>
          </cell>
        </row>
        <row r="537">
          <cell r="B537">
            <v>586</v>
          </cell>
        </row>
        <row r="538">
          <cell r="B538">
            <v>551</v>
          </cell>
        </row>
        <row r="539">
          <cell r="B539">
            <v>537</v>
          </cell>
        </row>
        <row r="540">
          <cell r="B540">
            <v>581</v>
          </cell>
        </row>
        <row r="541">
          <cell r="B541">
            <v>618</v>
          </cell>
        </row>
        <row r="542">
          <cell r="B542">
            <v>609</v>
          </cell>
        </row>
        <row r="543">
          <cell r="B543">
            <v>578</v>
          </cell>
        </row>
        <row r="544">
          <cell r="B544">
            <v>557</v>
          </cell>
        </row>
        <row r="545">
          <cell r="B545">
            <v>522</v>
          </cell>
        </row>
        <row r="546">
          <cell r="B546">
            <v>546</v>
          </cell>
        </row>
        <row r="547">
          <cell r="B547">
            <v>588</v>
          </cell>
        </row>
        <row r="548">
          <cell r="B548">
            <v>616</v>
          </cell>
        </row>
        <row r="549">
          <cell r="B549">
            <v>597</v>
          </cell>
        </row>
        <row r="550">
          <cell r="B550">
            <v>642</v>
          </cell>
        </row>
        <row r="551">
          <cell r="B551">
            <v>567</v>
          </cell>
        </row>
        <row r="552">
          <cell r="B552">
            <v>359</v>
          </cell>
        </row>
        <row r="553">
          <cell r="B553">
            <v>418</v>
          </cell>
        </row>
        <row r="554">
          <cell r="B554">
            <v>528</v>
          </cell>
        </row>
        <row r="555">
          <cell r="B555">
            <v>631</v>
          </cell>
        </row>
        <row r="556">
          <cell r="B556">
            <v>672</v>
          </cell>
        </row>
        <row r="557">
          <cell r="B557">
            <v>580</v>
          </cell>
        </row>
        <row r="558">
          <cell r="B558">
            <v>567</v>
          </cell>
        </row>
        <row r="559">
          <cell r="B559">
            <v>593</v>
          </cell>
        </row>
        <row r="560">
          <cell r="B560">
            <v>573</v>
          </cell>
        </row>
        <row r="561">
          <cell r="B561">
            <v>585</v>
          </cell>
        </row>
        <row r="562">
          <cell r="B562">
            <v>636</v>
          </cell>
        </row>
        <row r="563">
          <cell r="B563">
            <v>677</v>
          </cell>
        </row>
        <row r="564">
          <cell r="B564">
            <v>673</v>
          </cell>
        </row>
        <row r="565">
          <cell r="B565">
            <v>628</v>
          </cell>
        </row>
        <row r="566">
          <cell r="B566">
            <v>605</v>
          </cell>
        </row>
        <row r="567">
          <cell r="B567">
            <v>584</v>
          </cell>
        </row>
        <row r="568">
          <cell r="B568">
            <v>581</v>
          </cell>
        </row>
        <row r="569">
          <cell r="B569">
            <v>675</v>
          </cell>
        </row>
        <row r="570">
          <cell r="B570">
            <v>645</v>
          </cell>
        </row>
        <row r="571">
          <cell r="B571">
            <v>669</v>
          </cell>
        </row>
        <row r="572">
          <cell r="B572">
            <v>673</v>
          </cell>
        </row>
        <row r="573">
          <cell r="B573">
            <v>562</v>
          </cell>
        </row>
        <row r="574">
          <cell r="B574">
            <v>557</v>
          </cell>
        </row>
        <row r="575">
          <cell r="B575">
            <v>625</v>
          </cell>
        </row>
        <row r="576">
          <cell r="B576">
            <v>664</v>
          </cell>
        </row>
        <row r="577">
          <cell r="B577">
            <v>631</v>
          </cell>
        </row>
        <row r="578">
          <cell r="B578">
            <v>686</v>
          </cell>
        </row>
        <row r="579">
          <cell r="B579">
            <v>655</v>
          </cell>
        </row>
        <row r="580">
          <cell r="B580">
            <v>616</v>
          </cell>
        </row>
        <row r="581">
          <cell r="B581">
            <v>532</v>
          </cell>
        </row>
        <row r="582">
          <cell r="B582">
            <v>582</v>
          </cell>
        </row>
        <row r="583">
          <cell r="B583">
            <v>627</v>
          </cell>
        </row>
        <row r="584">
          <cell r="B584">
            <v>593</v>
          </cell>
        </row>
        <row r="585">
          <cell r="B585">
            <v>586</v>
          </cell>
        </row>
        <row r="586">
          <cell r="B586">
            <v>540</v>
          </cell>
        </row>
        <row r="587">
          <cell r="B587">
            <v>542</v>
          </cell>
        </row>
        <row r="588">
          <cell r="B588">
            <v>557</v>
          </cell>
        </row>
        <row r="589">
          <cell r="B589">
            <v>645</v>
          </cell>
        </row>
        <row r="590">
          <cell r="B590">
            <v>672</v>
          </cell>
        </row>
        <row r="591">
          <cell r="B591">
            <v>644</v>
          </cell>
        </row>
        <row r="592">
          <cell r="B592">
            <v>616</v>
          </cell>
        </row>
        <row r="593">
          <cell r="B593">
            <v>650</v>
          </cell>
        </row>
        <row r="594">
          <cell r="B594">
            <v>593</v>
          </cell>
        </row>
        <row r="595">
          <cell r="B595">
            <v>570</v>
          </cell>
        </row>
        <row r="596">
          <cell r="B596">
            <v>634</v>
          </cell>
        </row>
        <row r="597">
          <cell r="B597">
            <v>598</v>
          </cell>
        </row>
        <row r="598">
          <cell r="B598">
            <v>583</v>
          </cell>
        </row>
        <row r="599">
          <cell r="B599">
            <v>601</v>
          </cell>
        </row>
        <row r="600">
          <cell r="B600">
            <v>606</v>
          </cell>
        </row>
        <row r="601">
          <cell r="B601">
            <v>555</v>
          </cell>
        </row>
        <row r="602">
          <cell r="B602">
            <v>509</v>
          </cell>
        </row>
        <row r="603">
          <cell r="B603">
            <v>561</v>
          </cell>
        </row>
        <row r="604">
          <cell r="B604">
            <v>583</v>
          </cell>
        </row>
        <row r="605">
          <cell r="B605">
            <v>579</v>
          </cell>
        </row>
        <row r="606">
          <cell r="B606">
            <v>623</v>
          </cell>
        </row>
        <row r="607">
          <cell r="B607">
            <v>638</v>
          </cell>
        </row>
        <row r="608">
          <cell r="B608">
            <v>561</v>
          </cell>
        </row>
        <row r="609">
          <cell r="B609">
            <v>435</v>
          </cell>
        </row>
        <row r="610">
          <cell r="B610">
            <v>411</v>
          </cell>
        </row>
        <row r="611">
          <cell r="B611">
            <v>398</v>
          </cell>
        </row>
        <row r="612">
          <cell r="B612">
            <v>518</v>
          </cell>
        </row>
        <row r="613">
          <cell r="B613">
            <v>503</v>
          </cell>
        </row>
        <row r="614">
          <cell r="B614">
            <v>548</v>
          </cell>
        </row>
        <row r="615">
          <cell r="B615">
            <v>498</v>
          </cell>
        </row>
        <row r="616">
          <cell r="B616">
            <v>509</v>
          </cell>
        </row>
        <row r="617">
          <cell r="B617">
            <v>596</v>
          </cell>
        </row>
        <row r="618">
          <cell r="B618">
            <v>591</v>
          </cell>
        </row>
        <row r="619">
          <cell r="B619">
            <v>595</v>
          </cell>
        </row>
        <row r="620">
          <cell r="B620">
            <v>601</v>
          </cell>
        </row>
        <row r="621">
          <cell r="B621">
            <v>593</v>
          </cell>
        </row>
        <row r="622">
          <cell r="B622">
            <v>529</v>
          </cell>
        </row>
        <row r="623">
          <cell r="B623">
            <v>505</v>
          </cell>
        </row>
        <row r="624">
          <cell r="B624">
            <v>620</v>
          </cell>
        </row>
        <row r="625">
          <cell r="B625">
            <v>561</v>
          </cell>
        </row>
        <row r="626">
          <cell r="B626">
            <v>625</v>
          </cell>
        </row>
        <row r="627">
          <cell r="B627">
            <v>631</v>
          </cell>
        </row>
        <row r="628">
          <cell r="B628">
            <v>642</v>
          </cell>
        </row>
        <row r="629">
          <cell r="B629">
            <v>599</v>
          </cell>
        </row>
        <row r="630">
          <cell r="B630">
            <v>587</v>
          </cell>
        </row>
        <row r="631">
          <cell r="B631">
            <v>634</v>
          </cell>
        </row>
        <row r="632">
          <cell r="B632">
            <v>551</v>
          </cell>
        </row>
        <row r="633">
          <cell r="B633">
            <v>570</v>
          </cell>
        </row>
        <row r="634">
          <cell r="B634">
            <v>497</v>
          </cell>
        </row>
        <row r="635">
          <cell r="B635">
            <v>545</v>
          </cell>
        </row>
        <row r="636">
          <cell r="B636">
            <v>577</v>
          </cell>
        </row>
        <row r="637">
          <cell r="B637">
            <v>537</v>
          </cell>
        </row>
        <row r="638">
          <cell r="B638">
            <v>588</v>
          </cell>
        </row>
        <row r="639">
          <cell r="B639">
            <v>601</v>
          </cell>
        </row>
        <row r="640">
          <cell r="B640">
            <v>613</v>
          </cell>
        </row>
        <row r="641">
          <cell r="B641">
            <v>623</v>
          </cell>
        </row>
        <row r="642">
          <cell r="B642">
            <v>636</v>
          </cell>
        </row>
        <row r="643">
          <cell r="B643">
            <v>534</v>
          </cell>
        </row>
        <row r="644">
          <cell r="B644">
            <v>489</v>
          </cell>
        </row>
        <row r="645">
          <cell r="B645">
            <v>568</v>
          </cell>
        </row>
        <row r="646">
          <cell r="B646">
            <v>617</v>
          </cell>
        </row>
        <row r="647">
          <cell r="B647">
            <v>689</v>
          </cell>
        </row>
        <row r="648">
          <cell r="B648">
            <v>701</v>
          </cell>
        </row>
        <row r="649">
          <cell r="B649">
            <v>681</v>
          </cell>
        </row>
        <row r="650">
          <cell r="B650">
            <v>683</v>
          </cell>
        </row>
        <row r="651">
          <cell r="B651">
            <v>752</v>
          </cell>
        </row>
        <row r="652">
          <cell r="B652">
            <v>756</v>
          </cell>
        </row>
        <row r="653">
          <cell r="B653">
            <v>676</v>
          </cell>
        </row>
        <row r="654">
          <cell r="B654">
            <v>623</v>
          </cell>
        </row>
        <row r="655">
          <cell r="B655">
            <v>635</v>
          </cell>
        </row>
        <row r="656">
          <cell r="B656">
            <v>624</v>
          </cell>
        </row>
        <row r="657">
          <cell r="B657">
            <v>564</v>
          </cell>
        </row>
        <row r="658">
          <cell r="B658">
            <v>585</v>
          </cell>
        </row>
        <row r="659">
          <cell r="B659">
            <v>671</v>
          </cell>
        </row>
        <row r="660">
          <cell r="B660">
            <v>697</v>
          </cell>
        </row>
        <row r="661">
          <cell r="B661">
            <v>737</v>
          </cell>
        </row>
        <row r="662">
          <cell r="B662">
            <v>692</v>
          </cell>
        </row>
        <row r="663">
          <cell r="B663">
            <v>696</v>
          </cell>
        </row>
        <row r="664">
          <cell r="B664">
            <v>736</v>
          </cell>
        </row>
        <row r="665">
          <cell r="B665">
            <v>780</v>
          </cell>
        </row>
        <row r="666">
          <cell r="B666">
            <v>834</v>
          </cell>
        </row>
        <row r="667">
          <cell r="B667">
            <v>932</v>
          </cell>
        </row>
        <row r="668">
          <cell r="B668">
            <v>940</v>
          </cell>
        </row>
        <row r="669">
          <cell r="B669">
            <v>878</v>
          </cell>
        </row>
        <row r="670">
          <cell r="B670">
            <v>780</v>
          </cell>
        </row>
        <row r="671">
          <cell r="B671">
            <v>647</v>
          </cell>
        </row>
        <row r="672">
          <cell r="B672">
            <v>597</v>
          </cell>
        </row>
        <row r="673">
          <cell r="B673">
            <v>699</v>
          </cell>
        </row>
        <row r="674">
          <cell r="B674">
            <v>680</v>
          </cell>
        </row>
        <row r="675">
          <cell r="B675">
            <v>730</v>
          </cell>
        </row>
        <row r="676">
          <cell r="B676">
            <v>762</v>
          </cell>
        </row>
        <row r="677">
          <cell r="B677">
            <v>721</v>
          </cell>
        </row>
        <row r="678">
          <cell r="B678">
            <v>703</v>
          </cell>
        </row>
        <row r="679">
          <cell r="B679">
            <v>764</v>
          </cell>
        </row>
        <row r="680">
          <cell r="B680">
            <v>806</v>
          </cell>
        </row>
        <row r="681">
          <cell r="B681">
            <v>1041</v>
          </cell>
        </row>
        <row r="682">
          <cell r="B682">
            <v>1165</v>
          </cell>
        </row>
        <row r="683">
          <cell r="B683">
            <v>1018</v>
          </cell>
        </row>
        <row r="684">
          <cell r="B684">
            <v>1342</v>
          </cell>
        </row>
        <row r="685">
          <cell r="B685">
            <v>1153</v>
          </cell>
        </row>
        <row r="686">
          <cell r="B686">
            <v>1143</v>
          </cell>
        </row>
        <row r="687">
          <cell r="B687">
            <v>1203</v>
          </cell>
        </row>
        <row r="688">
          <cell r="B688">
            <v>1230</v>
          </cell>
        </row>
        <row r="689">
          <cell r="B689">
            <v>1156</v>
          </cell>
        </row>
        <row r="690">
          <cell r="B690">
            <v>1023</v>
          </cell>
        </row>
        <row r="691">
          <cell r="B691">
            <v>1034</v>
          </cell>
        </row>
        <row r="692">
          <cell r="B692">
            <v>881</v>
          </cell>
        </row>
        <row r="693">
          <cell r="B693">
            <v>944</v>
          </cell>
        </row>
        <row r="694">
          <cell r="B694">
            <v>999</v>
          </cell>
        </row>
        <row r="695">
          <cell r="B695">
            <v>1105</v>
          </cell>
        </row>
        <row r="696">
          <cell r="B696">
            <v>1020</v>
          </cell>
        </row>
        <row r="697">
          <cell r="B697">
            <v>1283</v>
          </cell>
        </row>
        <row r="698">
          <cell r="B698">
            <v>1227</v>
          </cell>
        </row>
        <row r="699">
          <cell r="B699">
            <v>1060</v>
          </cell>
        </row>
        <row r="700">
          <cell r="B700">
            <v>1005</v>
          </cell>
        </row>
        <row r="701">
          <cell r="B701">
            <v>1443</v>
          </cell>
        </row>
        <row r="702">
          <cell r="B702">
            <v>1363</v>
          </cell>
        </row>
        <row r="703">
          <cell r="B703">
            <v>1396</v>
          </cell>
        </row>
        <row r="704">
          <cell r="B704">
            <v>1362</v>
          </cell>
        </row>
        <row r="705">
          <cell r="B705">
            <v>1307</v>
          </cell>
        </row>
        <row r="706">
          <cell r="B706">
            <v>1331</v>
          </cell>
        </row>
        <row r="707">
          <cell r="B707">
            <v>1389</v>
          </cell>
        </row>
        <row r="708">
          <cell r="B708">
            <v>1447</v>
          </cell>
        </row>
        <row r="709">
          <cell r="B709">
            <v>1835</v>
          </cell>
        </row>
        <row r="710">
          <cell r="B710">
            <v>1985</v>
          </cell>
        </row>
        <row r="711">
          <cell r="B711">
            <v>1914</v>
          </cell>
        </row>
        <row r="712">
          <cell r="B712">
            <v>1923</v>
          </cell>
        </row>
        <row r="713">
          <cell r="B713">
            <v>1772</v>
          </cell>
        </row>
        <row r="714">
          <cell r="B714">
            <v>1589</v>
          </cell>
        </row>
        <row r="715">
          <cell r="B715">
            <v>1514</v>
          </cell>
        </row>
        <row r="716">
          <cell r="B716">
            <v>1495</v>
          </cell>
        </row>
        <row r="717">
          <cell r="B717">
            <v>1495</v>
          </cell>
        </row>
        <row r="718">
          <cell r="B718">
            <v>1440</v>
          </cell>
        </row>
        <row r="719">
          <cell r="B719">
            <v>1820</v>
          </cell>
        </row>
        <row r="720">
          <cell r="B720">
            <v>1599</v>
          </cell>
        </row>
        <row r="721">
          <cell r="B721">
            <v>1573</v>
          </cell>
        </row>
        <row r="722">
          <cell r="B722">
            <v>1982</v>
          </cell>
        </row>
        <row r="723">
          <cell r="B723">
            <v>1916</v>
          </cell>
        </row>
        <row r="724">
          <cell r="B724">
            <v>1712</v>
          </cell>
        </row>
        <row r="725">
          <cell r="B725">
            <v>1673</v>
          </cell>
        </row>
        <row r="726">
          <cell r="B726">
            <v>2084</v>
          </cell>
        </row>
        <row r="727">
          <cell r="B727">
            <v>1847</v>
          </cell>
        </row>
        <row r="728">
          <cell r="B728">
            <v>1676</v>
          </cell>
        </row>
        <row r="729">
          <cell r="B729">
            <v>1294</v>
          </cell>
        </row>
        <row r="730">
          <cell r="B730">
            <v>1253</v>
          </cell>
        </row>
        <row r="731">
          <cell r="B731">
            <v>1002</v>
          </cell>
        </row>
        <row r="732">
          <cell r="B732">
            <v>905</v>
          </cell>
        </row>
        <row r="733">
          <cell r="B733">
            <v>967</v>
          </cell>
        </row>
        <row r="734">
          <cell r="B734">
            <v>1055</v>
          </cell>
        </row>
        <row r="735">
          <cell r="B735">
            <v>1306</v>
          </cell>
        </row>
        <row r="736">
          <cell r="B736">
            <v>2007</v>
          </cell>
        </row>
        <row r="737">
          <cell r="B737">
            <v>2079</v>
          </cell>
        </row>
        <row r="738">
          <cell r="B738">
            <v>2123</v>
          </cell>
        </row>
        <row r="739">
          <cell r="B739">
            <v>1810</v>
          </cell>
        </row>
        <row r="740">
          <cell r="B740">
            <v>1527</v>
          </cell>
        </row>
        <row r="741">
          <cell r="B741">
            <v>1515</v>
          </cell>
        </row>
        <row r="742">
          <cell r="B742">
            <v>1353</v>
          </cell>
        </row>
        <row r="743">
          <cell r="B743">
            <v>1390</v>
          </cell>
        </row>
        <row r="744">
          <cell r="B744">
            <v>1469</v>
          </cell>
        </row>
        <row r="745">
          <cell r="B745">
            <v>1405</v>
          </cell>
        </row>
        <row r="746">
          <cell r="B746">
            <v>1462</v>
          </cell>
        </row>
        <row r="747">
          <cell r="B747">
            <v>1417</v>
          </cell>
        </row>
        <row r="748">
          <cell r="B748">
            <v>1077</v>
          </cell>
        </row>
        <row r="749">
          <cell r="B749">
            <v>1028</v>
          </cell>
        </row>
        <row r="750">
          <cell r="B750">
            <v>1108</v>
          </cell>
        </row>
        <row r="751">
          <cell r="B751">
            <v>1720</v>
          </cell>
        </row>
        <row r="752">
          <cell r="B752">
            <v>1758</v>
          </cell>
        </row>
        <row r="753">
          <cell r="B753">
            <v>1649</v>
          </cell>
        </row>
        <row r="754">
          <cell r="B754">
            <v>1571</v>
          </cell>
        </row>
        <row r="755">
          <cell r="B755">
            <v>1382</v>
          </cell>
        </row>
        <row r="756">
          <cell r="B756">
            <v>1368</v>
          </cell>
        </row>
        <row r="757">
          <cell r="B757">
            <v>1324</v>
          </cell>
        </row>
        <row r="758">
          <cell r="B758">
            <v>1443</v>
          </cell>
        </row>
        <row r="759">
          <cell r="B759">
            <v>1392</v>
          </cell>
        </row>
        <row r="760">
          <cell r="B760">
            <v>1362</v>
          </cell>
        </row>
        <row r="761">
          <cell r="B761">
            <v>1577</v>
          </cell>
        </row>
        <row r="762">
          <cell r="B762">
            <v>1350</v>
          </cell>
        </row>
        <row r="763">
          <cell r="B763">
            <v>1581</v>
          </cell>
        </row>
        <row r="764">
          <cell r="B764">
            <v>1398</v>
          </cell>
        </row>
        <row r="765">
          <cell r="B765">
            <v>1398</v>
          </cell>
        </row>
        <row r="766">
          <cell r="B766">
            <v>1935</v>
          </cell>
        </row>
        <row r="767">
          <cell r="B767">
            <v>1689</v>
          </cell>
        </row>
        <row r="768">
          <cell r="B768">
            <v>1491</v>
          </cell>
        </row>
        <row r="769">
          <cell r="B769">
            <v>1730</v>
          </cell>
        </row>
        <row r="770">
          <cell r="B770">
            <v>1533</v>
          </cell>
        </row>
        <row r="771">
          <cell r="B771">
            <v>1534</v>
          </cell>
        </row>
        <row r="772">
          <cell r="B772">
            <v>1680</v>
          </cell>
        </row>
        <row r="773">
          <cell r="B773">
            <v>1535</v>
          </cell>
        </row>
        <row r="774">
          <cell r="B774">
            <v>1475</v>
          </cell>
        </row>
        <row r="775">
          <cell r="B775">
            <v>1466</v>
          </cell>
        </row>
        <row r="776">
          <cell r="B776">
            <v>1184</v>
          </cell>
        </row>
        <row r="777">
          <cell r="B777">
            <v>1680</v>
          </cell>
        </row>
        <row r="778">
          <cell r="B778">
            <v>1672</v>
          </cell>
        </row>
        <row r="779">
          <cell r="B779">
            <v>1709</v>
          </cell>
        </row>
        <row r="780">
          <cell r="B780">
            <v>1698</v>
          </cell>
        </row>
        <row r="781">
          <cell r="B781">
            <v>1485</v>
          </cell>
        </row>
        <row r="782">
          <cell r="B782">
            <v>1894</v>
          </cell>
        </row>
        <row r="783">
          <cell r="B783">
            <v>1639</v>
          </cell>
        </row>
        <row r="784">
          <cell r="B784">
            <v>1460</v>
          </cell>
        </row>
        <row r="785">
          <cell r="B785">
            <v>1350</v>
          </cell>
        </row>
        <row r="786">
          <cell r="B786">
            <v>1748</v>
          </cell>
        </row>
        <row r="787">
          <cell r="B787">
            <v>1738</v>
          </cell>
        </row>
        <row r="788">
          <cell r="B788">
            <v>1623</v>
          </cell>
        </row>
        <row r="789">
          <cell r="B789">
            <v>1516</v>
          </cell>
        </row>
        <row r="790">
          <cell r="B790">
            <v>1285</v>
          </cell>
        </row>
        <row r="791">
          <cell r="B791">
            <v>1154</v>
          </cell>
        </row>
        <row r="792">
          <cell r="B792">
            <v>1338</v>
          </cell>
        </row>
        <row r="793">
          <cell r="B793">
            <v>1209</v>
          </cell>
        </row>
        <row r="794">
          <cell r="B794">
            <v>1313</v>
          </cell>
        </row>
        <row r="795">
          <cell r="B795">
            <v>1229</v>
          </cell>
        </row>
        <row r="796">
          <cell r="B796">
            <v>1354</v>
          </cell>
        </row>
        <row r="797">
          <cell r="B797">
            <v>1546</v>
          </cell>
        </row>
        <row r="798">
          <cell r="B798">
            <v>1346</v>
          </cell>
        </row>
        <row r="799">
          <cell r="B799">
            <v>1236</v>
          </cell>
        </row>
        <row r="800">
          <cell r="B800">
            <v>1050</v>
          </cell>
        </row>
        <row r="801">
          <cell r="B801">
            <v>935</v>
          </cell>
        </row>
        <row r="802">
          <cell r="B802">
            <v>857</v>
          </cell>
        </row>
        <row r="803">
          <cell r="B803">
            <v>885</v>
          </cell>
        </row>
        <row r="804">
          <cell r="B804">
            <v>1030</v>
          </cell>
        </row>
        <row r="805">
          <cell r="B805">
            <v>1070</v>
          </cell>
        </row>
        <row r="806">
          <cell r="B806">
            <v>956</v>
          </cell>
        </row>
        <row r="807">
          <cell r="B807">
            <v>1077</v>
          </cell>
        </row>
        <row r="808">
          <cell r="B808">
            <v>963</v>
          </cell>
        </row>
        <row r="809">
          <cell r="B809">
            <v>922</v>
          </cell>
        </row>
        <row r="810">
          <cell r="B810">
            <v>924</v>
          </cell>
        </row>
        <row r="811">
          <cell r="B811">
            <v>904</v>
          </cell>
        </row>
        <row r="812">
          <cell r="B812">
            <v>885</v>
          </cell>
        </row>
        <row r="813">
          <cell r="B813">
            <v>824</v>
          </cell>
        </row>
        <row r="814">
          <cell r="B814">
            <v>798</v>
          </cell>
        </row>
        <row r="815">
          <cell r="B815">
            <v>895</v>
          </cell>
        </row>
        <row r="816">
          <cell r="B816">
            <v>1472</v>
          </cell>
        </row>
        <row r="817">
          <cell r="B817">
            <v>1174</v>
          </cell>
        </row>
        <row r="818">
          <cell r="B818">
            <v>1286</v>
          </cell>
        </row>
        <row r="819">
          <cell r="B819">
            <v>1803</v>
          </cell>
        </row>
        <row r="820">
          <cell r="B820">
            <v>1733</v>
          </cell>
        </row>
        <row r="821">
          <cell r="B821">
            <v>1438</v>
          </cell>
        </row>
        <row r="822">
          <cell r="B822">
            <v>1954</v>
          </cell>
        </row>
        <row r="823">
          <cell r="B823">
            <v>1919</v>
          </cell>
        </row>
        <row r="824">
          <cell r="B824">
            <v>1447</v>
          </cell>
        </row>
        <row r="825">
          <cell r="B825">
            <v>1606</v>
          </cell>
        </row>
        <row r="826">
          <cell r="B826">
            <v>1568</v>
          </cell>
        </row>
        <row r="827">
          <cell r="B827">
            <v>1385</v>
          </cell>
        </row>
        <row r="828">
          <cell r="B828">
            <v>1473</v>
          </cell>
        </row>
        <row r="829">
          <cell r="B829">
            <v>1372</v>
          </cell>
        </row>
        <row r="830">
          <cell r="B830">
            <v>1227</v>
          </cell>
        </row>
        <row r="831">
          <cell r="B831">
            <v>1095</v>
          </cell>
        </row>
        <row r="832">
          <cell r="B832">
            <v>981</v>
          </cell>
        </row>
        <row r="833">
          <cell r="B833">
            <v>1520</v>
          </cell>
        </row>
        <row r="834">
          <cell r="B834">
            <v>1376</v>
          </cell>
        </row>
        <row r="835">
          <cell r="B835">
            <v>1657</v>
          </cell>
        </row>
        <row r="836">
          <cell r="B836">
            <v>1559</v>
          </cell>
        </row>
        <row r="837">
          <cell r="B837">
            <v>1572</v>
          </cell>
        </row>
        <row r="838">
          <cell r="B838">
            <v>1321</v>
          </cell>
        </row>
        <row r="839">
          <cell r="B839">
            <v>1025</v>
          </cell>
        </row>
        <row r="840">
          <cell r="B840">
            <v>877</v>
          </cell>
        </row>
        <row r="841">
          <cell r="B841">
            <v>795</v>
          </cell>
        </row>
        <row r="842">
          <cell r="B842">
            <v>816</v>
          </cell>
        </row>
        <row r="843">
          <cell r="B843">
            <v>757</v>
          </cell>
        </row>
        <row r="844">
          <cell r="B844">
            <v>828</v>
          </cell>
        </row>
        <row r="845">
          <cell r="B845">
            <v>927</v>
          </cell>
        </row>
        <row r="846">
          <cell r="B846">
            <v>878</v>
          </cell>
        </row>
        <row r="847">
          <cell r="B847">
            <v>841</v>
          </cell>
        </row>
        <row r="848">
          <cell r="B848">
            <v>863</v>
          </cell>
        </row>
        <row r="849">
          <cell r="B849">
            <v>816</v>
          </cell>
        </row>
        <row r="850">
          <cell r="B850">
            <v>796</v>
          </cell>
        </row>
        <row r="851">
          <cell r="B851">
            <v>822</v>
          </cell>
        </row>
        <row r="852">
          <cell r="B852">
            <v>874</v>
          </cell>
        </row>
        <row r="853">
          <cell r="B853">
            <v>700</v>
          </cell>
        </row>
        <row r="854">
          <cell r="B854">
            <v>672</v>
          </cell>
        </row>
        <row r="855">
          <cell r="B855">
            <v>724</v>
          </cell>
        </row>
        <row r="856">
          <cell r="B856">
            <v>723</v>
          </cell>
        </row>
        <row r="857">
          <cell r="B857">
            <v>903</v>
          </cell>
        </row>
        <row r="858">
          <cell r="B858">
            <v>889</v>
          </cell>
        </row>
        <row r="859">
          <cell r="B859">
            <v>920</v>
          </cell>
        </row>
        <row r="860">
          <cell r="B860">
            <v>820</v>
          </cell>
        </row>
        <row r="861">
          <cell r="B861">
            <v>805</v>
          </cell>
        </row>
        <row r="862">
          <cell r="B862">
            <v>895</v>
          </cell>
        </row>
        <row r="863">
          <cell r="B863">
            <v>1085</v>
          </cell>
        </row>
        <row r="864">
          <cell r="B864">
            <v>1473</v>
          </cell>
        </row>
        <row r="865">
          <cell r="B865">
            <v>1333</v>
          </cell>
        </row>
        <row r="866">
          <cell r="B866">
            <v>1074</v>
          </cell>
        </row>
        <row r="867">
          <cell r="B867">
            <v>847</v>
          </cell>
        </row>
        <row r="868">
          <cell r="B868">
            <v>881</v>
          </cell>
        </row>
        <row r="869">
          <cell r="B869">
            <v>884</v>
          </cell>
        </row>
        <row r="870">
          <cell r="B870">
            <v>852</v>
          </cell>
        </row>
        <row r="871">
          <cell r="B871">
            <v>815</v>
          </cell>
        </row>
        <row r="872">
          <cell r="B872">
            <v>823</v>
          </cell>
        </row>
        <row r="873">
          <cell r="B873">
            <v>817</v>
          </cell>
        </row>
        <row r="874">
          <cell r="B874">
            <v>693</v>
          </cell>
        </row>
        <row r="875">
          <cell r="B875">
            <v>698</v>
          </cell>
        </row>
        <row r="876">
          <cell r="B876">
            <v>647</v>
          </cell>
        </row>
        <row r="877">
          <cell r="B877">
            <v>692</v>
          </cell>
        </row>
        <row r="878">
          <cell r="B878">
            <v>909</v>
          </cell>
        </row>
        <row r="879">
          <cell r="B879">
            <v>851</v>
          </cell>
        </row>
        <row r="880">
          <cell r="B880">
            <v>787</v>
          </cell>
        </row>
        <row r="881">
          <cell r="B881">
            <v>737</v>
          </cell>
        </row>
        <row r="882">
          <cell r="B882">
            <v>663</v>
          </cell>
        </row>
        <row r="883">
          <cell r="B883">
            <v>725</v>
          </cell>
        </row>
        <row r="884">
          <cell r="B884">
            <v>717</v>
          </cell>
        </row>
        <row r="885">
          <cell r="B885">
            <v>689</v>
          </cell>
        </row>
        <row r="886">
          <cell r="B886">
            <v>736</v>
          </cell>
        </row>
        <row r="887">
          <cell r="B887">
            <v>736</v>
          </cell>
        </row>
        <row r="888">
          <cell r="B888">
            <v>646</v>
          </cell>
        </row>
        <row r="889">
          <cell r="B889">
            <v>721</v>
          </cell>
        </row>
        <row r="890">
          <cell r="B890">
            <v>797</v>
          </cell>
        </row>
        <row r="891">
          <cell r="B891">
            <v>758</v>
          </cell>
        </row>
        <row r="892">
          <cell r="B892">
            <v>707</v>
          </cell>
        </row>
        <row r="893">
          <cell r="B893">
            <v>731</v>
          </cell>
        </row>
        <row r="894">
          <cell r="B894">
            <v>777</v>
          </cell>
        </row>
        <row r="895">
          <cell r="B895">
            <v>759</v>
          </cell>
        </row>
        <row r="896">
          <cell r="B896">
            <v>632</v>
          </cell>
        </row>
        <row r="897">
          <cell r="B897">
            <v>633</v>
          </cell>
        </row>
        <row r="898">
          <cell r="B898">
            <v>689</v>
          </cell>
        </row>
        <row r="899">
          <cell r="B899">
            <v>750</v>
          </cell>
        </row>
        <row r="900">
          <cell r="B900">
            <v>665</v>
          </cell>
        </row>
        <row r="901">
          <cell r="B901">
            <v>643</v>
          </cell>
        </row>
        <row r="902">
          <cell r="B902">
            <v>603</v>
          </cell>
        </row>
        <row r="903">
          <cell r="B903">
            <v>543</v>
          </cell>
        </row>
        <row r="904">
          <cell r="B904">
            <v>605</v>
          </cell>
        </row>
        <row r="905">
          <cell r="B905">
            <v>654</v>
          </cell>
        </row>
        <row r="906">
          <cell r="B906">
            <v>651</v>
          </cell>
        </row>
        <row r="907">
          <cell r="B907">
            <v>665</v>
          </cell>
        </row>
        <row r="908">
          <cell r="B908">
            <v>665</v>
          </cell>
        </row>
        <row r="909">
          <cell r="B909">
            <v>595</v>
          </cell>
        </row>
        <row r="910">
          <cell r="B910">
            <v>511</v>
          </cell>
        </row>
        <row r="911">
          <cell r="B911">
            <v>574</v>
          </cell>
        </row>
        <row r="912">
          <cell r="B912">
            <v>596</v>
          </cell>
        </row>
        <row r="913">
          <cell r="B913">
            <v>572</v>
          </cell>
        </row>
        <row r="914">
          <cell r="B914">
            <v>548</v>
          </cell>
        </row>
        <row r="915">
          <cell r="B915">
            <v>580</v>
          </cell>
        </row>
        <row r="916">
          <cell r="B916">
            <v>511</v>
          </cell>
        </row>
        <row r="917">
          <cell r="B917">
            <v>490</v>
          </cell>
        </row>
        <row r="918">
          <cell r="B918">
            <v>580</v>
          </cell>
        </row>
        <row r="919">
          <cell r="B919">
            <v>531</v>
          </cell>
        </row>
        <row r="920">
          <cell r="B920">
            <v>571</v>
          </cell>
        </row>
        <row r="921">
          <cell r="B921">
            <v>575</v>
          </cell>
        </row>
        <row r="922">
          <cell r="B922">
            <v>612</v>
          </cell>
        </row>
        <row r="923">
          <cell r="B923">
            <v>515</v>
          </cell>
        </row>
        <row r="924">
          <cell r="B924">
            <v>466</v>
          </cell>
        </row>
        <row r="925">
          <cell r="B925">
            <v>500</v>
          </cell>
        </row>
        <row r="926">
          <cell r="B926">
            <v>559</v>
          </cell>
        </row>
        <row r="927">
          <cell r="B927">
            <v>553</v>
          </cell>
        </row>
        <row r="928">
          <cell r="B928">
            <v>593</v>
          </cell>
        </row>
        <row r="929">
          <cell r="B929">
            <v>579</v>
          </cell>
        </row>
        <row r="930">
          <cell r="B930">
            <v>405</v>
          </cell>
        </row>
        <row r="931">
          <cell r="B931">
            <v>426</v>
          </cell>
        </row>
        <row r="932">
          <cell r="B932">
            <v>493</v>
          </cell>
        </row>
        <row r="933">
          <cell r="B933">
            <v>546</v>
          </cell>
        </row>
        <row r="934">
          <cell r="B934">
            <v>574</v>
          </cell>
        </row>
        <row r="935">
          <cell r="B935">
            <v>587</v>
          </cell>
        </row>
        <row r="936">
          <cell r="B936">
            <v>599</v>
          </cell>
        </row>
        <row r="937">
          <cell r="B937">
            <v>540</v>
          </cell>
        </row>
        <row r="938">
          <cell r="B938">
            <v>456</v>
          </cell>
        </row>
        <row r="939">
          <cell r="B939">
            <v>499</v>
          </cell>
        </row>
        <row r="940">
          <cell r="B940">
            <v>546</v>
          </cell>
        </row>
        <row r="941">
          <cell r="B941">
            <v>557</v>
          </cell>
        </row>
        <row r="942">
          <cell r="B942">
            <v>567</v>
          </cell>
        </row>
        <row r="943">
          <cell r="B943">
            <v>614</v>
          </cell>
        </row>
        <row r="944">
          <cell r="B944">
            <v>524</v>
          </cell>
        </row>
        <row r="945">
          <cell r="B945">
            <v>504</v>
          </cell>
        </row>
        <row r="946">
          <cell r="B946">
            <v>562</v>
          </cell>
        </row>
        <row r="947">
          <cell r="B947">
            <v>533</v>
          </cell>
        </row>
        <row r="948">
          <cell r="B948">
            <v>550</v>
          </cell>
        </row>
        <row r="949">
          <cell r="B949">
            <v>587</v>
          </cell>
        </row>
        <row r="950">
          <cell r="B950">
            <v>576</v>
          </cell>
        </row>
        <row r="951">
          <cell r="B951">
            <v>506</v>
          </cell>
        </row>
        <row r="952">
          <cell r="B952">
            <v>485</v>
          </cell>
        </row>
        <row r="953">
          <cell r="B953">
            <v>494</v>
          </cell>
        </row>
        <row r="954">
          <cell r="B954">
            <v>549</v>
          </cell>
        </row>
        <row r="955">
          <cell r="B955">
            <v>552</v>
          </cell>
        </row>
        <row r="956">
          <cell r="B956">
            <v>546</v>
          </cell>
        </row>
        <row r="957">
          <cell r="B957">
            <v>514</v>
          </cell>
        </row>
        <row r="958">
          <cell r="B958">
            <v>526</v>
          </cell>
        </row>
        <row r="959">
          <cell r="B959">
            <v>532</v>
          </cell>
        </row>
        <row r="960">
          <cell r="B960">
            <v>599</v>
          </cell>
        </row>
        <row r="961">
          <cell r="B961">
            <v>597</v>
          </cell>
        </row>
        <row r="962">
          <cell r="B962">
            <v>648</v>
          </cell>
        </row>
        <row r="963">
          <cell r="B963">
            <v>594</v>
          </cell>
        </row>
        <row r="964">
          <cell r="B964">
            <v>613</v>
          </cell>
        </row>
        <row r="965">
          <cell r="B965">
            <v>495</v>
          </cell>
        </row>
        <row r="966">
          <cell r="B966">
            <v>452</v>
          </cell>
        </row>
        <row r="967">
          <cell r="B967">
            <v>497</v>
          </cell>
        </row>
        <row r="968">
          <cell r="B968">
            <v>591</v>
          </cell>
        </row>
        <row r="969">
          <cell r="B969">
            <v>560</v>
          </cell>
        </row>
        <row r="970">
          <cell r="B970">
            <v>624</v>
          </cell>
        </row>
        <row r="971">
          <cell r="B971">
            <v>615</v>
          </cell>
        </row>
        <row r="972">
          <cell r="B972">
            <v>517</v>
          </cell>
        </row>
        <row r="973">
          <cell r="B973">
            <v>465</v>
          </cell>
        </row>
        <row r="974">
          <cell r="B974">
            <v>523</v>
          </cell>
        </row>
        <row r="975">
          <cell r="B975">
            <v>509</v>
          </cell>
        </row>
        <row r="976">
          <cell r="B976">
            <v>536</v>
          </cell>
        </row>
        <row r="977">
          <cell r="B977">
            <v>471</v>
          </cell>
        </row>
        <row r="978">
          <cell r="B978">
            <v>526</v>
          </cell>
        </row>
        <row r="979">
          <cell r="B979">
            <v>504</v>
          </cell>
        </row>
        <row r="980">
          <cell r="B980">
            <v>456</v>
          </cell>
        </row>
        <row r="981">
          <cell r="B981">
            <v>451</v>
          </cell>
        </row>
        <row r="982">
          <cell r="B982">
            <v>376</v>
          </cell>
        </row>
        <row r="983">
          <cell r="B983">
            <v>573</v>
          </cell>
        </row>
        <row r="984">
          <cell r="B984">
            <v>453</v>
          </cell>
        </row>
        <row r="985">
          <cell r="B985">
            <v>624</v>
          </cell>
        </row>
        <row r="986">
          <cell r="B986">
            <v>541</v>
          </cell>
        </row>
        <row r="987">
          <cell r="B987">
            <v>552</v>
          </cell>
        </row>
        <row r="988">
          <cell r="B988">
            <v>567</v>
          </cell>
        </row>
        <row r="989">
          <cell r="B989">
            <v>596</v>
          </cell>
        </row>
        <row r="990">
          <cell r="B990">
            <v>607</v>
          </cell>
        </row>
        <row r="991">
          <cell r="B991">
            <v>581</v>
          </cell>
        </row>
        <row r="992">
          <cell r="B992">
            <v>632</v>
          </cell>
        </row>
        <row r="993">
          <cell r="B993">
            <v>558</v>
          </cell>
        </row>
        <row r="994">
          <cell r="B994">
            <v>518</v>
          </cell>
        </row>
        <row r="995">
          <cell r="B995">
            <v>627</v>
          </cell>
        </row>
        <row r="996">
          <cell r="B996">
            <v>668</v>
          </cell>
        </row>
        <row r="997">
          <cell r="B997">
            <v>692</v>
          </cell>
        </row>
        <row r="998">
          <cell r="B998">
            <v>678</v>
          </cell>
        </row>
        <row r="999">
          <cell r="B999">
            <v>698</v>
          </cell>
        </row>
        <row r="1000">
          <cell r="B1000">
            <v>622</v>
          </cell>
        </row>
        <row r="1001">
          <cell r="B1001">
            <v>617</v>
          </cell>
        </row>
        <row r="1002">
          <cell r="B1002">
            <v>714</v>
          </cell>
        </row>
        <row r="1003">
          <cell r="B1003">
            <v>686</v>
          </cell>
        </row>
        <row r="1004">
          <cell r="B1004">
            <v>705</v>
          </cell>
        </row>
        <row r="1005">
          <cell r="B1005">
            <v>706</v>
          </cell>
        </row>
        <row r="1006">
          <cell r="B1006">
            <v>689</v>
          </cell>
        </row>
        <row r="1007">
          <cell r="B1007">
            <v>641</v>
          </cell>
        </row>
        <row r="1008">
          <cell r="B1008">
            <v>613</v>
          </cell>
        </row>
        <row r="1009">
          <cell r="B1009">
            <v>656</v>
          </cell>
        </row>
        <row r="1010">
          <cell r="B1010">
            <v>667</v>
          </cell>
        </row>
        <row r="1011">
          <cell r="B1011">
            <v>659</v>
          </cell>
        </row>
        <row r="1012">
          <cell r="B1012">
            <v>653</v>
          </cell>
        </row>
        <row r="1013">
          <cell r="B1013">
            <v>702</v>
          </cell>
        </row>
        <row r="1014">
          <cell r="B1014">
            <v>672</v>
          </cell>
        </row>
        <row r="1015">
          <cell r="B1015">
            <v>598</v>
          </cell>
        </row>
        <row r="1016">
          <cell r="B1016">
            <v>662</v>
          </cell>
        </row>
        <row r="1017">
          <cell r="B1017">
            <v>673</v>
          </cell>
        </row>
        <row r="1018">
          <cell r="B1018">
            <v>733</v>
          </cell>
        </row>
        <row r="1019">
          <cell r="B1019">
            <v>756</v>
          </cell>
        </row>
        <row r="1020">
          <cell r="B1020">
            <v>770</v>
          </cell>
        </row>
        <row r="1021">
          <cell r="B1021">
            <v>754</v>
          </cell>
        </row>
        <row r="1022">
          <cell r="B1022">
            <v>730</v>
          </cell>
        </row>
        <row r="1023">
          <cell r="B1023">
            <v>759</v>
          </cell>
        </row>
        <row r="1024">
          <cell r="B1024">
            <v>748</v>
          </cell>
        </row>
        <row r="1025">
          <cell r="B1025">
            <v>724</v>
          </cell>
        </row>
        <row r="1026">
          <cell r="B1026">
            <v>778</v>
          </cell>
        </row>
        <row r="1027">
          <cell r="B1027">
            <v>763</v>
          </cell>
        </row>
        <row r="1028">
          <cell r="B1028">
            <v>691</v>
          </cell>
        </row>
        <row r="1029">
          <cell r="B1029">
            <v>780</v>
          </cell>
        </row>
        <row r="1030">
          <cell r="B1030">
            <v>862</v>
          </cell>
        </row>
        <row r="1031">
          <cell r="B1031">
            <v>883</v>
          </cell>
        </row>
        <row r="1032">
          <cell r="B1032">
            <v>891</v>
          </cell>
        </row>
        <row r="1033">
          <cell r="B1033">
            <v>854</v>
          </cell>
        </row>
        <row r="1034">
          <cell r="B1034">
            <v>920</v>
          </cell>
        </row>
        <row r="1035">
          <cell r="B1035">
            <v>847</v>
          </cell>
        </row>
        <row r="1036">
          <cell r="B1036">
            <v>833</v>
          </cell>
        </row>
        <row r="1037">
          <cell r="B1037">
            <v>945</v>
          </cell>
        </row>
        <row r="1038">
          <cell r="B1038">
            <v>994</v>
          </cell>
        </row>
        <row r="1039">
          <cell r="B1039">
            <v>892</v>
          </cell>
        </row>
        <row r="1040">
          <cell r="B1040">
            <v>877</v>
          </cell>
        </row>
        <row r="1041">
          <cell r="B1041">
            <v>954</v>
          </cell>
        </row>
        <row r="1042">
          <cell r="B1042">
            <v>971</v>
          </cell>
        </row>
        <row r="1043">
          <cell r="B1043">
            <v>913</v>
          </cell>
        </row>
        <row r="1044">
          <cell r="B1044">
            <v>1134</v>
          </cell>
        </row>
        <row r="1045">
          <cell r="B1045">
            <v>1338</v>
          </cell>
        </row>
        <row r="1046">
          <cell r="B1046">
            <v>1182</v>
          </cell>
        </row>
        <row r="1047">
          <cell r="B1047">
            <v>1657</v>
          </cell>
        </row>
        <row r="1048">
          <cell r="B1048">
            <v>1293</v>
          </cell>
        </row>
        <row r="1049">
          <cell r="B1049">
            <v>1063</v>
          </cell>
        </row>
        <row r="1050">
          <cell r="B1050">
            <v>1030</v>
          </cell>
        </row>
        <row r="1051">
          <cell r="B1051">
            <v>1149</v>
          </cell>
        </row>
        <row r="1052">
          <cell r="B1052">
            <v>1139</v>
          </cell>
        </row>
        <row r="1053">
          <cell r="B1053">
            <v>1250</v>
          </cell>
        </row>
        <row r="1054">
          <cell r="B1054">
            <v>1283</v>
          </cell>
        </row>
        <row r="1055">
          <cell r="B1055">
            <v>1192</v>
          </cell>
        </row>
        <row r="1056">
          <cell r="B1056">
            <v>1114</v>
          </cell>
        </row>
        <row r="1057">
          <cell r="B1057">
            <v>1087</v>
          </cell>
        </row>
        <row r="1058">
          <cell r="B1058">
            <v>1147</v>
          </cell>
        </row>
        <row r="1059">
          <cell r="B1059">
            <v>1193</v>
          </cell>
        </row>
        <row r="1060">
          <cell r="B1060">
            <v>1239</v>
          </cell>
        </row>
        <row r="1061">
          <cell r="B1061">
            <v>1087</v>
          </cell>
        </row>
        <row r="1062">
          <cell r="B1062">
            <v>865</v>
          </cell>
        </row>
        <row r="1063">
          <cell r="B1063">
            <v>1022</v>
          </cell>
        </row>
        <row r="1064">
          <cell r="B1064">
            <v>1315</v>
          </cell>
        </row>
        <row r="1065">
          <cell r="B1065">
            <v>1389</v>
          </cell>
        </row>
        <row r="1066">
          <cell r="B1066">
            <v>1318</v>
          </cell>
        </row>
        <row r="1067">
          <cell r="B1067">
            <v>1501</v>
          </cell>
        </row>
        <row r="1068">
          <cell r="B1068">
            <v>1415</v>
          </cell>
        </row>
        <row r="1069">
          <cell r="B1069">
            <v>1528</v>
          </cell>
        </row>
        <row r="1070">
          <cell r="B1070">
            <v>1673</v>
          </cell>
        </row>
        <row r="1071">
          <cell r="B1071">
            <v>1699</v>
          </cell>
        </row>
        <row r="1072">
          <cell r="B1072">
            <v>2195</v>
          </cell>
        </row>
        <row r="1073">
          <cell r="B1073">
            <v>2226</v>
          </cell>
        </row>
        <row r="1074">
          <cell r="B1074">
            <v>1916</v>
          </cell>
        </row>
        <row r="1075">
          <cell r="B1075">
            <v>1875</v>
          </cell>
        </row>
        <row r="1076">
          <cell r="B1076">
            <v>1852</v>
          </cell>
        </row>
        <row r="1077">
          <cell r="B1077">
            <v>1694</v>
          </cell>
        </row>
        <row r="1078">
          <cell r="B1078">
            <v>1331</v>
          </cell>
        </row>
        <row r="1079">
          <cell r="B1079">
            <v>1286</v>
          </cell>
        </row>
        <row r="1080">
          <cell r="B1080">
            <v>1617</v>
          </cell>
        </row>
        <row r="1081">
          <cell r="B1081">
            <v>1156</v>
          </cell>
        </row>
        <row r="1082">
          <cell r="B1082">
            <v>1048</v>
          </cell>
        </row>
        <row r="1083">
          <cell r="B1083">
            <v>1108</v>
          </cell>
        </row>
        <row r="1084">
          <cell r="B1084">
            <v>1225</v>
          </cell>
        </row>
        <row r="1085">
          <cell r="B1085">
            <v>1391</v>
          </cell>
        </row>
        <row r="1086">
          <cell r="B1086">
            <v>2137</v>
          </cell>
        </row>
        <row r="1087">
          <cell r="B1087">
            <v>2634</v>
          </cell>
        </row>
        <row r="1088">
          <cell r="B1088">
            <v>2585</v>
          </cell>
        </row>
        <row r="1089">
          <cell r="B1089">
            <v>2447</v>
          </cell>
        </row>
        <row r="1090">
          <cell r="B1090">
            <v>1947</v>
          </cell>
        </row>
        <row r="1091">
          <cell r="B1091">
            <v>1485</v>
          </cell>
        </row>
        <row r="1092">
          <cell r="B1092">
            <v>1493</v>
          </cell>
        </row>
        <row r="1093">
          <cell r="B1093">
            <v>1434</v>
          </cell>
        </row>
        <row r="1094">
          <cell r="B1094">
            <v>1414</v>
          </cell>
        </row>
        <row r="1095">
          <cell r="B1095">
            <v>1345</v>
          </cell>
        </row>
        <row r="1096">
          <cell r="B1096">
            <v>1267</v>
          </cell>
        </row>
        <row r="1097">
          <cell r="B1097">
            <v>1397</v>
          </cell>
        </row>
        <row r="1098">
          <cell r="B1098">
            <v>1328</v>
          </cell>
        </row>
        <row r="1099">
          <cell r="B1099">
            <v>1271</v>
          </cell>
        </row>
        <row r="1100">
          <cell r="B1100">
            <v>1340</v>
          </cell>
        </row>
        <row r="1101">
          <cell r="B1101">
            <v>1391</v>
          </cell>
        </row>
        <row r="1102">
          <cell r="B1102">
            <v>1392</v>
          </cell>
        </row>
        <row r="1103">
          <cell r="B1103">
            <v>1355</v>
          </cell>
        </row>
        <row r="1104">
          <cell r="B1104">
            <v>1552</v>
          </cell>
        </row>
        <row r="1105">
          <cell r="B1105">
            <v>1356</v>
          </cell>
        </row>
        <row r="1106">
          <cell r="B1106">
            <v>1279</v>
          </cell>
        </row>
        <row r="1107">
          <cell r="B1107">
            <v>1275</v>
          </cell>
        </row>
        <row r="1108">
          <cell r="B1108">
            <v>1284</v>
          </cell>
        </row>
        <row r="1109">
          <cell r="B1109">
            <v>1549</v>
          </cell>
        </row>
        <row r="1110">
          <cell r="B1110">
            <v>1536</v>
          </cell>
        </row>
        <row r="1111">
          <cell r="B1111">
            <v>1231</v>
          </cell>
        </row>
        <row r="1112">
          <cell r="B1112">
            <v>1096</v>
          </cell>
        </row>
        <row r="1113">
          <cell r="B1113">
            <v>1078</v>
          </cell>
        </row>
        <row r="1114">
          <cell r="B1114">
            <v>1165</v>
          </cell>
        </row>
        <row r="1115">
          <cell r="B1115">
            <v>1399</v>
          </cell>
        </row>
        <row r="1116">
          <cell r="B1116">
            <v>1284</v>
          </cell>
        </row>
        <row r="1117">
          <cell r="B1117">
            <v>1301</v>
          </cell>
        </row>
        <row r="1118">
          <cell r="B1118">
            <v>1437</v>
          </cell>
        </row>
        <row r="1119">
          <cell r="B1119">
            <v>1317</v>
          </cell>
        </row>
        <row r="1120">
          <cell r="B1120">
            <v>1237</v>
          </cell>
        </row>
        <row r="1121">
          <cell r="B1121">
            <v>1529</v>
          </cell>
        </row>
        <row r="1122">
          <cell r="B1122">
            <v>2054</v>
          </cell>
        </row>
        <row r="1123">
          <cell r="B1123">
            <v>2224</v>
          </cell>
        </row>
        <row r="1124">
          <cell r="B1124">
            <v>2039</v>
          </cell>
        </row>
        <row r="1125">
          <cell r="B1125">
            <v>1859</v>
          </cell>
        </row>
        <row r="1126">
          <cell r="B1126">
            <v>1594</v>
          </cell>
        </row>
        <row r="1127">
          <cell r="B1127">
            <v>1425</v>
          </cell>
        </row>
        <row r="1128">
          <cell r="B1128">
            <v>1777</v>
          </cell>
        </row>
        <row r="1129">
          <cell r="B1129">
            <v>1722</v>
          </cell>
        </row>
        <row r="1130">
          <cell r="B1130">
            <v>1500</v>
          </cell>
        </row>
        <row r="1131">
          <cell r="B1131">
            <v>1384</v>
          </cell>
        </row>
        <row r="1132">
          <cell r="B1132">
            <v>1782</v>
          </cell>
        </row>
        <row r="1133">
          <cell r="B1133">
            <v>1548</v>
          </cell>
        </row>
        <row r="1134">
          <cell r="B1134">
            <v>1431</v>
          </cell>
        </row>
        <row r="1135">
          <cell r="B1135">
            <v>1391</v>
          </cell>
        </row>
        <row r="1136">
          <cell r="B1136">
            <v>1327</v>
          </cell>
        </row>
        <row r="1137">
          <cell r="B1137">
            <v>1990</v>
          </cell>
        </row>
        <row r="1138">
          <cell r="B1138">
            <v>2279</v>
          </cell>
        </row>
        <row r="1139">
          <cell r="B1139">
            <v>2116</v>
          </cell>
        </row>
        <row r="1140">
          <cell r="B1140">
            <v>1554</v>
          </cell>
        </row>
        <row r="1141">
          <cell r="B1141">
            <v>1275</v>
          </cell>
        </row>
        <row r="1142">
          <cell r="B1142">
            <v>1375</v>
          </cell>
        </row>
        <row r="1143">
          <cell r="B1143">
            <v>1573</v>
          </cell>
        </row>
        <row r="1144">
          <cell r="B1144">
            <v>1471</v>
          </cell>
        </row>
        <row r="1145">
          <cell r="B1145">
            <v>1216</v>
          </cell>
        </row>
        <row r="1146">
          <cell r="B1146">
            <v>1389</v>
          </cell>
        </row>
        <row r="1147">
          <cell r="B1147">
            <v>1223</v>
          </cell>
        </row>
        <row r="1148">
          <cell r="B1148">
            <v>1063</v>
          </cell>
        </row>
        <row r="1149">
          <cell r="B1149">
            <v>1425</v>
          </cell>
        </row>
        <row r="1150">
          <cell r="B1150">
            <v>1236</v>
          </cell>
        </row>
        <row r="1151">
          <cell r="B1151">
            <v>1059</v>
          </cell>
        </row>
        <row r="1152">
          <cell r="B1152">
            <v>1023</v>
          </cell>
        </row>
        <row r="1153">
          <cell r="B1153">
            <v>1267</v>
          </cell>
        </row>
        <row r="1154">
          <cell r="B1154">
            <v>1198</v>
          </cell>
        </row>
        <row r="1155">
          <cell r="B1155">
            <v>1009</v>
          </cell>
        </row>
        <row r="1156">
          <cell r="B1156">
            <v>951</v>
          </cell>
        </row>
        <row r="1157">
          <cell r="B1157">
            <v>931</v>
          </cell>
        </row>
        <row r="1158">
          <cell r="B1158">
            <v>965</v>
          </cell>
        </row>
        <row r="1159">
          <cell r="B1159">
            <v>1036</v>
          </cell>
        </row>
        <row r="1160">
          <cell r="B1160">
            <v>1264</v>
          </cell>
        </row>
        <row r="1161">
          <cell r="B1161">
            <v>1112</v>
          </cell>
        </row>
        <row r="1162">
          <cell r="B1162">
            <v>1413</v>
          </cell>
        </row>
        <row r="1163">
          <cell r="B1163">
            <v>1482</v>
          </cell>
        </row>
        <row r="1164">
          <cell r="B1164">
            <v>1410</v>
          </cell>
        </row>
        <row r="1165">
          <cell r="B1165">
            <v>1649</v>
          </cell>
        </row>
        <row r="1166">
          <cell r="B1166">
            <v>1609</v>
          </cell>
        </row>
        <row r="1167">
          <cell r="B1167">
            <v>1861</v>
          </cell>
        </row>
        <row r="1168">
          <cell r="B1168">
            <v>1312</v>
          </cell>
        </row>
        <row r="1169">
          <cell r="B1169">
            <v>1085</v>
          </cell>
        </row>
        <row r="1170">
          <cell r="B1170">
            <v>1249</v>
          </cell>
        </row>
        <row r="1171">
          <cell r="B1171">
            <v>1944</v>
          </cell>
        </row>
        <row r="1172">
          <cell r="B1172">
            <v>1548</v>
          </cell>
        </row>
        <row r="1173">
          <cell r="B1173">
            <v>1475</v>
          </cell>
        </row>
        <row r="1174">
          <cell r="B1174">
            <v>1253</v>
          </cell>
        </row>
        <row r="1175">
          <cell r="B1175">
            <v>1142</v>
          </cell>
        </row>
        <row r="1176">
          <cell r="B1176">
            <v>1421</v>
          </cell>
        </row>
        <row r="1177">
          <cell r="B1177">
            <v>1270</v>
          </cell>
        </row>
        <row r="1178">
          <cell r="B1178">
            <v>1158</v>
          </cell>
        </row>
        <row r="1179">
          <cell r="B1179">
            <v>1364</v>
          </cell>
        </row>
        <row r="1180">
          <cell r="B1180">
            <v>1151</v>
          </cell>
        </row>
        <row r="1181">
          <cell r="B1181">
            <v>1810</v>
          </cell>
        </row>
        <row r="1182">
          <cell r="B1182">
            <v>1074</v>
          </cell>
        </row>
        <row r="1183">
          <cell r="B1183">
            <v>1071</v>
          </cell>
        </row>
        <row r="1184">
          <cell r="B1184">
            <v>1040</v>
          </cell>
        </row>
        <row r="1185">
          <cell r="B1185">
            <v>945</v>
          </cell>
        </row>
        <row r="1186">
          <cell r="B1186">
            <v>1161</v>
          </cell>
        </row>
        <row r="1187">
          <cell r="B1187">
            <v>1562</v>
          </cell>
        </row>
        <row r="1188">
          <cell r="B1188">
            <v>1812</v>
          </cell>
        </row>
        <row r="1189">
          <cell r="B1189">
            <v>1319</v>
          </cell>
        </row>
        <row r="1190">
          <cell r="B1190">
            <v>1623</v>
          </cell>
        </row>
        <row r="1191">
          <cell r="B1191">
            <v>1481</v>
          </cell>
        </row>
        <row r="1192">
          <cell r="B1192">
            <v>1451</v>
          </cell>
        </row>
        <row r="1193">
          <cell r="B1193">
            <v>1810</v>
          </cell>
        </row>
        <row r="1194">
          <cell r="B1194">
            <v>1722</v>
          </cell>
        </row>
        <row r="1195">
          <cell r="B1195">
            <v>1777</v>
          </cell>
        </row>
        <row r="1196">
          <cell r="B1196">
            <v>1715</v>
          </cell>
        </row>
        <row r="1197">
          <cell r="B1197">
            <v>1280</v>
          </cell>
        </row>
        <row r="1198">
          <cell r="B1198">
            <v>1945</v>
          </cell>
        </row>
        <row r="1199">
          <cell r="B1199">
            <v>1612</v>
          </cell>
        </row>
        <row r="1200">
          <cell r="B1200">
            <v>1207</v>
          </cell>
        </row>
        <row r="1201">
          <cell r="B1201">
            <v>962</v>
          </cell>
        </row>
        <row r="1202">
          <cell r="B1202">
            <v>836</v>
          </cell>
        </row>
        <row r="1203">
          <cell r="B1203">
            <v>684</v>
          </cell>
        </row>
        <row r="1204">
          <cell r="B1204">
            <v>668</v>
          </cell>
        </row>
        <row r="1205">
          <cell r="B1205">
            <v>722</v>
          </cell>
        </row>
        <row r="1206">
          <cell r="B1206">
            <v>662</v>
          </cell>
        </row>
        <row r="1207">
          <cell r="B1207">
            <v>684</v>
          </cell>
        </row>
        <row r="1208">
          <cell r="B1208">
            <v>765</v>
          </cell>
        </row>
        <row r="1209">
          <cell r="B1209">
            <v>1006</v>
          </cell>
        </row>
        <row r="1210">
          <cell r="B1210">
            <v>932</v>
          </cell>
        </row>
        <row r="1211">
          <cell r="B1211">
            <v>1060</v>
          </cell>
        </row>
        <row r="1212">
          <cell r="B1212">
            <v>1025</v>
          </cell>
        </row>
        <row r="1213">
          <cell r="B1213">
            <v>870</v>
          </cell>
        </row>
        <row r="1214">
          <cell r="B1214">
            <v>960</v>
          </cell>
        </row>
        <row r="1215">
          <cell r="B1215">
            <v>1309</v>
          </cell>
        </row>
        <row r="1216">
          <cell r="B1216">
            <v>1137</v>
          </cell>
        </row>
        <row r="1217">
          <cell r="B1217">
            <v>1276</v>
          </cell>
        </row>
        <row r="1218">
          <cell r="B1218">
            <v>1000</v>
          </cell>
        </row>
        <row r="1219">
          <cell r="B1219">
            <v>1164</v>
          </cell>
        </row>
        <row r="1220">
          <cell r="B1220">
            <v>1167</v>
          </cell>
        </row>
        <row r="1221">
          <cell r="B1221">
            <v>968</v>
          </cell>
        </row>
        <row r="1222">
          <cell r="B1222">
            <v>787</v>
          </cell>
        </row>
        <row r="1223">
          <cell r="B1223">
            <v>709</v>
          </cell>
        </row>
        <row r="1224">
          <cell r="B1224">
            <v>622</v>
          </cell>
        </row>
        <row r="1225">
          <cell r="B1225">
            <v>803</v>
          </cell>
        </row>
        <row r="1226">
          <cell r="B1226">
            <v>888</v>
          </cell>
        </row>
        <row r="1227">
          <cell r="B1227">
            <v>806</v>
          </cell>
        </row>
        <row r="1228">
          <cell r="B1228">
            <v>805</v>
          </cell>
        </row>
        <row r="1229">
          <cell r="B1229">
            <v>741</v>
          </cell>
        </row>
        <row r="1230">
          <cell r="B1230">
            <v>773</v>
          </cell>
        </row>
        <row r="1231">
          <cell r="B1231">
            <v>699</v>
          </cell>
        </row>
        <row r="1232">
          <cell r="B1232">
            <v>812</v>
          </cell>
        </row>
        <row r="1233">
          <cell r="B1233">
            <v>783</v>
          </cell>
        </row>
        <row r="1234">
          <cell r="B1234">
            <v>638</v>
          </cell>
        </row>
        <row r="1235">
          <cell r="B1235">
            <v>618</v>
          </cell>
        </row>
        <row r="1236">
          <cell r="B1236">
            <v>713</v>
          </cell>
        </row>
        <row r="1237">
          <cell r="B1237">
            <v>815</v>
          </cell>
        </row>
        <row r="1238">
          <cell r="B1238">
            <v>768</v>
          </cell>
        </row>
        <row r="1239">
          <cell r="B1239">
            <v>882</v>
          </cell>
        </row>
        <row r="1240">
          <cell r="B1240">
            <v>859</v>
          </cell>
        </row>
        <row r="1241">
          <cell r="B1241">
            <v>735</v>
          </cell>
        </row>
        <row r="1242">
          <cell r="B1242">
            <v>715</v>
          </cell>
        </row>
        <row r="1243">
          <cell r="B1243">
            <v>760</v>
          </cell>
        </row>
        <row r="1244">
          <cell r="B1244">
            <v>740</v>
          </cell>
        </row>
        <row r="1245">
          <cell r="B1245">
            <v>691</v>
          </cell>
        </row>
        <row r="1246">
          <cell r="B1246">
            <v>712</v>
          </cell>
        </row>
        <row r="1247">
          <cell r="B1247">
            <v>698</v>
          </cell>
        </row>
        <row r="1248">
          <cell r="B1248">
            <v>598</v>
          </cell>
        </row>
        <row r="1249">
          <cell r="B1249">
            <v>727</v>
          </cell>
        </row>
        <row r="1250">
          <cell r="B1250">
            <v>890</v>
          </cell>
        </row>
        <row r="1251">
          <cell r="B1251">
            <v>990</v>
          </cell>
        </row>
        <row r="1252">
          <cell r="B1252">
            <v>857</v>
          </cell>
        </row>
        <row r="1253">
          <cell r="B1253">
            <v>830</v>
          </cell>
        </row>
        <row r="1254">
          <cell r="B1254">
            <v>799</v>
          </cell>
        </row>
        <row r="1255">
          <cell r="B1255">
            <v>664</v>
          </cell>
        </row>
        <row r="1256">
          <cell r="B1256">
            <v>656</v>
          </cell>
        </row>
        <row r="1257">
          <cell r="B1257">
            <v>646</v>
          </cell>
        </row>
        <row r="1258">
          <cell r="B1258">
            <v>694</v>
          </cell>
        </row>
        <row r="1259">
          <cell r="B1259">
            <v>610</v>
          </cell>
        </row>
        <row r="1260">
          <cell r="B1260">
            <v>741</v>
          </cell>
        </row>
        <row r="1261">
          <cell r="B1261">
            <v>751</v>
          </cell>
        </row>
        <row r="1262">
          <cell r="B1262">
            <v>589</v>
          </cell>
        </row>
        <row r="1263">
          <cell r="B1263">
            <v>567</v>
          </cell>
        </row>
        <row r="1264">
          <cell r="B1264">
            <v>593</v>
          </cell>
        </row>
        <row r="1265">
          <cell r="B1265">
            <v>580</v>
          </cell>
        </row>
        <row r="1266">
          <cell r="B1266">
            <v>540</v>
          </cell>
        </row>
        <row r="1267">
          <cell r="B1267">
            <v>665</v>
          </cell>
        </row>
        <row r="1268">
          <cell r="B1268">
            <v>683</v>
          </cell>
        </row>
        <row r="1269">
          <cell r="B1269">
            <v>587</v>
          </cell>
        </row>
        <row r="1270">
          <cell r="B1270">
            <v>597</v>
          </cell>
        </row>
        <row r="1271">
          <cell r="B1271">
            <v>583</v>
          </cell>
        </row>
        <row r="1272">
          <cell r="B1272">
            <v>601</v>
          </cell>
        </row>
        <row r="1273">
          <cell r="B1273">
            <v>515</v>
          </cell>
        </row>
        <row r="1274">
          <cell r="B1274">
            <v>646</v>
          </cell>
        </row>
        <row r="1275">
          <cell r="B1275">
            <v>681</v>
          </cell>
        </row>
        <row r="1276">
          <cell r="B1276">
            <v>571</v>
          </cell>
        </row>
        <row r="1277">
          <cell r="B1277">
            <v>599</v>
          </cell>
        </row>
        <row r="1278">
          <cell r="B1278">
            <v>533</v>
          </cell>
        </row>
        <row r="1279">
          <cell r="B1279">
            <v>697</v>
          </cell>
        </row>
        <row r="1280">
          <cell r="B1280">
            <v>564</v>
          </cell>
        </row>
        <row r="1281">
          <cell r="B1281">
            <v>610</v>
          </cell>
        </row>
        <row r="1282">
          <cell r="B1282">
            <v>894</v>
          </cell>
        </row>
        <row r="1283">
          <cell r="B1283">
            <v>630</v>
          </cell>
        </row>
        <row r="1284">
          <cell r="B1284">
            <v>635</v>
          </cell>
        </row>
        <row r="1285">
          <cell r="B1285">
            <v>664</v>
          </cell>
        </row>
        <row r="1286">
          <cell r="B1286">
            <v>640</v>
          </cell>
        </row>
        <row r="1287">
          <cell r="B1287">
            <v>569</v>
          </cell>
        </row>
        <row r="1288">
          <cell r="B1288">
            <v>591</v>
          </cell>
        </row>
        <row r="1289">
          <cell r="B1289">
            <v>604</v>
          </cell>
        </row>
        <row r="1290">
          <cell r="B1290">
            <v>564</v>
          </cell>
        </row>
        <row r="1291">
          <cell r="B1291">
            <v>600</v>
          </cell>
        </row>
        <row r="1292">
          <cell r="B1292">
            <v>655</v>
          </cell>
        </row>
        <row r="1293">
          <cell r="B1293">
            <v>619</v>
          </cell>
        </row>
        <row r="1294">
          <cell r="B1294">
            <v>608</v>
          </cell>
        </row>
        <row r="1295">
          <cell r="B1295">
            <v>623</v>
          </cell>
        </row>
        <row r="1296">
          <cell r="B1296">
            <v>627</v>
          </cell>
        </row>
        <row r="1297">
          <cell r="B1297">
            <v>659</v>
          </cell>
        </row>
        <row r="1298">
          <cell r="B1298">
            <v>691</v>
          </cell>
        </row>
        <row r="1299">
          <cell r="B1299">
            <v>683</v>
          </cell>
        </row>
        <row r="1300">
          <cell r="B1300">
            <v>649</v>
          </cell>
        </row>
        <row r="1301">
          <cell r="B1301">
            <v>625</v>
          </cell>
        </row>
        <row r="1302">
          <cell r="B1302">
            <v>618</v>
          </cell>
        </row>
        <row r="1303">
          <cell r="B1303">
            <v>638</v>
          </cell>
        </row>
        <row r="1304">
          <cell r="B1304">
            <v>663</v>
          </cell>
        </row>
        <row r="1305">
          <cell r="B1305">
            <v>692</v>
          </cell>
        </row>
        <row r="1306">
          <cell r="B1306">
            <v>671</v>
          </cell>
        </row>
        <row r="1307">
          <cell r="B1307">
            <v>637</v>
          </cell>
        </row>
        <row r="1308">
          <cell r="B1308">
            <v>645</v>
          </cell>
        </row>
        <row r="1309">
          <cell r="B1309">
            <v>593</v>
          </cell>
        </row>
        <row r="1310">
          <cell r="B1310">
            <v>590</v>
          </cell>
        </row>
        <row r="1311">
          <cell r="B1311">
            <v>603</v>
          </cell>
        </row>
        <row r="1312">
          <cell r="B1312">
            <v>632</v>
          </cell>
        </row>
        <row r="1313">
          <cell r="B1313">
            <v>638</v>
          </cell>
        </row>
        <row r="1314">
          <cell r="B1314">
            <v>662</v>
          </cell>
        </row>
        <row r="1315">
          <cell r="B1315">
            <v>592</v>
          </cell>
        </row>
        <row r="1316">
          <cell r="B1316">
            <v>607</v>
          </cell>
        </row>
        <row r="1317">
          <cell r="B1317">
            <v>614</v>
          </cell>
        </row>
        <row r="1318">
          <cell r="B1318">
            <v>587</v>
          </cell>
        </row>
        <row r="1319">
          <cell r="B1319">
            <v>650</v>
          </cell>
        </row>
        <row r="1320">
          <cell r="B1320">
            <v>654</v>
          </cell>
        </row>
        <row r="1321">
          <cell r="B1321">
            <v>672</v>
          </cell>
        </row>
        <row r="1322">
          <cell r="B1322">
            <v>576</v>
          </cell>
        </row>
        <row r="1323">
          <cell r="B1323">
            <v>564</v>
          </cell>
        </row>
        <row r="1324">
          <cell r="B1324">
            <v>593</v>
          </cell>
        </row>
        <row r="1325">
          <cell r="B1325">
            <v>618</v>
          </cell>
        </row>
        <row r="1326">
          <cell r="B1326">
            <v>615</v>
          </cell>
        </row>
        <row r="1327">
          <cell r="B1327">
            <v>609</v>
          </cell>
        </row>
        <row r="1328">
          <cell r="B1328">
            <v>610</v>
          </cell>
        </row>
        <row r="1329">
          <cell r="B1329">
            <v>549</v>
          </cell>
        </row>
        <row r="1330">
          <cell r="B1330">
            <v>573</v>
          </cell>
        </row>
        <row r="1331">
          <cell r="B1331">
            <v>594</v>
          </cell>
        </row>
        <row r="1332">
          <cell r="B1332">
            <v>707</v>
          </cell>
        </row>
        <row r="1333">
          <cell r="B1333">
            <v>673</v>
          </cell>
        </row>
        <row r="1334">
          <cell r="B1334">
            <v>711</v>
          </cell>
        </row>
        <row r="1335">
          <cell r="B1335">
            <v>709</v>
          </cell>
        </row>
        <row r="1336">
          <cell r="B1336">
            <v>600</v>
          </cell>
        </row>
        <row r="1337">
          <cell r="B1337">
            <v>610</v>
          </cell>
        </row>
        <row r="1338">
          <cell r="B1338">
            <v>670</v>
          </cell>
        </row>
        <row r="1339">
          <cell r="B1339">
            <v>671</v>
          </cell>
        </row>
        <row r="1340">
          <cell r="B1340">
            <v>677</v>
          </cell>
        </row>
        <row r="1341">
          <cell r="B1341">
            <v>716</v>
          </cell>
        </row>
        <row r="1342">
          <cell r="B1342">
            <v>720</v>
          </cell>
        </row>
        <row r="1343">
          <cell r="B1343">
            <v>611</v>
          </cell>
        </row>
        <row r="1344">
          <cell r="B1344">
            <v>593</v>
          </cell>
        </row>
        <row r="1345">
          <cell r="B1345">
            <v>569</v>
          </cell>
        </row>
        <row r="1346">
          <cell r="B1346">
            <v>506</v>
          </cell>
        </row>
        <row r="1347">
          <cell r="B1347">
            <v>706</v>
          </cell>
        </row>
        <row r="1348">
          <cell r="B1348">
            <v>738</v>
          </cell>
        </row>
        <row r="1349">
          <cell r="B1349">
            <v>688</v>
          </cell>
        </row>
        <row r="1350">
          <cell r="B1350">
            <v>665</v>
          </cell>
        </row>
        <row r="1351">
          <cell r="B1351">
            <v>733</v>
          </cell>
        </row>
        <row r="1352">
          <cell r="B1352">
            <v>765</v>
          </cell>
        </row>
        <row r="1353">
          <cell r="B1353">
            <v>728</v>
          </cell>
        </row>
        <row r="1354">
          <cell r="B1354">
            <v>719</v>
          </cell>
        </row>
        <row r="1355">
          <cell r="B1355">
            <v>751</v>
          </cell>
        </row>
        <row r="1356">
          <cell r="B1356">
            <v>738</v>
          </cell>
        </row>
        <row r="1357">
          <cell r="B1357">
            <v>714</v>
          </cell>
        </row>
        <row r="1358">
          <cell r="B1358">
            <v>732</v>
          </cell>
        </row>
        <row r="1359">
          <cell r="B1359">
            <v>758</v>
          </cell>
        </row>
        <row r="1360">
          <cell r="B1360">
            <v>763</v>
          </cell>
        </row>
        <row r="1361">
          <cell r="B1361">
            <v>728</v>
          </cell>
        </row>
        <row r="1362">
          <cell r="B1362">
            <v>675</v>
          </cell>
        </row>
        <row r="1363">
          <cell r="B1363">
            <v>699</v>
          </cell>
        </row>
        <row r="1364">
          <cell r="B1364">
            <v>659</v>
          </cell>
        </row>
        <row r="1365">
          <cell r="B1365">
            <v>711</v>
          </cell>
        </row>
        <row r="1366">
          <cell r="B1366">
            <v>729</v>
          </cell>
        </row>
        <row r="1367">
          <cell r="B1367">
            <v>729</v>
          </cell>
        </row>
        <row r="1368">
          <cell r="B1368">
            <v>756</v>
          </cell>
        </row>
        <row r="1369">
          <cell r="B1369">
            <v>720</v>
          </cell>
        </row>
        <row r="1370">
          <cell r="B1370">
            <v>728</v>
          </cell>
        </row>
        <row r="1371">
          <cell r="B1371">
            <v>661</v>
          </cell>
        </row>
        <row r="1372">
          <cell r="B1372">
            <v>730</v>
          </cell>
        </row>
        <row r="1373">
          <cell r="B1373">
            <v>782</v>
          </cell>
        </row>
        <row r="1374">
          <cell r="B1374">
            <v>755</v>
          </cell>
        </row>
        <row r="1375">
          <cell r="B1375">
            <v>761</v>
          </cell>
        </row>
        <row r="1376">
          <cell r="B1376">
            <v>770</v>
          </cell>
        </row>
        <row r="1377">
          <cell r="B1377">
            <v>735</v>
          </cell>
        </row>
        <row r="1378">
          <cell r="B1378">
            <v>637</v>
          </cell>
        </row>
        <row r="1379">
          <cell r="B1379">
            <v>631</v>
          </cell>
        </row>
        <row r="1380">
          <cell r="B1380">
            <v>705</v>
          </cell>
        </row>
        <row r="1381">
          <cell r="B1381">
            <v>756</v>
          </cell>
        </row>
        <row r="1382">
          <cell r="B1382">
            <v>724</v>
          </cell>
        </row>
        <row r="1383">
          <cell r="B1383">
            <v>733</v>
          </cell>
        </row>
        <row r="1384">
          <cell r="B1384">
            <v>716</v>
          </cell>
        </row>
        <row r="1385">
          <cell r="B1385">
            <v>671</v>
          </cell>
        </row>
        <row r="1386">
          <cell r="B1386">
            <v>682</v>
          </cell>
        </row>
        <row r="1387">
          <cell r="B1387">
            <v>762</v>
          </cell>
        </row>
        <row r="1388">
          <cell r="B1388">
            <v>761</v>
          </cell>
        </row>
        <row r="1389">
          <cell r="B1389">
            <v>756</v>
          </cell>
        </row>
        <row r="1390">
          <cell r="B1390">
            <v>696</v>
          </cell>
        </row>
        <row r="1391">
          <cell r="B1391">
            <v>782</v>
          </cell>
        </row>
        <row r="1392">
          <cell r="B1392">
            <v>700</v>
          </cell>
        </row>
        <row r="1393">
          <cell r="B1393">
            <v>725</v>
          </cell>
        </row>
        <row r="1394">
          <cell r="B1394">
            <v>761</v>
          </cell>
        </row>
        <row r="1395">
          <cell r="B1395">
            <v>803</v>
          </cell>
        </row>
        <row r="1396">
          <cell r="B1396">
            <v>818</v>
          </cell>
        </row>
        <row r="1397">
          <cell r="B1397">
            <v>826</v>
          </cell>
        </row>
        <row r="1398">
          <cell r="B1398">
            <v>749</v>
          </cell>
        </row>
        <row r="1399">
          <cell r="B1399">
            <v>752</v>
          </cell>
        </row>
        <row r="1400">
          <cell r="B1400">
            <v>810</v>
          </cell>
        </row>
        <row r="1401">
          <cell r="B1401">
            <v>761</v>
          </cell>
        </row>
        <row r="1402">
          <cell r="B1402">
            <v>795</v>
          </cell>
        </row>
        <row r="1403">
          <cell r="B1403">
            <v>828</v>
          </cell>
        </row>
        <row r="1404">
          <cell r="B1404">
            <v>821</v>
          </cell>
        </row>
        <row r="1405">
          <cell r="B1405">
            <v>879</v>
          </cell>
        </row>
        <row r="1406">
          <cell r="B1406">
            <v>858</v>
          </cell>
        </row>
        <row r="1407">
          <cell r="B1407">
            <v>896</v>
          </cell>
        </row>
        <row r="1408">
          <cell r="B1408">
            <v>912</v>
          </cell>
        </row>
        <row r="1409">
          <cell r="B1409">
            <v>1075</v>
          </cell>
        </row>
        <row r="1410">
          <cell r="B1410">
            <v>1050</v>
          </cell>
        </row>
        <row r="1411">
          <cell r="B1411">
            <v>1019</v>
          </cell>
        </row>
        <row r="1412">
          <cell r="B1412">
            <v>956</v>
          </cell>
        </row>
        <row r="1413">
          <cell r="B1413">
            <v>896</v>
          </cell>
        </row>
        <row r="1414">
          <cell r="B1414">
            <v>916</v>
          </cell>
        </row>
        <row r="1415">
          <cell r="B1415">
            <v>978</v>
          </cell>
        </row>
        <row r="1416">
          <cell r="B1416">
            <v>933</v>
          </cell>
        </row>
        <row r="1417">
          <cell r="B1417">
            <v>935</v>
          </cell>
        </row>
        <row r="1418">
          <cell r="B1418">
            <v>1118</v>
          </cell>
        </row>
        <row r="1419">
          <cell r="B1419">
            <v>1196</v>
          </cell>
        </row>
        <row r="1420">
          <cell r="B1420">
            <v>1076</v>
          </cell>
        </row>
        <row r="1421">
          <cell r="B1421">
            <v>1142</v>
          </cell>
        </row>
        <row r="1422">
          <cell r="B1422">
            <v>1418</v>
          </cell>
        </row>
        <row r="1423">
          <cell r="B1423">
            <v>1578</v>
          </cell>
        </row>
        <row r="1424">
          <cell r="B1424">
            <v>1620</v>
          </cell>
        </row>
        <row r="1425">
          <cell r="B1425">
            <v>1368</v>
          </cell>
        </row>
        <row r="1426">
          <cell r="B1426">
            <v>1192</v>
          </cell>
        </row>
        <row r="1427">
          <cell r="B1427">
            <v>961</v>
          </cell>
        </row>
        <row r="1428">
          <cell r="B1428">
            <v>1193</v>
          </cell>
        </row>
        <row r="1429">
          <cell r="B1429">
            <v>1279</v>
          </cell>
        </row>
        <row r="1430">
          <cell r="B1430">
            <v>1159</v>
          </cell>
        </row>
        <row r="1431">
          <cell r="B1431">
            <v>1276</v>
          </cell>
        </row>
        <row r="1432">
          <cell r="B1432">
            <v>1433</v>
          </cell>
        </row>
        <row r="1433">
          <cell r="B1433">
            <v>1361</v>
          </cell>
        </row>
        <row r="1434">
          <cell r="B1434">
            <v>1478</v>
          </cell>
        </row>
        <row r="1435">
          <cell r="B1435">
            <v>1476</v>
          </cell>
        </row>
        <row r="1436">
          <cell r="B1436">
            <v>1655</v>
          </cell>
        </row>
        <row r="1437">
          <cell r="B1437">
            <v>1627</v>
          </cell>
        </row>
        <row r="1438">
          <cell r="B1438">
            <v>1709</v>
          </cell>
        </row>
        <row r="1439">
          <cell r="B1439">
            <v>1769</v>
          </cell>
        </row>
        <row r="1440">
          <cell r="B1440">
            <v>1764</v>
          </cell>
        </row>
        <row r="1441">
          <cell r="B1441">
            <v>1818</v>
          </cell>
        </row>
        <row r="1442">
          <cell r="B1442">
            <v>1639</v>
          </cell>
        </row>
        <row r="1443">
          <cell r="B1443">
            <v>1647</v>
          </cell>
        </row>
        <row r="1444">
          <cell r="B1444">
            <v>1862</v>
          </cell>
        </row>
        <row r="1445">
          <cell r="B1445">
            <v>1881</v>
          </cell>
        </row>
        <row r="1446">
          <cell r="B1446">
            <v>1582</v>
          </cell>
        </row>
        <row r="1447">
          <cell r="B1447">
            <v>1403</v>
          </cell>
        </row>
        <row r="1448">
          <cell r="B1448">
            <v>1197</v>
          </cell>
        </row>
        <row r="1449">
          <cell r="B1449">
            <v>1267</v>
          </cell>
        </row>
        <row r="1450">
          <cell r="B1450">
            <v>1211</v>
          </cell>
        </row>
        <row r="1451">
          <cell r="B1451">
            <v>1206</v>
          </cell>
        </row>
        <row r="1452">
          <cell r="B1452">
            <v>1303</v>
          </cell>
        </row>
        <row r="1453">
          <cell r="B1453">
            <v>1371</v>
          </cell>
        </row>
        <row r="1454">
          <cell r="B1454">
            <v>1215</v>
          </cell>
        </row>
        <row r="1455">
          <cell r="B1455">
            <v>1177</v>
          </cell>
        </row>
        <row r="1456">
          <cell r="B1456">
            <v>1117</v>
          </cell>
        </row>
        <row r="1457">
          <cell r="B1457">
            <v>1217</v>
          </cell>
        </row>
        <row r="1458">
          <cell r="B1458">
            <v>1242</v>
          </cell>
        </row>
        <row r="1459">
          <cell r="B1459">
            <v>1321</v>
          </cell>
        </row>
        <row r="1460">
          <cell r="B1460">
            <v>1467</v>
          </cell>
        </row>
        <row r="1461">
          <cell r="B1461">
            <v>1445</v>
          </cell>
        </row>
        <row r="1462">
          <cell r="B1462">
            <v>1633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3.5" x14ac:dyDescent="0.25"/>
  <cols>
    <col min="1" max="16384" width="9.140625" style="43"/>
  </cols>
  <sheetData>
    <row r="1" spans="1:9" ht="16.5" x14ac:dyDescent="0.3">
      <c r="A1" s="42" t="s">
        <v>0</v>
      </c>
    </row>
    <row r="3" spans="1:9" x14ac:dyDescent="0.25">
      <c r="A3" s="43" t="s">
        <v>1</v>
      </c>
      <c r="I3" s="43" t="s">
        <v>2</v>
      </c>
    </row>
    <row r="5" spans="1:9" x14ac:dyDescent="0.25">
      <c r="A5" s="43" t="s">
        <v>3</v>
      </c>
      <c r="I5" s="43" t="s">
        <v>4</v>
      </c>
    </row>
    <row r="7" spans="1:9" x14ac:dyDescent="0.25">
      <c r="A7" s="43" t="s">
        <v>5</v>
      </c>
    </row>
    <row r="8" spans="1:9" x14ac:dyDescent="0.25">
      <c r="A8" s="43" t="s">
        <v>6</v>
      </c>
    </row>
    <row r="9" spans="1:9" x14ac:dyDescent="0.25">
      <c r="A9" s="43" t="s">
        <v>7</v>
      </c>
      <c r="I9" s="43" t="s">
        <v>8</v>
      </c>
    </row>
    <row r="11" spans="1:9" x14ac:dyDescent="0.25">
      <c r="A11" s="43" t="s">
        <v>9</v>
      </c>
    </row>
    <row r="12" spans="1:9" x14ac:dyDescent="0.25">
      <c r="A12" s="43" t="s">
        <v>10</v>
      </c>
      <c r="I12" s="43" t="s">
        <v>8</v>
      </c>
    </row>
    <row r="14" spans="1:9" x14ac:dyDescent="0.25">
      <c r="A14" s="43" t="s">
        <v>11</v>
      </c>
    </row>
    <row r="15" spans="1:9" x14ac:dyDescent="0.25">
      <c r="A15" s="43" t="s">
        <v>12</v>
      </c>
      <c r="I15" s="43" t="s">
        <v>13</v>
      </c>
    </row>
  </sheetData>
  <printOptions horizont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0"/>
  <sheetViews>
    <sheetView topLeftCell="B423" zoomScale="75" workbookViewId="0">
      <selection activeCell="H445" sqref="H445"/>
    </sheetView>
  </sheetViews>
  <sheetFormatPr defaultRowHeight="12.75" x14ac:dyDescent="0.2"/>
  <cols>
    <col min="1" max="1" width="15.28515625" style="1" customWidth="1"/>
    <col min="2" max="2" width="13.5703125" style="1" customWidth="1"/>
    <col min="3" max="3" width="11.5703125" style="1" customWidth="1"/>
    <col min="4" max="4" width="12.7109375" style="1" customWidth="1"/>
    <col min="5" max="6" width="11.85546875" style="1" customWidth="1"/>
    <col min="7" max="9" width="11.5703125" style="1" customWidth="1"/>
    <col min="10" max="17" width="11.85546875" style="1" customWidth="1"/>
    <col min="18" max="16384" width="9.140625" style="1"/>
  </cols>
  <sheetData>
    <row r="1" spans="1:17" x14ac:dyDescent="0.2">
      <c r="A1" s="1" t="s">
        <v>14</v>
      </c>
    </row>
    <row r="2" spans="1:17" x14ac:dyDescent="0.2">
      <c r="I2" s="2"/>
    </row>
    <row r="3" spans="1:17" x14ac:dyDescent="0.2">
      <c r="A3" s="3" t="s">
        <v>15</v>
      </c>
      <c r="B3" s="4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6" t="s">
        <v>24</v>
      </c>
      <c r="K3" s="6" t="s">
        <v>25</v>
      </c>
      <c r="L3" s="7" t="s">
        <v>26</v>
      </c>
      <c r="M3" s="8" t="s">
        <v>27</v>
      </c>
      <c r="N3" s="8" t="s">
        <v>28</v>
      </c>
      <c r="O3" s="9" t="s">
        <v>29</v>
      </c>
      <c r="P3" s="10" t="s">
        <v>30</v>
      </c>
      <c r="Q3" s="11" t="s">
        <v>31</v>
      </c>
    </row>
    <row r="4" spans="1:17" x14ac:dyDescent="0.2">
      <c r="A4" s="12">
        <v>36100</v>
      </c>
      <c r="B4" s="13">
        <v>1008.0410000000001</v>
      </c>
      <c r="C4" s="13">
        <v>945</v>
      </c>
      <c r="D4" s="13">
        <v>63.041000000000054</v>
      </c>
      <c r="E4" s="13">
        <v>0</v>
      </c>
      <c r="F4" s="13">
        <v>0</v>
      </c>
      <c r="G4" s="13">
        <v>1581.5246015625003</v>
      </c>
      <c r="H4" s="13">
        <v>1178.46484375</v>
      </c>
      <c r="I4" s="13">
        <v>403.05975781250027</v>
      </c>
      <c r="J4" s="14">
        <v>1</v>
      </c>
      <c r="K4" s="13">
        <v>153.05975781250027</v>
      </c>
      <c r="L4" s="15">
        <v>0</v>
      </c>
      <c r="M4" s="14">
        <v>2589.5656015625004</v>
      </c>
      <c r="N4" s="14">
        <v>2123.46484375</v>
      </c>
      <c r="O4" s="14">
        <v>466.10075781250043</v>
      </c>
      <c r="P4" s="14">
        <v>0</v>
      </c>
      <c r="Q4" s="15">
        <v>0</v>
      </c>
    </row>
    <row r="5" spans="1:17" x14ac:dyDescent="0.2">
      <c r="A5" s="12">
        <v>36101</v>
      </c>
      <c r="B5" s="13">
        <v>1143.9749999999999</v>
      </c>
      <c r="C5" s="13">
        <v>994</v>
      </c>
      <c r="D5" s="13">
        <v>149.97499999999999</v>
      </c>
      <c r="E5" s="13">
        <v>0</v>
      </c>
      <c r="F5" s="13">
        <v>0</v>
      </c>
      <c r="G5" s="13">
        <v>1639.5414531249999</v>
      </c>
      <c r="H5" s="13">
        <v>1416.015625</v>
      </c>
      <c r="I5" s="13">
        <v>223.52582812499986</v>
      </c>
      <c r="J5" s="14">
        <v>0</v>
      </c>
      <c r="K5" s="13">
        <v>0</v>
      </c>
      <c r="L5" s="15">
        <v>0</v>
      </c>
      <c r="M5" s="14">
        <v>2783.5164531249998</v>
      </c>
      <c r="N5" s="14">
        <v>2410.015625</v>
      </c>
      <c r="O5" s="14">
        <v>373.50082812499977</v>
      </c>
      <c r="P5" s="14">
        <v>0</v>
      </c>
      <c r="Q5" s="15">
        <v>0</v>
      </c>
    </row>
    <row r="6" spans="1:17" x14ac:dyDescent="0.2">
      <c r="A6" s="12">
        <v>36102</v>
      </c>
      <c r="B6" s="13">
        <v>1112.9670000000001</v>
      </c>
      <c r="C6" s="13">
        <v>892</v>
      </c>
      <c r="D6" s="13">
        <v>220.9670000000001</v>
      </c>
      <c r="E6" s="13">
        <v>0</v>
      </c>
      <c r="F6" s="13">
        <v>0</v>
      </c>
      <c r="G6" s="13">
        <v>1778.0664687499998</v>
      </c>
      <c r="H6" s="13">
        <v>1392.1123046875</v>
      </c>
      <c r="I6" s="13">
        <v>385.95416406249979</v>
      </c>
      <c r="J6" s="14">
        <v>1</v>
      </c>
      <c r="K6" s="13">
        <v>135.95416406249979</v>
      </c>
      <c r="L6" s="15">
        <v>0</v>
      </c>
      <c r="M6" s="14">
        <v>2891.0334687499999</v>
      </c>
      <c r="N6" s="14">
        <v>2284.1123046875</v>
      </c>
      <c r="O6" s="14">
        <v>606.92116406249988</v>
      </c>
      <c r="P6" s="14">
        <v>0</v>
      </c>
      <c r="Q6" s="15">
        <v>0</v>
      </c>
    </row>
    <row r="7" spans="1:17" x14ac:dyDescent="0.2">
      <c r="A7" s="12">
        <v>36103</v>
      </c>
      <c r="B7" s="13">
        <v>1105.6189999999999</v>
      </c>
      <c r="C7" s="13">
        <v>877</v>
      </c>
      <c r="D7" s="13">
        <v>228.61899999999991</v>
      </c>
      <c r="E7" s="13">
        <v>0</v>
      </c>
      <c r="F7" s="13">
        <v>0</v>
      </c>
      <c r="G7" s="13">
        <v>1680.1282109375002</v>
      </c>
      <c r="H7" s="13">
        <v>1544.998046875</v>
      </c>
      <c r="I7" s="13">
        <v>135.13016406250017</v>
      </c>
      <c r="J7" s="14">
        <v>0</v>
      </c>
      <c r="K7" s="13">
        <v>0</v>
      </c>
      <c r="L7" s="15">
        <v>0</v>
      </c>
      <c r="M7" s="14">
        <v>2785.7472109375003</v>
      </c>
      <c r="N7" s="14">
        <v>2421.998046875</v>
      </c>
      <c r="O7" s="14">
        <v>363.74916406250031</v>
      </c>
      <c r="P7" s="14">
        <v>0</v>
      </c>
      <c r="Q7" s="15">
        <v>0</v>
      </c>
    </row>
    <row r="8" spans="1:17" x14ac:dyDescent="0.2">
      <c r="A8" s="12">
        <v>36104</v>
      </c>
      <c r="B8" s="13">
        <v>1054.479</v>
      </c>
      <c r="C8" s="13">
        <v>954</v>
      </c>
      <c r="D8" s="13">
        <v>100.47900000000004</v>
      </c>
      <c r="E8" s="13">
        <v>0</v>
      </c>
      <c r="F8" s="13">
        <v>0</v>
      </c>
      <c r="G8" s="13">
        <v>1592.6720546874999</v>
      </c>
      <c r="H8" s="13">
        <v>1378.1142578125</v>
      </c>
      <c r="I8" s="13">
        <v>214.55779687499989</v>
      </c>
      <c r="J8" s="14">
        <v>0</v>
      </c>
      <c r="K8" s="13">
        <v>0</v>
      </c>
      <c r="L8" s="15">
        <v>0</v>
      </c>
      <c r="M8" s="14">
        <v>2647.1510546874997</v>
      </c>
      <c r="N8" s="14">
        <v>2332.1142578125</v>
      </c>
      <c r="O8" s="14">
        <v>315.03679687499971</v>
      </c>
      <c r="P8" s="14">
        <v>0</v>
      </c>
      <c r="Q8" s="15">
        <v>0</v>
      </c>
    </row>
    <row r="9" spans="1:17" x14ac:dyDescent="0.2">
      <c r="A9" s="12">
        <v>36105</v>
      </c>
      <c r="B9" s="13">
        <v>1084.2260000000001</v>
      </c>
      <c r="C9" s="13">
        <v>971</v>
      </c>
      <c r="D9" s="13">
        <v>113.22600000000011</v>
      </c>
      <c r="E9" s="13">
        <v>0</v>
      </c>
      <c r="F9" s="13">
        <v>0</v>
      </c>
      <c r="G9" s="13">
        <v>1584.8003515625001</v>
      </c>
      <c r="H9" s="13">
        <v>1470.908203125</v>
      </c>
      <c r="I9" s="13">
        <v>113.89214843750005</v>
      </c>
      <c r="J9" s="14">
        <v>0</v>
      </c>
      <c r="K9" s="13">
        <v>0</v>
      </c>
      <c r="L9" s="15">
        <v>0</v>
      </c>
      <c r="M9" s="14">
        <v>2669.0263515625002</v>
      </c>
      <c r="N9" s="14">
        <v>2441.908203125</v>
      </c>
      <c r="O9" s="14">
        <v>227.11814843750017</v>
      </c>
      <c r="P9" s="14">
        <v>0</v>
      </c>
      <c r="Q9" s="15">
        <v>0</v>
      </c>
    </row>
    <row r="10" spans="1:17" x14ac:dyDescent="0.2">
      <c r="A10" s="12">
        <v>36106</v>
      </c>
      <c r="B10" s="13">
        <v>1067.77</v>
      </c>
      <c r="C10" s="13">
        <v>913</v>
      </c>
      <c r="D10" s="13">
        <v>154.77000000000001</v>
      </c>
      <c r="E10" s="13">
        <v>0</v>
      </c>
      <c r="F10" s="13">
        <v>0</v>
      </c>
      <c r="G10" s="13">
        <v>1517.4616718750001</v>
      </c>
      <c r="H10" s="13">
        <v>1347.09375</v>
      </c>
      <c r="I10" s="13">
        <v>170.36792187500009</v>
      </c>
      <c r="J10" s="14">
        <v>0</v>
      </c>
      <c r="K10" s="13">
        <v>0</v>
      </c>
      <c r="L10" s="15">
        <v>0</v>
      </c>
      <c r="M10" s="14">
        <v>2585.2316718749998</v>
      </c>
      <c r="N10" s="14">
        <v>2260.09375</v>
      </c>
      <c r="O10" s="14">
        <v>325.13792187499985</v>
      </c>
      <c r="P10" s="14">
        <v>0</v>
      </c>
      <c r="Q10" s="15">
        <v>0</v>
      </c>
    </row>
    <row r="11" spans="1:17" x14ac:dyDescent="0.2">
      <c r="A11" s="12">
        <v>36107</v>
      </c>
      <c r="B11" s="13">
        <v>1075.952</v>
      </c>
      <c r="C11" s="13">
        <v>1134</v>
      </c>
      <c r="D11" s="13">
        <v>-58.048000000000002</v>
      </c>
      <c r="E11" s="13">
        <v>0</v>
      </c>
      <c r="F11" s="13">
        <v>0</v>
      </c>
      <c r="G11" s="13">
        <v>1558.2707499999999</v>
      </c>
      <c r="H11" s="13">
        <v>1370.2373046875</v>
      </c>
      <c r="I11" s="13">
        <v>188.03344531249991</v>
      </c>
      <c r="J11" s="14">
        <v>0</v>
      </c>
      <c r="K11" s="13">
        <v>0</v>
      </c>
      <c r="L11" s="15">
        <v>0</v>
      </c>
      <c r="M11" s="14">
        <v>2634.2227499999999</v>
      </c>
      <c r="N11" s="14">
        <v>2504.2373046875</v>
      </c>
      <c r="O11" s="14">
        <v>129.98544531249991</v>
      </c>
      <c r="P11" s="14">
        <v>0</v>
      </c>
      <c r="Q11" s="15">
        <v>0</v>
      </c>
    </row>
    <row r="12" spans="1:17" x14ac:dyDescent="0.2">
      <c r="A12" s="12">
        <v>36108</v>
      </c>
      <c r="B12" s="13">
        <v>650.89499999999998</v>
      </c>
      <c r="C12" s="13">
        <v>1338</v>
      </c>
      <c r="D12" s="13">
        <v>-687.10500000000002</v>
      </c>
      <c r="E12" s="13">
        <v>0</v>
      </c>
      <c r="F12" s="13">
        <v>0</v>
      </c>
      <c r="G12" s="13">
        <v>1524.280015625</v>
      </c>
      <c r="H12" s="13">
        <v>1531.8447265625</v>
      </c>
      <c r="I12" s="13">
        <v>-7.5647109374999673</v>
      </c>
      <c r="J12" s="14">
        <v>0</v>
      </c>
      <c r="K12" s="13">
        <v>0</v>
      </c>
      <c r="L12" s="15">
        <v>0</v>
      </c>
      <c r="M12" s="14">
        <v>2175.175015625</v>
      </c>
      <c r="N12" s="14">
        <v>2869.8447265625</v>
      </c>
      <c r="O12" s="14">
        <v>-694.66971093749999</v>
      </c>
      <c r="P12" s="14">
        <v>0</v>
      </c>
      <c r="Q12" s="15">
        <v>0</v>
      </c>
    </row>
    <row r="13" spans="1:17" x14ac:dyDescent="0.2">
      <c r="A13" s="12">
        <v>36109</v>
      </c>
      <c r="B13" s="13">
        <v>788.44500000000005</v>
      </c>
      <c r="C13" s="13">
        <v>1182</v>
      </c>
      <c r="D13" s="13">
        <v>-393.55500000000001</v>
      </c>
      <c r="E13" s="13">
        <v>0</v>
      </c>
      <c r="F13" s="13">
        <v>0</v>
      </c>
      <c r="G13" s="13">
        <v>1451.7734453124999</v>
      </c>
      <c r="H13" s="13">
        <v>1565.1220703125</v>
      </c>
      <c r="I13" s="13">
        <v>-113.34862500000008</v>
      </c>
      <c r="J13" s="14">
        <v>0</v>
      </c>
      <c r="K13" s="13">
        <v>0</v>
      </c>
      <c r="L13" s="15">
        <v>0</v>
      </c>
      <c r="M13" s="14">
        <v>2240.2184453125001</v>
      </c>
      <c r="N13" s="14">
        <v>2747.1220703125</v>
      </c>
      <c r="O13" s="14">
        <v>-506.90362499999992</v>
      </c>
      <c r="P13" s="14">
        <v>0</v>
      </c>
      <c r="Q13" s="15">
        <v>0</v>
      </c>
    </row>
    <row r="14" spans="1:17" x14ac:dyDescent="0.2">
      <c r="A14" s="12">
        <v>36110</v>
      </c>
      <c r="B14" s="13">
        <v>719.25599999999997</v>
      </c>
      <c r="C14" s="13">
        <v>1657</v>
      </c>
      <c r="D14" s="13">
        <v>-937.74400000000003</v>
      </c>
      <c r="E14" s="13">
        <v>0</v>
      </c>
      <c r="F14" s="13">
        <v>0</v>
      </c>
      <c r="G14" s="13">
        <v>1711.8292265625</v>
      </c>
      <c r="H14" s="13">
        <v>1471.8857421875</v>
      </c>
      <c r="I14" s="13">
        <v>239.94348437500003</v>
      </c>
      <c r="J14" s="14">
        <v>0</v>
      </c>
      <c r="K14" s="13">
        <v>0</v>
      </c>
      <c r="L14" s="15">
        <v>0</v>
      </c>
      <c r="M14" s="14">
        <v>2431.0852265624999</v>
      </c>
      <c r="N14" s="14">
        <v>3128.8857421875</v>
      </c>
      <c r="O14" s="14">
        <v>-697.80051562500012</v>
      </c>
      <c r="P14" s="14">
        <v>0</v>
      </c>
      <c r="Q14" s="15">
        <v>0</v>
      </c>
    </row>
    <row r="15" spans="1:17" x14ac:dyDescent="0.2">
      <c r="A15" s="12">
        <v>36111</v>
      </c>
      <c r="B15" s="13">
        <v>963.76400000000001</v>
      </c>
      <c r="C15" s="13">
        <v>1293</v>
      </c>
      <c r="D15" s="13">
        <v>-329.23599999999999</v>
      </c>
      <c r="E15" s="13">
        <v>0</v>
      </c>
      <c r="F15" s="13">
        <v>0</v>
      </c>
      <c r="G15" s="13">
        <v>1612.3314609375002</v>
      </c>
      <c r="H15" s="13">
        <v>1578.5400390625</v>
      </c>
      <c r="I15" s="13">
        <v>33.791421875000196</v>
      </c>
      <c r="J15" s="14">
        <v>0</v>
      </c>
      <c r="K15" s="13">
        <v>0</v>
      </c>
      <c r="L15" s="15">
        <v>0</v>
      </c>
      <c r="M15" s="14">
        <v>2576.0954609375003</v>
      </c>
      <c r="N15" s="14">
        <v>2871.5400390625</v>
      </c>
      <c r="O15" s="14">
        <v>-295.44457812499968</v>
      </c>
      <c r="P15" s="14">
        <v>0</v>
      </c>
      <c r="Q15" s="15">
        <v>0</v>
      </c>
    </row>
    <row r="16" spans="1:17" x14ac:dyDescent="0.2">
      <c r="A16" s="12">
        <v>36112</v>
      </c>
      <c r="B16" s="13">
        <v>845.26400000000001</v>
      </c>
      <c r="C16" s="13">
        <v>1063</v>
      </c>
      <c r="D16" s="13">
        <v>-217.73599999999999</v>
      </c>
      <c r="E16" s="13">
        <v>0</v>
      </c>
      <c r="F16" s="13">
        <v>0</v>
      </c>
      <c r="G16" s="13">
        <v>1905.9046796875</v>
      </c>
      <c r="H16" s="13">
        <v>1564.6064453125</v>
      </c>
      <c r="I16" s="13">
        <v>341.29823437499999</v>
      </c>
      <c r="J16" s="14">
        <v>1</v>
      </c>
      <c r="K16" s="13">
        <v>91.298234374999993</v>
      </c>
      <c r="L16" s="15">
        <v>0</v>
      </c>
      <c r="M16" s="14">
        <v>2751.1686796875001</v>
      </c>
      <c r="N16" s="14">
        <v>2627.6064453125</v>
      </c>
      <c r="O16" s="14">
        <v>123.56223437500012</v>
      </c>
      <c r="P16" s="14">
        <v>0</v>
      </c>
      <c r="Q16" s="15">
        <v>0</v>
      </c>
    </row>
    <row r="17" spans="1:17" x14ac:dyDescent="0.2">
      <c r="A17" s="12">
        <v>36113</v>
      </c>
      <c r="B17" s="13">
        <v>950.04899999999998</v>
      </c>
      <c r="C17" s="13">
        <v>1030</v>
      </c>
      <c r="D17" s="13">
        <v>-79.951000000000022</v>
      </c>
      <c r="E17" s="13">
        <v>0</v>
      </c>
      <c r="F17" s="13">
        <v>0</v>
      </c>
      <c r="G17" s="13">
        <v>1655.9453437500001</v>
      </c>
      <c r="H17" s="13">
        <v>1359.5341796875</v>
      </c>
      <c r="I17" s="13">
        <v>296.41116406250012</v>
      </c>
      <c r="J17" s="14">
        <v>1</v>
      </c>
      <c r="K17" s="13">
        <v>46.41116406250012</v>
      </c>
      <c r="L17" s="15">
        <v>0</v>
      </c>
      <c r="M17" s="14">
        <v>2605.9943437500001</v>
      </c>
      <c r="N17" s="14">
        <v>2389.5341796875</v>
      </c>
      <c r="O17" s="14">
        <v>216.4601640625001</v>
      </c>
      <c r="P17" s="14">
        <v>0</v>
      </c>
      <c r="Q17" s="15">
        <v>0</v>
      </c>
    </row>
    <row r="18" spans="1:17" x14ac:dyDescent="0.2">
      <c r="A18" s="12">
        <v>36114</v>
      </c>
      <c r="B18" s="13">
        <v>986.07100000000003</v>
      </c>
      <c r="C18" s="13">
        <v>1149</v>
      </c>
      <c r="D18" s="13">
        <v>-162.92899999999997</v>
      </c>
      <c r="E18" s="13">
        <v>0</v>
      </c>
      <c r="F18" s="13">
        <v>0</v>
      </c>
      <c r="G18" s="13">
        <v>1656.74775</v>
      </c>
      <c r="H18" s="13">
        <v>1268.59765625</v>
      </c>
      <c r="I18" s="13">
        <v>388.15009375</v>
      </c>
      <c r="J18" s="14">
        <v>1</v>
      </c>
      <c r="K18" s="13">
        <v>138.15009375</v>
      </c>
      <c r="L18" s="15">
        <v>0</v>
      </c>
      <c r="M18" s="14">
        <v>2642.8187499999999</v>
      </c>
      <c r="N18" s="14">
        <v>2417.59765625</v>
      </c>
      <c r="O18" s="14">
        <v>225.22109374999991</v>
      </c>
      <c r="P18" s="14">
        <v>0</v>
      </c>
      <c r="Q18" s="15">
        <v>0</v>
      </c>
    </row>
    <row r="19" spans="1:17" x14ac:dyDescent="0.2">
      <c r="A19" s="12">
        <v>36115</v>
      </c>
      <c r="B19" s="13">
        <v>953.33799999999997</v>
      </c>
      <c r="C19" s="13">
        <v>1139</v>
      </c>
      <c r="D19" s="13">
        <v>-185.66200000000003</v>
      </c>
      <c r="E19" s="13">
        <v>0</v>
      </c>
      <c r="F19" s="13">
        <v>0</v>
      </c>
      <c r="G19" s="13">
        <v>1670.2432734375</v>
      </c>
      <c r="H19" s="13">
        <v>1542.078125</v>
      </c>
      <c r="I19" s="13">
        <v>128.16514843749997</v>
      </c>
      <c r="J19" s="14">
        <v>0</v>
      </c>
      <c r="K19" s="13">
        <v>0</v>
      </c>
      <c r="L19" s="15">
        <v>0</v>
      </c>
      <c r="M19" s="14">
        <v>2623.5812734374999</v>
      </c>
      <c r="N19" s="14">
        <v>2681.078125</v>
      </c>
      <c r="O19" s="14">
        <v>-57.496851562500069</v>
      </c>
      <c r="P19" s="14">
        <v>0</v>
      </c>
      <c r="Q19" s="15">
        <v>0</v>
      </c>
    </row>
    <row r="20" spans="1:17" x14ac:dyDescent="0.2">
      <c r="A20" s="12">
        <v>36116</v>
      </c>
      <c r="B20" s="13">
        <v>927.50900000000001</v>
      </c>
      <c r="C20" s="13">
        <v>1250</v>
      </c>
      <c r="D20" s="13">
        <v>-322.49099999999999</v>
      </c>
      <c r="E20" s="13">
        <v>0</v>
      </c>
      <c r="F20" s="13">
        <v>0</v>
      </c>
      <c r="G20" s="13">
        <v>1729.2152265625</v>
      </c>
      <c r="H20" s="13">
        <v>1612.4609375</v>
      </c>
      <c r="I20" s="13">
        <v>116.75428906249999</v>
      </c>
      <c r="J20" s="14">
        <v>0</v>
      </c>
      <c r="K20" s="13">
        <v>0</v>
      </c>
      <c r="L20" s="15">
        <v>0</v>
      </c>
      <c r="M20" s="14">
        <v>2656.7242265625</v>
      </c>
      <c r="N20" s="14">
        <v>2862.4609375</v>
      </c>
      <c r="O20" s="14">
        <v>-205.73671093749999</v>
      </c>
      <c r="P20" s="14">
        <v>0</v>
      </c>
      <c r="Q20" s="15">
        <v>0</v>
      </c>
    </row>
    <row r="21" spans="1:17" x14ac:dyDescent="0.2">
      <c r="A21" s="12">
        <v>36117</v>
      </c>
      <c r="B21" s="13">
        <v>899.82600000000002</v>
      </c>
      <c r="C21" s="13">
        <v>1283</v>
      </c>
      <c r="D21" s="13">
        <v>-383.17399999999998</v>
      </c>
      <c r="E21" s="13">
        <v>0</v>
      </c>
      <c r="F21" s="13">
        <v>0</v>
      </c>
      <c r="G21" s="13">
        <v>1702.3497656250001</v>
      </c>
      <c r="H21" s="13">
        <v>1607.0302734375</v>
      </c>
      <c r="I21" s="13">
        <v>95.319492187500146</v>
      </c>
      <c r="J21" s="14">
        <v>0</v>
      </c>
      <c r="K21" s="13">
        <v>0</v>
      </c>
      <c r="L21" s="15">
        <v>0</v>
      </c>
      <c r="M21" s="14">
        <v>2602.1757656250002</v>
      </c>
      <c r="N21" s="14">
        <v>2890.0302734375</v>
      </c>
      <c r="O21" s="14">
        <v>-287.85450781249983</v>
      </c>
      <c r="P21" s="14">
        <v>0</v>
      </c>
      <c r="Q21" s="15">
        <v>0</v>
      </c>
    </row>
    <row r="22" spans="1:17" x14ac:dyDescent="0.2">
      <c r="A22" s="12">
        <v>36118</v>
      </c>
      <c r="B22" s="13">
        <v>985.00699999999995</v>
      </c>
      <c r="C22" s="13">
        <v>1192</v>
      </c>
      <c r="D22" s="13">
        <v>-206.99300000000005</v>
      </c>
      <c r="E22" s="13">
        <v>0</v>
      </c>
      <c r="F22" s="13">
        <v>0</v>
      </c>
      <c r="G22" s="13">
        <v>1704.6307109375</v>
      </c>
      <c r="H22" s="13">
        <v>1516.7236328125</v>
      </c>
      <c r="I22" s="13">
        <v>187.907078125</v>
      </c>
      <c r="J22" s="14">
        <v>0</v>
      </c>
      <c r="K22" s="13">
        <v>0</v>
      </c>
      <c r="L22" s="15">
        <v>0</v>
      </c>
      <c r="M22" s="14">
        <v>2689.6377109374998</v>
      </c>
      <c r="N22" s="14">
        <v>2708.7236328125</v>
      </c>
      <c r="O22" s="14">
        <v>-19.085921875000167</v>
      </c>
      <c r="P22" s="14">
        <v>0</v>
      </c>
      <c r="Q22" s="15">
        <v>0</v>
      </c>
    </row>
    <row r="23" spans="1:17" x14ac:dyDescent="0.2">
      <c r="A23" s="12">
        <v>36119</v>
      </c>
      <c r="B23" s="13">
        <v>1096.2270000000001</v>
      </c>
      <c r="C23" s="13">
        <v>1114</v>
      </c>
      <c r="D23" s="13">
        <v>-17.772999999999911</v>
      </c>
      <c r="E23" s="13">
        <v>0</v>
      </c>
      <c r="F23" s="13">
        <v>0</v>
      </c>
      <c r="G23" s="13">
        <v>1747.8720234374998</v>
      </c>
      <c r="H23" s="13">
        <v>1485.1513671875</v>
      </c>
      <c r="I23" s="13">
        <v>262.72065624999982</v>
      </c>
      <c r="J23" s="14">
        <v>1</v>
      </c>
      <c r="K23" s="13">
        <v>12.72065624999982</v>
      </c>
      <c r="L23" s="15">
        <v>0</v>
      </c>
      <c r="M23" s="14">
        <v>2844.0990234374999</v>
      </c>
      <c r="N23" s="14">
        <v>2599.1513671875</v>
      </c>
      <c r="O23" s="14">
        <v>244.94765624999991</v>
      </c>
      <c r="P23" s="14">
        <v>0</v>
      </c>
      <c r="Q23" s="15">
        <v>0</v>
      </c>
    </row>
    <row r="24" spans="1:17" x14ac:dyDescent="0.2">
      <c r="A24" s="12">
        <v>36120</v>
      </c>
      <c r="B24" s="13">
        <v>1192.4570000000001</v>
      </c>
      <c r="C24" s="13">
        <v>1087</v>
      </c>
      <c r="D24" s="13">
        <v>105.45700000000011</v>
      </c>
      <c r="E24" s="13">
        <v>0</v>
      </c>
      <c r="F24" s="13">
        <v>0</v>
      </c>
      <c r="G24" s="13">
        <v>1670.0019375000002</v>
      </c>
      <c r="H24" s="13">
        <v>1360.416015625</v>
      </c>
      <c r="I24" s="13">
        <v>309.58592187500017</v>
      </c>
      <c r="J24" s="14">
        <v>1</v>
      </c>
      <c r="K24" s="13">
        <v>59.585921875000167</v>
      </c>
      <c r="L24" s="15">
        <v>0</v>
      </c>
      <c r="M24" s="14">
        <v>2862.4589375000005</v>
      </c>
      <c r="N24" s="14">
        <v>2447.416015625</v>
      </c>
      <c r="O24" s="14">
        <v>415.0429218750005</v>
      </c>
      <c r="P24" s="14">
        <v>0</v>
      </c>
      <c r="Q24" s="15">
        <v>0</v>
      </c>
    </row>
    <row r="25" spans="1:17" x14ac:dyDescent="0.2">
      <c r="A25" s="12">
        <v>36121</v>
      </c>
      <c r="B25" s="13">
        <v>1195.1199999999999</v>
      </c>
      <c r="C25" s="13">
        <v>1147</v>
      </c>
      <c r="D25" s="13">
        <v>48.119999999999891</v>
      </c>
      <c r="E25" s="13">
        <v>0</v>
      </c>
      <c r="F25" s="13">
        <v>0</v>
      </c>
      <c r="G25" s="13">
        <v>1695.2458906249999</v>
      </c>
      <c r="H25" s="13">
        <v>1299.1513671875</v>
      </c>
      <c r="I25" s="13">
        <v>396.0945234374999</v>
      </c>
      <c r="J25" s="14">
        <v>1</v>
      </c>
      <c r="K25" s="13">
        <v>146.0945234374999</v>
      </c>
      <c r="L25" s="15">
        <v>0</v>
      </c>
      <c r="M25" s="14">
        <v>2890.3658906249998</v>
      </c>
      <c r="N25" s="14">
        <v>2446.1513671875</v>
      </c>
      <c r="O25" s="14">
        <v>444.21452343749979</v>
      </c>
      <c r="P25" s="14">
        <v>0</v>
      </c>
      <c r="Q25" s="15">
        <v>0</v>
      </c>
    </row>
    <row r="26" spans="1:17" x14ac:dyDescent="0.2">
      <c r="A26" s="12">
        <v>36122</v>
      </c>
      <c r="B26" s="13">
        <v>1200.2529999999999</v>
      </c>
      <c r="C26" s="13">
        <v>1193</v>
      </c>
      <c r="D26" s="13">
        <v>7.2529999999999291</v>
      </c>
      <c r="E26" s="13">
        <v>0</v>
      </c>
      <c r="F26" s="13">
        <v>0</v>
      </c>
      <c r="G26" s="13">
        <v>1673.3333749999999</v>
      </c>
      <c r="H26" s="13">
        <v>1486.6181640625</v>
      </c>
      <c r="I26" s="13">
        <v>186.71521093749993</v>
      </c>
      <c r="J26" s="14">
        <v>0</v>
      </c>
      <c r="K26" s="13">
        <v>0</v>
      </c>
      <c r="L26" s="15">
        <v>0</v>
      </c>
      <c r="M26" s="14">
        <v>2873.5863749999999</v>
      </c>
      <c r="N26" s="14">
        <v>2679.6181640625</v>
      </c>
      <c r="O26" s="14">
        <v>193.96821093749986</v>
      </c>
      <c r="P26" s="14">
        <v>0</v>
      </c>
      <c r="Q26" s="15">
        <v>0</v>
      </c>
    </row>
    <row r="27" spans="1:17" x14ac:dyDescent="0.2">
      <c r="A27" s="12">
        <v>36123</v>
      </c>
      <c r="B27" s="13">
        <v>1156.479</v>
      </c>
      <c r="C27" s="13">
        <v>1239</v>
      </c>
      <c r="D27" s="13">
        <v>-82.520999999999958</v>
      </c>
      <c r="E27" s="13">
        <v>0</v>
      </c>
      <c r="F27" s="13">
        <v>0</v>
      </c>
      <c r="G27" s="13">
        <v>1614.0449375000001</v>
      </c>
      <c r="H27" s="13">
        <v>1403.8056640625</v>
      </c>
      <c r="I27" s="13">
        <v>210.23927343750006</v>
      </c>
      <c r="J27" s="14">
        <v>0</v>
      </c>
      <c r="K27" s="13">
        <v>0</v>
      </c>
      <c r="L27" s="15">
        <v>0</v>
      </c>
      <c r="M27" s="14">
        <v>2770.5239375000001</v>
      </c>
      <c r="N27" s="14">
        <v>2642.8056640625</v>
      </c>
      <c r="O27" s="14">
        <v>127.7182734375001</v>
      </c>
      <c r="P27" s="14">
        <v>0</v>
      </c>
      <c r="Q27" s="15">
        <v>0</v>
      </c>
    </row>
    <row r="28" spans="1:17" x14ac:dyDescent="0.2">
      <c r="A28" s="12">
        <v>36124</v>
      </c>
      <c r="B28" s="13">
        <v>1193.78</v>
      </c>
      <c r="C28" s="13">
        <v>1087</v>
      </c>
      <c r="D28" s="13">
        <v>106.78</v>
      </c>
      <c r="E28" s="13">
        <v>0</v>
      </c>
      <c r="F28" s="13">
        <v>0</v>
      </c>
      <c r="G28" s="13">
        <v>1674.58109375</v>
      </c>
      <c r="H28" s="13">
        <v>1460.9560546875</v>
      </c>
      <c r="I28" s="13">
        <v>213.62503906250004</v>
      </c>
      <c r="J28" s="14">
        <v>0</v>
      </c>
      <c r="K28" s="13">
        <v>0</v>
      </c>
      <c r="L28" s="15">
        <v>0</v>
      </c>
      <c r="M28" s="14">
        <v>2868.3610937499998</v>
      </c>
      <c r="N28" s="14">
        <v>2547.9560546875</v>
      </c>
      <c r="O28" s="14">
        <v>320.40503906249978</v>
      </c>
      <c r="P28" s="14">
        <v>0</v>
      </c>
      <c r="Q28" s="15">
        <v>0</v>
      </c>
    </row>
    <row r="29" spans="1:17" x14ac:dyDescent="0.2">
      <c r="A29" s="12">
        <v>36125</v>
      </c>
      <c r="B29" s="13">
        <v>1488.223</v>
      </c>
      <c r="C29" s="13">
        <v>865</v>
      </c>
      <c r="D29" s="13">
        <v>623.22299999999996</v>
      </c>
      <c r="E29" s="13">
        <v>1</v>
      </c>
      <c r="F29" s="13">
        <v>296.22299999999996</v>
      </c>
      <c r="G29" s="13">
        <v>1528.3982343749999</v>
      </c>
      <c r="H29" s="13">
        <v>1376.060546875</v>
      </c>
      <c r="I29" s="13">
        <v>152.3376874999999</v>
      </c>
      <c r="J29" s="14">
        <v>0</v>
      </c>
      <c r="K29" s="13">
        <v>0</v>
      </c>
      <c r="L29" s="15">
        <v>0</v>
      </c>
      <c r="M29" s="16">
        <v>3016.6212343749999</v>
      </c>
      <c r="N29" s="16">
        <v>2241.060546875</v>
      </c>
      <c r="O29" s="16">
        <v>775.56068749999986</v>
      </c>
      <c r="P29" s="14">
        <v>1</v>
      </c>
      <c r="Q29" s="15">
        <v>0</v>
      </c>
    </row>
    <row r="30" spans="1:17" x14ac:dyDescent="0.2">
      <c r="A30" s="12">
        <v>36126</v>
      </c>
      <c r="B30" s="13">
        <v>1482.693</v>
      </c>
      <c r="C30" s="13">
        <v>1022</v>
      </c>
      <c r="D30" s="13">
        <v>460.69299999999998</v>
      </c>
      <c r="E30" s="13">
        <v>1</v>
      </c>
      <c r="F30" s="13">
        <v>133.69299999999998</v>
      </c>
      <c r="G30" s="13">
        <v>1471.426125</v>
      </c>
      <c r="H30" s="13">
        <v>1410.109375</v>
      </c>
      <c r="I30" s="13">
        <v>61.316749999999956</v>
      </c>
      <c r="J30" s="14">
        <v>0</v>
      </c>
      <c r="K30" s="13">
        <v>0</v>
      </c>
      <c r="L30" s="15">
        <v>0</v>
      </c>
      <c r="M30" s="16">
        <v>2954.1191250000002</v>
      </c>
      <c r="N30" s="16">
        <v>2432.109375</v>
      </c>
      <c r="O30" s="16">
        <v>522.00975000000017</v>
      </c>
      <c r="P30" s="14">
        <v>0</v>
      </c>
      <c r="Q30" s="15">
        <v>0</v>
      </c>
    </row>
    <row r="31" spans="1:17" x14ac:dyDescent="0.2">
      <c r="A31" s="12">
        <v>36127</v>
      </c>
      <c r="B31" s="13">
        <v>1393.972</v>
      </c>
      <c r="C31" s="13">
        <v>1315</v>
      </c>
      <c r="D31" s="13">
        <v>78.97199999999998</v>
      </c>
      <c r="E31" s="13">
        <v>0</v>
      </c>
      <c r="F31" s="13">
        <v>0</v>
      </c>
      <c r="G31" s="13">
        <v>1583.5118124999999</v>
      </c>
      <c r="H31" s="13">
        <v>1337.59375</v>
      </c>
      <c r="I31" s="13">
        <v>245.91806249999991</v>
      </c>
      <c r="J31" s="14">
        <v>0</v>
      </c>
      <c r="K31" s="13">
        <v>0</v>
      </c>
      <c r="L31" s="15">
        <v>0</v>
      </c>
      <c r="M31" s="14">
        <v>2977.4838124999997</v>
      </c>
      <c r="N31" s="14">
        <v>2652.59375</v>
      </c>
      <c r="O31" s="14">
        <v>324.89006249999966</v>
      </c>
      <c r="P31" s="14">
        <v>0</v>
      </c>
      <c r="Q31" s="15">
        <v>0</v>
      </c>
    </row>
    <row r="32" spans="1:17" x14ac:dyDescent="0.2">
      <c r="A32" s="12">
        <v>36128</v>
      </c>
      <c r="B32" s="13">
        <v>1364.3610000000001</v>
      </c>
      <c r="C32" s="13">
        <v>1389</v>
      </c>
      <c r="D32" s="13">
        <v>-24.638999999999896</v>
      </c>
      <c r="E32" s="13">
        <v>0</v>
      </c>
      <c r="F32" s="13">
        <v>0</v>
      </c>
      <c r="G32" s="13">
        <v>1593.5518125000001</v>
      </c>
      <c r="H32" s="13">
        <v>1312.8095703125</v>
      </c>
      <c r="I32" s="13">
        <v>280.7422421875001</v>
      </c>
      <c r="J32" s="14">
        <v>1</v>
      </c>
      <c r="K32" s="13">
        <v>30.742242187500096</v>
      </c>
      <c r="L32" s="15">
        <v>0</v>
      </c>
      <c r="M32" s="14">
        <v>2957.9128125000002</v>
      </c>
      <c r="N32" s="14">
        <v>2701.8095703125</v>
      </c>
      <c r="O32" s="14">
        <v>256.1032421875002</v>
      </c>
      <c r="P32" s="14">
        <v>0</v>
      </c>
      <c r="Q32" s="15">
        <v>0</v>
      </c>
    </row>
    <row r="33" spans="1:17" x14ac:dyDescent="0.2">
      <c r="A33" s="12">
        <v>36129</v>
      </c>
      <c r="B33" s="13">
        <v>1387.93</v>
      </c>
      <c r="C33" s="13">
        <v>1318</v>
      </c>
      <c r="D33" s="13">
        <v>69.930000000000064</v>
      </c>
      <c r="E33" s="13">
        <v>0</v>
      </c>
      <c r="F33" s="13">
        <v>0</v>
      </c>
      <c r="G33" s="13">
        <v>1552.6435624999999</v>
      </c>
      <c r="H33" s="13">
        <v>1569.150390625</v>
      </c>
      <c r="I33" s="13">
        <v>-16.506828125000084</v>
      </c>
      <c r="J33" s="14">
        <v>0</v>
      </c>
      <c r="K33" s="13">
        <v>0</v>
      </c>
      <c r="L33" s="15">
        <v>0</v>
      </c>
      <c r="M33" s="14">
        <v>2940.5735624999998</v>
      </c>
      <c r="N33" s="14">
        <v>2887.150390625</v>
      </c>
      <c r="O33" s="14">
        <v>53.423171874999753</v>
      </c>
      <c r="P33" s="14">
        <v>0</v>
      </c>
      <c r="Q33" s="15">
        <v>0</v>
      </c>
    </row>
    <row r="34" spans="1:17" x14ac:dyDescent="0.2">
      <c r="A34" s="12">
        <v>36130</v>
      </c>
      <c r="B34" s="13">
        <v>1063.46</v>
      </c>
      <c r="C34" s="13">
        <v>1501</v>
      </c>
      <c r="D34" s="13">
        <v>-437.54</v>
      </c>
      <c r="E34" s="13">
        <v>0</v>
      </c>
      <c r="F34" s="13">
        <v>0</v>
      </c>
      <c r="G34" s="13">
        <v>1578.9880781249999</v>
      </c>
      <c r="H34" s="13">
        <v>1491.1611328125</v>
      </c>
      <c r="I34" s="13">
        <v>87.826945312499902</v>
      </c>
      <c r="J34" s="14">
        <v>0</v>
      </c>
      <c r="K34" s="13">
        <v>0</v>
      </c>
      <c r="L34" s="15">
        <v>0</v>
      </c>
      <c r="M34" s="14">
        <v>2642.4480781249999</v>
      </c>
      <c r="N34" s="14">
        <v>2992.1611328125</v>
      </c>
      <c r="O34" s="14">
        <v>-349.71305468750006</v>
      </c>
      <c r="P34" s="14">
        <v>0</v>
      </c>
      <c r="Q34" s="15">
        <v>0</v>
      </c>
    </row>
    <row r="35" spans="1:17" x14ac:dyDescent="0.2">
      <c r="A35" s="12">
        <v>36131</v>
      </c>
      <c r="B35" s="13">
        <v>1078.5329999999999</v>
      </c>
      <c r="C35" s="13">
        <v>1415</v>
      </c>
      <c r="D35" s="13">
        <v>-336.4670000000001</v>
      </c>
      <c r="E35" s="13">
        <v>0</v>
      </c>
      <c r="F35" s="13">
        <v>0</v>
      </c>
      <c r="G35" s="13">
        <v>1707.1309921874999</v>
      </c>
      <c r="H35" s="13">
        <v>1514.669921875</v>
      </c>
      <c r="I35" s="13">
        <v>192.46107031249994</v>
      </c>
      <c r="J35" s="14">
        <v>0</v>
      </c>
      <c r="K35" s="13">
        <v>0</v>
      </c>
      <c r="L35" s="15">
        <v>0</v>
      </c>
      <c r="M35" s="14">
        <v>2785.6639921874998</v>
      </c>
      <c r="N35" s="14">
        <v>2929.669921875</v>
      </c>
      <c r="O35" s="14">
        <v>-144.00592968750016</v>
      </c>
      <c r="P35" s="14">
        <v>0</v>
      </c>
      <c r="Q35" s="15">
        <v>0</v>
      </c>
    </row>
    <row r="36" spans="1:17" x14ac:dyDescent="0.2">
      <c r="A36" s="12">
        <v>36132</v>
      </c>
      <c r="B36" s="13">
        <v>1220.6310000000001</v>
      </c>
      <c r="C36" s="13">
        <v>1528</v>
      </c>
      <c r="D36" s="13">
        <v>-307.36899999999991</v>
      </c>
      <c r="E36" s="13">
        <v>0</v>
      </c>
      <c r="F36" s="13">
        <v>0</v>
      </c>
      <c r="G36" s="13">
        <v>1880.2979218749999</v>
      </c>
      <c r="H36" s="13">
        <v>1468.0703125</v>
      </c>
      <c r="I36" s="13">
        <v>412.22760937499993</v>
      </c>
      <c r="J36" s="14">
        <v>1</v>
      </c>
      <c r="K36" s="13">
        <v>162.22760937499993</v>
      </c>
      <c r="L36" s="15">
        <v>0</v>
      </c>
      <c r="M36" s="14">
        <v>3100.928921875</v>
      </c>
      <c r="N36" s="14">
        <v>2996.0703125</v>
      </c>
      <c r="O36" s="14">
        <v>104.85860937500001</v>
      </c>
      <c r="P36" s="14">
        <v>0</v>
      </c>
      <c r="Q36" s="15">
        <v>0</v>
      </c>
    </row>
    <row r="37" spans="1:17" x14ac:dyDescent="0.2">
      <c r="A37" s="12">
        <v>36133</v>
      </c>
      <c r="B37" s="13">
        <v>817.09100000000001</v>
      </c>
      <c r="C37" s="13">
        <v>1673</v>
      </c>
      <c r="D37" s="13">
        <v>-855.90899999999999</v>
      </c>
      <c r="E37" s="13">
        <v>0</v>
      </c>
      <c r="F37" s="13">
        <v>0</v>
      </c>
      <c r="G37" s="13">
        <v>2363.5143281250002</v>
      </c>
      <c r="H37" s="13">
        <v>1796.4287109375</v>
      </c>
      <c r="I37" s="13">
        <v>567.08561718750025</v>
      </c>
      <c r="J37" s="14">
        <v>1</v>
      </c>
      <c r="K37" s="13">
        <v>317.08561718750025</v>
      </c>
      <c r="L37" s="15">
        <v>0</v>
      </c>
      <c r="M37" s="14">
        <v>3180.6053281250001</v>
      </c>
      <c r="N37" s="14">
        <v>3469.4287109375</v>
      </c>
      <c r="O37" s="14">
        <v>-288.82338281249986</v>
      </c>
      <c r="P37" s="14">
        <v>0</v>
      </c>
      <c r="Q37" s="15">
        <v>0</v>
      </c>
    </row>
    <row r="38" spans="1:17" x14ac:dyDescent="0.2">
      <c r="A38" s="12">
        <v>36134</v>
      </c>
      <c r="B38" s="13">
        <v>1317.9690000000001</v>
      </c>
      <c r="C38" s="13">
        <v>1699</v>
      </c>
      <c r="D38" s="13">
        <v>-381.03099999999995</v>
      </c>
      <c r="E38" s="13">
        <v>0</v>
      </c>
      <c r="F38" s="13">
        <v>0</v>
      </c>
      <c r="G38" s="13">
        <v>1776.2006484374999</v>
      </c>
      <c r="H38" s="13">
        <v>1435.6953125</v>
      </c>
      <c r="I38" s="13">
        <v>340.50533593749992</v>
      </c>
      <c r="J38" s="14">
        <v>1</v>
      </c>
      <c r="K38" s="13">
        <v>90.505335937499922</v>
      </c>
      <c r="L38" s="15">
        <v>0</v>
      </c>
      <c r="M38" s="14">
        <v>3094.1696484374997</v>
      </c>
      <c r="N38" s="14">
        <v>3134.6953125</v>
      </c>
      <c r="O38" s="14">
        <v>-40.525664062500255</v>
      </c>
      <c r="P38" s="14">
        <v>0</v>
      </c>
      <c r="Q38" s="15">
        <v>0</v>
      </c>
    </row>
    <row r="39" spans="1:17" x14ac:dyDescent="0.2">
      <c r="A39" s="12">
        <v>36135</v>
      </c>
      <c r="B39" s="13">
        <v>1352.6479999999999</v>
      </c>
      <c r="C39" s="13">
        <v>2195</v>
      </c>
      <c r="D39" s="13">
        <v>-842.35200000000009</v>
      </c>
      <c r="E39" s="13">
        <v>0</v>
      </c>
      <c r="F39" s="13">
        <v>0</v>
      </c>
      <c r="G39" s="13">
        <v>1839.8537734375</v>
      </c>
      <c r="H39" s="13">
        <v>1465.6953125</v>
      </c>
      <c r="I39" s="13">
        <v>374.15846093749997</v>
      </c>
      <c r="J39" s="14">
        <v>1</v>
      </c>
      <c r="K39" s="13">
        <v>124.15846093749997</v>
      </c>
      <c r="L39" s="15">
        <v>0</v>
      </c>
      <c r="M39" s="14">
        <v>3192.5017734374997</v>
      </c>
      <c r="N39" s="14">
        <v>3660.6953125</v>
      </c>
      <c r="O39" s="14">
        <v>-468.19353906250035</v>
      </c>
      <c r="P39" s="14">
        <v>0</v>
      </c>
      <c r="Q39" s="15">
        <v>0</v>
      </c>
    </row>
    <row r="40" spans="1:17" x14ac:dyDescent="0.2">
      <c r="A40" s="12">
        <v>36136</v>
      </c>
      <c r="B40" s="13">
        <v>1354.8720000000001</v>
      </c>
      <c r="C40" s="13">
        <v>2226</v>
      </c>
      <c r="D40" s="13">
        <v>-871.12799999999993</v>
      </c>
      <c r="E40" s="13">
        <v>0</v>
      </c>
      <c r="F40" s="13">
        <v>0</v>
      </c>
      <c r="G40" s="13">
        <v>1814.6850937500001</v>
      </c>
      <c r="H40" s="13">
        <v>1731.603515625</v>
      </c>
      <c r="I40" s="13">
        <v>83.081578125000078</v>
      </c>
      <c r="J40" s="14">
        <v>0</v>
      </c>
      <c r="K40" s="13">
        <v>0</v>
      </c>
      <c r="L40" s="15">
        <v>0</v>
      </c>
      <c r="M40" s="14">
        <v>3169.5570937500001</v>
      </c>
      <c r="N40" s="14">
        <v>3957.603515625</v>
      </c>
      <c r="O40" s="14">
        <v>-788.04642187499985</v>
      </c>
      <c r="P40" s="14">
        <v>0</v>
      </c>
      <c r="Q40" s="15">
        <v>0</v>
      </c>
    </row>
    <row r="41" spans="1:17" x14ac:dyDescent="0.2">
      <c r="A41" s="12">
        <v>36137</v>
      </c>
      <c r="B41" s="13">
        <v>700.94200000000001</v>
      </c>
      <c r="C41" s="13">
        <v>1916</v>
      </c>
      <c r="D41" s="13">
        <v>-1215.058</v>
      </c>
      <c r="E41" s="13">
        <v>0</v>
      </c>
      <c r="F41" s="13">
        <v>0</v>
      </c>
      <c r="G41" s="13">
        <v>2122.5145468749997</v>
      </c>
      <c r="H41" s="13">
        <v>1682.3583984375</v>
      </c>
      <c r="I41" s="13">
        <v>440.15614843749972</v>
      </c>
      <c r="J41" s="14">
        <v>1</v>
      </c>
      <c r="K41" s="13">
        <v>190.15614843749972</v>
      </c>
      <c r="L41" s="15">
        <v>0</v>
      </c>
      <c r="M41" s="14">
        <v>2823.4565468749997</v>
      </c>
      <c r="N41" s="14">
        <v>3598.3583984375</v>
      </c>
      <c r="O41" s="14">
        <v>-774.90185156250027</v>
      </c>
      <c r="P41" s="14">
        <v>0</v>
      </c>
      <c r="Q41" s="15">
        <v>0</v>
      </c>
    </row>
    <row r="42" spans="1:17" x14ac:dyDescent="0.2">
      <c r="A42" s="12">
        <v>36138</v>
      </c>
      <c r="B42" s="13">
        <v>1110.6600000000001</v>
      </c>
      <c r="C42" s="13">
        <v>1875</v>
      </c>
      <c r="D42" s="13">
        <v>-764.34</v>
      </c>
      <c r="E42" s="13">
        <v>0</v>
      </c>
      <c r="F42" s="13">
        <v>0</v>
      </c>
      <c r="G42" s="13">
        <v>1620.3286718750001</v>
      </c>
      <c r="H42" s="13">
        <v>1715.9345703125</v>
      </c>
      <c r="I42" s="13">
        <v>-95.605898437499945</v>
      </c>
      <c r="J42" s="14">
        <v>0</v>
      </c>
      <c r="K42" s="13">
        <v>0</v>
      </c>
      <c r="L42" s="15">
        <v>0</v>
      </c>
      <c r="M42" s="14">
        <v>2730.9886718750004</v>
      </c>
      <c r="N42" s="14">
        <v>3590.9345703125</v>
      </c>
      <c r="O42" s="14">
        <v>-859.94589843749964</v>
      </c>
      <c r="P42" s="14">
        <v>0</v>
      </c>
      <c r="Q42" s="15">
        <v>0</v>
      </c>
    </row>
    <row r="43" spans="1:17" x14ac:dyDescent="0.2">
      <c r="A43" s="12">
        <v>36139</v>
      </c>
      <c r="B43" s="13">
        <v>1251.7729999999999</v>
      </c>
      <c r="C43" s="13">
        <v>1852</v>
      </c>
      <c r="D43" s="13">
        <v>-600.22700000000009</v>
      </c>
      <c r="E43" s="13">
        <v>0</v>
      </c>
      <c r="F43" s="13">
        <v>0</v>
      </c>
      <c r="G43" s="13">
        <v>1577.5502109375</v>
      </c>
      <c r="H43" s="13">
        <v>1595.3291015625</v>
      </c>
      <c r="I43" s="13">
        <v>-17.778890625000031</v>
      </c>
      <c r="J43" s="14">
        <v>0</v>
      </c>
      <c r="K43" s="13">
        <v>0</v>
      </c>
      <c r="L43" s="15">
        <v>0</v>
      </c>
      <c r="M43" s="14">
        <v>2829.3232109374999</v>
      </c>
      <c r="N43" s="14">
        <v>3447.3291015625</v>
      </c>
      <c r="O43" s="14">
        <v>-618.00589062500012</v>
      </c>
      <c r="P43" s="14">
        <v>0</v>
      </c>
      <c r="Q43" s="15">
        <v>0</v>
      </c>
    </row>
    <row r="44" spans="1:17" x14ac:dyDescent="0.2">
      <c r="A44" s="12">
        <v>36140</v>
      </c>
      <c r="B44" s="13">
        <v>1358.925</v>
      </c>
      <c r="C44" s="13">
        <v>1694</v>
      </c>
      <c r="D44" s="13">
        <v>-335.07499999999999</v>
      </c>
      <c r="E44" s="13">
        <v>0</v>
      </c>
      <c r="F44" s="13">
        <v>0</v>
      </c>
      <c r="G44" s="13">
        <v>1689.1643281250001</v>
      </c>
      <c r="H44" s="13">
        <v>1558.91796875</v>
      </c>
      <c r="I44" s="13">
        <v>130.24635937500011</v>
      </c>
      <c r="J44" s="14">
        <v>0</v>
      </c>
      <c r="K44" s="13">
        <v>0</v>
      </c>
      <c r="L44" s="15">
        <v>0</v>
      </c>
      <c r="M44" s="14">
        <v>3048.0893281250001</v>
      </c>
      <c r="N44" s="14">
        <v>3252.91796875</v>
      </c>
      <c r="O44" s="14">
        <v>-204.82864062499993</v>
      </c>
      <c r="P44" s="14">
        <v>0</v>
      </c>
      <c r="Q44" s="15">
        <v>0</v>
      </c>
    </row>
    <row r="45" spans="1:17" x14ac:dyDescent="0.2">
      <c r="A45" s="12">
        <v>36141</v>
      </c>
      <c r="B45" s="13">
        <v>1409.8820000000001</v>
      </c>
      <c r="C45" s="13">
        <v>1331</v>
      </c>
      <c r="D45" s="13">
        <v>78.882000000000062</v>
      </c>
      <c r="E45" s="13">
        <v>0</v>
      </c>
      <c r="F45" s="13">
        <v>0</v>
      </c>
      <c r="G45" s="13">
        <v>1647.9909843750002</v>
      </c>
      <c r="H45" s="13">
        <v>1388.2529296875</v>
      </c>
      <c r="I45" s="13">
        <v>259.73805468750015</v>
      </c>
      <c r="J45" s="14">
        <v>1</v>
      </c>
      <c r="K45" s="13">
        <v>9.7380546875001528</v>
      </c>
      <c r="L45" s="15">
        <v>0</v>
      </c>
      <c r="M45" s="14">
        <v>3057.8729843750002</v>
      </c>
      <c r="N45" s="14">
        <v>2719.2529296875</v>
      </c>
      <c r="O45" s="14">
        <v>338.62005468750021</v>
      </c>
      <c r="P45" s="14">
        <v>0</v>
      </c>
      <c r="Q45" s="15">
        <v>0</v>
      </c>
    </row>
    <row r="46" spans="1:17" x14ac:dyDescent="0.2">
      <c r="A46" s="12">
        <v>36142</v>
      </c>
      <c r="B46" s="13">
        <v>1400.0070000000001</v>
      </c>
      <c r="C46" s="13">
        <v>1286</v>
      </c>
      <c r="D46" s="13">
        <v>114.00700000000006</v>
      </c>
      <c r="E46" s="13">
        <v>0</v>
      </c>
      <c r="F46" s="13">
        <v>0</v>
      </c>
      <c r="G46" s="13">
        <v>1643.5359687499999</v>
      </c>
      <c r="H46" s="13">
        <v>1280.91796875</v>
      </c>
      <c r="I46" s="13">
        <v>362.61799999999994</v>
      </c>
      <c r="J46" s="14">
        <v>1</v>
      </c>
      <c r="K46" s="13">
        <v>112.61799999999994</v>
      </c>
      <c r="L46" s="15">
        <v>0</v>
      </c>
      <c r="M46" s="14">
        <v>3043.54296875</v>
      </c>
      <c r="N46" s="14">
        <v>2566.91796875</v>
      </c>
      <c r="O46" s="14">
        <v>476.625</v>
      </c>
      <c r="P46" s="14">
        <v>0</v>
      </c>
      <c r="Q46" s="15">
        <v>0</v>
      </c>
    </row>
    <row r="47" spans="1:17" x14ac:dyDescent="0.2">
      <c r="A47" s="12">
        <v>36143</v>
      </c>
      <c r="B47" s="13">
        <v>1415.4280000000001</v>
      </c>
      <c r="C47" s="13">
        <v>1617</v>
      </c>
      <c r="D47" s="13">
        <v>-201.57199999999989</v>
      </c>
      <c r="E47" s="13">
        <v>0</v>
      </c>
      <c r="F47" s="13">
        <v>0</v>
      </c>
      <c r="G47" s="13">
        <v>1578.0534218749999</v>
      </c>
      <c r="H47" s="13">
        <v>1557.943359375</v>
      </c>
      <c r="I47" s="13">
        <v>20.110062499999913</v>
      </c>
      <c r="J47" s="14">
        <v>0</v>
      </c>
      <c r="K47" s="13">
        <v>0</v>
      </c>
      <c r="L47" s="15">
        <v>0</v>
      </c>
      <c r="M47" s="14">
        <v>2993.4814218749998</v>
      </c>
      <c r="N47" s="14">
        <v>3174.943359375</v>
      </c>
      <c r="O47" s="14">
        <v>-181.4619375000002</v>
      </c>
      <c r="P47" s="14">
        <v>0</v>
      </c>
      <c r="Q47" s="15">
        <v>0</v>
      </c>
    </row>
    <row r="48" spans="1:17" x14ac:dyDescent="0.2">
      <c r="A48" s="12">
        <v>36144</v>
      </c>
      <c r="B48" s="13">
        <v>1296.587</v>
      </c>
      <c r="C48" s="13">
        <v>1156</v>
      </c>
      <c r="D48" s="13">
        <v>140.58699999999999</v>
      </c>
      <c r="E48" s="13">
        <v>0</v>
      </c>
      <c r="F48" s="13">
        <v>0</v>
      </c>
      <c r="G48" s="13">
        <v>1649.1150625</v>
      </c>
      <c r="H48" s="13">
        <v>1535.00390625</v>
      </c>
      <c r="I48" s="13">
        <v>114.11115625000002</v>
      </c>
      <c r="J48" s="14">
        <v>0</v>
      </c>
      <c r="K48" s="13">
        <v>0</v>
      </c>
      <c r="L48" s="15">
        <v>0</v>
      </c>
      <c r="M48" s="14">
        <v>2945.7020625</v>
      </c>
      <c r="N48" s="14">
        <v>2691.00390625</v>
      </c>
      <c r="O48" s="14">
        <v>254.69815625000001</v>
      </c>
      <c r="P48" s="14">
        <v>0</v>
      </c>
      <c r="Q48" s="15">
        <v>0</v>
      </c>
    </row>
    <row r="49" spans="1:17" x14ac:dyDescent="0.2">
      <c r="A49" s="12">
        <v>36145</v>
      </c>
      <c r="B49" s="13">
        <v>1180.4459999999999</v>
      </c>
      <c r="C49" s="13">
        <v>1048</v>
      </c>
      <c r="D49" s="13">
        <v>132.44599999999991</v>
      </c>
      <c r="E49" s="13">
        <v>0</v>
      </c>
      <c r="F49" s="13">
        <v>0</v>
      </c>
      <c r="G49" s="13">
        <v>1686.726328125</v>
      </c>
      <c r="H49" s="13">
        <v>1510.302734375</v>
      </c>
      <c r="I49" s="13">
        <v>176.42359375000001</v>
      </c>
      <c r="J49" s="14">
        <v>0</v>
      </c>
      <c r="K49" s="13">
        <v>0</v>
      </c>
      <c r="L49" s="15">
        <v>0</v>
      </c>
      <c r="M49" s="14">
        <v>2867.1723281249997</v>
      </c>
      <c r="N49" s="14">
        <v>2558.302734375</v>
      </c>
      <c r="O49" s="14">
        <v>308.86959374999969</v>
      </c>
      <c r="P49" s="14">
        <v>0</v>
      </c>
      <c r="Q49" s="15">
        <v>0</v>
      </c>
    </row>
    <row r="50" spans="1:17" x14ac:dyDescent="0.2">
      <c r="A50" s="12">
        <v>36146</v>
      </c>
      <c r="B50" s="13">
        <v>1159.028</v>
      </c>
      <c r="C50" s="13">
        <v>1108</v>
      </c>
      <c r="D50" s="13">
        <v>51.02800000000002</v>
      </c>
      <c r="E50" s="13">
        <v>0</v>
      </c>
      <c r="F50" s="13">
        <v>0</v>
      </c>
      <c r="G50" s="13">
        <v>1657.0635234375</v>
      </c>
      <c r="H50" s="13">
        <v>1541.3876953125</v>
      </c>
      <c r="I50" s="13">
        <v>115.67582812499995</v>
      </c>
      <c r="J50" s="14">
        <v>0</v>
      </c>
      <c r="K50" s="13">
        <v>0</v>
      </c>
      <c r="L50" s="15">
        <v>0</v>
      </c>
      <c r="M50" s="14">
        <v>2816.0915234374997</v>
      </c>
      <c r="N50" s="14">
        <v>2649.3876953125</v>
      </c>
      <c r="O50" s="14">
        <v>166.70382812499975</v>
      </c>
      <c r="P50" s="14">
        <v>0</v>
      </c>
      <c r="Q50" s="15">
        <v>0</v>
      </c>
    </row>
    <row r="51" spans="1:17" x14ac:dyDescent="0.2">
      <c r="A51" s="12">
        <v>36147</v>
      </c>
      <c r="B51" s="13">
        <v>1147.3030000000001</v>
      </c>
      <c r="C51" s="13">
        <v>1225</v>
      </c>
      <c r="D51" s="13">
        <v>-77.696999999999889</v>
      </c>
      <c r="E51" s="13">
        <v>0</v>
      </c>
      <c r="F51" s="13">
        <v>0</v>
      </c>
      <c r="G51" s="13">
        <v>1724.1432656249999</v>
      </c>
      <c r="H51" s="13">
        <v>1549.8994140625</v>
      </c>
      <c r="I51" s="13">
        <v>174.24385156249991</v>
      </c>
      <c r="J51" s="14">
        <v>0</v>
      </c>
      <c r="K51" s="13">
        <v>0</v>
      </c>
      <c r="L51" s="15">
        <v>0</v>
      </c>
      <c r="M51" s="14">
        <v>2871.4462656249998</v>
      </c>
      <c r="N51" s="14">
        <v>2774.8994140625</v>
      </c>
      <c r="O51" s="14">
        <v>96.546851562499796</v>
      </c>
      <c r="P51" s="14">
        <v>0</v>
      </c>
      <c r="Q51" s="15">
        <v>0</v>
      </c>
    </row>
    <row r="52" spans="1:17" x14ac:dyDescent="0.2">
      <c r="A52" s="12">
        <v>36148</v>
      </c>
      <c r="B52" s="13">
        <v>1060.2950000000001</v>
      </c>
      <c r="C52" s="13">
        <v>1391</v>
      </c>
      <c r="D52" s="13">
        <v>-330.70499999999998</v>
      </c>
      <c r="E52" s="13">
        <v>0</v>
      </c>
      <c r="F52" s="13">
        <v>0</v>
      </c>
      <c r="G52" s="13">
        <v>1614.8864374999998</v>
      </c>
      <c r="H52" s="13">
        <v>1454.4404296875</v>
      </c>
      <c r="I52" s="13">
        <v>160.44600781249983</v>
      </c>
      <c r="J52" s="14">
        <v>0</v>
      </c>
      <c r="K52" s="13">
        <v>0</v>
      </c>
      <c r="L52" s="15">
        <v>0</v>
      </c>
      <c r="M52" s="14">
        <v>2675.1814374999999</v>
      </c>
      <c r="N52" s="14">
        <v>2845.4404296875</v>
      </c>
      <c r="O52" s="14">
        <v>-170.2589921875001</v>
      </c>
      <c r="P52" s="14">
        <v>0</v>
      </c>
      <c r="Q52" s="15">
        <v>0</v>
      </c>
    </row>
    <row r="53" spans="1:17" x14ac:dyDescent="0.2">
      <c r="A53" s="12">
        <v>36149</v>
      </c>
      <c r="B53" s="13">
        <v>1082.3869999999999</v>
      </c>
      <c r="C53" s="13">
        <v>2137</v>
      </c>
      <c r="D53" s="13">
        <v>-1054.6130000000001</v>
      </c>
      <c r="E53" s="13">
        <v>0</v>
      </c>
      <c r="F53" s="13">
        <v>0</v>
      </c>
      <c r="G53" s="13">
        <v>1499.3765234375001</v>
      </c>
      <c r="H53" s="13">
        <v>1578.4609375</v>
      </c>
      <c r="I53" s="13">
        <v>-79.084414062499945</v>
      </c>
      <c r="J53" s="14">
        <v>0</v>
      </c>
      <c r="K53" s="13">
        <v>0</v>
      </c>
      <c r="L53" s="15">
        <v>0</v>
      </c>
      <c r="M53" s="14">
        <v>2581.7635234375002</v>
      </c>
      <c r="N53" s="14">
        <v>3715.4609375</v>
      </c>
      <c r="O53" s="14">
        <v>-1133.6974140624998</v>
      </c>
      <c r="P53" s="14">
        <v>0</v>
      </c>
      <c r="Q53" s="15">
        <v>0</v>
      </c>
    </row>
    <row r="54" spans="1:17" ht="13.5" customHeight="1" x14ac:dyDescent="0.2">
      <c r="A54" s="12">
        <v>36150</v>
      </c>
      <c r="B54" s="13">
        <v>1100.6659999999999</v>
      </c>
      <c r="C54" s="13">
        <v>2634</v>
      </c>
      <c r="D54" s="13">
        <v>-1533.3340000000001</v>
      </c>
      <c r="E54" s="13">
        <v>0</v>
      </c>
      <c r="F54" s="13">
        <v>0</v>
      </c>
      <c r="G54" s="13">
        <v>1468.0053828125001</v>
      </c>
      <c r="H54" s="13">
        <v>2097.076171875</v>
      </c>
      <c r="I54" s="13">
        <v>-629.0707890624999</v>
      </c>
      <c r="J54" s="14">
        <v>0</v>
      </c>
      <c r="K54" s="13">
        <v>0</v>
      </c>
      <c r="L54" s="15">
        <v>1</v>
      </c>
      <c r="M54" s="17">
        <v>2568.6713828125003</v>
      </c>
      <c r="N54" s="17">
        <v>4731.076171875</v>
      </c>
      <c r="O54" s="17">
        <v>-2162.4047890624997</v>
      </c>
      <c r="P54" s="14">
        <v>0</v>
      </c>
      <c r="Q54" s="15">
        <v>0</v>
      </c>
    </row>
    <row r="55" spans="1:17" x14ac:dyDescent="0.2">
      <c r="A55" s="12">
        <v>36151</v>
      </c>
      <c r="B55" s="13">
        <v>1007.885</v>
      </c>
      <c r="C55" s="13">
        <v>2585</v>
      </c>
      <c r="D55" s="13">
        <v>-1577.115</v>
      </c>
      <c r="E55" s="13">
        <v>0</v>
      </c>
      <c r="F55" s="13">
        <v>0</v>
      </c>
      <c r="G55" s="13">
        <v>1563.3075390624999</v>
      </c>
      <c r="H55" s="13">
        <v>2139.5341796875</v>
      </c>
      <c r="I55" s="13">
        <v>-576.22664062500007</v>
      </c>
      <c r="J55" s="14">
        <v>0</v>
      </c>
      <c r="K55" s="13">
        <v>0</v>
      </c>
      <c r="L55" s="15">
        <v>1</v>
      </c>
      <c r="M55" s="17">
        <v>2571.1925390625001</v>
      </c>
      <c r="N55" s="17">
        <v>4724.5341796875</v>
      </c>
      <c r="O55" s="17">
        <v>-2153.3416406249999</v>
      </c>
      <c r="P55" s="14">
        <v>0</v>
      </c>
      <c r="Q55" s="15">
        <v>0</v>
      </c>
    </row>
    <row r="56" spans="1:17" x14ac:dyDescent="0.2">
      <c r="A56" s="12">
        <v>36152</v>
      </c>
      <c r="B56" s="13">
        <v>905.6</v>
      </c>
      <c r="C56" s="13">
        <v>2447</v>
      </c>
      <c r="D56" s="13">
        <v>-1541.4</v>
      </c>
      <c r="E56" s="13">
        <v>0</v>
      </c>
      <c r="F56" s="13">
        <v>0</v>
      </c>
      <c r="G56" s="13">
        <v>1739.1669375000001</v>
      </c>
      <c r="H56" s="13">
        <v>1979.5068359375</v>
      </c>
      <c r="I56" s="13">
        <v>-240.33989843749987</v>
      </c>
      <c r="J56" s="14">
        <v>0</v>
      </c>
      <c r="K56" s="13">
        <v>0</v>
      </c>
      <c r="L56" s="15">
        <v>0</v>
      </c>
      <c r="M56" s="17">
        <v>2644.7669375</v>
      </c>
      <c r="N56" s="17">
        <v>4426.5068359375</v>
      </c>
      <c r="O56" s="17">
        <v>-1781.7398984375</v>
      </c>
      <c r="P56" s="14">
        <v>0</v>
      </c>
      <c r="Q56" s="15">
        <v>0</v>
      </c>
    </row>
    <row r="57" spans="1:17" x14ac:dyDescent="0.2">
      <c r="A57" s="12">
        <v>36153</v>
      </c>
      <c r="B57" s="13">
        <v>930.024</v>
      </c>
      <c r="C57" s="13">
        <v>1947</v>
      </c>
      <c r="D57" s="13">
        <v>-1016.976</v>
      </c>
      <c r="E57" s="13">
        <v>0</v>
      </c>
      <c r="F57" s="13">
        <v>0</v>
      </c>
      <c r="G57" s="13">
        <v>1859.9012187500002</v>
      </c>
      <c r="H57" s="13">
        <v>1622.701171875</v>
      </c>
      <c r="I57" s="13">
        <v>237.20004687500023</v>
      </c>
      <c r="J57" s="14">
        <v>0</v>
      </c>
      <c r="K57" s="13">
        <v>0</v>
      </c>
      <c r="L57" s="15">
        <v>0</v>
      </c>
      <c r="M57" s="14">
        <v>2789.9252187500001</v>
      </c>
      <c r="N57" s="14">
        <v>3569.701171875</v>
      </c>
      <c r="O57" s="14">
        <v>-779.77595312499989</v>
      </c>
      <c r="P57" s="14">
        <v>0</v>
      </c>
      <c r="Q57" s="15">
        <v>0</v>
      </c>
    </row>
    <row r="58" spans="1:17" x14ac:dyDescent="0.2">
      <c r="A58" s="12">
        <v>36154</v>
      </c>
      <c r="B58" s="13">
        <v>969.75699999999995</v>
      </c>
      <c r="C58" s="13">
        <v>1485</v>
      </c>
      <c r="D58" s="13">
        <v>-515.24300000000005</v>
      </c>
      <c r="E58" s="13">
        <v>0</v>
      </c>
      <c r="F58" s="13">
        <v>0</v>
      </c>
      <c r="G58" s="13">
        <v>1559.4641171875001</v>
      </c>
      <c r="H58" s="13">
        <v>1333.046875</v>
      </c>
      <c r="I58" s="13">
        <v>226.41724218750005</v>
      </c>
      <c r="J58" s="14">
        <v>0</v>
      </c>
      <c r="K58" s="13">
        <v>0</v>
      </c>
      <c r="L58" s="15">
        <v>0</v>
      </c>
      <c r="M58" s="14">
        <v>2529.2211171875001</v>
      </c>
      <c r="N58" s="14">
        <v>2818.046875</v>
      </c>
      <c r="O58" s="14">
        <v>-288.82575781249989</v>
      </c>
      <c r="P58" s="14">
        <v>0</v>
      </c>
      <c r="Q58" s="15">
        <v>0</v>
      </c>
    </row>
    <row r="59" spans="1:17" x14ac:dyDescent="0.2">
      <c r="A59" s="12">
        <v>36155</v>
      </c>
      <c r="B59" s="13">
        <v>1118.5329999999999</v>
      </c>
      <c r="C59" s="13">
        <v>1493</v>
      </c>
      <c r="D59" s="13">
        <v>-374.4670000000001</v>
      </c>
      <c r="E59" s="13">
        <v>0</v>
      </c>
      <c r="F59" s="13">
        <v>0</v>
      </c>
      <c r="G59" s="13">
        <v>1662.4351796875001</v>
      </c>
      <c r="H59" s="13">
        <v>1366.56640625</v>
      </c>
      <c r="I59" s="13">
        <v>295.86877343750007</v>
      </c>
      <c r="J59" s="14">
        <v>1</v>
      </c>
      <c r="K59" s="13">
        <v>45.868773437500067</v>
      </c>
      <c r="L59" s="15">
        <v>0</v>
      </c>
      <c r="M59" s="14">
        <v>2780.9681796875002</v>
      </c>
      <c r="N59" s="14">
        <v>2859.56640625</v>
      </c>
      <c r="O59" s="14">
        <v>-78.598226562499804</v>
      </c>
      <c r="P59" s="14">
        <v>0</v>
      </c>
      <c r="Q59" s="15">
        <v>0</v>
      </c>
    </row>
    <row r="60" spans="1:17" x14ac:dyDescent="0.2">
      <c r="A60" s="12">
        <v>36156</v>
      </c>
      <c r="B60" s="13">
        <v>1114.9000000000001</v>
      </c>
      <c r="C60" s="13">
        <v>1434</v>
      </c>
      <c r="D60" s="13">
        <v>-319.10000000000002</v>
      </c>
      <c r="E60" s="13">
        <v>0</v>
      </c>
      <c r="F60" s="13">
        <v>0</v>
      </c>
      <c r="G60" s="13">
        <v>1706.3481796875001</v>
      </c>
      <c r="H60" s="13">
        <v>1340.619140625</v>
      </c>
      <c r="I60" s="13">
        <v>365.72903906250008</v>
      </c>
      <c r="J60" s="14">
        <v>1</v>
      </c>
      <c r="K60" s="13">
        <v>115.72903906250008</v>
      </c>
      <c r="L60" s="15">
        <v>0</v>
      </c>
      <c r="M60" s="14">
        <v>2821.2481796874999</v>
      </c>
      <c r="N60" s="14">
        <v>2774.619140625</v>
      </c>
      <c r="O60" s="14">
        <v>46.629039062499942</v>
      </c>
      <c r="P60" s="14">
        <v>0</v>
      </c>
      <c r="Q60" s="15">
        <v>0</v>
      </c>
    </row>
    <row r="61" spans="1:17" x14ac:dyDescent="0.2">
      <c r="A61" s="12">
        <v>36157</v>
      </c>
      <c r="B61" s="13">
        <v>1050.0940000000001</v>
      </c>
      <c r="C61" s="13">
        <v>1414</v>
      </c>
      <c r="D61" s="13">
        <v>-363.90599999999995</v>
      </c>
      <c r="E61" s="13">
        <v>0</v>
      </c>
      <c r="F61" s="13">
        <v>0</v>
      </c>
      <c r="G61" s="13">
        <v>1589.9905703125</v>
      </c>
      <c r="H61" s="13">
        <v>1521.287109375</v>
      </c>
      <c r="I61" s="13">
        <v>68.70346093750004</v>
      </c>
      <c r="J61" s="14">
        <v>0</v>
      </c>
      <c r="K61" s="13">
        <v>0</v>
      </c>
      <c r="L61" s="15">
        <v>0</v>
      </c>
      <c r="M61" s="14">
        <v>2640.0845703125001</v>
      </c>
      <c r="N61" s="14">
        <v>2935.287109375</v>
      </c>
      <c r="O61" s="14">
        <v>-295.20253906249991</v>
      </c>
      <c r="P61" s="14">
        <v>0</v>
      </c>
      <c r="Q61" s="15">
        <v>0</v>
      </c>
    </row>
    <row r="62" spans="1:17" x14ac:dyDescent="0.2">
      <c r="A62" s="12">
        <v>36158</v>
      </c>
      <c r="B62" s="13">
        <v>999.64499999999998</v>
      </c>
      <c r="C62" s="13">
        <v>1345</v>
      </c>
      <c r="D62" s="13">
        <v>-345.35500000000002</v>
      </c>
      <c r="E62" s="13">
        <v>0</v>
      </c>
      <c r="F62" s="13">
        <v>0</v>
      </c>
      <c r="G62" s="13">
        <v>1721.8245625</v>
      </c>
      <c r="H62" s="13">
        <v>1448.6923828125</v>
      </c>
      <c r="I62" s="13">
        <v>273.13217968749996</v>
      </c>
      <c r="J62" s="14">
        <v>1</v>
      </c>
      <c r="K62" s="13">
        <v>23.132179687499956</v>
      </c>
      <c r="L62" s="15">
        <v>0</v>
      </c>
      <c r="M62" s="14">
        <v>2721.4695624999999</v>
      </c>
      <c r="N62" s="14">
        <v>2793.6923828125</v>
      </c>
      <c r="O62" s="14">
        <v>-72.222820312500062</v>
      </c>
      <c r="P62" s="14">
        <v>0</v>
      </c>
      <c r="Q62" s="15">
        <v>0</v>
      </c>
    </row>
    <row r="63" spans="1:17" x14ac:dyDescent="0.2">
      <c r="A63" s="12">
        <v>36159</v>
      </c>
      <c r="B63" s="13">
        <v>1075.27</v>
      </c>
      <c r="C63" s="13">
        <v>1267</v>
      </c>
      <c r="D63" s="13">
        <v>-191.73</v>
      </c>
      <c r="E63" s="13">
        <v>0</v>
      </c>
      <c r="F63" s="13">
        <v>0</v>
      </c>
      <c r="G63" s="13">
        <v>1655.1344921875</v>
      </c>
      <c r="H63" s="13">
        <v>1410.328125</v>
      </c>
      <c r="I63" s="13">
        <v>244.80636718749997</v>
      </c>
      <c r="J63" s="14">
        <v>0</v>
      </c>
      <c r="K63" s="13">
        <v>0</v>
      </c>
      <c r="L63" s="15">
        <v>0</v>
      </c>
      <c r="M63" s="14">
        <v>2730.4044921875002</v>
      </c>
      <c r="N63" s="14">
        <v>2677.328125</v>
      </c>
      <c r="O63" s="14">
        <v>53.076367187500182</v>
      </c>
      <c r="P63" s="14">
        <v>0</v>
      </c>
      <c r="Q63" s="15">
        <v>0</v>
      </c>
    </row>
    <row r="64" spans="1:17" x14ac:dyDescent="0.2">
      <c r="A64" s="12">
        <v>36160</v>
      </c>
      <c r="B64" s="13">
        <v>1167.3320000000001</v>
      </c>
      <c r="C64" s="13">
        <v>1397</v>
      </c>
      <c r="D64" s="13">
        <v>-229.66799999999989</v>
      </c>
      <c r="E64" s="13">
        <v>0</v>
      </c>
      <c r="F64" s="13">
        <v>0</v>
      </c>
      <c r="G64" s="13">
        <v>1470.3334765625</v>
      </c>
      <c r="H64" s="13">
        <v>1441.861328125</v>
      </c>
      <c r="I64" s="13">
        <v>28.472148437499982</v>
      </c>
      <c r="J64" s="14">
        <v>0</v>
      </c>
      <c r="K64" s="13">
        <v>0</v>
      </c>
      <c r="L64" s="15">
        <v>0</v>
      </c>
      <c r="M64" s="14">
        <v>2637.6654765624999</v>
      </c>
      <c r="N64" s="14">
        <v>2838.861328125</v>
      </c>
      <c r="O64" s="14">
        <v>-201.19585156250014</v>
      </c>
      <c r="P64" s="14">
        <v>0</v>
      </c>
      <c r="Q64" s="15">
        <v>0</v>
      </c>
    </row>
    <row r="65" spans="1:17" x14ac:dyDescent="0.2">
      <c r="A65" s="12">
        <v>36161</v>
      </c>
      <c r="B65" s="13">
        <v>1124.634</v>
      </c>
      <c r="C65" s="13">
        <v>1328</v>
      </c>
      <c r="D65" s="13">
        <v>-203.36599999999999</v>
      </c>
      <c r="E65" s="13">
        <v>0</v>
      </c>
      <c r="F65" s="13">
        <v>0</v>
      </c>
      <c r="G65" s="13">
        <v>1867.7871796874999</v>
      </c>
      <c r="H65" s="13">
        <v>1252.267578125</v>
      </c>
      <c r="I65" s="13">
        <v>615.51960156249993</v>
      </c>
      <c r="J65" s="14">
        <v>1</v>
      </c>
      <c r="K65" s="13">
        <v>365.51960156249993</v>
      </c>
      <c r="L65" s="15">
        <v>0</v>
      </c>
      <c r="M65" s="14">
        <v>2992.4211796874997</v>
      </c>
      <c r="N65" s="14">
        <v>2580.267578125</v>
      </c>
      <c r="O65" s="14">
        <v>412.15360156249972</v>
      </c>
      <c r="P65" s="14">
        <v>0</v>
      </c>
      <c r="Q65" s="15">
        <v>0</v>
      </c>
    </row>
    <row r="66" spans="1:17" x14ac:dyDescent="0.2">
      <c r="A66" s="12">
        <v>36162</v>
      </c>
      <c r="B66" s="13">
        <v>1083.577</v>
      </c>
      <c r="C66" s="13">
        <v>1271</v>
      </c>
      <c r="D66" s="13">
        <v>-187.423</v>
      </c>
      <c r="E66" s="13">
        <v>0</v>
      </c>
      <c r="F66" s="13">
        <v>0</v>
      </c>
      <c r="G66" s="13">
        <v>1643.3962421874999</v>
      </c>
      <c r="H66" s="13">
        <v>1361.03125</v>
      </c>
      <c r="I66" s="13">
        <v>282.36499218749987</v>
      </c>
      <c r="J66" s="14">
        <v>1</v>
      </c>
      <c r="K66" s="13">
        <v>32.364992187499865</v>
      </c>
      <c r="L66" s="15">
        <v>0</v>
      </c>
      <c r="M66" s="14">
        <v>2726.9732421874996</v>
      </c>
      <c r="N66" s="14">
        <v>2632.03125</v>
      </c>
      <c r="O66" s="14">
        <v>94.941992187499636</v>
      </c>
      <c r="P66" s="14">
        <v>0</v>
      </c>
      <c r="Q66" s="15">
        <v>0</v>
      </c>
    </row>
    <row r="67" spans="1:17" x14ac:dyDescent="0.2">
      <c r="A67" s="12">
        <v>36163</v>
      </c>
      <c r="B67" s="13">
        <v>1083.732</v>
      </c>
      <c r="C67" s="13">
        <v>1340</v>
      </c>
      <c r="D67" s="13">
        <v>-256.26800000000003</v>
      </c>
      <c r="E67" s="13">
        <v>0</v>
      </c>
      <c r="F67" s="13">
        <v>0</v>
      </c>
      <c r="G67" s="13">
        <v>1594.4159609375001</v>
      </c>
      <c r="H67" s="13">
        <v>1301.1484375</v>
      </c>
      <c r="I67" s="13">
        <v>293.26752343750013</v>
      </c>
      <c r="J67" s="14">
        <v>1</v>
      </c>
      <c r="K67" s="13">
        <v>43.267523437500131</v>
      </c>
      <c r="L67" s="15">
        <v>0</v>
      </c>
      <c r="M67" s="14">
        <v>2678.1479609375001</v>
      </c>
      <c r="N67" s="14">
        <v>2641.1484375</v>
      </c>
      <c r="O67" s="14">
        <v>36.999523437500102</v>
      </c>
      <c r="P67" s="14">
        <v>0</v>
      </c>
      <c r="Q67" s="15">
        <v>0</v>
      </c>
    </row>
    <row r="68" spans="1:17" x14ac:dyDescent="0.2">
      <c r="A68" s="12">
        <v>36164</v>
      </c>
      <c r="B68" s="13">
        <v>879.45899999999995</v>
      </c>
      <c r="C68" s="13">
        <v>1391</v>
      </c>
      <c r="D68" s="13">
        <v>-511.54100000000005</v>
      </c>
      <c r="E68" s="13">
        <v>0</v>
      </c>
      <c r="F68" s="13">
        <v>0</v>
      </c>
      <c r="G68" s="13">
        <v>1671.1718515625</v>
      </c>
      <c r="H68" s="13">
        <v>1688.7978515625</v>
      </c>
      <c r="I68" s="13">
        <v>-17.625999999999976</v>
      </c>
      <c r="J68" s="14">
        <v>0</v>
      </c>
      <c r="K68" s="13">
        <v>0</v>
      </c>
      <c r="L68" s="15">
        <v>0</v>
      </c>
      <c r="M68" s="14">
        <v>2550.6308515625001</v>
      </c>
      <c r="N68" s="14">
        <v>3079.7978515625</v>
      </c>
      <c r="O68" s="14">
        <v>-529.16699999999992</v>
      </c>
      <c r="P68" s="14">
        <v>0</v>
      </c>
      <c r="Q68" s="15">
        <v>0</v>
      </c>
    </row>
    <row r="69" spans="1:17" x14ac:dyDescent="0.2">
      <c r="A69" s="12">
        <v>36165</v>
      </c>
      <c r="B69" s="13">
        <v>941.02099999999996</v>
      </c>
      <c r="C69" s="13">
        <v>1392</v>
      </c>
      <c r="D69" s="13">
        <v>-450.97900000000004</v>
      </c>
      <c r="E69" s="13">
        <v>0</v>
      </c>
      <c r="F69" s="13">
        <v>0</v>
      </c>
      <c r="G69" s="13">
        <v>1444.736375</v>
      </c>
      <c r="H69" s="13">
        <v>1653.3193359375</v>
      </c>
      <c r="I69" s="13">
        <v>-208.58296093750005</v>
      </c>
      <c r="J69" s="14">
        <v>0</v>
      </c>
      <c r="K69" s="13">
        <v>0</v>
      </c>
      <c r="L69" s="15">
        <v>0</v>
      </c>
      <c r="M69" s="14">
        <v>2385.7573750000001</v>
      </c>
      <c r="N69" s="14">
        <v>3045.3193359375</v>
      </c>
      <c r="O69" s="14">
        <v>-659.56196093749986</v>
      </c>
      <c r="P69" s="14">
        <v>0</v>
      </c>
      <c r="Q69" s="15">
        <v>0</v>
      </c>
    </row>
    <row r="70" spans="1:17" x14ac:dyDescent="0.2">
      <c r="A70" s="12">
        <v>36166</v>
      </c>
      <c r="B70" s="13">
        <v>967.91300000000001</v>
      </c>
      <c r="C70" s="13">
        <v>1355</v>
      </c>
      <c r="D70" s="13">
        <v>-387.08699999999999</v>
      </c>
      <c r="E70" s="13">
        <v>0</v>
      </c>
      <c r="F70" s="13">
        <v>0</v>
      </c>
      <c r="G70" s="13">
        <v>1463.3062265624999</v>
      </c>
      <c r="H70" s="13">
        <v>1613.21875</v>
      </c>
      <c r="I70" s="13">
        <v>-149.91252343750011</v>
      </c>
      <c r="J70" s="14">
        <v>0</v>
      </c>
      <c r="K70" s="13">
        <v>0</v>
      </c>
      <c r="L70" s="15">
        <v>0</v>
      </c>
      <c r="M70" s="14">
        <v>2431.2192265624999</v>
      </c>
      <c r="N70" s="14">
        <v>2968.21875</v>
      </c>
      <c r="O70" s="14">
        <v>-536.9995234375001</v>
      </c>
      <c r="P70" s="14">
        <v>0</v>
      </c>
      <c r="Q70" s="15">
        <v>0</v>
      </c>
    </row>
    <row r="71" spans="1:17" x14ac:dyDescent="0.2">
      <c r="A71" s="12">
        <v>36167</v>
      </c>
      <c r="B71" s="13">
        <v>990.26300000000003</v>
      </c>
      <c r="C71" s="13">
        <v>1552</v>
      </c>
      <c r="D71" s="13">
        <v>-561.73699999999997</v>
      </c>
      <c r="E71" s="13">
        <v>0</v>
      </c>
      <c r="F71" s="13">
        <v>0</v>
      </c>
      <c r="G71" s="13">
        <v>1704.651875</v>
      </c>
      <c r="H71" s="13">
        <v>1648.513671875</v>
      </c>
      <c r="I71" s="13">
        <v>56.138203125000018</v>
      </c>
      <c r="J71" s="14">
        <v>0</v>
      </c>
      <c r="K71" s="13">
        <v>0</v>
      </c>
      <c r="L71" s="15">
        <v>0</v>
      </c>
      <c r="M71" s="18">
        <v>2694.9148749999999</v>
      </c>
      <c r="N71" s="18">
        <v>3200.513671875</v>
      </c>
      <c r="O71" s="18">
        <v>-505.59879687500006</v>
      </c>
      <c r="P71" s="14">
        <v>0</v>
      </c>
      <c r="Q71" s="15">
        <v>0</v>
      </c>
    </row>
    <row r="72" spans="1:17" x14ac:dyDescent="0.2">
      <c r="A72" s="12">
        <v>36168</v>
      </c>
      <c r="B72" s="13">
        <v>1097.934</v>
      </c>
      <c r="C72" s="13">
        <v>1356</v>
      </c>
      <c r="D72" s="13">
        <v>-258.06600000000003</v>
      </c>
      <c r="E72" s="13">
        <v>0</v>
      </c>
      <c r="F72" s="13">
        <v>0</v>
      </c>
      <c r="G72" s="13">
        <v>1596.1869531249999</v>
      </c>
      <c r="H72" s="13">
        <v>1623.9580078125</v>
      </c>
      <c r="I72" s="13">
        <v>-27.771054687500055</v>
      </c>
      <c r="J72" s="14">
        <v>0</v>
      </c>
      <c r="K72" s="13">
        <v>0</v>
      </c>
      <c r="L72" s="15">
        <v>0</v>
      </c>
      <c r="M72" s="14">
        <v>2694.1209531249997</v>
      </c>
      <c r="N72" s="14">
        <v>2979.9580078125</v>
      </c>
      <c r="O72" s="14">
        <v>-285.83705468750031</v>
      </c>
      <c r="P72" s="14">
        <v>0</v>
      </c>
      <c r="Q72" s="15">
        <v>0</v>
      </c>
    </row>
    <row r="73" spans="1:17" x14ac:dyDescent="0.2">
      <c r="A73" s="12">
        <v>36169</v>
      </c>
      <c r="B73" s="13">
        <v>1117.4349999999999</v>
      </c>
      <c r="C73" s="13">
        <v>1279</v>
      </c>
      <c r="D73" s="13">
        <v>-161.565</v>
      </c>
      <c r="E73" s="13">
        <v>0</v>
      </c>
      <c r="F73" s="13">
        <v>0</v>
      </c>
      <c r="G73" s="13">
        <v>1415.1134453125001</v>
      </c>
      <c r="H73" s="13">
        <v>1414.3984375</v>
      </c>
      <c r="I73" s="13">
        <v>0.71500781250006185</v>
      </c>
      <c r="J73" s="14">
        <v>0</v>
      </c>
      <c r="K73" s="13">
        <v>0</v>
      </c>
      <c r="L73" s="15">
        <v>0</v>
      </c>
      <c r="M73" s="14">
        <v>2532.5484453125</v>
      </c>
      <c r="N73" s="14">
        <v>2693.3984375</v>
      </c>
      <c r="O73" s="14">
        <v>-160.84999218749999</v>
      </c>
      <c r="P73" s="14">
        <v>0</v>
      </c>
      <c r="Q73" s="15">
        <v>0</v>
      </c>
    </row>
    <row r="74" spans="1:17" x14ac:dyDescent="0.2">
      <c r="A74" s="12">
        <v>36170</v>
      </c>
      <c r="B74" s="13">
        <v>1122.8969999999999</v>
      </c>
      <c r="C74" s="13">
        <v>1275</v>
      </c>
      <c r="D74" s="13">
        <v>-152.10300000000007</v>
      </c>
      <c r="E74" s="13">
        <v>0</v>
      </c>
      <c r="F74" s="13">
        <v>0</v>
      </c>
      <c r="G74" s="13">
        <v>1421.286453125</v>
      </c>
      <c r="H74" s="13">
        <v>1431.7177734375</v>
      </c>
      <c r="I74" s="13">
        <v>-10.43132031250002</v>
      </c>
      <c r="J74" s="14">
        <v>0</v>
      </c>
      <c r="K74" s="13">
        <v>0</v>
      </c>
      <c r="L74" s="15">
        <v>0</v>
      </c>
      <c r="M74" s="14">
        <v>2544.1834531249997</v>
      </c>
      <c r="N74" s="14">
        <v>2706.7177734375</v>
      </c>
      <c r="O74" s="14">
        <v>-162.53432031250031</v>
      </c>
      <c r="P74" s="14">
        <v>0</v>
      </c>
      <c r="Q74" s="15">
        <v>0</v>
      </c>
    </row>
    <row r="75" spans="1:17" x14ac:dyDescent="0.2">
      <c r="A75" s="12">
        <v>36171</v>
      </c>
      <c r="B75" s="13">
        <v>1129.789</v>
      </c>
      <c r="C75" s="13">
        <v>1284</v>
      </c>
      <c r="D75" s="13">
        <v>-154.21100000000001</v>
      </c>
      <c r="E75" s="13">
        <v>0</v>
      </c>
      <c r="F75" s="13">
        <v>0</v>
      </c>
      <c r="G75" s="13">
        <v>1383.8073984375001</v>
      </c>
      <c r="H75" s="13">
        <v>1657.7177734375</v>
      </c>
      <c r="I75" s="13">
        <v>-273.91037499999993</v>
      </c>
      <c r="J75" s="14">
        <v>0</v>
      </c>
      <c r="K75" s="13">
        <v>0</v>
      </c>
      <c r="L75" s="15">
        <v>1</v>
      </c>
      <c r="M75" s="14">
        <v>2513.5963984375003</v>
      </c>
      <c r="N75" s="14">
        <v>2941.7177734375</v>
      </c>
      <c r="O75" s="14">
        <v>-428.12137499999972</v>
      </c>
      <c r="P75" s="14">
        <v>0</v>
      </c>
      <c r="Q75" s="15">
        <v>0</v>
      </c>
    </row>
    <row r="76" spans="1:17" x14ac:dyDescent="0.2">
      <c r="A76" s="12">
        <v>36172</v>
      </c>
      <c r="B76" s="13">
        <v>1157.2760000000001</v>
      </c>
      <c r="C76" s="13">
        <v>1549</v>
      </c>
      <c r="D76" s="13">
        <v>-391.72399999999993</v>
      </c>
      <c r="E76" s="13">
        <v>0</v>
      </c>
      <c r="F76" s="13">
        <v>0</v>
      </c>
      <c r="G76" s="13">
        <v>1390.476390625</v>
      </c>
      <c r="H76" s="13">
        <v>1621.6533203125</v>
      </c>
      <c r="I76" s="13">
        <v>-231.17692968749998</v>
      </c>
      <c r="J76" s="14">
        <v>0</v>
      </c>
      <c r="K76" s="13">
        <v>0</v>
      </c>
      <c r="L76" s="15">
        <v>0</v>
      </c>
      <c r="M76" s="14">
        <v>2547.7523906249999</v>
      </c>
      <c r="N76" s="14">
        <v>3170.6533203125</v>
      </c>
      <c r="O76" s="14">
        <v>-622.90092968750014</v>
      </c>
      <c r="P76" s="14">
        <v>0</v>
      </c>
      <c r="Q76" s="15">
        <v>0</v>
      </c>
    </row>
    <row r="77" spans="1:17" x14ac:dyDescent="0.2">
      <c r="A77" s="12">
        <v>36173</v>
      </c>
      <c r="B77" s="13">
        <v>1100.1969999999999</v>
      </c>
      <c r="C77" s="13">
        <v>1536</v>
      </c>
      <c r="D77" s="13">
        <v>-435.80300000000011</v>
      </c>
      <c r="E77" s="13">
        <v>0</v>
      </c>
      <c r="F77" s="13">
        <v>0</v>
      </c>
      <c r="G77" s="13">
        <v>1388.4744531249999</v>
      </c>
      <c r="H77" s="13">
        <v>1676.3603515625</v>
      </c>
      <c r="I77" s="13">
        <v>-287.88589843750015</v>
      </c>
      <c r="J77" s="14">
        <v>0</v>
      </c>
      <c r="K77" s="13">
        <v>0</v>
      </c>
      <c r="L77" s="15">
        <v>1</v>
      </c>
      <c r="M77" s="18">
        <v>2488.671453125</v>
      </c>
      <c r="N77" s="18">
        <v>3212.3603515625</v>
      </c>
      <c r="O77" s="18">
        <v>-723.68889843750003</v>
      </c>
      <c r="P77" s="14">
        <v>0</v>
      </c>
      <c r="Q77" s="15">
        <v>0</v>
      </c>
    </row>
    <row r="78" spans="1:17" x14ac:dyDescent="0.2">
      <c r="A78" s="12">
        <v>36174</v>
      </c>
      <c r="B78" s="13">
        <v>1101.261</v>
      </c>
      <c r="C78" s="13">
        <v>1231</v>
      </c>
      <c r="D78" s="13">
        <v>-129.73900000000003</v>
      </c>
      <c r="E78" s="13">
        <v>0</v>
      </c>
      <c r="F78" s="13">
        <v>0</v>
      </c>
      <c r="G78" s="13">
        <v>1369.6782343750001</v>
      </c>
      <c r="H78" s="13">
        <v>1577.458984375</v>
      </c>
      <c r="I78" s="13">
        <v>-207.7807499999999</v>
      </c>
      <c r="J78" s="14">
        <v>0</v>
      </c>
      <c r="K78" s="13">
        <v>0</v>
      </c>
      <c r="L78" s="15">
        <v>0</v>
      </c>
      <c r="M78" s="14">
        <v>2470.9392343750001</v>
      </c>
      <c r="N78" s="14">
        <v>2808.458984375</v>
      </c>
      <c r="O78" s="14">
        <v>-337.51974999999993</v>
      </c>
      <c r="P78" s="14">
        <v>0</v>
      </c>
      <c r="Q78" s="15">
        <v>0</v>
      </c>
    </row>
    <row r="79" spans="1:17" x14ac:dyDescent="0.2">
      <c r="A79" s="12">
        <v>36175</v>
      </c>
      <c r="B79" s="13">
        <v>1200.567</v>
      </c>
      <c r="C79" s="13">
        <v>1096</v>
      </c>
      <c r="D79" s="13">
        <v>104.56700000000001</v>
      </c>
      <c r="E79" s="13">
        <v>0</v>
      </c>
      <c r="F79" s="13">
        <v>0</v>
      </c>
      <c r="G79" s="13">
        <v>1427.1773437500001</v>
      </c>
      <c r="H79" s="13">
        <v>1551.8759765625</v>
      </c>
      <c r="I79" s="13">
        <v>-124.69863281249991</v>
      </c>
      <c r="J79" s="14">
        <v>0</v>
      </c>
      <c r="K79" s="13">
        <v>0</v>
      </c>
      <c r="L79" s="15">
        <v>0</v>
      </c>
      <c r="M79" s="14">
        <v>2627.7443437500001</v>
      </c>
      <c r="N79" s="14">
        <v>2647.8759765625</v>
      </c>
      <c r="O79" s="14">
        <v>-20.131632812499902</v>
      </c>
      <c r="P79" s="14">
        <v>0</v>
      </c>
      <c r="Q79" s="15">
        <v>0</v>
      </c>
    </row>
    <row r="80" spans="1:17" x14ac:dyDescent="0.2">
      <c r="A80" s="12">
        <v>36176</v>
      </c>
      <c r="B80" s="13">
        <v>1263.0509999999999</v>
      </c>
      <c r="C80" s="13">
        <v>1078</v>
      </c>
      <c r="D80" s="13">
        <v>185.05099999999993</v>
      </c>
      <c r="E80" s="13">
        <v>0</v>
      </c>
      <c r="F80" s="13">
        <v>0</v>
      </c>
      <c r="G80" s="13">
        <v>1484.4819921875001</v>
      </c>
      <c r="H80" s="13">
        <v>1347.720703125</v>
      </c>
      <c r="I80" s="13">
        <v>136.76128906250005</v>
      </c>
      <c r="J80" s="14">
        <v>0</v>
      </c>
      <c r="K80" s="13">
        <v>0</v>
      </c>
      <c r="L80" s="15">
        <v>0</v>
      </c>
      <c r="M80" s="14">
        <v>2747.5329921875</v>
      </c>
      <c r="N80" s="14">
        <v>2425.720703125</v>
      </c>
      <c r="O80" s="14">
        <v>321.81228906249999</v>
      </c>
      <c r="P80" s="14">
        <v>0</v>
      </c>
      <c r="Q80" s="15">
        <v>0</v>
      </c>
    </row>
    <row r="81" spans="1:17" x14ac:dyDescent="0.2">
      <c r="A81" s="12">
        <v>36177</v>
      </c>
      <c r="B81" s="13">
        <v>1258.1030000000001</v>
      </c>
      <c r="C81" s="13">
        <v>1165</v>
      </c>
      <c r="D81" s="13">
        <v>93.103000000000065</v>
      </c>
      <c r="E81" s="13">
        <v>0</v>
      </c>
      <c r="F81" s="13">
        <v>0</v>
      </c>
      <c r="G81" s="13">
        <v>1550.2778906250001</v>
      </c>
      <c r="H81" s="13">
        <v>1267.001953125</v>
      </c>
      <c r="I81" s="13">
        <v>283.27593750000005</v>
      </c>
      <c r="J81" s="14">
        <v>1</v>
      </c>
      <c r="K81" s="13">
        <v>33.275937500000055</v>
      </c>
      <c r="L81" s="15">
        <v>0</v>
      </c>
      <c r="M81" s="14">
        <v>2808.3808906250001</v>
      </c>
      <c r="N81" s="14">
        <v>2432.001953125</v>
      </c>
      <c r="O81" s="14">
        <v>376.37893750000012</v>
      </c>
      <c r="P81" s="14">
        <v>0</v>
      </c>
      <c r="Q81" s="15">
        <v>0</v>
      </c>
    </row>
    <row r="82" spans="1:17" x14ac:dyDescent="0.2">
      <c r="A82" s="12">
        <v>36178</v>
      </c>
      <c r="B82" s="13">
        <v>1252.665</v>
      </c>
      <c r="C82" s="13">
        <v>1399</v>
      </c>
      <c r="D82" s="13">
        <v>-146.33500000000001</v>
      </c>
      <c r="E82" s="13">
        <v>0</v>
      </c>
      <c r="F82" s="13">
        <v>0</v>
      </c>
      <c r="G82" s="13">
        <v>1555.46696875</v>
      </c>
      <c r="H82" s="13">
        <v>1615.9287109375</v>
      </c>
      <c r="I82" s="13">
        <v>-60.461742187500022</v>
      </c>
      <c r="J82" s="14">
        <v>0</v>
      </c>
      <c r="K82" s="13">
        <v>0</v>
      </c>
      <c r="L82" s="15">
        <v>0</v>
      </c>
      <c r="M82" s="14">
        <v>2808.1319687499999</v>
      </c>
      <c r="N82" s="14">
        <v>3014.9287109375</v>
      </c>
      <c r="O82" s="14">
        <v>-206.79674218750006</v>
      </c>
      <c r="P82" s="14">
        <v>0</v>
      </c>
      <c r="Q82" s="15">
        <v>0</v>
      </c>
    </row>
    <row r="83" spans="1:17" x14ac:dyDescent="0.2">
      <c r="A83" s="12">
        <v>36179</v>
      </c>
      <c r="B83" s="13">
        <v>1196.2670000000001</v>
      </c>
      <c r="C83" s="13">
        <v>1284</v>
      </c>
      <c r="D83" s="13">
        <v>-87.732999999999947</v>
      </c>
      <c r="E83" s="13">
        <v>0</v>
      </c>
      <c r="F83" s="13">
        <v>0</v>
      </c>
      <c r="G83" s="13">
        <v>1410.0557812499999</v>
      </c>
      <c r="H83" s="13">
        <v>1639.8388671875</v>
      </c>
      <c r="I83" s="13">
        <v>-229.78308593750012</v>
      </c>
      <c r="J83" s="14">
        <v>0</v>
      </c>
      <c r="K83" s="13">
        <v>0</v>
      </c>
      <c r="L83" s="15">
        <v>0</v>
      </c>
      <c r="M83" s="14">
        <v>2606.3227812499999</v>
      </c>
      <c r="N83" s="14">
        <v>2923.8388671875</v>
      </c>
      <c r="O83" s="14">
        <v>-317.51608593750007</v>
      </c>
      <c r="P83" s="14">
        <v>0</v>
      </c>
      <c r="Q83" s="15">
        <v>0</v>
      </c>
    </row>
    <row r="84" spans="1:17" x14ac:dyDescent="0.2">
      <c r="A84" s="12">
        <v>36180</v>
      </c>
      <c r="B84" s="13">
        <v>1245.251</v>
      </c>
      <c r="C84" s="13">
        <v>1301</v>
      </c>
      <c r="D84" s="13">
        <v>-55.749000000000024</v>
      </c>
      <c r="E84" s="13">
        <v>0</v>
      </c>
      <c r="F84" s="13">
        <v>0</v>
      </c>
      <c r="G84" s="13">
        <v>1460.670453125</v>
      </c>
      <c r="H84" s="13">
        <v>1553.57421875</v>
      </c>
      <c r="I84" s="13">
        <v>-92.903765625000005</v>
      </c>
      <c r="J84" s="14">
        <v>0</v>
      </c>
      <c r="K84" s="13">
        <v>0</v>
      </c>
      <c r="L84" s="15">
        <v>0</v>
      </c>
      <c r="M84" s="14">
        <v>2705.921453125</v>
      </c>
      <c r="N84" s="14">
        <v>2854.57421875</v>
      </c>
      <c r="O84" s="14">
        <v>-148.65276562500003</v>
      </c>
      <c r="P84" s="14">
        <v>0</v>
      </c>
      <c r="Q84" s="15">
        <v>0</v>
      </c>
    </row>
    <row r="85" spans="1:17" x14ac:dyDescent="0.2">
      <c r="A85" s="12">
        <v>36181</v>
      </c>
      <c r="B85" s="13">
        <v>1311.4169999999999</v>
      </c>
      <c r="C85" s="13">
        <v>1437</v>
      </c>
      <c r="D85" s="13">
        <v>-125.58300000000008</v>
      </c>
      <c r="E85" s="13">
        <v>0</v>
      </c>
      <c r="F85" s="13">
        <v>0</v>
      </c>
      <c r="G85" s="13">
        <v>1549.7843984374999</v>
      </c>
      <c r="H85" s="13">
        <v>1550.7890625</v>
      </c>
      <c r="I85" s="13">
        <v>-1.0046640625000691</v>
      </c>
      <c r="J85" s="14">
        <v>0</v>
      </c>
      <c r="K85" s="13">
        <v>0</v>
      </c>
      <c r="L85" s="15">
        <v>0</v>
      </c>
      <c r="M85" s="14">
        <v>2861.2013984374998</v>
      </c>
      <c r="N85" s="14">
        <v>2987.7890625</v>
      </c>
      <c r="O85" s="14">
        <v>-126.58766406250015</v>
      </c>
      <c r="P85" s="14">
        <v>0</v>
      </c>
      <c r="Q85" s="15">
        <v>0</v>
      </c>
    </row>
    <row r="86" spans="1:17" x14ac:dyDescent="0.2">
      <c r="A86" s="12">
        <v>36182</v>
      </c>
      <c r="B86" s="13">
        <v>1201.318</v>
      </c>
      <c r="C86" s="13">
        <v>1317</v>
      </c>
      <c r="D86" s="13">
        <v>-115.68200000000002</v>
      </c>
      <c r="E86" s="13">
        <v>0</v>
      </c>
      <c r="F86" s="13">
        <v>0</v>
      </c>
      <c r="G86" s="13">
        <v>1451.1270390625</v>
      </c>
      <c r="H86" s="13">
        <v>1524.0234375</v>
      </c>
      <c r="I86" s="13">
        <v>-72.896398437500011</v>
      </c>
      <c r="J86" s="14">
        <v>0</v>
      </c>
      <c r="K86" s="13">
        <v>0</v>
      </c>
      <c r="L86" s="15">
        <v>0</v>
      </c>
      <c r="M86" s="14">
        <v>2652.4450390624997</v>
      </c>
      <c r="N86" s="14">
        <v>2841.0234375</v>
      </c>
      <c r="O86" s="14">
        <v>-188.57839843750025</v>
      </c>
      <c r="P86" s="14">
        <v>0</v>
      </c>
      <c r="Q86" s="15">
        <v>0</v>
      </c>
    </row>
    <row r="87" spans="1:17" x14ac:dyDescent="0.2">
      <c r="A87" s="12">
        <v>36183</v>
      </c>
      <c r="B87" s="13">
        <v>1320.624</v>
      </c>
      <c r="C87" s="13">
        <v>1237</v>
      </c>
      <c r="D87" s="13">
        <v>83.624000000000024</v>
      </c>
      <c r="E87" s="13">
        <v>0</v>
      </c>
      <c r="F87" s="13">
        <v>0</v>
      </c>
      <c r="G87" s="13">
        <v>1486.34409375</v>
      </c>
      <c r="H87" s="13">
        <v>1456.236328125</v>
      </c>
      <c r="I87" s="13">
        <v>30.107765624999956</v>
      </c>
      <c r="J87" s="14">
        <v>0</v>
      </c>
      <c r="K87" s="13">
        <v>0</v>
      </c>
      <c r="L87" s="15">
        <v>0</v>
      </c>
      <c r="M87" s="14">
        <v>2806.9680937499998</v>
      </c>
      <c r="N87" s="14">
        <v>2693.236328125</v>
      </c>
      <c r="O87" s="14">
        <v>113.73176562499975</v>
      </c>
      <c r="P87" s="14">
        <v>0</v>
      </c>
      <c r="Q87" s="15">
        <v>0</v>
      </c>
    </row>
    <row r="88" spans="1:17" x14ac:dyDescent="0.2">
      <c r="A88" s="12">
        <v>36184</v>
      </c>
      <c r="B88" s="13">
        <v>1335.3240000000001</v>
      </c>
      <c r="C88" s="13">
        <v>1529</v>
      </c>
      <c r="D88" s="13">
        <v>-193.67599999999993</v>
      </c>
      <c r="E88" s="13">
        <v>0</v>
      </c>
      <c r="F88" s="13">
        <v>0</v>
      </c>
      <c r="G88" s="13">
        <v>1477.1794062499998</v>
      </c>
      <c r="H88" s="13">
        <v>1400.0224609375</v>
      </c>
      <c r="I88" s="13">
        <v>77.156945312499829</v>
      </c>
      <c r="J88" s="14">
        <v>0</v>
      </c>
      <c r="K88" s="13">
        <v>0</v>
      </c>
      <c r="L88" s="15">
        <v>0</v>
      </c>
      <c r="M88" s="14">
        <v>2812.5034062499999</v>
      </c>
      <c r="N88" s="14">
        <v>2929.0224609375</v>
      </c>
      <c r="O88" s="14">
        <v>-116.5190546875001</v>
      </c>
      <c r="P88" s="14">
        <v>0</v>
      </c>
      <c r="Q88" s="15">
        <v>0</v>
      </c>
    </row>
    <row r="89" spans="1:17" x14ac:dyDescent="0.2">
      <c r="A89" s="12">
        <v>36185</v>
      </c>
      <c r="B89" s="13">
        <v>1285.9570000000001</v>
      </c>
      <c r="C89" s="13">
        <v>2054</v>
      </c>
      <c r="D89" s="13">
        <v>-768.04299999999989</v>
      </c>
      <c r="E89" s="13">
        <v>0</v>
      </c>
      <c r="F89" s="13">
        <v>0</v>
      </c>
      <c r="G89" s="13">
        <v>1340.1348125</v>
      </c>
      <c r="H89" s="13">
        <v>1772.7626953125</v>
      </c>
      <c r="I89" s="13">
        <v>-432.62788281250005</v>
      </c>
      <c r="J89" s="14">
        <v>0</v>
      </c>
      <c r="K89" s="13">
        <v>0</v>
      </c>
      <c r="L89" s="15">
        <v>1</v>
      </c>
      <c r="M89" s="19">
        <v>2626.0918124999998</v>
      </c>
      <c r="N89" s="19">
        <v>3826.7626953125</v>
      </c>
      <c r="O89" s="19">
        <v>-1200.6708828125002</v>
      </c>
      <c r="P89" s="19">
        <v>0</v>
      </c>
      <c r="Q89" s="20">
        <v>0</v>
      </c>
    </row>
    <row r="90" spans="1:17" x14ac:dyDescent="0.2">
      <c r="A90" s="12">
        <v>36186</v>
      </c>
      <c r="B90" s="13">
        <v>1225.8610000000001</v>
      </c>
      <c r="C90" s="13">
        <v>2224</v>
      </c>
      <c r="D90" s="13">
        <v>-998.1389999999999</v>
      </c>
      <c r="E90" s="13">
        <v>0</v>
      </c>
      <c r="F90" s="13">
        <v>0</v>
      </c>
      <c r="G90" s="13">
        <v>1487.7952500000001</v>
      </c>
      <c r="H90" s="13">
        <v>1896.587890625</v>
      </c>
      <c r="I90" s="13">
        <v>-408.79264062499988</v>
      </c>
      <c r="J90" s="14">
        <v>0</v>
      </c>
      <c r="K90" s="13">
        <v>0</v>
      </c>
      <c r="L90" s="15">
        <v>1</v>
      </c>
      <c r="M90" s="19">
        <v>2713.65625</v>
      </c>
      <c r="N90" s="19">
        <v>4120.587890625</v>
      </c>
      <c r="O90" s="19">
        <v>-1406.931640625</v>
      </c>
      <c r="P90" s="19">
        <v>0</v>
      </c>
      <c r="Q90" s="20">
        <v>0</v>
      </c>
    </row>
    <row r="91" spans="1:17" x14ac:dyDescent="0.2">
      <c r="A91" s="12">
        <v>36187</v>
      </c>
      <c r="B91" s="13">
        <v>1104.55</v>
      </c>
      <c r="C91" s="13">
        <v>2039</v>
      </c>
      <c r="D91" s="13">
        <v>-934.45</v>
      </c>
      <c r="E91" s="13">
        <v>0</v>
      </c>
      <c r="F91" s="13">
        <v>0</v>
      </c>
      <c r="G91" s="13">
        <v>1723.0628281250001</v>
      </c>
      <c r="H91" s="13">
        <v>1890.73046875</v>
      </c>
      <c r="I91" s="13">
        <v>-167.66764062499988</v>
      </c>
      <c r="J91" s="14">
        <v>0</v>
      </c>
      <c r="K91" s="13">
        <v>0</v>
      </c>
      <c r="L91" s="15">
        <v>0</v>
      </c>
      <c r="M91" s="14">
        <v>2827.6128281250003</v>
      </c>
      <c r="N91" s="14">
        <v>3929.73046875</v>
      </c>
      <c r="O91" s="14">
        <v>-1102.1176406249997</v>
      </c>
      <c r="P91" s="14">
        <v>0</v>
      </c>
      <c r="Q91" s="15">
        <v>0</v>
      </c>
    </row>
    <row r="92" spans="1:17" x14ac:dyDescent="0.2">
      <c r="A92" s="12">
        <v>36188</v>
      </c>
      <c r="B92" s="13">
        <v>1189.4939999999999</v>
      </c>
      <c r="C92" s="13">
        <v>1859</v>
      </c>
      <c r="D92" s="13">
        <v>-669.50600000000009</v>
      </c>
      <c r="E92" s="13">
        <v>0</v>
      </c>
      <c r="F92" s="13">
        <v>0</v>
      </c>
      <c r="G92" s="13">
        <v>1452.0213671875001</v>
      </c>
      <c r="H92" s="13">
        <v>1707.6201171875</v>
      </c>
      <c r="I92" s="13">
        <v>-255.59875</v>
      </c>
      <c r="J92" s="14">
        <v>0</v>
      </c>
      <c r="K92" s="13">
        <v>0</v>
      </c>
      <c r="L92" s="15">
        <v>1</v>
      </c>
      <c r="M92" s="14">
        <v>2641.5153671875</v>
      </c>
      <c r="N92" s="14">
        <v>3566.6201171875</v>
      </c>
      <c r="O92" s="14">
        <v>-925.10474999999997</v>
      </c>
      <c r="P92" s="14">
        <v>0</v>
      </c>
      <c r="Q92" s="15">
        <v>0</v>
      </c>
    </row>
    <row r="93" spans="1:17" x14ac:dyDescent="0.2">
      <c r="A93" s="12">
        <v>36189</v>
      </c>
      <c r="B93" s="13">
        <v>1127.04</v>
      </c>
      <c r="C93" s="13">
        <v>1594</v>
      </c>
      <c r="D93" s="13">
        <v>-466.96</v>
      </c>
      <c r="E93" s="13">
        <v>0</v>
      </c>
      <c r="F93" s="13">
        <v>0</v>
      </c>
      <c r="G93" s="13">
        <v>1582.0556953124999</v>
      </c>
      <c r="H93" s="13">
        <v>1817.3564453125</v>
      </c>
      <c r="I93" s="13">
        <v>-235.30075000000011</v>
      </c>
      <c r="J93" s="14">
        <v>0</v>
      </c>
      <c r="K93" s="13">
        <v>0</v>
      </c>
      <c r="L93" s="15">
        <v>0</v>
      </c>
      <c r="M93" s="14">
        <v>2709.0956953124996</v>
      </c>
      <c r="N93" s="14">
        <v>3411.3564453125</v>
      </c>
      <c r="O93" s="14">
        <v>-702.26075000000037</v>
      </c>
      <c r="P93" s="14">
        <v>0</v>
      </c>
      <c r="Q93" s="15">
        <v>0</v>
      </c>
    </row>
    <row r="94" spans="1:17" x14ac:dyDescent="0.2">
      <c r="A94" s="12">
        <v>36190</v>
      </c>
      <c r="B94" s="13">
        <v>1215.9690000000001</v>
      </c>
      <c r="C94" s="13">
        <v>1425</v>
      </c>
      <c r="D94" s="13">
        <v>-209.03099999999995</v>
      </c>
      <c r="E94" s="13">
        <v>0</v>
      </c>
      <c r="F94" s="13">
        <v>0</v>
      </c>
      <c r="G94" s="13">
        <v>1523.920390625</v>
      </c>
      <c r="H94" s="13">
        <v>1444.4619140625</v>
      </c>
      <c r="I94" s="13">
        <v>79.458476562499982</v>
      </c>
      <c r="J94" s="14">
        <v>0</v>
      </c>
      <c r="K94" s="13">
        <v>0</v>
      </c>
      <c r="L94" s="15">
        <v>0</v>
      </c>
      <c r="M94" s="14">
        <v>2739.889390625</v>
      </c>
      <c r="N94" s="14">
        <v>2869.4619140625</v>
      </c>
      <c r="O94" s="14">
        <v>-129.57252343749997</v>
      </c>
      <c r="P94" s="14">
        <v>0</v>
      </c>
      <c r="Q94" s="15">
        <v>0</v>
      </c>
    </row>
    <row r="95" spans="1:17" x14ac:dyDescent="0.2">
      <c r="A95" s="12">
        <v>36191</v>
      </c>
      <c r="B95" s="13">
        <v>1232.7380000000001</v>
      </c>
      <c r="C95" s="13">
        <v>1777</v>
      </c>
      <c r="D95" s="13">
        <v>-544.26199999999994</v>
      </c>
      <c r="E95" s="13">
        <v>0</v>
      </c>
      <c r="F95" s="13">
        <v>0</v>
      </c>
      <c r="G95" s="13">
        <v>1548.054265625</v>
      </c>
      <c r="H95" s="13">
        <v>1403.5341796875</v>
      </c>
      <c r="I95" s="13">
        <v>144.52008593749997</v>
      </c>
      <c r="J95" s="14">
        <v>0</v>
      </c>
      <c r="K95" s="13">
        <v>0</v>
      </c>
      <c r="L95" s="15">
        <v>0</v>
      </c>
      <c r="M95" s="14">
        <v>2780.7922656250003</v>
      </c>
      <c r="N95" s="14">
        <v>3180.5341796875</v>
      </c>
      <c r="O95" s="14">
        <v>-399.74191406249975</v>
      </c>
      <c r="P95" s="14">
        <v>0</v>
      </c>
      <c r="Q95" s="15">
        <v>0</v>
      </c>
    </row>
    <row r="96" spans="1:17" x14ac:dyDescent="0.2">
      <c r="A96" s="12">
        <v>36192</v>
      </c>
      <c r="B96" s="13">
        <v>1078.4359999999999</v>
      </c>
      <c r="C96" s="13">
        <v>1722</v>
      </c>
      <c r="D96" s="13">
        <v>-643.56400000000008</v>
      </c>
      <c r="E96" s="13">
        <v>0</v>
      </c>
      <c r="F96" s="13">
        <v>0</v>
      </c>
      <c r="G96" s="13">
        <v>1411.8400624999999</v>
      </c>
      <c r="H96" s="13">
        <v>1686.57421875</v>
      </c>
      <c r="I96" s="13">
        <v>-274.73415625000007</v>
      </c>
      <c r="J96" s="14">
        <v>0</v>
      </c>
      <c r="K96" s="13">
        <v>0</v>
      </c>
      <c r="L96" s="15">
        <v>1</v>
      </c>
      <c r="M96" s="19">
        <v>2490.2760625000001</v>
      </c>
      <c r="N96" s="19">
        <v>3408.57421875</v>
      </c>
      <c r="O96" s="19">
        <v>-918.29815624999992</v>
      </c>
      <c r="P96" s="19">
        <v>0</v>
      </c>
      <c r="Q96" s="20">
        <v>0</v>
      </c>
    </row>
    <row r="97" spans="1:17" x14ac:dyDescent="0.2">
      <c r="A97" s="12">
        <v>36193</v>
      </c>
      <c r="B97" s="13">
        <v>1145.692</v>
      </c>
      <c r="C97" s="13">
        <v>1500</v>
      </c>
      <c r="D97" s="13">
        <v>-354.30799999999999</v>
      </c>
      <c r="E97" s="13">
        <v>0</v>
      </c>
      <c r="F97" s="13">
        <v>0</v>
      </c>
      <c r="G97" s="13">
        <v>1457.9376562500001</v>
      </c>
      <c r="H97" s="13">
        <v>1670.361328125</v>
      </c>
      <c r="I97" s="13">
        <v>-212.42367187499985</v>
      </c>
      <c r="J97" s="14">
        <v>0</v>
      </c>
      <c r="K97" s="13">
        <v>0</v>
      </c>
      <c r="L97" s="15">
        <v>0</v>
      </c>
      <c r="M97" s="19">
        <v>2603.6296562500002</v>
      </c>
      <c r="N97" s="19">
        <v>3170.361328125</v>
      </c>
      <c r="O97" s="19">
        <v>-566.73167187499985</v>
      </c>
      <c r="P97" s="19">
        <v>0</v>
      </c>
      <c r="Q97" s="20">
        <v>0</v>
      </c>
    </row>
    <row r="98" spans="1:17" x14ac:dyDescent="0.2">
      <c r="A98" s="12">
        <v>36194</v>
      </c>
      <c r="B98" s="13">
        <v>1092.3499999999999</v>
      </c>
      <c r="C98" s="13">
        <v>1384</v>
      </c>
      <c r="D98" s="13">
        <v>-291.64999999999998</v>
      </c>
      <c r="E98" s="13">
        <v>0</v>
      </c>
      <c r="F98" s="13">
        <v>0</v>
      </c>
      <c r="G98" s="13">
        <v>1509.1628203125001</v>
      </c>
      <c r="H98" s="13">
        <v>1646.5419921875</v>
      </c>
      <c r="I98" s="13">
        <v>-137.37917187499988</v>
      </c>
      <c r="J98" s="14">
        <v>0</v>
      </c>
      <c r="K98" s="13">
        <v>0</v>
      </c>
      <c r="L98" s="15">
        <v>0</v>
      </c>
      <c r="M98" s="19">
        <v>2601.5128203125</v>
      </c>
      <c r="N98" s="19">
        <v>3030.5419921875</v>
      </c>
      <c r="O98" s="19">
        <v>-429.02917187499997</v>
      </c>
      <c r="P98" s="19">
        <v>0</v>
      </c>
      <c r="Q98" s="20">
        <v>0</v>
      </c>
    </row>
    <row r="99" spans="1:17" x14ac:dyDescent="0.2">
      <c r="A99" s="12">
        <v>36195</v>
      </c>
      <c r="B99" s="13">
        <v>1151.625</v>
      </c>
      <c r="C99" s="13">
        <v>1782</v>
      </c>
      <c r="D99" s="13">
        <v>-630.375</v>
      </c>
      <c r="E99" s="13">
        <v>0</v>
      </c>
      <c r="F99" s="13">
        <v>0</v>
      </c>
      <c r="G99" s="13">
        <v>1547.8961718749999</v>
      </c>
      <c r="H99" s="13">
        <v>1726.6455078125</v>
      </c>
      <c r="I99" s="13">
        <v>-178.74933593750006</v>
      </c>
      <c r="J99" s="14">
        <v>0</v>
      </c>
      <c r="K99" s="13">
        <v>0</v>
      </c>
      <c r="L99" s="15">
        <v>0</v>
      </c>
      <c r="M99" s="19">
        <v>2699.5211718749997</v>
      </c>
      <c r="N99" s="19">
        <v>3508.6455078125</v>
      </c>
      <c r="O99" s="19">
        <v>-809.12433593750029</v>
      </c>
      <c r="P99" s="19">
        <v>0</v>
      </c>
      <c r="Q99" s="20">
        <v>0</v>
      </c>
    </row>
    <row r="100" spans="1:17" x14ac:dyDescent="0.2">
      <c r="A100" s="12">
        <v>36196</v>
      </c>
      <c r="B100" s="13">
        <v>1182.268</v>
      </c>
      <c r="C100" s="13">
        <v>1548</v>
      </c>
      <c r="D100" s="13">
        <v>-365.73199999999997</v>
      </c>
      <c r="E100" s="13">
        <v>0</v>
      </c>
      <c r="F100" s="13">
        <v>0</v>
      </c>
      <c r="G100" s="13">
        <v>1528.8806406250001</v>
      </c>
      <c r="H100" s="13">
        <v>1756.83984375</v>
      </c>
      <c r="I100" s="13">
        <v>-227.95920312499993</v>
      </c>
      <c r="J100" s="14">
        <v>0</v>
      </c>
      <c r="K100" s="13">
        <v>0</v>
      </c>
      <c r="L100" s="15">
        <v>0</v>
      </c>
      <c r="M100" s="19">
        <v>2711.1486406250001</v>
      </c>
      <c r="N100" s="19">
        <v>3304.83984375</v>
      </c>
      <c r="O100" s="19">
        <v>-593.6912031249999</v>
      </c>
      <c r="P100" s="19">
        <v>0</v>
      </c>
      <c r="Q100" s="20">
        <v>0</v>
      </c>
    </row>
    <row r="101" spans="1:17" x14ac:dyDescent="0.2">
      <c r="A101" s="12">
        <v>36197</v>
      </c>
      <c r="B101" s="13">
        <v>1173.7449999999999</v>
      </c>
      <c r="C101" s="13">
        <v>1431</v>
      </c>
      <c r="D101" s="13">
        <v>-257.255</v>
      </c>
      <c r="E101" s="13">
        <v>0</v>
      </c>
      <c r="F101" s="13">
        <v>0</v>
      </c>
      <c r="G101" s="13">
        <v>1655.4412421874999</v>
      </c>
      <c r="H101" s="13">
        <v>1474.0322265625</v>
      </c>
      <c r="I101" s="13">
        <v>181.40901562499994</v>
      </c>
      <c r="J101" s="14">
        <v>0</v>
      </c>
      <c r="K101" s="13">
        <v>0</v>
      </c>
      <c r="L101" s="15">
        <v>0</v>
      </c>
      <c r="M101" s="14">
        <v>2829.1862421874998</v>
      </c>
      <c r="N101" s="14">
        <v>2905.0322265625</v>
      </c>
      <c r="O101" s="14">
        <v>-75.845984375000171</v>
      </c>
      <c r="P101" s="14">
        <v>0</v>
      </c>
      <c r="Q101" s="15">
        <v>0</v>
      </c>
    </row>
    <row r="102" spans="1:17" x14ac:dyDescent="0.2">
      <c r="A102" s="12">
        <v>36198</v>
      </c>
      <c r="B102" s="13">
        <v>1181.078</v>
      </c>
      <c r="C102" s="13">
        <v>1391</v>
      </c>
      <c r="D102" s="13">
        <v>-209.92200000000003</v>
      </c>
      <c r="E102" s="13">
        <v>0</v>
      </c>
      <c r="F102" s="13">
        <v>0</v>
      </c>
      <c r="G102" s="13">
        <v>1676.8811015624999</v>
      </c>
      <c r="H102" s="13">
        <v>1440.6279296875</v>
      </c>
      <c r="I102" s="13">
        <v>236.25317187499991</v>
      </c>
      <c r="J102" s="14">
        <v>0</v>
      </c>
      <c r="K102" s="13">
        <v>0</v>
      </c>
      <c r="L102" s="15">
        <v>0</v>
      </c>
      <c r="M102" s="19">
        <v>2857.9591015625001</v>
      </c>
      <c r="N102" s="19">
        <v>2831.6279296875</v>
      </c>
      <c r="O102" s="19">
        <v>26.331171875000109</v>
      </c>
      <c r="P102" s="19">
        <v>0</v>
      </c>
      <c r="Q102" s="20">
        <v>0</v>
      </c>
    </row>
    <row r="103" spans="1:17" x14ac:dyDescent="0.2">
      <c r="A103" s="12">
        <v>36199</v>
      </c>
      <c r="B103" s="13">
        <v>1078.4259999999999</v>
      </c>
      <c r="C103" s="13">
        <v>1327</v>
      </c>
      <c r="D103" s="13">
        <v>-248.57400000000007</v>
      </c>
      <c r="E103" s="13">
        <v>0</v>
      </c>
      <c r="F103" s="13">
        <v>0</v>
      </c>
      <c r="G103" s="13">
        <v>1642.9530078125001</v>
      </c>
      <c r="H103" s="13">
        <v>1574.4775390625</v>
      </c>
      <c r="I103" s="13">
        <v>68.475468750000118</v>
      </c>
      <c r="J103" s="14">
        <v>0</v>
      </c>
      <c r="K103" s="13">
        <v>0</v>
      </c>
      <c r="L103" s="15">
        <v>0</v>
      </c>
      <c r="M103" s="14">
        <v>2721.3790078125003</v>
      </c>
      <c r="N103" s="14">
        <v>2901.4775390625</v>
      </c>
      <c r="O103" s="14">
        <v>-180.09853124999972</v>
      </c>
      <c r="P103" s="14">
        <v>0</v>
      </c>
      <c r="Q103" s="15">
        <v>0</v>
      </c>
    </row>
    <row r="104" spans="1:17" x14ac:dyDescent="0.2">
      <c r="A104" s="12">
        <v>36200</v>
      </c>
      <c r="B104" s="13">
        <v>1184.172</v>
      </c>
      <c r="C104" s="13">
        <v>1990</v>
      </c>
      <c r="D104" s="13">
        <v>-805.82799999999997</v>
      </c>
      <c r="E104" s="13">
        <v>0</v>
      </c>
      <c r="F104" s="13">
        <v>0</v>
      </c>
      <c r="G104" s="13">
        <v>1571.9936328125</v>
      </c>
      <c r="H104" s="13">
        <v>1679.046875</v>
      </c>
      <c r="I104" s="13">
        <v>-107.05324218750002</v>
      </c>
      <c r="J104" s="14">
        <v>0</v>
      </c>
      <c r="K104" s="13">
        <v>0</v>
      </c>
      <c r="L104" s="15">
        <v>0</v>
      </c>
      <c r="M104" s="19">
        <v>2756.1656328125</v>
      </c>
      <c r="N104" s="19">
        <v>3669.046875</v>
      </c>
      <c r="O104" s="19">
        <v>-912.88124218749999</v>
      </c>
      <c r="P104" s="19">
        <v>0</v>
      </c>
      <c r="Q104" s="20">
        <v>0</v>
      </c>
    </row>
    <row r="105" spans="1:17" x14ac:dyDescent="0.2">
      <c r="A105" s="12">
        <v>36201</v>
      </c>
      <c r="B105" s="13">
        <v>1058.798</v>
      </c>
      <c r="C105" s="13">
        <v>2279</v>
      </c>
      <c r="D105" s="13">
        <v>-1220.202</v>
      </c>
      <c r="E105" s="13">
        <v>0</v>
      </c>
      <c r="F105" s="13">
        <v>0</v>
      </c>
      <c r="G105" s="13">
        <v>1509.6998828125002</v>
      </c>
      <c r="H105" s="13">
        <v>1829.671875</v>
      </c>
      <c r="I105" s="13">
        <v>-319.97199218749984</v>
      </c>
      <c r="J105" s="14">
        <v>0</v>
      </c>
      <c r="K105" s="13">
        <v>0</v>
      </c>
      <c r="L105" s="15">
        <v>1</v>
      </c>
      <c r="M105" s="19">
        <v>2568.4978828125004</v>
      </c>
      <c r="N105" s="19">
        <v>4108.671875</v>
      </c>
      <c r="O105" s="19">
        <v>-1540.1739921874996</v>
      </c>
      <c r="P105" s="19">
        <v>0</v>
      </c>
      <c r="Q105" s="20">
        <v>0</v>
      </c>
    </row>
    <row r="106" spans="1:17" x14ac:dyDescent="0.2">
      <c r="A106" s="12">
        <v>36202</v>
      </c>
      <c r="B106" s="13">
        <v>1094.6849999999999</v>
      </c>
      <c r="C106" s="13">
        <v>2116</v>
      </c>
      <c r="D106" s="13">
        <v>-1021.3150000000001</v>
      </c>
      <c r="E106" s="13">
        <v>0</v>
      </c>
      <c r="F106" s="13">
        <v>0</v>
      </c>
      <c r="G106" s="13">
        <v>1564.0524609375</v>
      </c>
      <c r="H106" s="13">
        <v>1735.251953125</v>
      </c>
      <c r="I106" s="13">
        <v>-171.19949218750003</v>
      </c>
      <c r="J106" s="14">
        <v>0</v>
      </c>
      <c r="K106" s="13">
        <v>0</v>
      </c>
      <c r="L106" s="15">
        <v>0</v>
      </c>
      <c r="M106" s="19">
        <v>2658.7374609375001</v>
      </c>
      <c r="N106" s="19">
        <v>3851.251953125</v>
      </c>
      <c r="O106" s="19">
        <v>-1192.5144921874999</v>
      </c>
      <c r="P106" s="19">
        <v>0</v>
      </c>
      <c r="Q106" s="20">
        <v>0</v>
      </c>
    </row>
    <row r="107" spans="1:17" x14ac:dyDescent="0.2">
      <c r="A107" s="12">
        <v>36203</v>
      </c>
      <c r="B107" s="13">
        <v>1120.2850000000001</v>
      </c>
      <c r="C107" s="13">
        <v>1554</v>
      </c>
      <c r="D107" s="13">
        <v>-433.71499999999997</v>
      </c>
      <c r="E107" s="13">
        <v>0</v>
      </c>
      <c r="F107" s="13">
        <v>0</v>
      </c>
      <c r="G107" s="13">
        <v>1467.96171875</v>
      </c>
      <c r="H107" s="13">
        <v>1622.8564453125</v>
      </c>
      <c r="I107" s="13">
        <v>-154.89472656249995</v>
      </c>
      <c r="J107" s="14">
        <v>0</v>
      </c>
      <c r="K107" s="13">
        <v>0</v>
      </c>
      <c r="L107" s="15">
        <v>0</v>
      </c>
      <c r="M107" s="19">
        <v>2588.2467187500001</v>
      </c>
      <c r="N107" s="19">
        <v>3176.8564453125</v>
      </c>
      <c r="O107" s="19">
        <v>-588.60972656249987</v>
      </c>
      <c r="P107" s="19">
        <v>0</v>
      </c>
      <c r="Q107" s="20">
        <v>0</v>
      </c>
    </row>
    <row r="108" spans="1:17" x14ac:dyDescent="0.2">
      <c r="A108" s="12">
        <v>36204</v>
      </c>
      <c r="B108" s="13">
        <v>1176.9110000000001</v>
      </c>
      <c r="C108" s="13">
        <v>1275</v>
      </c>
      <c r="D108" s="13">
        <v>-98.088999999999942</v>
      </c>
      <c r="E108" s="13">
        <v>0</v>
      </c>
      <c r="F108" s="13">
        <v>0</v>
      </c>
      <c r="G108" s="13">
        <v>1549.94975</v>
      </c>
      <c r="H108" s="13">
        <v>1481.5625</v>
      </c>
      <c r="I108" s="13">
        <v>68.387249999999995</v>
      </c>
      <c r="J108" s="14">
        <v>0</v>
      </c>
      <c r="K108" s="13">
        <v>0</v>
      </c>
      <c r="L108" s="15">
        <v>0</v>
      </c>
      <c r="M108" s="14">
        <v>2726.8607499999998</v>
      </c>
      <c r="N108" s="14">
        <v>2756.5625</v>
      </c>
      <c r="O108" s="14">
        <v>-29.701750000000175</v>
      </c>
      <c r="P108" s="14">
        <v>0</v>
      </c>
      <c r="Q108" s="15">
        <v>0</v>
      </c>
    </row>
    <row r="109" spans="1:17" x14ac:dyDescent="0.2">
      <c r="A109" s="12">
        <v>36205</v>
      </c>
      <c r="B109" s="13">
        <v>1192.462</v>
      </c>
      <c r="C109" s="13">
        <v>1375</v>
      </c>
      <c r="D109" s="13">
        <v>-182.53800000000001</v>
      </c>
      <c r="E109" s="13">
        <v>0</v>
      </c>
      <c r="F109" s="13">
        <v>0</v>
      </c>
      <c r="G109" s="13">
        <v>1574.4225390624999</v>
      </c>
      <c r="H109" s="13">
        <v>1410.6796875</v>
      </c>
      <c r="I109" s="13">
        <v>163.74285156249994</v>
      </c>
      <c r="J109" s="14">
        <v>0</v>
      </c>
      <c r="K109" s="13">
        <v>0</v>
      </c>
      <c r="L109" s="15">
        <v>0</v>
      </c>
      <c r="M109" s="14">
        <v>2766.8845390625002</v>
      </c>
      <c r="N109" s="14">
        <v>2785.6796875</v>
      </c>
      <c r="O109" s="14">
        <v>-18.795148437499847</v>
      </c>
      <c r="P109" s="14">
        <v>0</v>
      </c>
      <c r="Q109" s="15">
        <v>0</v>
      </c>
    </row>
    <row r="110" spans="1:17" x14ac:dyDescent="0.2">
      <c r="A110" s="12">
        <v>36206</v>
      </c>
      <c r="B110" s="13">
        <v>1177.5999999999999</v>
      </c>
      <c r="C110" s="13">
        <v>1573</v>
      </c>
      <c r="D110" s="13">
        <v>-395.4</v>
      </c>
      <c r="E110" s="13">
        <v>0</v>
      </c>
      <c r="F110" s="13">
        <v>0</v>
      </c>
      <c r="G110" s="13">
        <v>1561.8231875000001</v>
      </c>
      <c r="H110" s="13">
        <v>1502.6865234375</v>
      </c>
      <c r="I110" s="13">
        <v>59.136664062500131</v>
      </c>
      <c r="J110" s="14">
        <v>0</v>
      </c>
      <c r="K110" s="13">
        <v>0</v>
      </c>
      <c r="L110" s="15">
        <v>0</v>
      </c>
      <c r="M110" s="19">
        <v>2739.4231875</v>
      </c>
      <c r="N110" s="19">
        <v>3075.6865234375</v>
      </c>
      <c r="O110" s="19">
        <v>-336.26333593749996</v>
      </c>
      <c r="P110" s="19">
        <v>0</v>
      </c>
      <c r="Q110" s="20">
        <v>0</v>
      </c>
    </row>
    <row r="111" spans="1:17" x14ac:dyDescent="0.2">
      <c r="A111" s="12">
        <v>36207</v>
      </c>
      <c r="B111" s="13">
        <v>1187.403</v>
      </c>
      <c r="C111" s="13">
        <v>1471</v>
      </c>
      <c r="D111" s="13">
        <v>-283.59699999999998</v>
      </c>
      <c r="E111" s="13">
        <v>0</v>
      </c>
      <c r="F111" s="13">
        <v>0</v>
      </c>
      <c r="G111" s="13">
        <v>1626.7660000000001</v>
      </c>
      <c r="H111" s="13">
        <v>1710.8984375</v>
      </c>
      <c r="I111" s="13">
        <v>-84.132437499999924</v>
      </c>
      <c r="J111" s="14">
        <v>0</v>
      </c>
      <c r="K111" s="13">
        <v>0</v>
      </c>
      <c r="L111" s="15">
        <v>0</v>
      </c>
      <c r="M111" s="19">
        <v>2814.1689999999999</v>
      </c>
      <c r="N111" s="19">
        <v>3181.8984375</v>
      </c>
      <c r="O111" s="19">
        <v>-367.72943750000013</v>
      </c>
      <c r="P111" s="19">
        <v>0</v>
      </c>
      <c r="Q111" s="20">
        <v>0</v>
      </c>
    </row>
    <row r="112" spans="1:17" x14ac:dyDescent="0.2">
      <c r="A112" s="12">
        <v>36208</v>
      </c>
      <c r="B112" s="13">
        <v>1202.3720000000001</v>
      </c>
      <c r="C112" s="13">
        <v>1216</v>
      </c>
      <c r="D112" s="13">
        <v>-13.627999999999929</v>
      </c>
      <c r="E112" s="13">
        <v>0</v>
      </c>
      <c r="F112" s="13">
        <v>0</v>
      </c>
      <c r="G112" s="13">
        <v>1659.2238281250002</v>
      </c>
      <c r="H112" s="13">
        <v>1555.9951171875</v>
      </c>
      <c r="I112" s="13">
        <v>103.22871093750018</v>
      </c>
      <c r="J112" s="14">
        <v>0</v>
      </c>
      <c r="K112" s="13">
        <v>0</v>
      </c>
      <c r="L112" s="15">
        <v>0</v>
      </c>
      <c r="M112" s="14">
        <v>2861.5958281250005</v>
      </c>
      <c r="N112" s="14">
        <v>2771.9951171875</v>
      </c>
      <c r="O112" s="14">
        <v>89.60071093750048</v>
      </c>
      <c r="P112" s="14">
        <v>0</v>
      </c>
      <c r="Q112" s="15">
        <v>0</v>
      </c>
    </row>
    <row r="113" spans="1:17" x14ac:dyDescent="0.2">
      <c r="A113" s="12">
        <v>36209</v>
      </c>
      <c r="B113" s="13">
        <v>1122.8230000000001</v>
      </c>
      <c r="C113" s="13">
        <v>1389</v>
      </c>
      <c r="D113" s="13">
        <v>-266.17699999999991</v>
      </c>
      <c r="E113" s="13">
        <v>0</v>
      </c>
      <c r="F113" s="13">
        <v>0</v>
      </c>
      <c r="G113" s="13">
        <v>1691.4102734375001</v>
      </c>
      <c r="H113" s="13">
        <v>1592.2490234375</v>
      </c>
      <c r="I113" s="13">
        <v>99.161250000000109</v>
      </c>
      <c r="J113" s="14">
        <v>0</v>
      </c>
      <c r="K113" s="13">
        <v>0</v>
      </c>
      <c r="L113" s="15">
        <v>0</v>
      </c>
      <c r="M113" s="14">
        <v>2814.2332734375004</v>
      </c>
      <c r="N113" s="14">
        <v>2981.2490234375</v>
      </c>
      <c r="O113" s="14">
        <v>-167.01574999999957</v>
      </c>
      <c r="P113" s="14">
        <v>0</v>
      </c>
      <c r="Q113" s="15">
        <v>0</v>
      </c>
    </row>
    <row r="114" spans="1:17" x14ac:dyDescent="0.2">
      <c r="A114" s="12">
        <v>36210</v>
      </c>
      <c r="B114" s="13">
        <v>1110.9670000000001</v>
      </c>
      <c r="C114" s="13">
        <v>1223</v>
      </c>
      <c r="D114" s="13">
        <v>-112.0329999999999</v>
      </c>
      <c r="E114" s="13">
        <v>0</v>
      </c>
      <c r="F114" s="13">
        <v>0</v>
      </c>
      <c r="G114" s="13">
        <v>1767.56825</v>
      </c>
      <c r="H114" s="13">
        <v>1566.1806640625</v>
      </c>
      <c r="I114" s="13">
        <v>201.38758593750003</v>
      </c>
      <c r="J114" s="14">
        <v>0</v>
      </c>
      <c r="K114" s="13">
        <v>0</v>
      </c>
      <c r="L114" s="15">
        <v>0</v>
      </c>
      <c r="M114" s="14">
        <v>2878.5352499999999</v>
      </c>
      <c r="N114" s="14">
        <v>2789.1806640625</v>
      </c>
      <c r="O114" s="14">
        <v>89.354585937499905</v>
      </c>
      <c r="P114" s="14">
        <v>0</v>
      </c>
      <c r="Q114" s="15">
        <v>0</v>
      </c>
    </row>
    <row r="115" spans="1:17" x14ac:dyDescent="0.2">
      <c r="A115" s="12">
        <v>36211</v>
      </c>
      <c r="B115" s="13">
        <v>1194.086</v>
      </c>
      <c r="C115" s="13">
        <v>1063</v>
      </c>
      <c r="D115" s="13">
        <v>131.08600000000001</v>
      </c>
      <c r="E115" s="13">
        <v>0</v>
      </c>
      <c r="F115" s="13">
        <v>0</v>
      </c>
      <c r="G115" s="13">
        <v>1803.1238984375</v>
      </c>
      <c r="H115" s="13">
        <v>1413.4892578125</v>
      </c>
      <c r="I115" s="13">
        <v>389.63464062499997</v>
      </c>
      <c r="J115" s="14">
        <v>1</v>
      </c>
      <c r="K115" s="13">
        <v>139.63464062499997</v>
      </c>
      <c r="L115" s="15">
        <v>0</v>
      </c>
      <c r="M115" s="14">
        <v>2997.2098984374998</v>
      </c>
      <c r="N115" s="14">
        <v>2476.4892578125</v>
      </c>
      <c r="O115" s="14">
        <v>520.72064062499976</v>
      </c>
      <c r="P115" s="14">
        <v>0</v>
      </c>
      <c r="Q115" s="15">
        <v>0</v>
      </c>
    </row>
    <row r="116" spans="1:17" x14ac:dyDescent="0.2">
      <c r="A116" s="12">
        <v>36212</v>
      </c>
      <c r="B116" s="13">
        <v>1180.268</v>
      </c>
      <c r="C116" s="13">
        <v>1425</v>
      </c>
      <c r="D116" s="13">
        <v>-244.73199999999997</v>
      </c>
      <c r="E116" s="13">
        <v>0</v>
      </c>
      <c r="F116" s="13">
        <v>0</v>
      </c>
      <c r="G116" s="13">
        <v>1814.6612031250002</v>
      </c>
      <c r="H116" s="13">
        <v>1392.6611328125</v>
      </c>
      <c r="I116" s="13">
        <v>422.00007031250016</v>
      </c>
      <c r="J116" s="14">
        <v>1</v>
      </c>
      <c r="K116" s="13">
        <v>172.00007031250016</v>
      </c>
      <c r="L116" s="15">
        <v>0</v>
      </c>
      <c r="M116" s="14">
        <v>2994.9292031250002</v>
      </c>
      <c r="N116" s="14">
        <v>2817.6611328125</v>
      </c>
      <c r="O116" s="14">
        <v>177.26807031250019</v>
      </c>
      <c r="P116" s="14">
        <v>0</v>
      </c>
      <c r="Q116" s="15">
        <v>0</v>
      </c>
    </row>
    <row r="117" spans="1:17" x14ac:dyDescent="0.2">
      <c r="A117" s="12">
        <v>36213</v>
      </c>
      <c r="B117" s="13">
        <v>1197.009</v>
      </c>
      <c r="C117" s="13">
        <v>1236</v>
      </c>
      <c r="D117" s="13">
        <v>-38.990999999999985</v>
      </c>
      <c r="E117" s="13">
        <v>0</v>
      </c>
      <c r="F117" s="13">
        <v>0</v>
      </c>
      <c r="G117" s="13">
        <v>1807.2720468749999</v>
      </c>
      <c r="H117" s="13">
        <v>1664.54296875</v>
      </c>
      <c r="I117" s="13">
        <v>142.72907812499989</v>
      </c>
      <c r="J117" s="14">
        <v>0</v>
      </c>
      <c r="K117" s="13">
        <v>0</v>
      </c>
      <c r="L117" s="15">
        <v>0</v>
      </c>
      <c r="M117" s="14">
        <v>3004.2810468749999</v>
      </c>
      <c r="N117" s="14">
        <v>2900.54296875</v>
      </c>
      <c r="O117" s="14">
        <v>103.7380781249999</v>
      </c>
      <c r="P117" s="14">
        <v>0</v>
      </c>
      <c r="Q117" s="15">
        <v>0</v>
      </c>
    </row>
    <row r="118" spans="1:17" x14ac:dyDescent="0.2">
      <c r="A118" s="12">
        <v>36214</v>
      </c>
      <c r="B118" s="13">
        <v>1094.7159999999999</v>
      </c>
      <c r="C118" s="13">
        <v>1059</v>
      </c>
      <c r="D118" s="13">
        <v>35.715999999999894</v>
      </c>
      <c r="E118" s="13">
        <v>0</v>
      </c>
      <c r="F118" s="13">
        <v>0</v>
      </c>
      <c r="G118" s="13">
        <v>1818.526109375</v>
      </c>
      <c r="H118" s="13">
        <v>1765.6748046875</v>
      </c>
      <c r="I118" s="13">
        <v>52.851304687500033</v>
      </c>
      <c r="J118" s="14">
        <v>0</v>
      </c>
      <c r="K118" s="13">
        <v>0</v>
      </c>
      <c r="L118" s="15">
        <v>0</v>
      </c>
      <c r="M118" s="14">
        <v>2913.2421093749999</v>
      </c>
      <c r="N118" s="14">
        <v>2824.6748046875</v>
      </c>
      <c r="O118" s="14">
        <v>88.567304687499927</v>
      </c>
      <c r="P118" s="14">
        <v>0</v>
      </c>
      <c r="Q118" s="15">
        <v>0</v>
      </c>
    </row>
    <row r="119" spans="1:17" x14ac:dyDescent="0.2">
      <c r="A119" s="12">
        <v>36215</v>
      </c>
      <c r="B119" s="13">
        <v>1149.614</v>
      </c>
      <c r="C119" s="13">
        <v>1023</v>
      </c>
      <c r="D119" s="13">
        <v>126.61400000000003</v>
      </c>
      <c r="E119" s="13">
        <v>0</v>
      </c>
      <c r="F119" s="13">
        <v>0</v>
      </c>
      <c r="G119" s="13">
        <v>1686.1647109374999</v>
      </c>
      <c r="H119" s="13">
        <v>1576.6689453125</v>
      </c>
      <c r="I119" s="13">
        <v>109.49576562499988</v>
      </c>
      <c r="J119" s="14">
        <v>0</v>
      </c>
      <c r="K119" s="13">
        <v>0</v>
      </c>
      <c r="L119" s="15">
        <v>0</v>
      </c>
      <c r="M119" s="14">
        <v>2835.7787109374999</v>
      </c>
      <c r="N119" s="14">
        <v>2599.6689453125</v>
      </c>
      <c r="O119" s="14">
        <v>236.10976562499991</v>
      </c>
      <c r="P119" s="14">
        <v>0</v>
      </c>
      <c r="Q119" s="15">
        <v>0</v>
      </c>
    </row>
    <row r="120" spans="1:17" x14ac:dyDescent="0.2">
      <c r="A120" s="12">
        <v>36216</v>
      </c>
      <c r="B120" s="13">
        <v>1158.5309999999999</v>
      </c>
      <c r="C120" s="13">
        <v>1267</v>
      </c>
      <c r="D120" s="13">
        <v>-108.46900000000005</v>
      </c>
      <c r="E120" s="13">
        <v>0</v>
      </c>
      <c r="F120" s="13">
        <v>0</v>
      </c>
      <c r="G120" s="13">
        <v>1573.706609375</v>
      </c>
      <c r="H120" s="13">
        <v>1806.1328125</v>
      </c>
      <c r="I120" s="13">
        <v>-232.42620312500003</v>
      </c>
      <c r="J120" s="14">
        <v>0</v>
      </c>
      <c r="K120" s="13">
        <v>0</v>
      </c>
      <c r="L120" s="15">
        <v>0</v>
      </c>
      <c r="M120" s="14">
        <v>2732.2376093749999</v>
      </c>
      <c r="N120" s="14">
        <v>3073.1328125</v>
      </c>
      <c r="O120" s="14">
        <v>-340.89520312500008</v>
      </c>
      <c r="P120" s="14">
        <v>0</v>
      </c>
      <c r="Q120" s="15">
        <v>0</v>
      </c>
    </row>
    <row r="121" spans="1:17" x14ac:dyDescent="0.2">
      <c r="A121" s="12">
        <v>36217</v>
      </c>
      <c r="B121" s="13">
        <v>1133.7059999999999</v>
      </c>
      <c r="C121" s="13">
        <v>1198</v>
      </c>
      <c r="D121" s="13">
        <v>-64.294000000000096</v>
      </c>
      <c r="E121" s="13">
        <v>0</v>
      </c>
      <c r="F121" s="13">
        <v>0</v>
      </c>
      <c r="G121" s="13">
        <v>1728.1557109374999</v>
      </c>
      <c r="H121" s="13">
        <v>1860.8076171875</v>
      </c>
      <c r="I121" s="13">
        <v>-132.65190625000014</v>
      </c>
      <c r="J121" s="14">
        <v>0</v>
      </c>
      <c r="K121" s="13">
        <v>0</v>
      </c>
      <c r="L121" s="15">
        <v>0</v>
      </c>
      <c r="M121" s="14">
        <v>2861.8617109375</v>
      </c>
      <c r="N121" s="14">
        <v>3058.8076171875</v>
      </c>
      <c r="O121" s="14">
        <v>-196.94590625000001</v>
      </c>
      <c r="P121" s="14">
        <v>0</v>
      </c>
      <c r="Q121" s="15">
        <v>0</v>
      </c>
    </row>
    <row r="122" spans="1:17" x14ac:dyDescent="0.2">
      <c r="A122" s="12">
        <v>36218</v>
      </c>
      <c r="B122" s="13">
        <v>1236.0809999999999</v>
      </c>
      <c r="C122" s="13">
        <v>1009</v>
      </c>
      <c r="D122" s="13">
        <v>227.0809999999999</v>
      </c>
      <c r="E122" s="13">
        <v>0</v>
      </c>
      <c r="F122" s="13">
        <v>0</v>
      </c>
      <c r="G122" s="13">
        <v>1576.2345624999998</v>
      </c>
      <c r="H122" s="13">
        <v>1596.20703125</v>
      </c>
      <c r="I122" s="13">
        <v>-19.972468750000189</v>
      </c>
      <c r="J122" s="14">
        <v>0</v>
      </c>
      <c r="K122" s="13">
        <v>0</v>
      </c>
      <c r="L122" s="15">
        <v>0</v>
      </c>
      <c r="M122" s="14">
        <v>2812.3155624999999</v>
      </c>
      <c r="N122" s="14">
        <v>2605.20703125</v>
      </c>
      <c r="O122" s="14">
        <v>207.10853124999994</v>
      </c>
      <c r="P122" s="14">
        <v>0</v>
      </c>
      <c r="Q122" s="15">
        <v>0</v>
      </c>
    </row>
    <row r="123" spans="1:17" x14ac:dyDescent="0.2">
      <c r="A123" s="12">
        <v>36219</v>
      </c>
      <c r="B123" s="13">
        <v>1206.559</v>
      </c>
      <c r="C123" s="13">
        <v>951</v>
      </c>
      <c r="D123" s="13">
        <v>255.55899999999997</v>
      </c>
      <c r="E123" s="13">
        <v>0</v>
      </c>
      <c r="F123" s="13">
        <v>0</v>
      </c>
      <c r="G123" s="13">
        <v>1654.5011718750002</v>
      </c>
      <c r="H123" s="13">
        <v>1597.3798828125</v>
      </c>
      <c r="I123" s="13">
        <v>57.121289062500182</v>
      </c>
      <c r="J123" s="14">
        <v>0</v>
      </c>
      <c r="K123" s="13">
        <v>0</v>
      </c>
      <c r="L123" s="15">
        <v>0</v>
      </c>
      <c r="M123" s="14">
        <v>2861.0601718750004</v>
      </c>
      <c r="N123" s="14">
        <v>2548.3798828125</v>
      </c>
      <c r="O123" s="14">
        <v>312.68028906250038</v>
      </c>
      <c r="P123" s="14">
        <v>0</v>
      </c>
      <c r="Q123" s="15">
        <v>0</v>
      </c>
    </row>
    <row r="124" spans="1:17" x14ac:dyDescent="0.2">
      <c r="A124" s="12">
        <v>36220</v>
      </c>
      <c r="B124" s="13">
        <v>1164.0419999999999</v>
      </c>
      <c r="C124" s="13">
        <v>931</v>
      </c>
      <c r="D124" s="13">
        <v>233.04199999999992</v>
      </c>
      <c r="E124" s="13">
        <v>0</v>
      </c>
      <c r="F124" s="13">
        <v>0</v>
      </c>
      <c r="G124" s="13">
        <v>1603.9846250000001</v>
      </c>
      <c r="H124" s="13">
        <v>1735.4892578125</v>
      </c>
      <c r="I124" s="13">
        <v>-131.50463281249995</v>
      </c>
      <c r="J124" s="14">
        <v>0</v>
      </c>
      <c r="K124" s="13">
        <v>0</v>
      </c>
      <c r="L124" s="15">
        <v>0</v>
      </c>
      <c r="M124" s="14">
        <v>2768.026625</v>
      </c>
      <c r="N124" s="14">
        <v>2666.4892578125</v>
      </c>
      <c r="O124" s="14">
        <v>101.53736718749997</v>
      </c>
      <c r="P124" s="14">
        <v>0</v>
      </c>
      <c r="Q124" s="15">
        <v>0</v>
      </c>
    </row>
    <row r="125" spans="1:17" x14ac:dyDescent="0.2">
      <c r="A125" s="12">
        <v>36221</v>
      </c>
      <c r="B125" s="13">
        <v>1117.6289999999999</v>
      </c>
      <c r="C125" s="13">
        <v>965</v>
      </c>
      <c r="D125" s="13">
        <v>152.62899999999991</v>
      </c>
      <c r="E125" s="13">
        <v>0</v>
      </c>
      <c r="F125" s="13">
        <v>0</v>
      </c>
      <c r="G125" s="13">
        <v>1641.9678437500002</v>
      </c>
      <c r="H125" s="13">
        <v>1639.0625</v>
      </c>
      <c r="I125" s="13">
        <v>2.9053437500001564</v>
      </c>
      <c r="J125" s="14">
        <v>0</v>
      </c>
      <c r="K125" s="13">
        <v>0</v>
      </c>
      <c r="L125" s="15">
        <v>0</v>
      </c>
      <c r="M125" s="14">
        <v>2759.5968437500001</v>
      </c>
      <c r="N125" s="14">
        <v>2604.0625</v>
      </c>
      <c r="O125" s="14">
        <v>155.53434375000006</v>
      </c>
      <c r="P125" s="14">
        <v>0</v>
      </c>
      <c r="Q125" s="15">
        <v>0</v>
      </c>
    </row>
    <row r="126" spans="1:17" x14ac:dyDescent="0.2">
      <c r="A126" s="12">
        <v>36222</v>
      </c>
      <c r="B126" s="13">
        <v>1062.6189999999999</v>
      </c>
      <c r="C126" s="13">
        <v>1036</v>
      </c>
      <c r="D126" s="13">
        <v>26.618999999999915</v>
      </c>
      <c r="E126" s="13">
        <v>0</v>
      </c>
      <c r="F126" s="13">
        <v>0</v>
      </c>
      <c r="G126" s="13">
        <v>1708.7957734375</v>
      </c>
      <c r="H126" s="13">
        <v>1647.017578125</v>
      </c>
      <c r="I126" s="13">
        <v>61.778195312499975</v>
      </c>
      <c r="J126" s="14">
        <v>0</v>
      </c>
      <c r="K126" s="13">
        <v>0</v>
      </c>
      <c r="L126" s="15">
        <v>0</v>
      </c>
      <c r="M126" s="14">
        <v>2771.4147734375001</v>
      </c>
      <c r="N126" s="14">
        <v>2683.017578125</v>
      </c>
      <c r="O126" s="14">
        <v>88.397195312500116</v>
      </c>
      <c r="P126" s="14">
        <v>0</v>
      </c>
      <c r="Q126" s="15">
        <v>0</v>
      </c>
    </row>
    <row r="127" spans="1:17" x14ac:dyDescent="0.2">
      <c r="A127" s="12">
        <v>36223</v>
      </c>
      <c r="B127" s="13">
        <v>1089.627</v>
      </c>
      <c r="C127" s="13">
        <v>1264</v>
      </c>
      <c r="D127" s="13">
        <v>-174.37300000000005</v>
      </c>
      <c r="E127" s="13">
        <v>0</v>
      </c>
      <c r="F127" s="13">
        <v>0</v>
      </c>
      <c r="G127" s="13">
        <v>1669.4455234375</v>
      </c>
      <c r="H127" s="13">
        <v>1741.6083984375</v>
      </c>
      <c r="I127" s="13">
        <v>-72.162874999999985</v>
      </c>
      <c r="J127" s="14">
        <v>0</v>
      </c>
      <c r="K127" s="13">
        <v>0</v>
      </c>
      <c r="L127" s="15">
        <v>0</v>
      </c>
      <c r="M127" s="14">
        <v>2759.0725234375</v>
      </c>
      <c r="N127" s="14">
        <v>3005.6083984375</v>
      </c>
      <c r="O127" s="14">
        <v>-246.53587500000003</v>
      </c>
      <c r="P127" s="14">
        <v>0</v>
      </c>
      <c r="Q127" s="15">
        <v>0</v>
      </c>
    </row>
    <row r="128" spans="1:17" x14ac:dyDescent="0.2">
      <c r="A128" s="12">
        <v>36224</v>
      </c>
      <c r="B128" s="13">
        <v>988.76599999999996</v>
      </c>
      <c r="C128" s="13">
        <v>1112</v>
      </c>
      <c r="D128" s="13">
        <v>-123.23400000000004</v>
      </c>
      <c r="E128" s="13">
        <v>0</v>
      </c>
      <c r="F128" s="13">
        <v>0</v>
      </c>
      <c r="G128" s="13">
        <v>1745.5562578125</v>
      </c>
      <c r="H128" s="13">
        <v>1768.873046875</v>
      </c>
      <c r="I128" s="13">
        <v>-23.316789062499993</v>
      </c>
      <c r="J128" s="14">
        <v>0</v>
      </c>
      <c r="K128" s="13">
        <v>0</v>
      </c>
      <c r="L128" s="15">
        <v>0</v>
      </c>
      <c r="M128" s="14">
        <v>2734.3222578125001</v>
      </c>
      <c r="N128" s="14">
        <v>2880.873046875</v>
      </c>
      <c r="O128" s="14">
        <v>-146.55078906249992</v>
      </c>
      <c r="P128" s="14">
        <v>0</v>
      </c>
      <c r="Q128" s="15">
        <v>0</v>
      </c>
    </row>
    <row r="129" spans="1:17" x14ac:dyDescent="0.2">
      <c r="A129" s="12">
        <v>36225</v>
      </c>
      <c r="B129" s="13">
        <v>993.4</v>
      </c>
      <c r="C129" s="13">
        <v>1413</v>
      </c>
      <c r="D129" s="13">
        <v>-419.6</v>
      </c>
      <c r="E129" s="13">
        <v>0</v>
      </c>
      <c r="F129" s="13">
        <v>0</v>
      </c>
      <c r="G129" s="13">
        <v>1673.0870078124999</v>
      </c>
      <c r="H129" s="13">
        <v>1603.8564453125</v>
      </c>
      <c r="I129" s="13">
        <v>69.230562499999905</v>
      </c>
      <c r="J129" s="14">
        <v>0</v>
      </c>
      <c r="K129" s="13">
        <v>0</v>
      </c>
      <c r="L129" s="15">
        <v>0</v>
      </c>
      <c r="M129" s="14">
        <v>2666.4870078125</v>
      </c>
      <c r="N129" s="14">
        <v>3016.8564453125</v>
      </c>
      <c r="O129" s="14">
        <v>-350.3694375</v>
      </c>
      <c r="P129" s="14">
        <v>0</v>
      </c>
      <c r="Q129" s="15">
        <v>0</v>
      </c>
    </row>
    <row r="130" spans="1:17" x14ac:dyDescent="0.2">
      <c r="A130" s="12">
        <v>36226</v>
      </c>
      <c r="B130" s="13">
        <v>1006.25</v>
      </c>
      <c r="C130" s="13">
        <v>1482</v>
      </c>
      <c r="D130" s="13">
        <v>-475.75</v>
      </c>
      <c r="E130" s="13">
        <v>0</v>
      </c>
      <c r="F130" s="13">
        <v>0</v>
      </c>
      <c r="G130" s="13">
        <v>1653.0148046874999</v>
      </c>
      <c r="H130" s="13">
        <v>1632.6328125</v>
      </c>
      <c r="I130" s="13">
        <v>20.381992187499918</v>
      </c>
      <c r="J130" s="14">
        <v>0</v>
      </c>
      <c r="K130" s="13">
        <v>0</v>
      </c>
      <c r="L130" s="15">
        <v>0</v>
      </c>
      <c r="M130" s="14">
        <v>2659.2648046875001</v>
      </c>
      <c r="N130" s="14">
        <v>3114.6328125</v>
      </c>
      <c r="O130" s="14">
        <v>-455.36800781249985</v>
      </c>
      <c r="P130" s="14">
        <v>0</v>
      </c>
      <c r="Q130" s="15">
        <v>0</v>
      </c>
    </row>
    <row r="131" spans="1:17" x14ac:dyDescent="0.2">
      <c r="A131" s="12">
        <v>36227</v>
      </c>
      <c r="B131" s="13">
        <v>971.81</v>
      </c>
      <c r="C131" s="13">
        <v>1410</v>
      </c>
      <c r="D131" s="13">
        <v>-438.19</v>
      </c>
      <c r="E131" s="13">
        <v>0</v>
      </c>
      <c r="F131" s="13">
        <v>0</v>
      </c>
      <c r="G131" s="13">
        <v>1658.092625</v>
      </c>
      <c r="H131" s="13">
        <v>1833.21875</v>
      </c>
      <c r="I131" s="13">
        <v>-175.126125</v>
      </c>
      <c r="J131" s="14">
        <v>0</v>
      </c>
      <c r="K131" s="13">
        <v>0</v>
      </c>
      <c r="L131" s="15">
        <v>0</v>
      </c>
      <c r="M131" s="14">
        <v>2629.9026249999997</v>
      </c>
      <c r="N131" s="14">
        <v>3243.21875</v>
      </c>
      <c r="O131" s="14">
        <v>-613.31612500000028</v>
      </c>
      <c r="P131" s="14">
        <v>0</v>
      </c>
      <c r="Q131" s="15">
        <v>0</v>
      </c>
    </row>
    <row r="132" spans="1:17" x14ac:dyDescent="0.2">
      <c r="A132" s="12">
        <v>36228</v>
      </c>
      <c r="B132" s="13">
        <v>899.39700000000005</v>
      </c>
      <c r="C132" s="13">
        <v>1649</v>
      </c>
      <c r="D132" s="13">
        <v>-749.60299999999995</v>
      </c>
      <c r="E132" s="13">
        <v>0</v>
      </c>
      <c r="F132" s="13">
        <v>0</v>
      </c>
      <c r="G132" s="13">
        <v>1608.562546875</v>
      </c>
      <c r="H132" s="13">
        <v>1816.1005859375</v>
      </c>
      <c r="I132" s="13">
        <v>-207.53803906250005</v>
      </c>
      <c r="J132" s="14">
        <v>0</v>
      </c>
      <c r="K132" s="13">
        <v>0</v>
      </c>
      <c r="L132" s="15">
        <v>0</v>
      </c>
      <c r="M132" s="14">
        <v>2507.9595468749999</v>
      </c>
      <c r="N132" s="14">
        <v>3465.1005859375</v>
      </c>
      <c r="O132" s="14">
        <v>-957.14103906250011</v>
      </c>
      <c r="P132" s="14">
        <v>0</v>
      </c>
      <c r="Q132" s="15">
        <v>0</v>
      </c>
    </row>
    <row r="133" spans="1:17" x14ac:dyDescent="0.2">
      <c r="A133" s="12">
        <v>36229</v>
      </c>
      <c r="B133" s="13">
        <v>719.64499999999998</v>
      </c>
      <c r="C133" s="13">
        <v>1609</v>
      </c>
      <c r="D133" s="13">
        <v>-889.35500000000002</v>
      </c>
      <c r="E133" s="13">
        <v>0</v>
      </c>
      <c r="F133" s="13">
        <v>0</v>
      </c>
      <c r="G133" s="13">
        <v>1579.8844921875002</v>
      </c>
      <c r="H133" s="13">
        <v>1954.1865234375</v>
      </c>
      <c r="I133" s="13">
        <v>-374.3020312499998</v>
      </c>
      <c r="J133" s="14">
        <v>0</v>
      </c>
      <c r="K133" s="13">
        <v>0</v>
      </c>
      <c r="L133" s="15">
        <v>1</v>
      </c>
      <c r="M133" s="14">
        <v>2299.5294921875002</v>
      </c>
      <c r="N133" s="14">
        <v>3563.1865234375</v>
      </c>
      <c r="O133" s="14">
        <v>-1263.6570312499998</v>
      </c>
      <c r="P133" s="14">
        <v>0</v>
      </c>
      <c r="Q133" s="15">
        <v>0</v>
      </c>
    </row>
    <row r="134" spans="1:17" x14ac:dyDescent="0.2">
      <c r="A134" s="12">
        <v>36230</v>
      </c>
      <c r="B134" s="13">
        <v>864.52700000000004</v>
      </c>
      <c r="C134" s="13">
        <v>1861</v>
      </c>
      <c r="D134" s="13">
        <v>-996.47299999999996</v>
      </c>
      <c r="E134" s="13">
        <v>0</v>
      </c>
      <c r="F134" s="13">
        <v>0</v>
      </c>
      <c r="G134" s="13">
        <v>1638.7972578125</v>
      </c>
      <c r="H134" s="13">
        <v>1936.0234375</v>
      </c>
      <c r="I134" s="13">
        <v>-297.22617968750001</v>
      </c>
      <c r="J134" s="14">
        <v>0</v>
      </c>
      <c r="K134" s="13">
        <v>0</v>
      </c>
      <c r="L134" s="15">
        <v>1</v>
      </c>
      <c r="M134" s="14">
        <v>2503.3242578125</v>
      </c>
      <c r="N134" s="14">
        <v>3797.0234375</v>
      </c>
      <c r="O134" s="14">
        <v>-1293.6991796875</v>
      </c>
      <c r="P134" s="14">
        <v>0</v>
      </c>
      <c r="Q134" s="15">
        <v>0</v>
      </c>
    </row>
    <row r="135" spans="1:17" x14ac:dyDescent="0.2">
      <c r="A135" s="12">
        <v>36231</v>
      </c>
      <c r="B135" s="13">
        <v>787.226</v>
      </c>
      <c r="C135" s="13">
        <v>1312</v>
      </c>
      <c r="D135" s="13">
        <v>-524.774</v>
      </c>
      <c r="E135" s="13">
        <v>0</v>
      </c>
      <c r="F135" s="13">
        <v>0</v>
      </c>
      <c r="G135" s="13">
        <v>1568.9624453124998</v>
      </c>
      <c r="H135" s="13">
        <v>1774.732421875</v>
      </c>
      <c r="I135" s="13">
        <v>-205.76997656250023</v>
      </c>
      <c r="J135" s="14">
        <v>0</v>
      </c>
      <c r="K135" s="13">
        <v>0</v>
      </c>
      <c r="L135" s="15">
        <v>0</v>
      </c>
      <c r="M135" s="14">
        <v>2356.1884453124999</v>
      </c>
      <c r="N135" s="14">
        <v>3086.732421875</v>
      </c>
      <c r="O135" s="14">
        <v>-730.54397656250012</v>
      </c>
      <c r="P135" s="14">
        <v>0</v>
      </c>
      <c r="Q135" s="15">
        <v>0</v>
      </c>
    </row>
    <row r="136" spans="1:17" x14ac:dyDescent="0.2">
      <c r="A136" s="12">
        <v>36232</v>
      </c>
      <c r="B136" s="13">
        <v>928.59699999999998</v>
      </c>
      <c r="C136" s="13">
        <v>1085</v>
      </c>
      <c r="D136" s="13">
        <v>-156.40300000000002</v>
      </c>
      <c r="E136" s="13">
        <v>0</v>
      </c>
      <c r="F136" s="13">
        <v>0</v>
      </c>
      <c r="G136" s="13">
        <v>1618.7442578124999</v>
      </c>
      <c r="H136" s="13">
        <v>1584.744140625</v>
      </c>
      <c r="I136" s="13">
        <v>34.000117187499882</v>
      </c>
      <c r="J136" s="14">
        <v>0</v>
      </c>
      <c r="K136" s="13">
        <v>0</v>
      </c>
      <c r="L136" s="15">
        <v>0</v>
      </c>
      <c r="M136" s="14">
        <v>2547.3412578124999</v>
      </c>
      <c r="N136" s="14">
        <v>2669.744140625</v>
      </c>
      <c r="O136" s="14">
        <v>-122.40288281250014</v>
      </c>
      <c r="P136" s="14">
        <v>0</v>
      </c>
      <c r="Q136" s="15">
        <v>0</v>
      </c>
    </row>
    <row r="137" spans="1:17" x14ac:dyDescent="0.2">
      <c r="A137" s="12">
        <v>36233</v>
      </c>
      <c r="B137" s="13">
        <v>923.71400000000006</v>
      </c>
      <c r="C137" s="13">
        <v>1249</v>
      </c>
      <c r="D137" s="13">
        <v>-325.28599999999994</v>
      </c>
      <c r="E137" s="13">
        <v>0</v>
      </c>
      <c r="F137" s="13">
        <v>0</v>
      </c>
      <c r="G137" s="13">
        <v>1681.6628984375</v>
      </c>
      <c r="H137" s="13">
        <v>1652.88671875</v>
      </c>
      <c r="I137" s="13">
        <v>28.776179687499962</v>
      </c>
      <c r="J137" s="14">
        <v>0</v>
      </c>
      <c r="K137" s="13">
        <v>0</v>
      </c>
      <c r="L137" s="15">
        <v>0</v>
      </c>
      <c r="M137" s="14">
        <v>2605.3768984375001</v>
      </c>
      <c r="N137" s="14">
        <v>2901.88671875</v>
      </c>
      <c r="O137" s="14">
        <v>-296.50982031249987</v>
      </c>
      <c r="P137" s="14">
        <v>0</v>
      </c>
      <c r="Q137" s="15">
        <v>0</v>
      </c>
    </row>
    <row r="138" spans="1:17" x14ac:dyDescent="0.2">
      <c r="A138" s="12">
        <v>36234</v>
      </c>
      <c r="B138" s="13">
        <v>916.52800000000002</v>
      </c>
      <c r="C138" s="13">
        <v>1944</v>
      </c>
      <c r="D138" s="13">
        <v>-1027.472</v>
      </c>
      <c r="E138" s="13">
        <v>0</v>
      </c>
      <c r="F138" s="13">
        <v>0</v>
      </c>
      <c r="G138" s="13">
        <v>1724.6997265625</v>
      </c>
      <c r="H138" s="13">
        <v>1901.3193359375</v>
      </c>
      <c r="I138" s="13">
        <v>-176.61960937499998</v>
      </c>
      <c r="J138" s="14">
        <v>0</v>
      </c>
      <c r="K138" s="13">
        <v>0</v>
      </c>
      <c r="L138" s="15">
        <v>0</v>
      </c>
      <c r="M138" s="14">
        <v>2641.2277265624998</v>
      </c>
      <c r="N138" s="14">
        <v>3845.3193359375</v>
      </c>
      <c r="O138" s="14">
        <v>-1204.0916093750002</v>
      </c>
      <c r="P138" s="14">
        <v>0</v>
      </c>
      <c r="Q138" s="15">
        <v>0</v>
      </c>
    </row>
    <row r="139" spans="1:17" x14ac:dyDescent="0.2">
      <c r="A139" s="12">
        <v>36235</v>
      </c>
      <c r="B139" s="13">
        <v>939.89700000000005</v>
      </c>
      <c r="C139" s="13">
        <v>1548</v>
      </c>
      <c r="D139" s="13">
        <v>-608.10299999999995</v>
      </c>
      <c r="E139" s="13">
        <v>0</v>
      </c>
      <c r="F139" s="13">
        <v>0</v>
      </c>
      <c r="G139" s="13">
        <v>1669.2318749999999</v>
      </c>
      <c r="H139" s="13">
        <v>1796.5712890625</v>
      </c>
      <c r="I139" s="13">
        <v>-127.33941406250005</v>
      </c>
      <c r="J139" s="14">
        <v>0</v>
      </c>
      <c r="K139" s="13">
        <v>0</v>
      </c>
      <c r="L139" s="15">
        <v>0</v>
      </c>
      <c r="M139" s="14">
        <v>2609.1288749999999</v>
      </c>
      <c r="N139" s="14">
        <v>3344.5712890625</v>
      </c>
      <c r="O139" s="14">
        <v>-735.44241406250012</v>
      </c>
      <c r="P139" s="14">
        <v>0</v>
      </c>
      <c r="Q139" s="15">
        <v>0</v>
      </c>
    </row>
    <row r="140" spans="1:17" x14ac:dyDescent="0.2">
      <c r="A140" s="12">
        <v>36236</v>
      </c>
      <c r="B140" s="13">
        <v>918.26800000000003</v>
      </c>
      <c r="C140" s="13">
        <v>1475</v>
      </c>
      <c r="D140" s="13">
        <v>-556.73199999999997</v>
      </c>
      <c r="E140" s="13">
        <v>0</v>
      </c>
      <c r="F140" s="13">
        <v>0</v>
      </c>
      <c r="G140" s="13">
        <v>1635.4990312500001</v>
      </c>
      <c r="H140" s="13">
        <v>1847.626953125</v>
      </c>
      <c r="I140" s="13">
        <v>-212.12792187499986</v>
      </c>
      <c r="J140" s="14">
        <v>0</v>
      </c>
      <c r="K140" s="13">
        <v>0</v>
      </c>
      <c r="L140" s="15">
        <v>0</v>
      </c>
      <c r="M140" s="14">
        <v>2553.7670312500004</v>
      </c>
      <c r="N140" s="14">
        <v>3322.626953125</v>
      </c>
      <c r="O140" s="14">
        <v>-768.8599218749996</v>
      </c>
      <c r="P140" s="14">
        <v>0</v>
      </c>
      <c r="Q140" s="15">
        <v>0</v>
      </c>
    </row>
    <row r="141" spans="1:17" x14ac:dyDescent="0.2">
      <c r="A141" s="12">
        <v>36237</v>
      </c>
      <c r="B141" s="13">
        <v>1126.4960000000001</v>
      </c>
      <c r="C141" s="13">
        <v>1253</v>
      </c>
      <c r="D141" s="13">
        <v>-126.50399999999991</v>
      </c>
      <c r="E141" s="13">
        <v>0</v>
      </c>
      <c r="F141" s="13">
        <v>0</v>
      </c>
      <c r="G141" s="13">
        <v>1575.2298203125001</v>
      </c>
      <c r="H141" s="13">
        <v>1714.5458984375</v>
      </c>
      <c r="I141" s="13">
        <v>-139.31607812499988</v>
      </c>
      <c r="J141" s="14">
        <v>0</v>
      </c>
      <c r="K141" s="13">
        <v>0</v>
      </c>
      <c r="L141" s="15">
        <v>0</v>
      </c>
      <c r="M141" s="14">
        <v>2701.7258203125002</v>
      </c>
      <c r="N141" s="14">
        <v>2967.5458984375</v>
      </c>
      <c r="O141" s="14">
        <v>-265.82007812499978</v>
      </c>
      <c r="P141" s="14">
        <v>0</v>
      </c>
      <c r="Q141" s="15">
        <v>0</v>
      </c>
    </row>
    <row r="142" spans="1:17" x14ac:dyDescent="0.2">
      <c r="A142" s="12">
        <v>36238</v>
      </c>
      <c r="B142" s="13">
        <v>1049.9390000000001</v>
      </c>
      <c r="C142" s="13">
        <v>1142</v>
      </c>
      <c r="D142" s="13">
        <v>-92.060999999999922</v>
      </c>
      <c r="E142" s="13">
        <v>0</v>
      </c>
      <c r="F142" s="13">
        <v>0</v>
      </c>
      <c r="G142" s="13">
        <v>1617.1888203125</v>
      </c>
      <c r="H142" s="13">
        <v>1694.080078125</v>
      </c>
      <c r="I142" s="13">
        <v>-76.891257812500044</v>
      </c>
      <c r="J142" s="14">
        <v>0</v>
      </c>
      <c r="K142" s="13">
        <v>0</v>
      </c>
      <c r="L142" s="15">
        <v>0</v>
      </c>
      <c r="M142" s="14">
        <v>2667.1278203125003</v>
      </c>
      <c r="N142" s="14">
        <v>2836.080078125</v>
      </c>
      <c r="O142" s="14">
        <v>-168.95225781249974</v>
      </c>
      <c r="P142" s="14">
        <v>0</v>
      </c>
      <c r="Q142" s="15">
        <v>0</v>
      </c>
    </row>
    <row r="143" spans="1:17" x14ac:dyDescent="0.2">
      <c r="A143" s="12">
        <v>36239</v>
      </c>
      <c r="B143" s="13">
        <v>1144.0889999999999</v>
      </c>
      <c r="C143" s="13">
        <v>1421</v>
      </c>
      <c r="D143" s="13">
        <v>-276.91100000000006</v>
      </c>
      <c r="E143" s="13">
        <v>0</v>
      </c>
      <c r="F143" s="13">
        <v>0</v>
      </c>
      <c r="G143" s="13">
        <v>1739.162765625</v>
      </c>
      <c r="H143" s="13">
        <v>1524.421875</v>
      </c>
      <c r="I143" s="13">
        <v>214.74089062500002</v>
      </c>
      <c r="J143" s="14">
        <v>0</v>
      </c>
      <c r="K143" s="13">
        <v>0</v>
      </c>
      <c r="L143" s="15">
        <v>0</v>
      </c>
      <c r="M143" s="14">
        <v>2883.2517656250002</v>
      </c>
      <c r="N143" s="14">
        <v>2945.421875</v>
      </c>
      <c r="O143" s="14">
        <v>-62.170109374999811</v>
      </c>
      <c r="P143" s="14">
        <v>0</v>
      </c>
      <c r="Q143" s="15">
        <v>0</v>
      </c>
    </row>
    <row r="144" spans="1:17" x14ac:dyDescent="0.2">
      <c r="A144" s="12">
        <v>36240</v>
      </c>
      <c r="B144" s="13">
        <v>1147.181</v>
      </c>
      <c r="C144" s="13">
        <v>1270</v>
      </c>
      <c r="D144" s="13">
        <v>-122.81899999999996</v>
      </c>
      <c r="E144" s="13">
        <v>0</v>
      </c>
      <c r="F144" s="13">
        <v>0</v>
      </c>
      <c r="G144" s="13">
        <v>1736.6486484375</v>
      </c>
      <c r="H144" s="13">
        <v>1533.2197265625</v>
      </c>
      <c r="I144" s="13">
        <v>203.42892187500001</v>
      </c>
      <c r="J144" s="14">
        <v>0</v>
      </c>
      <c r="K144" s="13">
        <v>0</v>
      </c>
      <c r="L144" s="15">
        <v>0</v>
      </c>
      <c r="M144" s="14">
        <v>2883.8296484375001</v>
      </c>
      <c r="N144" s="14">
        <v>2803.2197265625</v>
      </c>
      <c r="O144" s="14">
        <v>80.609921875000055</v>
      </c>
      <c r="P144" s="14">
        <v>0</v>
      </c>
      <c r="Q144" s="15">
        <v>0</v>
      </c>
    </row>
    <row r="145" spans="1:17" x14ac:dyDescent="0.2">
      <c r="A145" s="12">
        <v>36241</v>
      </c>
      <c r="B145" s="13">
        <v>1135.4349999999999</v>
      </c>
      <c r="C145" s="13">
        <v>1158</v>
      </c>
      <c r="D145" s="13">
        <v>-22.565000000000055</v>
      </c>
      <c r="E145" s="13">
        <v>0</v>
      </c>
      <c r="F145" s="13">
        <v>0</v>
      </c>
      <c r="G145" s="13">
        <v>1693.057828125</v>
      </c>
      <c r="H145" s="13">
        <v>1735.431640625</v>
      </c>
      <c r="I145" s="13">
        <v>-42.373812499999985</v>
      </c>
      <c r="J145" s="14">
        <v>0</v>
      </c>
      <c r="K145" s="13">
        <v>0</v>
      </c>
      <c r="L145" s="15">
        <v>0</v>
      </c>
      <c r="M145" s="14">
        <v>2828.492828125</v>
      </c>
      <c r="N145" s="14">
        <v>2893.431640625</v>
      </c>
      <c r="O145" s="14">
        <v>-64.93881250000004</v>
      </c>
      <c r="P145" s="14">
        <v>0</v>
      </c>
      <c r="Q145" s="15">
        <v>0</v>
      </c>
    </row>
    <row r="146" spans="1:17" x14ac:dyDescent="0.2">
      <c r="A146" s="12">
        <v>36242</v>
      </c>
      <c r="B146" s="13">
        <v>1031.9960000000001</v>
      </c>
      <c r="C146" s="13">
        <v>1364</v>
      </c>
      <c r="D146" s="13">
        <v>-332.00399999999991</v>
      </c>
      <c r="E146" s="13">
        <v>0</v>
      </c>
      <c r="F146" s="13">
        <v>0</v>
      </c>
      <c r="G146" s="13">
        <v>1757.9924374999998</v>
      </c>
      <c r="H146" s="13">
        <v>1696.0205078125</v>
      </c>
      <c r="I146" s="13">
        <v>61.971929687499824</v>
      </c>
      <c r="J146" s="14">
        <v>0</v>
      </c>
      <c r="K146" s="13">
        <v>0</v>
      </c>
      <c r="L146" s="15">
        <v>0</v>
      </c>
      <c r="M146" s="14">
        <v>2789.9884375000001</v>
      </c>
      <c r="N146" s="14">
        <v>3060.0205078125</v>
      </c>
      <c r="O146" s="14">
        <v>-270.03207031249985</v>
      </c>
      <c r="P146" s="14">
        <v>0</v>
      </c>
      <c r="Q146" s="15">
        <v>0</v>
      </c>
    </row>
    <row r="147" spans="1:17" x14ac:dyDescent="0.2">
      <c r="A147" s="12">
        <v>36243</v>
      </c>
      <c r="B147" s="13">
        <v>994.04300000000001</v>
      </c>
      <c r="C147" s="13">
        <v>1151</v>
      </c>
      <c r="D147" s="13">
        <v>-156.95699999999999</v>
      </c>
      <c r="E147" s="13">
        <v>0</v>
      </c>
      <c r="F147" s="13">
        <v>0</v>
      </c>
      <c r="G147" s="13">
        <v>1677.1332890624999</v>
      </c>
      <c r="H147" s="13">
        <v>1751.1162109375</v>
      </c>
      <c r="I147" s="13">
        <v>-73.982921875000102</v>
      </c>
      <c r="J147" s="14">
        <v>0</v>
      </c>
      <c r="K147" s="13">
        <v>0</v>
      </c>
      <c r="L147" s="15">
        <v>0</v>
      </c>
      <c r="M147" s="14">
        <v>2671.1762890625</v>
      </c>
      <c r="N147" s="14">
        <v>2902.1162109375</v>
      </c>
      <c r="O147" s="14">
        <v>-230.93992187499998</v>
      </c>
      <c r="P147" s="14">
        <v>0</v>
      </c>
      <c r="Q147" s="15">
        <v>0</v>
      </c>
    </row>
    <row r="148" spans="1:17" x14ac:dyDescent="0.2">
      <c r="A148" s="12">
        <v>36244</v>
      </c>
      <c r="B148" s="13">
        <v>1049.2750000000001</v>
      </c>
      <c r="C148" s="13">
        <v>1810</v>
      </c>
      <c r="D148" s="13">
        <v>-760.72500000000002</v>
      </c>
      <c r="E148" s="13">
        <v>0</v>
      </c>
      <c r="F148" s="13">
        <v>0</v>
      </c>
      <c r="G148" s="13">
        <v>1767.9626874999999</v>
      </c>
      <c r="H148" s="13">
        <v>1855.2119140625</v>
      </c>
      <c r="I148" s="13">
        <v>-87.249226562500098</v>
      </c>
      <c r="J148" s="14">
        <v>0</v>
      </c>
      <c r="K148" s="13">
        <v>0</v>
      </c>
      <c r="L148" s="15">
        <v>0</v>
      </c>
      <c r="M148" s="14">
        <v>2817.2376875</v>
      </c>
      <c r="N148" s="14">
        <v>3665.2119140625</v>
      </c>
      <c r="O148" s="14">
        <v>-847.97422656250001</v>
      </c>
      <c r="P148" s="14">
        <v>0</v>
      </c>
      <c r="Q148" s="15">
        <v>0</v>
      </c>
    </row>
    <row r="149" spans="1:17" x14ac:dyDescent="0.2">
      <c r="A149" s="12">
        <v>36245</v>
      </c>
      <c r="B149" s="13">
        <v>1090.296</v>
      </c>
      <c r="C149" s="13">
        <v>1074</v>
      </c>
      <c r="D149" s="13">
        <v>16.296000000000049</v>
      </c>
      <c r="E149" s="13">
        <v>0</v>
      </c>
      <c r="F149" s="13">
        <v>0</v>
      </c>
      <c r="G149" s="13">
        <v>1704.7777187500001</v>
      </c>
      <c r="H149" s="13">
        <v>1712.751953125</v>
      </c>
      <c r="I149" s="13">
        <v>-7.9742343749999236</v>
      </c>
      <c r="J149" s="14">
        <v>0</v>
      </c>
      <c r="K149" s="13">
        <v>0</v>
      </c>
      <c r="L149" s="15">
        <v>0</v>
      </c>
      <c r="M149" s="14">
        <v>2795.0737187499999</v>
      </c>
      <c r="N149" s="14">
        <v>2786.751953125</v>
      </c>
      <c r="O149" s="14">
        <v>8.3217656249998981</v>
      </c>
      <c r="P149" s="14">
        <v>0</v>
      </c>
      <c r="Q149" s="15">
        <v>0</v>
      </c>
    </row>
    <row r="150" spans="1:17" x14ac:dyDescent="0.2">
      <c r="A150" s="12">
        <v>36246</v>
      </c>
      <c r="B150" s="13">
        <v>887.90099999999995</v>
      </c>
      <c r="C150" s="13">
        <v>1071</v>
      </c>
      <c r="D150" s="13">
        <v>-183.09900000000005</v>
      </c>
      <c r="E150" s="13">
        <v>0</v>
      </c>
      <c r="F150" s="13">
        <v>0</v>
      </c>
      <c r="G150" s="13">
        <v>1722.3626484375</v>
      </c>
      <c r="H150" s="13">
        <v>1628.0712890625</v>
      </c>
      <c r="I150" s="13">
        <v>94.291359374999956</v>
      </c>
      <c r="J150" s="14">
        <v>0</v>
      </c>
      <c r="K150" s="13">
        <v>0</v>
      </c>
      <c r="L150" s="15">
        <v>0</v>
      </c>
      <c r="M150" s="14">
        <v>2610.2636484374998</v>
      </c>
      <c r="N150" s="14">
        <v>2699.0712890625</v>
      </c>
      <c r="O150" s="14">
        <v>-88.807640625000204</v>
      </c>
      <c r="P150" s="14">
        <v>0</v>
      </c>
      <c r="Q150" s="15">
        <v>0</v>
      </c>
    </row>
    <row r="151" spans="1:17" x14ac:dyDescent="0.2">
      <c r="A151" s="12">
        <v>36247</v>
      </c>
      <c r="B151" s="13">
        <v>912.67200000000003</v>
      </c>
      <c r="C151" s="13">
        <v>1040</v>
      </c>
      <c r="D151" s="13">
        <v>-127.32799999999997</v>
      </c>
      <c r="E151" s="13">
        <v>0</v>
      </c>
      <c r="F151" s="13">
        <v>0</v>
      </c>
      <c r="G151" s="13">
        <v>1723.0717265624999</v>
      </c>
      <c r="H151" s="13">
        <v>1644.8779296875</v>
      </c>
      <c r="I151" s="13">
        <v>78.193796874999862</v>
      </c>
      <c r="J151" s="14">
        <v>0</v>
      </c>
      <c r="K151" s="13">
        <v>0</v>
      </c>
      <c r="L151" s="15">
        <v>0</v>
      </c>
      <c r="M151" s="14">
        <v>2635.7437265624999</v>
      </c>
      <c r="N151" s="14">
        <v>2684.8779296875</v>
      </c>
      <c r="O151" s="14">
        <v>-49.134203125000113</v>
      </c>
      <c r="P151" s="14">
        <v>0</v>
      </c>
      <c r="Q151" s="15">
        <v>0</v>
      </c>
    </row>
    <row r="152" spans="1:17" x14ac:dyDescent="0.2">
      <c r="A152" s="12">
        <v>36248</v>
      </c>
      <c r="B152" s="13">
        <v>913.798</v>
      </c>
      <c r="C152" s="13">
        <v>945</v>
      </c>
      <c r="D152" s="13">
        <v>-31.201999999999998</v>
      </c>
      <c r="E152" s="13">
        <v>0</v>
      </c>
      <c r="F152" s="13">
        <v>0</v>
      </c>
      <c r="G152" s="13">
        <v>1683.0044765625</v>
      </c>
      <c r="H152" s="13">
        <v>1944.77734375</v>
      </c>
      <c r="I152" s="13">
        <v>-261.77286718749997</v>
      </c>
      <c r="J152" s="14">
        <v>0</v>
      </c>
      <c r="K152" s="13">
        <v>0</v>
      </c>
      <c r="L152" s="15">
        <v>1</v>
      </c>
      <c r="M152" s="14">
        <v>2596.8024765625</v>
      </c>
      <c r="N152" s="14">
        <v>2889.77734375</v>
      </c>
      <c r="O152" s="14">
        <v>-292.97486718749997</v>
      </c>
      <c r="P152" s="14">
        <v>0</v>
      </c>
      <c r="Q152" s="15">
        <v>0</v>
      </c>
    </row>
    <row r="153" spans="1:17" x14ac:dyDescent="0.2">
      <c r="A153" s="12">
        <v>36249</v>
      </c>
      <c r="B153" s="13">
        <v>893.05799999999999</v>
      </c>
      <c r="C153" s="13">
        <v>1161</v>
      </c>
      <c r="D153" s="13">
        <v>-267.94200000000001</v>
      </c>
      <c r="E153" s="13">
        <v>0</v>
      </c>
      <c r="F153" s="13">
        <v>0</v>
      </c>
      <c r="G153" s="13">
        <v>1929.3140859375001</v>
      </c>
      <c r="H153" s="13">
        <v>1880.6513671875</v>
      </c>
      <c r="I153" s="13">
        <v>48.662718750000067</v>
      </c>
      <c r="J153" s="14">
        <v>0</v>
      </c>
      <c r="K153" s="13">
        <v>0</v>
      </c>
      <c r="L153" s="15">
        <v>0</v>
      </c>
      <c r="M153" s="14">
        <v>2822.3720859374998</v>
      </c>
      <c r="N153" s="14">
        <v>3041.6513671875</v>
      </c>
      <c r="O153" s="14">
        <v>-219.27928125000017</v>
      </c>
      <c r="P153" s="14">
        <v>0</v>
      </c>
      <c r="Q153" s="15">
        <v>0</v>
      </c>
    </row>
    <row r="154" spans="1:17" x14ac:dyDescent="0.2">
      <c r="A154" s="12">
        <v>36250</v>
      </c>
      <c r="B154" s="13">
        <v>856.697</v>
      </c>
      <c r="C154" s="13">
        <v>1562</v>
      </c>
      <c r="D154" s="13">
        <v>-705.303</v>
      </c>
      <c r="E154" s="13">
        <v>0</v>
      </c>
      <c r="F154" s="13">
        <v>0</v>
      </c>
      <c r="G154" s="13">
        <v>1645.7476015625</v>
      </c>
      <c r="H154" s="13">
        <v>1804.08203125</v>
      </c>
      <c r="I154" s="13">
        <v>-158.33442968750001</v>
      </c>
      <c r="J154" s="14">
        <v>0</v>
      </c>
      <c r="K154" s="13">
        <v>0</v>
      </c>
      <c r="L154" s="15">
        <v>0</v>
      </c>
      <c r="M154" s="14">
        <v>2502.4446015624999</v>
      </c>
      <c r="N154" s="14">
        <v>3366.08203125</v>
      </c>
      <c r="O154" s="14">
        <v>-863.63742968750012</v>
      </c>
      <c r="P154" s="14">
        <v>0</v>
      </c>
      <c r="Q154" s="15">
        <v>0</v>
      </c>
    </row>
    <row r="155" spans="1:17" x14ac:dyDescent="0.2">
      <c r="A155" s="12">
        <v>36251</v>
      </c>
      <c r="B155" s="13">
        <v>970.77599999999995</v>
      </c>
      <c r="C155" s="13">
        <v>1812</v>
      </c>
      <c r="D155" s="13">
        <v>-841.22400000000005</v>
      </c>
      <c r="E155" s="13">
        <v>0</v>
      </c>
      <c r="F155" s="13">
        <v>0</v>
      </c>
      <c r="G155" s="13">
        <v>1155.4548125000001</v>
      </c>
      <c r="H155" s="13">
        <v>1939.3193359375</v>
      </c>
      <c r="I155" s="13">
        <v>-783.86452343749988</v>
      </c>
      <c r="J155" s="14">
        <v>0</v>
      </c>
      <c r="K155" s="13">
        <v>0</v>
      </c>
      <c r="L155" s="15">
        <v>1</v>
      </c>
      <c r="M155" s="19">
        <v>2126.2308125</v>
      </c>
      <c r="N155" s="19">
        <v>3751.3193359375</v>
      </c>
      <c r="O155" s="19">
        <v>-1625.0885234375</v>
      </c>
      <c r="P155" s="19">
        <v>0</v>
      </c>
      <c r="Q155" s="20">
        <v>0</v>
      </c>
    </row>
    <row r="156" spans="1:17" x14ac:dyDescent="0.2">
      <c r="A156" s="12">
        <v>36252</v>
      </c>
      <c r="B156" s="13">
        <v>1081.7280000000001</v>
      </c>
      <c r="C156" s="13">
        <v>1319</v>
      </c>
      <c r="D156" s="13">
        <v>-237.27199999999993</v>
      </c>
      <c r="E156" s="13">
        <v>0</v>
      </c>
      <c r="F156" s="13">
        <v>0</v>
      </c>
      <c r="G156" s="13">
        <v>1427.2885624999999</v>
      </c>
      <c r="H156" s="13">
        <v>1784.2841796875</v>
      </c>
      <c r="I156" s="13">
        <v>-356.9956171875001</v>
      </c>
      <c r="J156" s="14">
        <v>0</v>
      </c>
      <c r="K156" s="13">
        <v>0</v>
      </c>
      <c r="L156" s="15">
        <v>1</v>
      </c>
      <c r="M156" s="19">
        <v>2509.0165625</v>
      </c>
      <c r="N156" s="19">
        <v>3103.2841796875</v>
      </c>
      <c r="O156" s="19">
        <v>-594.26761718750004</v>
      </c>
      <c r="P156" s="19">
        <v>0</v>
      </c>
      <c r="Q156" s="20">
        <v>0</v>
      </c>
    </row>
    <row r="157" spans="1:17" x14ac:dyDescent="0.2">
      <c r="A157" s="12">
        <v>36253</v>
      </c>
      <c r="B157" s="13">
        <v>1054.886</v>
      </c>
      <c r="C157" s="13">
        <v>1623</v>
      </c>
      <c r="D157" s="13">
        <v>-568.11400000000003</v>
      </c>
      <c r="E157" s="13">
        <v>0</v>
      </c>
      <c r="F157" s="13">
        <v>0</v>
      </c>
      <c r="G157" s="13">
        <v>1362.569</v>
      </c>
      <c r="H157" s="13">
        <v>1516.705078125</v>
      </c>
      <c r="I157" s="13">
        <v>-154.13607812500004</v>
      </c>
      <c r="J157" s="14">
        <v>0</v>
      </c>
      <c r="K157" s="13">
        <v>0</v>
      </c>
      <c r="L157" s="15">
        <v>0</v>
      </c>
      <c r="M157" s="14">
        <v>2417.4549999999999</v>
      </c>
      <c r="N157" s="14">
        <v>3139.705078125</v>
      </c>
      <c r="O157" s="14">
        <v>-722.25007812500007</v>
      </c>
      <c r="P157" s="14">
        <v>0</v>
      </c>
      <c r="Q157" s="15">
        <v>0</v>
      </c>
    </row>
    <row r="158" spans="1:17" x14ac:dyDescent="0.2">
      <c r="A158" s="12">
        <v>36254</v>
      </c>
      <c r="B158" s="13">
        <v>1155.33</v>
      </c>
      <c r="C158" s="13">
        <v>1481</v>
      </c>
      <c r="D158" s="13">
        <v>-325.67</v>
      </c>
      <c r="E158" s="13">
        <v>0</v>
      </c>
      <c r="F158" s="13">
        <v>0</v>
      </c>
      <c r="G158" s="13">
        <v>1375.498</v>
      </c>
      <c r="H158" s="13">
        <v>1454.89453125</v>
      </c>
      <c r="I158" s="13">
        <v>-79.396531249999953</v>
      </c>
      <c r="J158" s="14">
        <v>0</v>
      </c>
      <c r="K158" s="13">
        <v>0</v>
      </c>
      <c r="L158" s="15">
        <v>0</v>
      </c>
      <c r="M158" s="14">
        <v>2530.828</v>
      </c>
      <c r="N158" s="14">
        <v>2935.89453125</v>
      </c>
      <c r="O158" s="14">
        <v>-405.06653125000003</v>
      </c>
      <c r="P158" s="14">
        <v>0</v>
      </c>
      <c r="Q158" s="15">
        <v>0</v>
      </c>
    </row>
    <row r="159" spans="1:17" x14ac:dyDescent="0.2">
      <c r="A159" s="12">
        <v>36255</v>
      </c>
      <c r="B159" s="13">
        <v>1118.248</v>
      </c>
      <c r="C159" s="13">
        <v>1451</v>
      </c>
      <c r="D159" s="13">
        <v>-332.75199999999995</v>
      </c>
      <c r="E159" s="13">
        <v>0</v>
      </c>
      <c r="F159" s="13">
        <v>0</v>
      </c>
      <c r="G159" s="13">
        <v>1303.434</v>
      </c>
      <c r="H159" s="13">
        <v>1841.794921875</v>
      </c>
      <c r="I159" s="13">
        <v>-538.36092187500003</v>
      </c>
      <c r="J159" s="14">
        <v>0</v>
      </c>
      <c r="K159" s="13">
        <v>0</v>
      </c>
      <c r="L159" s="15">
        <v>1</v>
      </c>
      <c r="M159" s="17">
        <v>2421.6819999999998</v>
      </c>
      <c r="N159" s="17">
        <v>3292.794921875</v>
      </c>
      <c r="O159" s="17">
        <v>-871.11292187500021</v>
      </c>
      <c r="P159" s="14">
        <v>0</v>
      </c>
      <c r="Q159" s="15">
        <v>0</v>
      </c>
    </row>
    <row r="160" spans="1:17" x14ac:dyDescent="0.2">
      <c r="A160" s="12">
        <v>36256</v>
      </c>
      <c r="B160" s="13">
        <v>1076.752</v>
      </c>
      <c r="C160" s="13">
        <v>1810</v>
      </c>
      <c r="D160" s="13">
        <v>-733.24800000000005</v>
      </c>
      <c r="E160" s="13">
        <v>0</v>
      </c>
      <c r="F160" s="13">
        <v>0</v>
      </c>
      <c r="G160" s="13">
        <v>1082.268</v>
      </c>
      <c r="H160" s="13">
        <v>1832.7080078125</v>
      </c>
      <c r="I160" s="13">
        <v>-750.44000781249997</v>
      </c>
      <c r="J160" s="14">
        <v>0</v>
      </c>
      <c r="K160" s="13">
        <v>0</v>
      </c>
      <c r="L160" s="15">
        <v>1</v>
      </c>
      <c r="M160" s="17">
        <v>2159.02</v>
      </c>
      <c r="N160" s="17">
        <v>3642.7080078125</v>
      </c>
      <c r="O160" s="17">
        <v>-1483.6880078125</v>
      </c>
      <c r="P160" s="14">
        <v>0</v>
      </c>
      <c r="Q160" s="15">
        <v>0</v>
      </c>
    </row>
    <row r="161" spans="1:17" x14ac:dyDescent="0.2">
      <c r="A161" s="12">
        <v>36257</v>
      </c>
      <c r="B161" s="13">
        <v>1089.75</v>
      </c>
      <c r="C161" s="13">
        <v>1722</v>
      </c>
      <c r="D161" s="13">
        <v>-632.25</v>
      </c>
      <c r="E161" s="13">
        <v>0</v>
      </c>
      <c r="F161" s="13">
        <v>0</v>
      </c>
      <c r="G161" s="13">
        <v>1346.1074375000001</v>
      </c>
      <c r="H161" s="13">
        <v>1899.5830078125</v>
      </c>
      <c r="I161" s="13">
        <v>-553.47557031249994</v>
      </c>
      <c r="J161" s="14">
        <v>0</v>
      </c>
      <c r="K161" s="13">
        <v>0</v>
      </c>
      <c r="L161" s="15">
        <v>1</v>
      </c>
      <c r="M161" s="17">
        <v>2435.8574374999998</v>
      </c>
      <c r="N161" s="17">
        <v>3621.5830078125</v>
      </c>
      <c r="O161" s="17">
        <v>-1185.7255703125002</v>
      </c>
      <c r="P161" s="14">
        <v>0</v>
      </c>
      <c r="Q161" s="15">
        <v>0</v>
      </c>
    </row>
    <row r="162" spans="1:17" x14ac:dyDescent="0.2">
      <c r="A162" s="12">
        <v>36258</v>
      </c>
      <c r="B162" s="13">
        <v>1108.924</v>
      </c>
      <c r="C162" s="13">
        <v>1777</v>
      </c>
      <c r="D162" s="13">
        <v>-668.07600000000002</v>
      </c>
      <c r="E162" s="13">
        <v>0</v>
      </c>
      <c r="F162" s="13">
        <v>0</v>
      </c>
      <c r="G162" s="13">
        <v>1143.1448124999999</v>
      </c>
      <c r="H162" s="13">
        <v>1910.6376953125</v>
      </c>
      <c r="I162" s="13">
        <v>-767.49288281250006</v>
      </c>
      <c r="J162" s="14">
        <v>0</v>
      </c>
      <c r="K162" s="13">
        <v>0</v>
      </c>
      <c r="L162" s="15">
        <v>1</v>
      </c>
      <c r="M162" s="17">
        <v>2252.0688124999997</v>
      </c>
      <c r="N162" s="17">
        <v>3687.6376953125</v>
      </c>
      <c r="O162" s="17">
        <v>-1435.5688828125003</v>
      </c>
      <c r="P162" s="14">
        <v>0</v>
      </c>
      <c r="Q162" s="15">
        <v>0</v>
      </c>
    </row>
    <row r="163" spans="1:17" x14ac:dyDescent="0.2">
      <c r="A163" s="12">
        <v>36259</v>
      </c>
      <c r="B163" s="13">
        <v>1079.8979999999999</v>
      </c>
      <c r="C163" s="13">
        <v>1715</v>
      </c>
      <c r="D163" s="13">
        <v>-635.10200000000009</v>
      </c>
      <c r="E163" s="13">
        <v>0</v>
      </c>
      <c r="F163" s="13">
        <v>0</v>
      </c>
      <c r="G163" s="13">
        <v>1128.943</v>
      </c>
      <c r="H163" s="13">
        <v>1854.5283203125</v>
      </c>
      <c r="I163" s="13">
        <v>-725.58532031250002</v>
      </c>
      <c r="J163" s="14">
        <v>0</v>
      </c>
      <c r="K163" s="13">
        <v>0</v>
      </c>
      <c r="L163" s="15">
        <v>1</v>
      </c>
      <c r="M163" s="17">
        <v>2208.8409999999999</v>
      </c>
      <c r="N163" s="17">
        <v>3569.5283203125</v>
      </c>
      <c r="O163" s="17">
        <v>-1360.6873203125001</v>
      </c>
      <c r="P163" s="14">
        <v>0</v>
      </c>
      <c r="Q163" s="15">
        <v>0</v>
      </c>
    </row>
    <row r="164" spans="1:17" x14ac:dyDescent="0.2">
      <c r="A164" s="12">
        <v>36260</v>
      </c>
      <c r="B164" s="13">
        <v>1073.45</v>
      </c>
      <c r="C164" s="13">
        <v>1280</v>
      </c>
      <c r="D164" s="13">
        <v>-206.55</v>
      </c>
      <c r="E164" s="13">
        <v>0</v>
      </c>
      <c r="F164" s="13">
        <v>0</v>
      </c>
      <c r="G164" s="13">
        <v>1226.968625</v>
      </c>
      <c r="H164" s="13">
        <v>1496.171875</v>
      </c>
      <c r="I164" s="13">
        <v>-269.20325000000003</v>
      </c>
      <c r="J164" s="14">
        <v>0</v>
      </c>
      <c r="K164" s="13">
        <v>0</v>
      </c>
      <c r="L164" s="15">
        <v>1</v>
      </c>
      <c r="M164" s="14">
        <v>2300.4186250000002</v>
      </c>
      <c r="N164" s="14">
        <v>2776.171875</v>
      </c>
      <c r="O164" s="14">
        <v>-475.75324999999975</v>
      </c>
      <c r="P164" s="14">
        <v>0</v>
      </c>
      <c r="Q164" s="15">
        <v>0</v>
      </c>
    </row>
    <row r="165" spans="1:17" x14ac:dyDescent="0.2">
      <c r="A165" s="12">
        <v>36261</v>
      </c>
      <c r="B165" s="13">
        <v>1105.54</v>
      </c>
      <c r="C165" s="13">
        <v>1945</v>
      </c>
      <c r="D165" s="13">
        <v>-839.46</v>
      </c>
      <c r="E165" s="13">
        <v>0</v>
      </c>
      <c r="F165" s="13">
        <v>0</v>
      </c>
      <c r="G165" s="13">
        <v>1267.735625</v>
      </c>
      <c r="H165" s="13">
        <v>1506.580078125</v>
      </c>
      <c r="I165" s="13">
        <v>-238.84445312499997</v>
      </c>
      <c r="J165" s="14">
        <v>0</v>
      </c>
      <c r="K165" s="13">
        <v>0</v>
      </c>
      <c r="L165" s="15">
        <v>0</v>
      </c>
      <c r="M165" s="14">
        <v>2373.2756250000002</v>
      </c>
      <c r="N165" s="14">
        <v>3451.580078125</v>
      </c>
      <c r="O165" s="14">
        <v>-1078.3044531249998</v>
      </c>
      <c r="P165" s="14">
        <v>0</v>
      </c>
      <c r="Q165" s="15">
        <v>0</v>
      </c>
    </row>
    <row r="166" spans="1:17" x14ac:dyDescent="0.2">
      <c r="A166" s="12">
        <v>36262</v>
      </c>
      <c r="B166" s="13">
        <v>1132.653</v>
      </c>
      <c r="C166" s="13">
        <v>1612</v>
      </c>
      <c r="D166" s="13">
        <v>-479.34699999999998</v>
      </c>
      <c r="E166" s="13">
        <v>0</v>
      </c>
      <c r="F166" s="13">
        <v>0</v>
      </c>
      <c r="G166" s="13">
        <v>1269.102625</v>
      </c>
      <c r="H166" s="13">
        <v>1806.8828125</v>
      </c>
      <c r="I166" s="13">
        <v>-537.78018750000001</v>
      </c>
      <c r="J166" s="14">
        <v>0</v>
      </c>
      <c r="K166" s="13">
        <v>0</v>
      </c>
      <c r="L166" s="15">
        <v>1</v>
      </c>
      <c r="M166" s="14">
        <v>2401.7556249999998</v>
      </c>
      <c r="N166" s="14">
        <v>3418.8828125</v>
      </c>
      <c r="O166" s="14">
        <v>-1017.1271875000002</v>
      </c>
      <c r="P166" s="14">
        <v>0</v>
      </c>
      <c r="Q166" s="15">
        <v>0</v>
      </c>
    </row>
    <row r="167" spans="1:17" x14ac:dyDescent="0.2">
      <c r="A167" s="12">
        <v>36263</v>
      </c>
      <c r="B167" s="13">
        <v>1257.691</v>
      </c>
      <c r="C167" s="13">
        <v>1207</v>
      </c>
      <c r="D167" s="13">
        <v>50.691000000000031</v>
      </c>
      <c r="E167" s="13">
        <v>0</v>
      </c>
      <c r="F167" s="13">
        <v>0</v>
      </c>
      <c r="G167" s="13">
        <v>1759.3888125000001</v>
      </c>
      <c r="H167" s="13">
        <v>1777.2109375</v>
      </c>
      <c r="I167" s="13">
        <v>-17.822124999999915</v>
      </c>
      <c r="J167" s="14">
        <v>0</v>
      </c>
      <c r="K167" s="13">
        <v>0</v>
      </c>
      <c r="L167" s="15">
        <v>0</v>
      </c>
      <c r="M167" s="14">
        <v>3017.0798125000001</v>
      </c>
      <c r="N167" s="14">
        <v>2984.2109375</v>
      </c>
      <c r="O167" s="14">
        <v>32.868875000000116</v>
      </c>
      <c r="P167" s="14">
        <v>0</v>
      </c>
      <c r="Q167" s="15">
        <v>0</v>
      </c>
    </row>
    <row r="168" spans="1:17" x14ac:dyDescent="0.2">
      <c r="A168" s="12">
        <v>36264</v>
      </c>
      <c r="B168" s="13">
        <v>1249.116</v>
      </c>
      <c r="C168" s="13">
        <v>962</v>
      </c>
      <c r="D168" s="13">
        <v>287.11599999999999</v>
      </c>
      <c r="E168" s="13">
        <v>0</v>
      </c>
      <c r="F168" s="13">
        <v>0</v>
      </c>
      <c r="G168" s="13">
        <v>1627.3771640625</v>
      </c>
      <c r="H168" s="13">
        <v>1879.779296875</v>
      </c>
      <c r="I168" s="13">
        <v>-252.40213281249999</v>
      </c>
      <c r="J168" s="14">
        <v>0</v>
      </c>
      <c r="K168" s="13">
        <v>0</v>
      </c>
      <c r="L168" s="15">
        <v>1</v>
      </c>
      <c r="M168" s="17">
        <v>2876.4931640625</v>
      </c>
      <c r="N168" s="17">
        <v>2841.779296875</v>
      </c>
      <c r="O168" s="17">
        <v>34.7138671875</v>
      </c>
      <c r="P168" s="14">
        <v>0</v>
      </c>
      <c r="Q168" s="15">
        <v>0</v>
      </c>
    </row>
    <row r="169" spans="1:17" x14ac:dyDescent="0.2">
      <c r="A169" s="12">
        <v>36265</v>
      </c>
      <c r="B169" s="13">
        <v>1237.5709999999999</v>
      </c>
      <c r="C169" s="13">
        <v>836</v>
      </c>
      <c r="D169" s="13">
        <v>401.57099999999991</v>
      </c>
      <c r="E169" s="13">
        <v>1</v>
      </c>
      <c r="F169" s="13">
        <v>74.570999999999913</v>
      </c>
      <c r="G169" s="13">
        <v>1530.2849609375</v>
      </c>
      <c r="H169" s="13">
        <v>1902.7255859375</v>
      </c>
      <c r="I169" s="13">
        <v>-372.44062499999995</v>
      </c>
      <c r="J169" s="14">
        <v>0</v>
      </c>
      <c r="K169" s="13">
        <v>0</v>
      </c>
      <c r="L169" s="15">
        <v>1</v>
      </c>
      <c r="M169" s="16">
        <v>2767.8559609374997</v>
      </c>
      <c r="N169" s="16">
        <v>2738.7255859375</v>
      </c>
      <c r="O169" s="16">
        <v>29.130374999999731</v>
      </c>
      <c r="P169" s="14">
        <v>0</v>
      </c>
      <c r="Q169" s="15">
        <v>0</v>
      </c>
    </row>
    <row r="170" spans="1:17" x14ac:dyDescent="0.2">
      <c r="A170" s="12">
        <v>36266</v>
      </c>
      <c r="B170" s="13">
        <v>1175.5830000000001</v>
      </c>
      <c r="C170" s="13">
        <v>684</v>
      </c>
      <c r="D170" s="13">
        <v>491.58300000000008</v>
      </c>
      <c r="E170" s="13">
        <v>1</v>
      </c>
      <c r="F170" s="13">
        <v>164.58300000000008</v>
      </c>
      <c r="G170" s="13">
        <v>1642.3878593749998</v>
      </c>
      <c r="H170" s="13">
        <v>1732.9794921875</v>
      </c>
      <c r="I170" s="13">
        <v>-90.591632812500166</v>
      </c>
      <c r="J170" s="14">
        <v>0</v>
      </c>
      <c r="K170" s="13">
        <v>0</v>
      </c>
      <c r="L170" s="15">
        <v>0</v>
      </c>
      <c r="M170" s="16">
        <v>2817.9708593750001</v>
      </c>
      <c r="N170" s="16">
        <v>2416.9794921875</v>
      </c>
      <c r="O170" s="16">
        <v>400.99136718750015</v>
      </c>
      <c r="P170" s="14">
        <v>0</v>
      </c>
      <c r="Q170" s="15">
        <v>0</v>
      </c>
    </row>
    <row r="171" spans="1:17" x14ac:dyDescent="0.2">
      <c r="A171" s="12">
        <v>36267</v>
      </c>
      <c r="B171" s="13">
        <v>1135.8689999999999</v>
      </c>
      <c r="C171" s="13">
        <v>668</v>
      </c>
      <c r="D171" s="13">
        <v>467.86899999999991</v>
      </c>
      <c r="E171" s="13">
        <v>1</v>
      </c>
      <c r="F171" s="13">
        <v>140.86899999999991</v>
      </c>
      <c r="G171" s="13">
        <v>1684.6321875000001</v>
      </c>
      <c r="H171" s="13">
        <v>1416.1650390625</v>
      </c>
      <c r="I171" s="13">
        <v>268.4671484375001</v>
      </c>
      <c r="J171" s="14">
        <v>1</v>
      </c>
      <c r="K171" s="13">
        <v>18.4671484375001</v>
      </c>
      <c r="L171" s="15">
        <v>0</v>
      </c>
      <c r="M171" s="16">
        <v>2820.5011875</v>
      </c>
      <c r="N171" s="16">
        <v>2084.1650390625</v>
      </c>
      <c r="O171" s="16">
        <v>736.33614843750001</v>
      </c>
      <c r="P171" s="14">
        <v>1</v>
      </c>
      <c r="Q171" s="15">
        <v>0</v>
      </c>
    </row>
    <row r="172" spans="1:17" x14ac:dyDescent="0.2">
      <c r="A172" s="12">
        <v>36268</v>
      </c>
      <c r="B172" s="13">
        <v>1199.7750000000001</v>
      </c>
      <c r="C172" s="13">
        <v>722</v>
      </c>
      <c r="D172" s="13">
        <v>477.77499999999998</v>
      </c>
      <c r="E172" s="13">
        <v>1</v>
      </c>
      <c r="F172" s="13">
        <v>150.77500000000001</v>
      </c>
      <c r="G172" s="13">
        <v>1660.2303124999999</v>
      </c>
      <c r="H172" s="13">
        <v>1450.3642578125</v>
      </c>
      <c r="I172" s="13">
        <v>209.86605468749985</v>
      </c>
      <c r="J172" s="14">
        <v>0</v>
      </c>
      <c r="K172" s="13">
        <v>0</v>
      </c>
      <c r="L172" s="15">
        <v>0</v>
      </c>
      <c r="M172" s="16">
        <v>2860.0053124999999</v>
      </c>
      <c r="N172" s="16">
        <v>2172.3642578125</v>
      </c>
      <c r="O172" s="16">
        <v>687.64105468749995</v>
      </c>
      <c r="P172" s="14">
        <v>1</v>
      </c>
      <c r="Q172" s="15">
        <v>0</v>
      </c>
    </row>
    <row r="173" spans="1:17" x14ac:dyDescent="0.2">
      <c r="A173" s="12">
        <v>36269</v>
      </c>
      <c r="B173" s="13">
        <v>1090.8920000000001</v>
      </c>
      <c r="C173" s="13">
        <v>662</v>
      </c>
      <c r="D173" s="13">
        <v>428.89200000000005</v>
      </c>
      <c r="E173" s="13">
        <v>1</v>
      </c>
      <c r="F173" s="13">
        <v>101.89200000000005</v>
      </c>
      <c r="G173" s="13">
        <v>1717.2579999999998</v>
      </c>
      <c r="H173" s="13">
        <v>1949.2958984375</v>
      </c>
      <c r="I173" s="13">
        <v>-232.03789843750019</v>
      </c>
      <c r="J173" s="14">
        <v>0</v>
      </c>
      <c r="K173" s="13">
        <v>0</v>
      </c>
      <c r="L173" s="15">
        <v>0</v>
      </c>
      <c r="M173" s="16">
        <v>2808.15</v>
      </c>
      <c r="N173" s="16">
        <v>2611.2958984375</v>
      </c>
      <c r="O173" s="16">
        <v>196.85410156249964</v>
      </c>
      <c r="P173" s="14">
        <v>0</v>
      </c>
      <c r="Q173" s="15">
        <v>0</v>
      </c>
    </row>
    <row r="174" spans="1:17" x14ac:dyDescent="0.2">
      <c r="A174" s="12">
        <v>36270</v>
      </c>
      <c r="B174" s="13">
        <v>1187.5650000000001</v>
      </c>
      <c r="C174" s="13">
        <v>684</v>
      </c>
      <c r="D174" s="13">
        <v>503.565</v>
      </c>
      <c r="E174" s="13">
        <v>1</v>
      </c>
      <c r="F174" s="13">
        <v>176.565</v>
      </c>
      <c r="G174" s="13">
        <v>1541.5579687499999</v>
      </c>
      <c r="H174" s="13">
        <v>1830.271484375</v>
      </c>
      <c r="I174" s="13">
        <v>-288.71351562500013</v>
      </c>
      <c r="J174" s="14">
        <v>0</v>
      </c>
      <c r="K174" s="13">
        <v>0</v>
      </c>
      <c r="L174" s="15">
        <v>1</v>
      </c>
      <c r="M174" s="16">
        <v>2729.1229687499999</v>
      </c>
      <c r="N174" s="16">
        <v>2514.271484375</v>
      </c>
      <c r="O174" s="16">
        <v>214.85148437499993</v>
      </c>
      <c r="P174" s="14">
        <v>0</v>
      </c>
      <c r="Q174" s="15">
        <v>0</v>
      </c>
    </row>
    <row r="175" spans="1:17" x14ac:dyDescent="0.2">
      <c r="A175" s="12">
        <v>36271</v>
      </c>
      <c r="B175" s="13">
        <v>1077.6780000000001</v>
      </c>
      <c r="C175" s="13">
        <v>765</v>
      </c>
      <c r="D175" s="13">
        <v>312.67800000000011</v>
      </c>
      <c r="E175" s="13">
        <v>0</v>
      </c>
      <c r="F175" s="13">
        <v>0</v>
      </c>
      <c r="G175" s="13">
        <v>1639.9250312500001</v>
      </c>
      <c r="H175" s="13">
        <v>1778.6806640625</v>
      </c>
      <c r="I175" s="13">
        <v>-138.75563281249993</v>
      </c>
      <c r="J175" s="14">
        <v>0</v>
      </c>
      <c r="K175" s="13">
        <v>0</v>
      </c>
      <c r="L175" s="15">
        <v>0</v>
      </c>
      <c r="M175" s="14">
        <v>2717.6030312500002</v>
      </c>
      <c r="N175" s="14">
        <v>2543.6806640625</v>
      </c>
      <c r="O175" s="14">
        <v>173.92236718750019</v>
      </c>
      <c r="P175" s="14">
        <v>0</v>
      </c>
      <c r="Q175" s="15">
        <v>0</v>
      </c>
    </row>
    <row r="176" spans="1:17" x14ac:dyDescent="0.2">
      <c r="A176" s="12">
        <v>36272</v>
      </c>
      <c r="B176" s="13">
        <v>992.60799999999995</v>
      </c>
      <c r="C176" s="13">
        <v>1006</v>
      </c>
      <c r="D176" s="13">
        <v>-13.392000000000053</v>
      </c>
      <c r="E176" s="13">
        <v>0</v>
      </c>
      <c r="F176" s="13">
        <v>0</v>
      </c>
      <c r="G176" s="13">
        <v>1711.5493750000001</v>
      </c>
      <c r="H176" s="13">
        <v>1825.7431640625</v>
      </c>
      <c r="I176" s="13">
        <v>-114.19378906249995</v>
      </c>
      <c r="J176" s="14">
        <v>0</v>
      </c>
      <c r="K176" s="13">
        <v>0</v>
      </c>
      <c r="L176" s="15">
        <v>0</v>
      </c>
      <c r="M176" s="14">
        <v>2704.1573749999998</v>
      </c>
      <c r="N176" s="14">
        <v>2831.7431640625</v>
      </c>
      <c r="O176" s="14">
        <v>-127.58578906250023</v>
      </c>
      <c r="P176" s="14">
        <v>0</v>
      </c>
      <c r="Q176" s="15">
        <v>0</v>
      </c>
    </row>
    <row r="177" spans="1:17" x14ac:dyDescent="0.2">
      <c r="A177" s="12">
        <v>36273</v>
      </c>
      <c r="B177" s="13">
        <v>966.38599999999997</v>
      </c>
      <c r="C177" s="13">
        <v>932</v>
      </c>
      <c r="D177" s="13">
        <v>34.385999999999967</v>
      </c>
      <c r="E177" s="13">
        <v>0</v>
      </c>
      <c r="F177" s="13">
        <v>0</v>
      </c>
      <c r="G177" s="13">
        <v>1887.4367656250001</v>
      </c>
      <c r="H177" s="13">
        <v>1683.5029296875</v>
      </c>
      <c r="I177" s="13">
        <v>203.93383593750013</v>
      </c>
      <c r="J177" s="14">
        <v>0</v>
      </c>
      <c r="K177" s="13">
        <v>0</v>
      </c>
      <c r="L177" s="15">
        <v>0</v>
      </c>
      <c r="M177" s="14">
        <v>2853.8227656250001</v>
      </c>
      <c r="N177" s="14">
        <v>2615.5029296875</v>
      </c>
      <c r="O177" s="14">
        <v>238.3198359375001</v>
      </c>
      <c r="P177" s="14">
        <v>0</v>
      </c>
      <c r="Q177" s="15">
        <v>0</v>
      </c>
    </row>
    <row r="178" spans="1:17" x14ac:dyDescent="0.2">
      <c r="A178" s="12">
        <v>36274</v>
      </c>
      <c r="B178" s="13">
        <v>1080.902</v>
      </c>
      <c r="C178" s="13">
        <v>1060</v>
      </c>
      <c r="D178" s="13">
        <v>20.902000000000044</v>
      </c>
      <c r="E178" s="13">
        <v>0</v>
      </c>
      <c r="F178" s="13">
        <v>0</v>
      </c>
      <c r="G178" s="13">
        <v>1924.5285624999999</v>
      </c>
      <c r="H178" s="13">
        <v>1352.994140625</v>
      </c>
      <c r="I178" s="13">
        <v>571.53442187499991</v>
      </c>
      <c r="J178" s="14">
        <v>1</v>
      </c>
      <c r="K178" s="13">
        <v>321.53442187499991</v>
      </c>
      <c r="L178" s="15">
        <v>0</v>
      </c>
      <c r="M178" s="14">
        <v>3005.4305624999997</v>
      </c>
      <c r="N178" s="14">
        <v>2412.994140625</v>
      </c>
      <c r="O178" s="14">
        <v>592.43642187499972</v>
      </c>
      <c r="P178" s="14">
        <v>0</v>
      </c>
      <c r="Q178" s="15">
        <v>0</v>
      </c>
    </row>
    <row r="179" spans="1:17" x14ac:dyDescent="0.2">
      <c r="A179" s="12">
        <v>36275</v>
      </c>
      <c r="B179" s="13">
        <v>1073.1089999999999</v>
      </c>
      <c r="C179" s="13">
        <v>1025</v>
      </c>
      <c r="D179" s="13">
        <v>48.108999999999924</v>
      </c>
      <c r="E179" s="13">
        <v>0</v>
      </c>
      <c r="F179" s="13">
        <v>0</v>
      </c>
      <c r="G179" s="13">
        <v>1921.4825624999999</v>
      </c>
      <c r="H179" s="13">
        <v>1301.6005859375</v>
      </c>
      <c r="I179" s="13">
        <v>619.88197656249986</v>
      </c>
      <c r="J179" s="14">
        <v>1</v>
      </c>
      <c r="K179" s="13">
        <v>369.88197656249986</v>
      </c>
      <c r="L179" s="15">
        <v>0</v>
      </c>
      <c r="M179" s="14">
        <v>2994.5915624999998</v>
      </c>
      <c r="N179" s="14">
        <v>2326.6005859375</v>
      </c>
      <c r="O179" s="14">
        <v>667.99097656249978</v>
      </c>
      <c r="P179" s="14">
        <v>0</v>
      </c>
      <c r="Q179" s="15">
        <v>0</v>
      </c>
    </row>
    <row r="180" spans="1:17" x14ac:dyDescent="0.2">
      <c r="A180" s="12">
        <v>36276</v>
      </c>
      <c r="B180" s="13">
        <v>1059.4069999999999</v>
      </c>
      <c r="C180" s="13">
        <v>870</v>
      </c>
      <c r="D180" s="13">
        <v>189.40699999999993</v>
      </c>
      <c r="E180" s="13">
        <v>0</v>
      </c>
      <c r="F180" s="13">
        <v>0</v>
      </c>
      <c r="G180" s="13">
        <v>1921.0625625</v>
      </c>
      <c r="H180" s="13">
        <v>1667.951171875</v>
      </c>
      <c r="I180" s="13">
        <v>253.11139062500001</v>
      </c>
      <c r="J180" s="14">
        <v>1</v>
      </c>
      <c r="K180" s="13">
        <v>3.1113906250000127</v>
      </c>
      <c r="L180" s="15">
        <v>0</v>
      </c>
      <c r="M180" s="14">
        <v>2980.4695624999999</v>
      </c>
      <c r="N180" s="14">
        <v>2537.951171875</v>
      </c>
      <c r="O180" s="14">
        <v>442.51839062499994</v>
      </c>
      <c r="P180" s="14">
        <v>0</v>
      </c>
      <c r="Q180" s="15">
        <v>0</v>
      </c>
    </row>
    <row r="181" spans="1:17" x14ac:dyDescent="0.2">
      <c r="A181" s="12">
        <v>36277</v>
      </c>
      <c r="B181" s="13">
        <v>1124.923</v>
      </c>
      <c r="C181" s="13">
        <v>960</v>
      </c>
      <c r="D181" s="13">
        <v>164.923</v>
      </c>
      <c r="E181" s="13">
        <v>0</v>
      </c>
      <c r="F181" s="13">
        <v>0</v>
      </c>
      <c r="G181" s="13">
        <v>2172.8854999999999</v>
      </c>
      <c r="H181" s="13">
        <v>1670.466796875</v>
      </c>
      <c r="I181" s="13">
        <v>502.41870312499987</v>
      </c>
      <c r="J181" s="14">
        <v>1</v>
      </c>
      <c r="K181" s="13">
        <v>252.41870312499987</v>
      </c>
      <c r="L181" s="15">
        <v>0</v>
      </c>
      <c r="M181" s="14">
        <v>3297.8085000000001</v>
      </c>
      <c r="N181" s="14">
        <v>2630.466796875</v>
      </c>
      <c r="O181" s="14">
        <v>667.34170312500009</v>
      </c>
      <c r="P181" s="14">
        <v>0</v>
      </c>
      <c r="Q181" s="15">
        <v>0</v>
      </c>
    </row>
    <row r="182" spans="1:17" x14ac:dyDescent="0.2">
      <c r="A182" s="12">
        <v>36278</v>
      </c>
      <c r="B182" s="13">
        <v>1114.105</v>
      </c>
      <c r="C182" s="13">
        <v>1309</v>
      </c>
      <c r="D182" s="13">
        <v>-194.89500000000001</v>
      </c>
      <c r="E182" s="13">
        <v>0</v>
      </c>
      <c r="F182" s="13">
        <v>0</v>
      </c>
      <c r="G182" s="13">
        <v>1847.3980390625002</v>
      </c>
      <c r="H182" s="13">
        <v>1639.921875</v>
      </c>
      <c r="I182" s="13">
        <v>207.47616406250017</v>
      </c>
      <c r="J182" s="14">
        <v>0</v>
      </c>
      <c r="K182" s="13">
        <v>0</v>
      </c>
      <c r="L182" s="15">
        <v>0</v>
      </c>
      <c r="M182" s="14">
        <v>2961.5030390625002</v>
      </c>
      <c r="N182" s="14">
        <v>2948.921875</v>
      </c>
      <c r="O182" s="14">
        <v>12.581164062500193</v>
      </c>
      <c r="P182" s="14">
        <v>0</v>
      </c>
      <c r="Q182" s="15">
        <v>0</v>
      </c>
    </row>
    <row r="183" spans="1:17" x14ac:dyDescent="0.2">
      <c r="A183" s="12">
        <v>36279</v>
      </c>
      <c r="B183" s="13">
        <v>1143.192</v>
      </c>
      <c r="C183" s="13">
        <v>1137</v>
      </c>
      <c r="D183" s="13">
        <v>6.1920000000000073</v>
      </c>
      <c r="E183" s="13">
        <v>0</v>
      </c>
      <c r="F183" s="13">
        <v>0</v>
      </c>
      <c r="G183" s="13">
        <v>1837.4758671875002</v>
      </c>
      <c r="H183" s="13">
        <v>1725.3203125</v>
      </c>
      <c r="I183" s="13">
        <v>112.15555468750017</v>
      </c>
      <c r="J183" s="14">
        <v>0</v>
      </c>
      <c r="K183" s="13">
        <v>0</v>
      </c>
      <c r="L183" s="15">
        <v>0</v>
      </c>
      <c r="M183" s="14">
        <v>2980.6678671875002</v>
      </c>
      <c r="N183" s="14">
        <v>2862.3203125</v>
      </c>
      <c r="O183" s="14">
        <v>118.34755468750018</v>
      </c>
      <c r="P183" s="14">
        <v>0</v>
      </c>
      <c r="Q183" s="15">
        <v>0</v>
      </c>
    </row>
    <row r="184" spans="1:17" x14ac:dyDescent="0.2">
      <c r="A184" s="12">
        <v>36280</v>
      </c>
      <c r="B184" s="13">
        <v>1143.748</v>
      </c>
      <c r="C184" s="13">
        <v>1276</v>
      </c>
      <c r="D184" s="13">
        <v>-132.25199999999995</v>
      </c>
      <c r="E184" s="13">
        <v>0</v>
      </c>
      <c r="F184" s="13">
        <v>0</v>
      </c>
      <c r="G184" s="13">
        <v>1895.4945625</v>
      </c>
      <c r="H184" s="13">
        <v>1708.1904296875</v>
      </c>
      <c r="I184" s="13">
        <v>187.30413281250003</v>
      </c>
      <c r="J184" s="14">
        <v>0</v>
      </c>
      <c r="K184" s="13">
        <v>0</v>
      </c>
      <c r="L184" s="15">
        <v>0</v>
      </c>
      <c r="M184" s="14">
        <v>3039.2425625000001</v>
      </c>
      <c r="N184" s="14">
        <v>2984.1904296875</v>
      </c>
      <c r="O184" s="14">
        <v>55.052132812500076</v>
      </c>
      <c r="P184" s="14">
        <v>0</v>
      </c>
      <c r="Q184" s="15">
        <v>0</v>
      </c>
    </row>
    <row r="185" spans="1:17" x14ac:dyDescent="0.2">
      <c r="A185" s="12">
        <v>36281</v>
      </c>
      <c r="B185" s="13">
        <v>1208.028</v>
      </c>
      <c r="C185" s="13">
        <v>1000</v>
      </c>
      <c r="D185" s="13">
        <v>208.02800000000002</v>
      </c>
      <c r="E185" s="13">
        <v>0</v>
      </c>
      <c r="F185" s="13">
        <v>0</v>
      </c>
      <c r="G185" s="13">
        <v>1619.996625</v>
      </c>
      <c r="H185" s="13">
        <v>1368.6513671875</v>
      </c>
      <c r="I185" s="13">
        <v>251.34525781249999</v>
      </c>
      <c r="J185" s="14">
        <v>1</v>
      </c>
      <c r="K185" s="13">
        <v>1.3452578124999945</v>
      </c>
      <c r="L185" s="15">
        <v>0</v>
      </c>
      <c r="M185" s="14">
        <v>2828.024625</v>
      </c>
      <c r="N185" s="14">
        <v>2368.6513671875</v>
      </c>
      <c r="O185" s="14">
        <v>459.37325781250001</v>
      </c>
      <c r="P185" s="14">
        <v>0</v>
      </c>
      <c r="Q185" s="15">
        <v>0</v>
      </c>
    </row>
    <row r="186" spans="1:17" x14ac:dyDescent="0.2">
      <c r="A186" s="12">
        <v>36282</v>
      </c>
      <c r="B186" s="13">
        <v>1210.4780000000001</v>
      </c>
      <c r="C186" s="13">
        <v>1164</v>
      </c>
      <c r="D186" s="13">
        <v>46.478000000000065</v>
      </c>
      <c r="E186" s="13">
        <v>0</v>
      </c>
      <c r="F186" s="13">
        <v>0</v>
      </c>
      <c r="G186" s="13">
        <v>1634.602625</v>
      </c>
      <c r="H186" s="13">
        <v>1347.1015625</v>
      </c>
      <c r="I186" s="13">
        <v>287.50106249999999</v>
      </c>
      <c r="J186" s="14">
        <v>1</v>
      </c>
      <c r="K186" s="13">
        <v>37.501062499999989</v>
      </c>
      <c r="L186" s="15">
        <v>0</v>
      </c>
      <c r="M186" s="17">
        <v>2845.0806250000001</v>
      </c>
      <c r="N186" s="17">
        <v>2511.1015625</v>
      </c>
      <c r="O186" s="17">
        <v>333.97906250000005</v>
      </c>
      <c r="P186" s="14">
        <v>0</v>
      </c>
      <c r="Q186" s="15">
        <v>0</v>
      </c>
    </row>
    <row r="187" spans="1:17" x14ac:dyDescent="0.2">
      <c r="A187" s="12">
        <v>36283</v>
      </c>
      <c r="B187" s="13">
        <v>1173.319</v>
      </c>
      <c r="C187" s="13">
        <v>1167</v>
      </c>
      <c r="D187" s="13">
        <v>6.31899999999996</v>
      </c>
      <c r="E187" s="13">
        <v>0</v>
      </c>
      <c r="F187" s="13">
        <v>0</v>
      </c>
      <c r="G187" s="13">
        <v>1613.4909687499999</v>
      </c>
      <c r="H187" s="13">
        <v>1669.3017578125</v>
      </c>
      <c r="I187" s="13">
        <v>-55.810789062500135</v>
      </c>
      <c r="J187" s="14">
        <v>0</v>
      </c>
      <c r="K187" s="13">
        <v>0</v>
      </c>
      <c r="L187" s="15">
        <v>0</v>
      </c>
      <c r="M187" s="14">
        <v>2786.8099687499998</v>
      </c>
      <c r="N187" s="14">
        <v>2836.3017578125</v>
      </c>
      <c r="O187" s="14">
        <v>-49.491789062500175</v>
      </c>
      <c r="P187" s="14">
        <v>0</v>
      </c>
      <c r="Q187" s="15">
        <v>0</v>
      </c>
    </row>
    <row r="188" spans="1:17" x14ac:dyDescent="0.2">
      <c r="A188" s="12">
        <v>36284</v>
      </c>
      <c r="B188" s="13">
        <v>1269.6980000000001</v>
      </c>
      <c r="C188" s="13">
        <v>968</v>
      </c>
      <c r="D188" s="13">
        <v>301.69800000000009</v>
      </c>
      <c r="E188" s="13">
        <v>0</v>
      </c>
      <c r="F188" s="13">
        <v>0</v>
      </c>
      <c r="G188" s="13">
        <v>1578.674</v>
      </c>
      <c r="H188" s="13">
        <v>1663.73828125</v>
      </c>
      <c r="I188" s="13">
        <v>-85.064281250000022</v>
      </c>
      <c r="J188" s="14">
        <v>0</v>
      </c>
      <c r="K188" s="13">
        <v>0</v>
      </c>
      <c r="L188" s="15">
        <v>0</v>
      </c>
      <c r="M188" s="14">
        <v>2848.3720000000003</v>
      </c>
      <c r="N188" s="14">
        <v>2631.73828125</v>
      </c>
      <c r="O188" s="14">
        <v>216.6337187500003</v>
      </c>
      <c r="P188" s="14">
        <v>0</v>
      </c>
      <c r="Q188" s="15">
        <v>0</v>
      </c>
    </row>
    <row r="189" spans="1:17" x14ac:dyDescent="0.2">
      <c r="A189" s="12">
        <v>36285</v>
      </c>
      <c r="B189" s="13">
        <v>1401.415</v>
      </c>
      <c r="C189" s="13">
        <v>787</v>
      </c>
      <c r="D189" s="13">
        <v>614.41499999999996</v>
      </c>
      <c r="E189" s="13">
        <v>1</v>
      </c>
      <c r="F189" s="13">
        <v>287.41500000000002</v>
      </c>
      <c r="G189" s="13">
        <v>1433.528</v>
      </c>
      <c r="H189" s="13">
        <v>1684.3173828125</v>
      </c>
      <c r="I189" s="13">
        <v>-250.78938281249998</v>
      </c>
      <c r="J189" s="14">
        <v>0</v>
      </c>
      <c r="K189" s="13">
        <v>0</v>
      </c>
      <c r="L189" s="15">
        <v>1</v>
      </c>
      <c r="M189" s="16">
        <v>2834.9430000000002</v>
      </c>
      <c r="N189" s="16">
        <v>2471.3173828125</v>
      </c>
      <c r="O189" s="16">
        <v>363.62561718750021</v>
      </c>
      <c r="P189" s="14">
        <v>0</v>
      </c>
      <c r="Q189" s="15">
        <v>0</v>
      </c>
    </row>
    <row r="190" spans="1:17" x14ac:dyDescent="0.2">
      <c r="A190" s="12">
        <v>36286</v>
      </c>
      <c r="B190" s="13">
        <v>1359.248</v>
      </c>
      <c r="C190" s="13">
        <v>709</v>
      </c>
      <c r="D190" s="13">
        <v>650.24800000000005</v>
      </c>
      <c r="E190" s="13">
        <v>1</v>
      </c>
      <c r="F190" s="13">
        <v>323.24800000000005</v>
      </c>
      <c r="G190" s="13">
        <v>1375.2860000000001</v>
      </c>
      <c r="H190" s="13">
        <v>1681.841796875</v>
      </c>
      <c r="I190" s="13">
        <v>-306.55579687499994</v>
      </c>
      <c r="J190" s="14">
        <v>0</v>
      </c>
      <c r="K190" s="13">
        <v>0</v>
      </c>
      <c r="L190" s="15">
        <v>1</v>
      </c>
      <c r="M190" s="16">
        <v>2734.5340000000001</v>
      </c>
      <c r="N190" s="16">
        <v>2390.841796875</v>
      </c>
      <c r="O190" s="16">
        <v>343.69220312500011</v>
      </c>
      <c r="P190" s="14">
        <v>0</v>
      </c>
      <c r="Q190" s="15">
        <v>0</v>
      </c>
    </row>
    <row r="191" spans="1:17" x14ac:dyDescent="0.2">
      <c r="A191" s="12">
        <v>36287</v>
      </c>
      <c r="B191" s="13">
        <v>1319.6089999999999</v>
      </c>
      <c r="C191" s="13">
        <v>622</v>
      </c>
      <c r="D191" s="13">
        <v>697.60899999999992</v>
      </c>
      <c r="E191" s="13">
        <v>1</v>
      </c>
      <c r="F191" s="13">
        <v>370.60899999999992</v>
      </c>
      <c r="G191" s="13">
        <v>1505.151328125</v>
      </c>
      <c r="H191" s="13">
        <v>1597.2705078125</v>
      </c>
      <c r="I191" s="13">
        <v>-92.119179687500036</v>
      </c>
      <c r="J191" s="14">
        <v>0</v>
      </c>
      <c r="K191" s="13">
        <v>0</v>
      </c>
      <c r="L191" s="15">
        <v>0</v>
      </c>
      <c r="M191" s="16">
        <v>2824.7603281249999</v>
      </c>
      <c r="N191" s="16">
        <v>2219.2705078125</v>
      </c>
      <c r="O191" s="16">
        <v>605.48982031249989</v>
      </c>
      <c r="P191" s="14">
        <v>0</v>
      </c>
      <c r="Q191" s="15">
        <v>0</v>
      </c>
    </row>
    <row r="192" spans="1:17" x14ac:dyDescent="0.2">
      <c r="A192" s="12">
        <v>36288</v>
      </c>
      <c r="B192" s="13">
        <v>1460.8030000000001</v>
      </c>
      <c r="C192" s="13">
        <v>803</v>
      </c>
      <c r="D192" s="13">
        <v>657.80300000000011</v>
      </c>
      <c r="E192" s="13">
        <v>1</v>
      </c>
      <c r="F192" s="13">
        <v>330.80300000000011</v>
      </c>
      <c r="G192" s="13">
        <v>1369.33</v>
      </c>
      <c r="H192" s="13">
        <v>1321.0234375</v>
      </c>
      <c r="I192" s="13">
        <v>48.306562499999927</v>
      </c>
      <c r="J192" s="14">
        <v>0</v>
      </c>
      <c r="K192" s="13">
        <v>0</v>
      </c>
      <c r="L192" s="15">
        <v>0</v>
      </c>
      <c r="M192" s="16">
        <v>2830.1329999999998</v>
      </c>
      <c r="N192" s="16">
        <v>2124.0234375</v>
      </c>
      <c r="O192" s="16">
        <v>706.10956249999981</v>
      </c>
      <c r="P192" s="14">
        <v>1</v>
      </c>
      <c r="Q192" s="15">
        <v>0</v>
      </c>
    </row>
    <row r="193" spans="1:17" x14ac:dyDescent="0.2">
      <c r="A193" s="12">
        <v>36289</v>
      </c>
      <c r="B193" s="13">
        <v>1451.307</v>
      </c>
      <c r="C193" s="13">
        <v>888</v>
      </c>
      <c r="D193" s="13">
        <v>563.30700000000002</v>
      </c>
      <c r="E193" s="13">
        <v>1</v>
      </c>
      <c r="F193" s="13">
        <v>236.30700000000002</v>
      </c>
      <c r="G193" s="13">
        <v>1377.962</v>
      </c>
      <c r="H193" s="13">
        <v>1290.587890625</v>
      </c>
      <c r="I193" s="13">
        <v>87.374109374999989</v>
      </c>
      <c r="J193" s="14">
        <v>0</v>
      </c>
      <c r="K193" s="13">
        <v>0</v>
      </c>
      <c r="L193" s="15">
        <v>0</v>
      </c>
      <c r="M193" s="16">
        <v>2829.2690000000002</v>
      </c>
      <c r="N193" s="16">
        <v>2178.587890625</v>
      </c>
      <c r="O193" s="16">
        <v>650.68110937500023</v>
      </c>
      <c r="P193" s="14">
        <v>0</v>
      </c>
      <c r="Q193" s="15">
        <v>0</v>
      </c>
    </row>
    <row r="194" spans="1:17" x14ac:dyDescent="0.2">
      <c r="A194" s="12">
        <v>36290</v>
      </c>
      <c r="B194" s="13">
        <v>1453.845</v>
      </c>
      <c r="C194" s="13">
        <v>806</v>
      </c>
      <c r="D194" s="13">
        <v>647.84500000000003</v>
      </c>
      <c r="E194" s="13">
        <v>1</v>
      </c>
      <c r="F194" s="13">
        <v>320.84500000000003</v>
      </c>
      <c r="G194" s="13">
        <v>1455.646</v>
      </c>
      <c r="H194" s="13">
        <v>1589.6650390625</v>
      </c>
      <c r="I194" s="13">
        <v>-134.01903906250004</v>
      </c>
      <c r="J194" s="14">
        <v>0</v>
      </c>
      <c r="K194" s="13">
        <v>0</v>
      </c>
      <c r="L194" s="15">
        <v>0</v>
      </c>
      <c r="M194" s="16">
        <v>2909.491</v>
      </c>
      <c r="N194" s="16">
        <v>2395.6650390625</v>
      </c>
      <c r="O194" s="16">
        <v>513.82596093749999</v>
      </c>
      <c r="P194" s="14">
        <v>0</v>
      </c>
      <c r="Q194" s="15">
        <v>0</v>
      </c>
    </row>
    <row r="195" spans="1:17" x14ac:dyDescent="0.2">
      <c r="A195" s="12">
        <v>36291</v>
      </c>
      <c r="B195" s="13">
        <v>1550.04</v>
      </c>
      <c r="C195" s="13">
        <v>805</v>
      </c>
      <c r="D195" s="13">
        <v>745.04</v>
      </c>
      <c r="E195" s="13">
        <v>1</v>
      </c>
      <c r="F195" s="13">
        <v>418.04</v>
      </c>
      <c r="G195" s="13">
        <v>1376.019</v>
      </c>
      <c r="H195" s="13">
        <v>1626.685546875</v>
      </c>
      <c r="I195" s="13">
        <v>-250.66654687499999</v>
      </c>
      <c r="J195" s="14">
        <v>0</v>
      </c>
      <c r="K195" s="13">
        <v>0</v>
      </c>
      <c r="L195" s="15">
        <v>1</v>
      </c>
      <c r="M195" s="16">
        <v>2926.0590000000002</v>
      </c>
      <c r="N195" s="16">
        <v>2431.685546875</v>
      </c>
      <c r="O195" s="16">
        <v>494.3734531250002</v>
      </c>
      <c r="P195" s="14">
        <v>0</v>
      </c>
      <c r="Q195" s="15">
        <v>0</v>
      </c>
    </row>
    <row r="196" spans="1:17" x14ac:dyDescent="0.2">
      <c r="A196" s="12">
        <v>36292</v>
      </c>
      <c r="B196" s="13">
        <v>1913.6189999999999</v>
      </c>
      <c r="C196" s="13">
        <v>741</v>
      </c>
      <c r="D196" s="13">
        <v>1172.6189999999999</v>
      </c>
      <c r="E196" s="13">
        <v>1</v>
      </c>
      <c r="F196" s="13">
        <v>845.61899999999991</v>
      </c>
      <c r="G196" s="13">
        <v>1256.53090625</v>
      </c>
      <c r="H196" s="13">
        <v>1630.259765625</v>
      </c>
      <c r="I196" s="13">
        <v>-373.72885937499996</v>
      </c>
      <c r="J196" s="14">
        <v>0</v>
      </c>
      <c r="K196" s="13">
        <v>0</v>
      </c>
      <c r="L196" s="15">
        <v>1</v>
      </c>
      <c r="M196" s="16">
        <v>3170.1499062499997</v>
      </c>
      <c r="N196" s="16">
        <v>2371.259765625</v>
      </c>
      <c r="O196" s="16">
        <v>798.89014062499973</v>
      </c>
      <c r="P196" s="14">
        <v>1</v>
      </c>
      <c r="Q196" s="15">
        <v>0</v>
      </c>
    </row>
    <row r="197" spans="1:17" x14ac:dyDescent="0.2">
      <c r="A197" s="12">
        <v>36293</v>
      </c>
      <c r="B197" s="13">
        <v>1482.26</v>
      </c>
      <c r="C197" s="13">
        <v>773</v>
      </c>
      <c r="D197" s="13">
        <v>709.26</v>
      </c>
      <c r="E197" s="13">
        <v>1</v>
      </c>
      <c r="F197" s="13">
        <v>382.26</v>
      </c>
      <c r="G197" s="13">
        <v>1604.3029374999999</v>
      </c>
      <c r="H197" s="13">
        <v>1590.513671875</v>
      </c>
      <c r="I197" s="13">
        <v>13.789265624999871</v>
      </c>
      <c r="J197" s="14">
        <v>0</v>
      </c>
      <c r="K197" s="13">
        <v>0</v>
      </c>
      <c r="L197" s="15">
        <v>0</v>
      </c>
      <c r="M197" s="16">
        <v>3086.5629374999999</v>
      </c>
      <c r="N197" s="16">
        <v>2363.513671875</v>
      </c>
      <c r="O197" s="16">
        <v>723.04926562499986</v>
      </c>
      <c r="P197" s="14">
        <v>1</v>
      </c>
      <c r="Q197" s="15">
        <v>0</v>
      </c>
    </row>
    <row r="198" spans="1:17" x14ac:dyDescent="0.2">
      <c r="A198" s="12">
        <v>36294</v>
      </c>
      <c r="B198" s="13">
        <v>1433.7629999999999</v>
      </c>
      <c r="C198" s="13">
        <v>699</v>
      </c>
      <c r="D198" s="13">
        <v>734.76299999999992</v>
      </c>
      <c r="E198" s="13">
        <v>1</v>
      </c>
      <c r="F198" s="13">
        <v>407.76299999999992</v>
      </c>
      <c r="G198" s="13">
        <v>1431.4929999999999</v>
      </c>
      <c r="H198" s="13">
        <v>1639.6669921875</v>
      </c>
      <c r="I198" s="13">
        <v>-208.17399218750006</v>
      </c>
      <c r="J198" s="14">
        <v>0</v>
      </c>
      <c r="K198" s="13">
        <v>0</v>
      </c>
      <c r="L198" s="15">
        <v>0</v>
      </c>
      <c r="M198" s="16">
        <v>2865.2559999999999</v>
      </c>
      <c r="N198" s="16">
        <v>2338.6669921875</v>
      </c>
      <c r="O198" s="16">
        <v>526.58900781249986</v>
      </c>
      <c r="P198" s="14">
        <v>0</v>
      </c>
      <c r="Q198" s="15">
        <v>0</v>
      </c>
    </row>
    <row r="199" spans="1:17" x14ac:dyDescent="0.2">
      <c r="A199" s="12">
        <v>36295</v>
      </c>
      <c r="B199" s="13">
        <v>1417.2329999999999</v>
      </c>
      <c r="C199" s="13">
        <v>812</v>
      </c>
      <c r="D199" s="13">
        <v>605.23299999999995</v>
      </c>
      <c r="E199" s="13">
        <v>1</v>
      </c>
      <c r="F199" s="13">
        <v>278.23299999999995</v>
      </c>
      <c r="G199" s="13">
        <v>1356.8630000000001</v>
      </c>
      <c r="H199" s="13">
        <v>1379.615234375</v>
      </c>
      <c r="I199" s="13">
        <v>-22.752234374999944</v>
      </c>
      <c r="J199" s="14">
        <v>0</v>
      </c>
      <c r="K199" s="13">
        <v>0</v>
      </c>
      <c r="L199" s="15">
        <v>0</v>
      </c>
      <c r="M199" s="16">
        <v>2774.096</v>
      </c>
      <c r="N199" s="16">
        <v>2191.615234375</v>
      </c>
      <c r="O199" s="16">
        <v>582.480765625</v>
      </c>
      <c r="P199" s="14">
        <v>0</v>
      </c>
      <c r="Q199" s="15">
        <v>0</v>
      </c>
    </row>
    <row r="200" spans="1:17" x14ac:dyDescent="0.2">
      <c r="A200" s="12">
        <v>36296</v>
      </c>
      <c r="B200" s="13">
        <v>1418.9949999999999</v>
      </c>
      <c r="C200" s="13">
        <v>783</v>
      </c>
      <c r="D200" s="13">
        <v>635.995</v>
      </c>
      <c r="E200" s="13">
        <v>1</v>
      </c>
      <c r="F200" s="13">
        <v>308.995</v>
      </c>
      <c r="G200" s="13">
        <v>1336.64</v>
      </c>
      <c r="H200" s="13">
        <v>1400.3720703125</v>
      </c>
      <c r="I200" s="13">
        <v>-63.732070312500127</v>
      </c>
      <c r="J200" s="14">
        <v>0</v>
      </c>
      <c r="K200" s="13">
        <v>0</v>
      </c>
      <c r="L200" s="15">
        <v>0</v>
      </c>
      <c r="M200" s="16">
        <v>2755.6349999999998</v>
      </c>
      <c r="N200" s="16">
        <v>2183.3720703125</v>
      </c>
      <c r="O200" s="16">
        <v>572.26292968749976</v>
      </c>
      <c r="P200" s="14">
        <v>0</v>
      </c>
      <c r="Q200" s="15">
        <v>0</v>
      </c>
    </row>
    <row r="201" spans="1:17" x14ac:dyDescent="0.2">
      <c r="A201" s="12">
        <v>36297</v>
      </c>
      <c r="B201" s="13">
        <v>1055.269</v>
      </c>
      <c r="C201" s="13">
        <v>638</v>
      </c>
      <c r="D201" s="13">
        <v>417.26900000000001</v>
      </c>
      <c r="E201" s="13">
        <v>1</v>
      </c>
      <c r="F201" s="13">
        <v>90.269000000000005</v>
      </c>
      <c r="G201" s="13">
        <v>1326.4620625</v>
      </c>
      <c r="H201" s="13">
        <v>1834.5615234375</v>
      </c>
      <c r="I201" s="13">
        <v>-508.0994609375</v>
      </c>
      <c r="J201" s="14">
        <v>0</v>
      </c>
      <c r="K201" s="13">
        <v>0</v>
      </c>
      <c r="L201" s="15">
        <v>1</v>
      </c>
      <c r="M201" s="16">
        <v>2381.7310625</v>
      </c>
      <c r="N201" s="16">
        <v>2472.5615234375</v>
      </c>
      <c r="O201" s="16">
        <v>-90.830460937499993</v>
      </c>
      <c r="P201" s="14">
        <v>0</v>
      </c>
      <c r="Q201" s="15">
        <v>0</v>
      </c>
    </row>
    <row r="202" spans="1:17" x14ac:dyDescent="0.2">
      <c r="A202" s="12">
        <v>36298</v>
      </c>
      <c r="B202" s="13">
        <v>1374.0160000000001</v>
      </c>
      <c r="C202" s="13">
        <v>618</v>
      </c>
      <c r="D202" s="13">
        <v>756.01600000000008</v>
      </c>
      <c r="E202" s="13">
        <v>1</v>
      </c>
      <c r="F202" s="13">
        <v>429.01600000000008</v>
      </c>
      <c r="G202" s="13">
        <v>1269.7650000000001</v>
      </c>
      <c r="H202" s="13">
        <v>1752.232421875</v>
      </c>
      <c r="I202" s="13">
        <v>-482.4674218749999</v>
      </c>
      <c r="J202" s="14">
        <v>0</v>
      </c>
      <c r="K202" s="13">
        <v>0</v>
      </c>
      <c r="L202" s="15">
        <v>1</v>
      </c>
      <c r="M202" s="16">
        <v>2643.7809999999999</v>
      </c>
      <c r="N202" s="16">
        <v>2370.232421875</v>
      </c>
      <c r="O202" s="16">
        <v>273.54857812499995</v>
      </c>
      <c r="P202" s="14">
        <v>0</v>
      </c>
      <c r="Q202" s="15">
        <v>0</v>
      </c>
    </row>
    <row r="203" spans="1:17" x14ac:dyDescent="0.2">
      <c r="A203" s="12">
        <v>36299</v>
      </c>
      <c r="B203" s="13">
        <v>1374.5129999999999</v>
      </c>
      <c r="C203" s="13">
        <v>713</v>
      </c>
      <c r="D203" s="13">
        <v>661.51299999999992</v>
      </c>
      <c r="E203" s="13">
        <v>1</v>
      </c>
      <c r="F203" s="13">
        <v>334.51299999999992</v>
      </c>
      <c r="G203" s="13">
        <v>1406.0818671875002</v>
      </c>
      <c r="H203" s="13">
        <v>1608.5146484375</v>
      </c>
      <c r="I203" s="13">
        <v>-202.43278124999983</v>
      </c>
      <c r="J203" s="14">
        <v>0</v>
      </c>
      <c r="K203" s="13">
        <v>0</v>
      </c>
      <c r="L203" s="15">
        <v>0</v>
      </c>
      <c r="M203" s="16">
        <v>2780.5948671875003</v>
      </c>
      <c r="N203" s="16">
        <v>2321.5146484375</v>
      </c>
      <c r="O203" s="16">
        <v>459.08021875000031</v>
      </c>
      <c r="P203" s="14">
        <v>0</v>
      </c>
      <c r="Q203" s="15">
        <v>0</v>
      </c>
    </row>
    <row r="204" spans="1:17" x14ac:dyDescent="0.2">
      <c r="A204" s="12">
        <v>36300</v>
      </c>
      <c r="B204" s="13">
        <v>1313.6869999999999</v>
      </c>
      <c r="C204" s="13">
        <v>815</v>
      </c>
      <c r="D204" s="13">
        <v>498.6869999999999</v>
      </c>
      <c r="E204" s="13">
        <v>1</v>
      </c>
      <c r="F204" s="13">
        <v>171.6869999999999</v>
      </c>
      <c r="G204" s="13">
        <v>1593.7519765625</v>
      </c>
      <c r="H204" s="13">
        <v>1590.1396484375</v>
      </c>
      <c r="I204" s="13">
        <v>3.6123281249999764</v>
      </c>
      <c r="J204" s="14">
        <v>0</v>
      </c>
      <c r="K204" s="13">
        <v>0</v>
      </c>
      <c r="L204" s="15">
        <v>0</v>
      </c>
      <c r="M204" s="16">
        <v>2907.4389765625001</v>
      </c>
      <c r="N204" s="16">
        <v>2405.1396484375</v>
      </c>
      <c r="O204" s="16">
        <v>502.2993281250001</v>
      </c>
      <c r="P204" s="14">
        <v>0</v>
      </c>
      <c r="Q204" s="15">
        <v>0</v>
      </c>
    </row>
    <row r="205" spans="1:17" x14ac:dyDescent="0.2">
      <c r="A205" s="12">
        <v>36301</v>
      </c>
      <c r="B205" s="13">
        <v>1455.2950000000001</v>
      </c>
      <c r="C205" s="13">
        <v>768</v>
      </c>
      <c r="D205" s="13">
        <v>687.29499999999996</v>
      </c>
      <c r="E205" s="13">
        <v>1</v>
      </c>
      <c r="F205" s="13">
        <v>360.29500000000002</v>
      </c>
      <c r="G205" s="13">
        <v>1661.7382499999999</v>
      </c>
      <c r="H205" s="13">
        <v>1537.6103515625</v>
      </c>
      <c r="I205" s="13">
        <v>124.12789843749988</v>
      </c>
      <c r="J205" s="14">
        <v>0</v>
      </c>
      <c r="K205" s="13">
        <v>0</v>
      </c>
      <c r="L205" s="15">
        <v>0</v>
      </c>
      <c r="M205" s="16">
        <v>3117.03325</v>
      </c>
      <c r="N205" s="16">
        <v>2305.6103515625</v>
      </c>
      <c r="O205" s="16">
        <v>811.42289843749995</v>
      </c>
      <c r="P205" s="14">
        <v>1</v>
      </c>
      <c r="Q205" s="15">
        <v>0</v>
      </c>
    </row>
    <row r="206" spans="1:17" x14ac:dyDescent="0.2">
      <c r="A206" s="12">
        <v>36302</v>
      </c>
      <c r="B206" s="13">
        <v>1227.1179999999999</v>
      </c>
      <c r="C206" s="13">
        <v>882</v>
      </c>
      <c r="D206" s="13">
        <v>345.11799999999994</v>
      </c>
      <c r="E206" s="13">
        <v>1</v>
      </c>
      <c r="F206" s="13">
        <v>18.117999999999938</v>
      </c>
      <c r="G206" s="13">
        <v>1563.016625</v>
      </c>
      <c r="H206" s="13">
        <v>1180.255859375</v>
      </c>
      <c r="I206" s="13">
        <v>382.76076562499998</v>
      </c>
      <c r="J206" s="14">
        <v>1</v>
      </c>
      <c r="K206" s="13">
        <v>132.76076562499998</v>
      </c>
      <c r="L206" s="15">
        <v>0</v>
      </c>
      <c r="M206" s="16">
        <v>2790.1346249999997</v>
      </c>
      <c r="N206" s="16">
        <v>2062.255859375</v>
      </c>
      <c r="O206" s="16">
        <v>727.87876562499969</v>
      </c>
      <c r="P206" s="14">
        <v>1</v>
      </c>
      <c r="Q206" s="15">
        <v>0</v>
      </c>
    </row>
    <row r="207" spans="1:17" x14ac:dyDescent="0.2">
      <c r="A207" s="12">
        <v>36303</v>
      </c>
      <c r="B207" s="13">
        <v>1164.3399999999999</v>
      </c>
      <c r="C207" s="13">
        <v>859</v>
      </c>
      <c r="D207" s="13">
        <v>305.33999999999997</v>
      </c>
      <c r="E207" s="13">
        <v>0</v>
      </c>
      <c r="F207" s="13">
        <v>0</v>
      </c>
      <c r="G207" s="13">
        <v>1602.775625</v>
      </c>
      <c r="H207" s="13">
        <v>1170.73828125</v>
      </c>
      <c r="I207" s="13">
        <v>432.03734374999999</v>
      </c>
      <c r="J207" s="14">
        <v>1</v>
      </c>
      <c r="K207" s="13">
        <v>182.03734374999999</v>
      </c>
      <c r="L207" s="15">
        <v>0</v>
      </c>
      <c r="M207" s="14">
        <v>2767.1156249999999</v>
      </c>
      <c r="N207" s="14">
        <v>2029.73828125</v>
      </c>
      <c r="O207" s="14">
        <v>737.37734374999991</v>
      </c>
      <c r="P207" s="14">
        <v>1</v>
      </c>
      <c r="Q207" s="15">
        <v>0</v>
      </c>
    </row>
    <row r="208" spans="1:17" x14ac:dyDescent="0.2">
      <c r="A208" s="12">
        <v>36304</v>
      </c>
      <c r="B208" s="13">
        <v>1369.673</v>
      </c>
      <c r="C208" s="13">
        <v>735</v>
      </c>
      <c r="D208" s="13">
        <v>634.673</v>
      </c>
      <c r="E208" s="13">
        <v>1</v>
      </c>
      <c r="F208" s="13">
        <v>307.673</v>
      </c>
      <c r="G208" s="13">
        <v>1672.4166249999998</v>
      </c>
      <c r="H208" s="13">
        <v>1578.51171875</v>
      </c>
      <c r="I208" s="13">
        <v>93.90490624999984</v>
      </c>
      <c r="J208" s="14">
        <v>0</v>
      </c>
      <c r="K208" s="13">
        <v>0</v>
      </c>
      <c r="L208" s="15">
        <v>0</v>
      </c>
      <c r="M208" s="16">
        <v>3042.0896249999996</v>
      </c>
      <c r="N208" s="16">
        <v>2313.51171875</v>
      </c>
      <c r="O208" s="16">
        <v>728.57790624999961</v>
      </c>
      <c r="P208" s="14">
        <v>1</v>
      </c>
      <c r="Q208" s="15">
        <v>0</v>
      </c>
    </row>
    <row r="209" spans="1:17" x14ac:dyDescent="0.2">
      <c r="A209" s="12">
        <v>36305</v>
      </c>
      <c r="B209" s="13">
        <v>1530.182</v>
      </c>
      <c r="C209" s="13">
        <v>715</v>
      </c>
      <c r="D209" s="13">
        <v>815.18200000000002</v>
      </c>
      <c r="E209" s="13">
        <v>1</v>
      </c>
      <c r="F209" s="13">
        <v>488.18200000000002</v>
      </c>
      <c r="G209" s="13">
        <v>1690.8515</v>
      </c>
      <c r="H209" s="13">
        <v>1573.2783203125</v>
      </c>
      <c r="I209" s="13">
        <v>117.57317968749999</v>
      </c>
      <c r="J209" s="14">
        <v>0</v>
      </c>
      <c r="K209" s="13">
        <v>0</v>
      </c>
      <c r="L209" s="15">
        <v>0</v>
      </c>
      <c r="M209" s="16">
        <v>3221.0335</v>
      </c>
      <c r="N209" s="16">
        <v>2288.2783203125</v>
      </c>
      <c r="O209" s="16">
        <v>932.7551796875</v>
      </c>
      <c r="P209" s="14">
        <v>1</v>
      </c>
      <c r="Q209" s="15">
        <v>0</v>
      </c>
    </row>
    <row r="210" spans="1:17" x14ac:dyDescent="0.2">
      <c r="A210" s="12">
        <v>36306</v>
      </c>
      <c r="B210" s="13">
        <v>1280.854</v>
      </c>
      <c r="C210" s="13">
        <v>760</v>
      </c>
      <c r="D210" s="13">
        <v>520.85400000000004</v>
      </c>
      <c r="E210" s="13">
        <v>1</v>
      </c>
      <c r="F210" s="13">
        <v>193.85400000000004</v>
      </c>
      <c r="G210" s="13">
        <v>1869.1232500000001</v>
      </c>
      <c r="H210" s="13">
        <v>1684.021484375</v>
      </c>
      <c r="I210" s="13">
        <v>185.1017656250001</v>
      </c>
      <c r="J210" s="14">
        <v>0</v>
      </c>
      <c r="K210" s="13">
        <v>0</v>
      </c>
      <c r="L210" s="15">
        <v>0</v>
      </c>
      <c r="M210" s="16">
        <v>3149.9772499999999</v>
      </c>
      <c r="N210" s="16">
        <v>2444.021484375</v>
      </c>
      <c r="O210" s="16">
        <v>705.95576562499991</v>
      </c>
      <c r="P210" s="14">
        <v>1</v>
      </c>
      <c r="Q210" s="15">
        <v>0</v>
      </c>
    </row>
    <row r="211" spans="1:17" x14ac:dyDescent="0.2">
      <c r="A211" s="12">
        <v>36307</v>
      </c>
      <c r="B211" s="13">
        <v>1388.3409999999999</v>
      </c>
      <c r="C211" s="13">
        <v>740</v>
      </c>
      <c r="D211" s="13">
        <v>648.34099999999989</v>
      </c>
      <c r="E211" s="13">
        <v>1</v>
      </c>
      <c r="F211" s="13">
        <v>321.34099999999989</v>
      </c>
      <c r="G211" s="13">
        <v>1792.5459687500002</v>
      </c>
      <c r="H211" s="13">
        <v>1712.1318359375</v>
      </c>
      <c r="I211" s="13">
        <v>80.414132812500156</v>
      </c>
      <c r="J211" s="14">
        <v>0</v>
      </c>
      <c r="K211" s="13">
        <v>0</v>
      </c>
      <c r="L211" s="15">
        <v>0</v>
      </c>
      <c r="M211" s="16">
        <v>3180.8869687500001</v>
      </c>
      <c r="N211" s="16">
        <v>2452.1318359375</v>
      </c>
      <c r="O211" s="16">
        <v>728.75513281250005</v>
      </c>
      <c r="P211" s="14">
        <v>1</v>
      </c>
      <c r="Q211" s="15">
        <v>0</v>
      </c>
    </row>
    <row r="212" spans="1:17" x14ac:dyDescent="0.2">
      <c r="A212" s="12">
        <v>36308</v>
      </c>
      <c r="B212" s="13">
        <v>925.98400000000004</v>
      </c>
      <c r="C212" s="13">
        <v>691</v>
      </c>
      <c r="D212" s="13">
        <v>234.98400000000004</v>
      </c>
      <c r="E212" s="13">
        <v>0</v>
      </c>
      <c r="F212" s="13">
        <v>0</v>
      </c>
      <c r="G212" s="13">
        <v>2006.7393749999999</v>
      </c>
      <c r="H212" s="13">
        <v>1547.431640625</v>
      </c>
      <c r="I212" s="13">
        <v>459.30773437499988</v>
      </c>
      <c r="J212" s="14">
        <v>1</v>
      </c>
      <c r="K212" s="13">
        <v>209.30773437499988</v>
      </c>
      <c r="L212" s="15">
        <v>0</v>
      </c>
      <c r="M212" s="14">
        <v>2932.723375</v>
      </c>
      <c r="N212" s="14">
        <v>2238.431640625</v>
      </c>
      <c r="O212" s="14">
        <v>694.29173437500003</v>
      </c>
      <c r="P212" s="14">
        <v>1</v>
      </c>
      <c r="Q212" s="15">
        <v>0</v>
      </c>
    </row>
    <row r="213" spans="1:17" x14ac:dyDescent="0.2">
      <c r="A213" s="12">
        <v>36309</v>
      </c>
      <c r="B213" s="13">
        <v>1033.5730000000001</v>
      </c>
      <c r="C213" s="13">
        <v>712</v>
      </c>
      <c r="D213" s="13">
        <v>321.57300000000009</v>
      </c>
      <c r="E213" s="13">
        <v>0</v>
      </c>
      <c r="F213" s="13">
        <v>0</v>
      </c>
      <c r="G213" s="13">
        <v>1600.9638750000001</v>
      </c>
      <c r="H213" s="13">
        <v>1197.2578125</v>
      </c>
      <c r="I213" s="13">
        <v>403.70606250000014</v>
      </c>
      <c r="J213" s="14">
        <v>1</v>
      </c>
      <c r="K213" s="13">
        <v>153.70606250000014</v>
      </c>
      <c r="L213" s="15">
        <v>0</v>
      </c>
      <c r="M213" s="14">
        <v>2634.5368750000002</v>
      </c>
      <c r="N213" s="14">
        <v>1909.2578125</v>
      </c>
      <c r="O213" s="14">
        <v>725.27906250000024</v>
      </c>
      <c r="P213" s="14">
        <v>1</v>
      </c>
      <c r="Q213" s="15">
        <v>0</v>
      </c>
    </row>
    <row r="214" spans="1:17" x14ac:dyDescent="0.2">
      <c r="A214" s="12">
        <v>36310</v>
      </c>
      <c r="B214" s="13">
        <v>1141.1210000000001</v>
      </c>
      <c r="C214" s="13">
        <v>698</v>
      </c>
      <c r="D214" s="13">
        <v>443.12100000000009</v>
      </c>
      <c r="E214" s="13">
        <v>1</v>
      </c>
      <c r="F214" s="13">
        <v>116.12100000000009</v>
      </c>
      <c r="G214" s="13">
        <v>1363.701</v>
      </c>
      <c r="H214" s="13">
        <v>1141.001953125</v>
      </c>
      <c r="I214" s="13">
        <v>222.69904687500002</v>
      </c>
      <c r="J214" s="14">
        <v>0</v>
      </c>
      <c r="K214" s="13">
        <v>0</v>
      </c>
      <c r="L214" s="15">
        <v>0</v>
      </c>
      <c r="M214" s="16">
        <v>2504.8220000000001</v>
      </c>
      <c r="N214" s="16">
        <v>1839.001953125</v>
      </c>
      <c r="O214" s="16">
        <v>665.82004687500012</v>
      </c>
      <c r="P214" s="14">
        <v>0</v>
      </c>
      <c r="Q214" s="15">
        <v>0</v>
      </c>
    </row>
    <row r="215" spans="1:17" x14ac:dyDescent="0.2">
      <c r="A215" s="12">
        <v>36311</v>
      </c>
      <c r="B215" s="13">
        <v>1137.739</v>
      </c>
      <c r="C215" s="13">
        <v>598</v>
      </c>
      <c r="D215" s="13">
        <v>539.73900000000003</v>
      </c>
      <c r="E215" s="13">
        <v>1</v>
      </c>
      <c r="F215" s="13">
        <v>212.73900000000003</v>
      </c>
      <c r="G215" s="13">
        <v>1440.7660000000001</v>
      </c>
      <c r="H215" s="13">
        <v>1365.37109375</v>
      </c>
      <c r="I215" s="13">
        <v>75.394906250000076</v>
      </c>
      <c r="J215" s="14">
        <v>0</v>
      </c>
      <c r="K215" s="13">
        <v>0</v>
      </c>
      <c r="L215" s="15">
        <v>0</v>
      </c>
      <c r="M215" s="16">
        <v>2578.5050000000001</v>
      </c>
      <c r="N215" s="16">
        <v>1963.37109375</v>
      </c>
      <c r="O215" s="16">
        <v>615.13390625000011</v>
      </c>
      <c r="P215" s="14">
        <v>0</v>
      </c>
      <c r="Q215" s="15">
        <v>0</v>
      </c>
    </row>
    <row r="216" spans="1:17" x14ac:dyDescent="0.2">
      <c r="A216" s="12">
        <v>36312</v>
      </c>
      <c r="B216" s="13">
        <v>1257.1959999999999</v>
      </c>
      <c r="C216" s="13">
        <v>727</v>
      </c>
      <c r="D216" s="13">
        <v>530.19599999999991</v>
      </c>
      <c r="E216" s="13">
        <v>1</v>
      </c>
      <c r="F216" s="13">
        <v>203.19599999999991</v>
      </c>
      <c r="G216" s="13">
        <v>1557.9440703125001</v>
      </c>
      <c r="H216" s="13">
        <v>1563.01953125</v>
      </c>
      <c r="I216" s="13">
        <v>-5.0754609374998836</v>
      </c>
      <c r="J216" s="14">
        <v>0</v>
      </c>
      <c r="K216" s="13">
        <v>0</v>
      </c>
      <c r="L216" s="15">
        <v>0</v>
      </c>
      <c r="M216" s="16">
        <v>2815.1400703125</v>
      </c>
      <c r="N216" s="16">
        <v>2290.01953125</v>
      </c>
      <c r="O216" s="16">
        <v>525.12053906250003</v>
      </c>
      <c r="P216" s="14">
        <v>0</v>
      </c>
      <c r="Q216" s="15">
        <v>0</v>
      </c>
    </row>
    <row r="217" spans="1:17" x14ac:dyDescent="0.2">
      <c r="A217" s="12">
        <v>36313</v>
      </c>
      <c r="B217" s="13">
        <v>1210.8209999999999</v>
      </c>
      <c r="C217" s="13">
        <v>890</v>
      </c>
      <c r="D217" s="13">
        <v>320.82099999999991</v>
      </c>
      <c r="E217" s="13">
        <v>0</v>
      </c>
      <c r="F217" s="13">
        <v>0</v>
      </c>
      <c r="G217" s="13">
        <v>1388.5120703124999</v>
      </c>
      <c r="H217" s="13">
        <v>1669.47265625</v>
      </c>
      <c r="I217" s="13">
        <v>-280.96058593750013</v>
      </c>
      <c r="J217" s="14">
        <v>0</v>
      </c>
      <c r="K217" s="13">
        <v>0</v>
      </c>
      <c r="L217" s="15">
        <v>1</v>
      </c>
      <c r="M217" s="14">
        <v>2599.3330703124998</v>
      </c>
      <c r="N217" s="14">
        <v>2559.47265625</v>
      </c>
      <c r="O217" s="14">
        <v>39.860414062499785</v>
      </c>
      <c r="P217" s="14">
        <v>0</v>
      </c>
      <c r="Q217" s="15">
        <v>0</v>
      </c>
    </row>
    <row r="218" spans="1:17" x14ac:dyDescent="0.2">
      <c r="A218" s="12">
        <v>36314</v>
      </c>
      <c r="B218" s="13">
        <v>1335.875</v>
      </c>
      <c r="C218" s="13">
        <v>990</v>
      </c>
      <c r="D218" s="13">
        <v>345.875</v>
      </c>
      <c r="E218" s="13">
        <v>1</v>
      </c>
      <c r="F218" s="13">
        <v>18.875</v>
      </c>
      <c r="G218" s="13">
        <v>1382.9548828125</v>
      </c>
      <c r="H218" s="13">
        <v>1631.556640625</v>
      </c>
      <c r="I218" s="13">
        <v>-248.60175781249995</v>
      </c>
      <c r="J218" s="14">
        <v>0</v>
      </c>
      <c r="K218" s="13">
        <v>0</v>
      </c>
      <c r="L218" s="15">
        <v>0</v>
      </c>
      <c r="M218" s="16">
        <v>2718.8298828124998</v>
      </c>
      <c r="N218" s="16">
        <v>2621.556640625</v>
      </c>
      <c r="O218" s="16">
        <v>97.273242187499818</v>
      </c>
      <c r="P218" s="14">
        <v>0</v>
      </c>
      <c r="Q218" s="15">
        <v>0</v>
      </c>
    </row>
    <row r="219" spans="1:17" x14ac:dyDescent="0.2">
      <c r="A219" s="12">
        <v>36315</v>
      </c>
      <c r="B219" s="13">
        <v>1542.319</v>
      </c>
      <c r="C219" s="13">
        <v>857</v>
      </c>
      <c r="D219" s="13">
        <v>685.31899999999996</v>
      </c>
      <c r="E219" s="13">
        <v>1</v>
      </c>
      <c r="F219" s="13">
        <v>358.31899999999996</v>
      </c>
      <c r="G219" s="13">
        <v>1331.0193515625001</v>
      </c>
      <c r="H219" s="13">
        <v>1618.162109375</v>
      </c>
      <c r="I219" s="13">
        <v>-287.14275781249989</v>
      </c>
      <c r="J219" s="14">
        <v>0</v>
      </c>
      <c r="K219" s="13">
        <v>0</v>
      </c>
      <c r="L219" s="15">
        <v>1</v>
      </c>
      <c r="M219" s="16">
        <v>2873.3383515625001</v>
      </c>
      <c r="N219" s="16">
        <v>2475.162109375</v>
      </c>
      <c r="O219" s="16">
        <v>398.17624218750007</v>
      </c>
      <c r="P219" s="14">
        <v>0</v>
      </c>
      <c r="Q219" s="15">
        <v>0</v>
      </c>
    </row>
    <row r="220" spans="1:17" x14ac:dyDescent="0.2">
      <c r="A220" s="12">
        <v>36316</v>
      </c>
      <c r="B220" s="13">
        <v>1148.741</v>
      </c>
      <c r="C220" s="13">
        <v>830</v>
      </c>
      <c r="D220" s="13">
        <v>318.74099999999999</v>
      </c>
      <c r="E220" s="13">
        <v>0</v>
      </c>
      <c r="F220" s="13">
        <v>0</v>
      </c>
      <c r="G220" s="13">
        <v>1512.7080703125</v>
      </c>
      <c r="H220" s="13">
        <v>1252.771484375</v>
      </c>
      <c r="I220" s="13">
        <v>259.93658593750001</v>
      </c>
      <c r="J220" s="14">
        <v>1</v>
      </c>
      <c r="K220" s="13">
        <v>9.9365859375000127</v>
      </c>
      <c r="L220" s="15">
        <v>0</v>
      </c>
      <c r="M220" s="14">
        <v>2661.4490703125002</v>
      </c>
      <c r="N220" s="14">
        <v>2082.771484375</v>
      </c>
      <c r="O220" s="14">
        <v>578.67758593750023</v>
      </c>
      <c r="P220" s="14">
        <v>0</v>
      </c>
      <c r="Q220" s="15">
        <v>0</v>
      </c>
    </row>
    <row r="221" spans="1:17" x14ac:dyDescent="0.2">
      <c r="A221" s="12">
        <v>36317</v>
      </c>
      <c r="B221" s="13">
        <v>1147.2739999999999</v>
      </c>
      <c r="C221" s="13">
        <v>799</v>
      </c>
      <c r="D221" s="13">
        <v>348.27399999999989</v>
      </c>
      <c r="E221" s="13">
        <v>1</v>
      </c>
      <c r="F221" s="13">
        <v>21.273999999999887</v>
      </c>
      <c r="G221" s="13">
        <v>1548.3520703125</v>
      </c>
      <c r="H221" s="13">
        <v>1292.5400390625</v>
      </c>
      <c r="I221" s="13">
        <v>255.81203125000002</v>
      </c>
      <c r="J221" s="14">
        <v>1</v>
      </c>
      <c r="K221" s="13">
        <v>5.8120312500000182</v>
      </c>
      <c r="L221" s="15">
        <v>0</v>
      </c>
      <c r="M221" s="16">
        <v>2695.6260703124999</v>
      </c>
      <c r="N221" s="16">
        <v>2091.5400390625</v>
      </c>
      <c r="O221" s="16">
        <v>604.08603124999991</v>
      </c>
      <c r="P221" s="14">
        <v>0</v>
      </c>
      <c r="Q221" s="15">
        <v>0</v>
      </c>
    </row>
    <row r="222" spans="1:17" x14ac:dyDescent="0.2">
      <c r="A222" s="12">
        <v>36318</v>
      </c>
      <c r="B222" s="13">
        <v>1210.6079999999999</v>
      </c>
      <c r="C222" s="13">
        <v>664</v>
      </c>
      <c r="D222" s="13">
        <v>546.60799999999995</v>
      </c>
      <c r="E222" s="13">
        <v>1</v>
      </c>
      <c r="F222" s="13">
        <v>219.60799999999995</v>
      </c>
      <c r="G222" s="13">
        <v>1439.1970703125</v>
      </c>
      <c r="H222" s="13">
        <v>1631.80078125</v>
      </c>
      <c r="I222" s="13">
        <v>-192.60371093749995</v>
      </c>
      <c r="J222" s="14">
        <v>0</v>
      </c>
      <c r="K222" s="13">
        <v>0</v>
      </c>
      <c r="L222" s="15">
        <v>0</v>
      </c>
      <c r="M222" s="16">
        <v>2649.8050703125</v>
      </c>
      <c r="N222" s="16">
        <v>2295.80078125</v>
      </c>
      <c r="O222" s="16">
        <v>354.00428906249999</v>
      </c>
      <c r="P222" s="14">
        <v>0</v>
      </c>
      <c r="Q222" s="15">
        <v>0</v>
      </c>
    </row>
    <row r="223" spans="1:17" x14ac:dyDescent="0.2">
      <c r="A223" s="12">
        <v>36319</v>
      </c>
      <c r="B223" s="13">
        <v>1337.0150000000001</v>
      </c>
      <c r="C223" s="13">
        <v>656</v>
      </c>
      <c r="D223" s="13">
        <v>681.01499999999999</v>
      </c>
      <c r="E223" s="13">
        <v>1</v>
      </c>
      <c r="F223" s="13">
        <v>354.01499999999999</v>
      </c>
      <c r="G223" s="13">
        <v>1329.1898828124999</v>
      </c>
      <c r="H223" s="13">
        <v>1663.0947265625</v>
      </c>
      <c r="I223" s="13">
        <v>-333.90484375000005</v>
      </c>
      <c r="J223" s="14">
        <v>0</v>
      </c>
      <c r="K223" s="13">
        <v>0</v>
      </c>
      <c r="L223" s="15">
        <v>1</v>
      </c>
      <c r="M223" s="16">
        <v>2666.2048828124998</v>
      </c>
      <c r="N223" s="16">
        <v>2319.0947265625</v>
      </c>
      <c r="O223" s="16">
        <v>347.11015624999982</v>
      </c>
      <c r="P223" s="14">
        <v>0</v>
      </c>
      <c r="Q223" s="15">
        <v>0</v>
      </c>
    </row>
    <row r="224" spans="1:17" x14ac:dyDescent="0.2">
      <c r="A224" s="12">
        <v>36320</v>
      </c>
      <c r="B224" s="13">
        <v>1315.8869999999999</v>
      </c>
      <c r="C224" s="13">
        <v>646</v>
      </c>
      <c r="D224" s="13">
        <v>669.88699999999994</v>
      </c>
      <c r="E224" s="13">
        <v>1</v>
      </c>
      <c r="F224" s="13">
        <v>342.88699999999994</v>
      </c>
      <c r="G224" s="13">
        <v>1396.1661328125001</v>
      </c>
      <c r="H224" s="13">
        <v>1675.7373046875</v>
      </c>
      <c r="I224" s="13">
        <v>-279.57117187499989</v>
      </c>
      <c r="J224" s="14">
        <v>0</v>
      </c>
      <c r="K224" s="13">
        <v>0</v>
      </c>
      <c r="L224" s="15">
        <v>1</v>
      </c>
      <c r="M224" s="16">
        <v>2712.0531328124998</v>
      </c>
      <c r="N224" s="16">
        <v>2321.7373046875</v>
      </c>
      <c r="O224" s="16">
        <v>390.31582812499983</v>
      </c>
      <c r="P224" s="14">
        <v>0</v>
      </c>
      <c r="Q224" s="15">
        <v>0</v>
      </c>
    </row>
    <row r="225" spans="1:17" x14ac:dyDescent="0.2">
      <c r="A225" s="12">
        <v>36321</v>
      </c>
      <c r="B225" s="13">
        <v>1361.595</v>
      </c>
      <c r="C225" s="13">
        <v>694</v>
      </c>
      <c r="D225" s="13">
        <v>667.59500000000003</v>
      </c>
      <c r="E225" s="13">
        <v>1</v>
      </c>
      <c r="F225" s="13">
        <v>340.59500000000003</v>
      </c>
      <c r="G225" s="13">
        <v>1357.1590703124998</v>
      </c>
      <c r="H225" s="13">
        <v>1663.71484375</v>
      </c>
      <c r="I225" s="13">
        <v>-306.55577343750019</v>
      </c>
      <c r="J225" s="14">
        <v>0</v>
      </c>
      <c r="K225" s="13">
        <v>0</v>
      </c>
      <c r="L225" s="15">
        <v>1</v>
      </c>
      <c r="M225" s="16">
        <v>2718.7540703124996</v>
      </c>
      <c r="N225" s="16">
        <v>2357.71484375</v>
      </c>
      <c r="O225" s="16">
        <v>361.03922656249961</v>
      </c>
      <c r="P225" s="14">
        <v>0</v>
      </c>
      <c r="Q225" s="15">
        <v>0</v>
      </c>
    </row>
    <row r="226" spans="1:17" x14ac:dyDescent="0.2">
      <c r="A226" s="12">
        <v>36322</v>
      </c>
      <c r="B226" s="13">
        <v>1410.5160000000001</v>
      </c>
      <c r="C226" s="13">
        <v>610</v>
      </c>
      <c r="D226" s="13">
        <v>800.51600000000008</v>
      </c>
      <c r="E226" s="13">
        <v>1</v>
      </c>
      <c r="F226" s="13">
        <v>473.51600000000008</v>
      </c>
      <c r="G226" s="13">
        <v>1405.2563203125001</v>
      </c>
      <c r="H226" s="13">
        <v>1622.5849609375</v>
      </c>
      <c r="I226" s="13">
        <v>-217.32864062499993</v>
      </c>
      <c r="J226" s="14">
        <v>0</v>
      </c>
      <c r="K226" s="13">
        <v>0</v>
      </c>
      <c r="L226" s="15">
        <v>0</v>
      </c>
      <c r="M226" s="16">
        <v>2815.7723203125001</v>
      </c>
      <c r="N226" s="16">
        <v>2232.5849609375</v>
      </c>
      <c r="O226" s="16">
        <v>583.18735937500014</v>
      </c>
      <c r="P226" s="14">
        <v>0</v>
      </c>
      <c r="Q226" s="15">
        <v>0</v>
      </c>
    </row>
    <row r="227" spans="1:17" x14ac:dyDescent="0.2">
      <c r="A227" s="12">
        <v>36323</v>
      </c>
      <c r="B227" s="13">
        <v>1130.1110000000001</v>
      </c>
      <c r="C227" s="13">
        <v>741</v>
      </c>
      <c r="D227" s="13">
        <v>389.1110000000001</v>
      </c>
      <c r="E227" s="13">
        <v>1</v>
      </c>
      <c r="F227" s="13">
        <v>62.111000000000104</v>
      </c>
      <c r="G227" s="13">
        <v>1492.1270703125001</v>
      </c>
      <c r="H227" s="13">
        <v>1376.734375</v>
      </c>
      <c r="I227" s="13">
        <v>115.39269531250011</v>
      </c>
      <c r="J227" s="14">
        <v>0</v>
      </c>
      <c r="K227" s="13">
        <v>0</v>
      </c>
      <c r="L227" s="15">
        <v>0</v>
      </c>
      <c r="M227" s="16">
        <v>2622.2380703125</v>
      </c>
      <c r="N227" s="16">
        <v>2117.734375</v>
      </c>
      <c r="O227" s="16">
        <v>504.50369531249999</v>
      </c>
      <c r="P227" s="14">
        <v>0</v>
      </c>
      <c r="Q227" s="15">
        <v>0</v>
      </c>
    </row>
    <row r="228" spans="1:17" x14ac:dyDescent="0.2">
      <c r="A228" s="12">
        <v>36324</v>
      </c>
      <c r="B228" s="13">
        <v>1147.4559999999999</v>
      </c>
      <c r="C228" s="13">
        <v>751</v>
      </c>
      <c r="D228" s="13">
        <v>396.4559999999999</v>
      </c>
      <c r="E228" s="13">
        <v>1</v>
      </c>
      <c r="F228" s="13">
        <v>69.455999999999904</v>
      </c>
      <c r="G228" s="13">
        <v>1453.7180703125</v>
      </c>
      <c r="H228" s="13">
        <v>1432.47265625</v>
      </c>
      <c r="I228" s="13">
        <v>21.245414062500004</v>
      </c>
      <c r="J228" s="14">
        <v>0</v>
      </c>
      <c r="K228" s="13">
        <v>0</v>
      </c>
      <c r="L228" s="15">
        <v>0</v>
      </c>
      <c r="M228" s="16">
        <v>2601.1740703124997</v>
      </c>
      <c r="N228" s="16">
        <v>2183.47265625</v>
      </c>
      <c r="O228" s="16">
        <v>417.70141406249968</v>
      </c>
      <c r="P228" s="14">
        <v>0</v>
      </c>
      <c r="Q228" s="15">
        <v>0</v>
      </c>
    </row>
    <row r="229" spans="1:17" x14ac:dyDescent="0.2">
      <c r="A229" s="12">
        <v>36325</v>
      </c>
      <c r="B229" s="13">
        <v>1264.6189999999999</v>
      </c>
      <c r="C229" s="13">
        <v>589</v>
      </c>
      <c r="D229" s="13">
        <v>675.61899999999991</v>
      </c>
      <c r="E229" s="13">
        <v>1</v>
      </c>
      <c r="F229" s="13">
        <v>348.61899999999991</v>
      </c>
      <c r="G229" s="13">
        <v>1462.3670703124999</v>
      </c>
      <c r="H229" s="13">
        <v>2235.330078125</v>
      </c>
      <c r="I229" s="13">
        <v>-772.96300781250011</v>
      </c>
      <c r="J229" s="14">
        <v>0</v>
      </c>
      <c r="K229" s="13">
        <v>0</v>
      </c>
      <c r="L229" s="15">
        <v>1</v>
      </c>
      <c r="M229" s="16">
        <v>2726.9860703124996</v>
      </c>
      <c r="N229" s="16">
        <v>2824.330078125</v>
      </c>
      <c r="O229" s="16">
        <v>-97.344007812500422</v>
      </c>
      <c r="P229" s="14">
        <v>0</v>
      </c>
      <c r="Q229" s="15">
        <v>0</v>
      </c>
    </row>
    <row r="230" spans="1:17" x14ac:dyDescent="0.2">
      <c r="A230" s="12">
        <v>36326</v>
      </c>
      <c r="B230" s="13">
        <v>1285.7360000000001</v>
      </c>
      <c r="C230" s="13">
        <v>567</v>
      </c>
      <c r="D230" s="13">
        <v>718.7360000000001</v>
      </c>
      <c r="E230" s="13">
        <v>1</v>
      </c>
      <c r="F230" s="13">
        <v>391.7360000000001</v>
      </c>
      <c r="G230" s="13">
        <v>1655.1051328125</v>
      </c>
      <c r="H230" s="13">
        <v>2199.033203125</v>
      </c>
      <c r="I230" s="13">
        <v>-543.92807031250004</v>
      </c>
      <c r="J230" s="14">
        <v>0</v>
      </c>
      <c r="K230" s="13">
        <v>0</v>
      </c>
      <c r="L230" s="15">
        <v>1</v>
      </c>
      <c r="M230" s="16">
        <v>2940.8411328125003</v>
      </c>
      <c r="N230" s="16">
        <v>2766.033203125</v>
      </c>
      <c r="O230" s="16">
        <v>174.80792968750029</v>
      </c>
      <c r="P230" s="14">
        <v>0</v>
      </c>
      <c r="Q230" s="15">
        <v>0</v>
      </c>
    </row>
    <row r="231" spans="1:17" x14ac:dyDescent="0.2">
      <c r="A231" s="12">
        <v>36327</v>
      </c>
      <c r="B231" s="13">
        <v>1225.3389999999999</v>
      </c>
      <c r="C231" s="13">
        <v>593</v>
      </c>
      <c r="D231" s="13">
        <v>632.33899999999994</v>
      </c>
      <c r="E231" s="13">
        <v>1</v>
      </c>
      <c r="F231" s="13">
        <v>305.33899999999994</v>
      </c>
      <c r="G231" s="13">
        <v>1515.0205546875</v>
      </c>
      <c r="H231" s="13">
        <v>2007.958984375</v>
      </c>
      <c r="I231" s="13">
        <v>-492.93842968750005</v>
      </c>
      <c r="J231" s="14">
        <v>0</v>
      </c>
      <c r="K231" s="13">
        <v>0</v>
      </c>
      <c r="L231" s="15">
        <v>1</v>
      </c>
      <c r="M231" s="16">
        <v>2740.3595546874999</v>
      </c>
      <c r="N231" s="16">
        <v>2600.958984375</v>
      </c>
      <c r="O231" s="16">
        <v>139.40057031249989</v>
      </c>
      <c r="P231" s="14">
        <v>0</v>
      </c>
      <c r="Q231" s="15">
        <v>0</v>
      </c>
    </row>
    <row r="232" spans="1:17" x14ac:dyDescent="0.2">
      <c r="A232" s="12">
        <v>36328</v>
      </c>
      <c r="B232" s="13">
        <v>1353.229</v>
      </c>
      <c r="C232" s="13">
        <v>580</v>
      </c>
      <c r="D232" s="13">
        <v>773.22900000000004</v>
      </c>
      <c r="E232" s="13">
        <v>1</v>
      </c>
      <c r="F232" s="13">
        <v>446.22900000000004</v>
      </c>
      <c r="G232" s="13">
        <v>1665.3649609375</v>
      </c>
      <c r="H232" s="13">
        <v>2032.8837890625</v>
      </c>
      <c r="I232" s="13">
        <v>-367.51882812500003</v>
      </c>
      <c r="J232" s="14">
        <v>0</v>
      </c>
      <c r="K232" s="13">
        <v>0</v>
      </c>
      <c r="L232" s="15">
        <v>1</v>
      </c>
      <c r="M232" s="16">
        <v>3018.5939609375</v>
      </c>
      <c r="N232" s="16">
        <v>2612.8837890625</v>
      </c>
      <c r="O232" s="16">
        <v>405.71017187500001</v>
      </c>
      <c r="P232" s="14">
        <v>0</v>
      </c>
      <c r="Q232" s="15">
        <v>0</v>
      </c>
    </row>
    <row r="233" spans="1:17" x14ac:dyDescent="0.2">
      <c r="A233" s="12">
        <v>36329</v>
      </c>
      <c r="B233" s="13">
        <v>1048.8050000000001</v>
      </c>
      <c r="C233" s="13">
        <v>540</v>
      </c>
      <c r="D233" s="13">
        <v>508.80500000000001</v>
      </c>
      <c r="E233" s="13">
        <v>1</v>
      </c>
      <c r="F233" s="13">
        <v>181.80500000000001</v>
      </c>
      <c r="G233" s="13">
        <v>2144.3757500000002</v>
      </c>
      <c r="H233" s="13">
        <v>1993.2548828125</v>
      </c>
      <c r="I233" s="13">
        <v>151.12086718750015</v>
      </c>
      <c r="J233" s="14">
        <v>0</v>
      </c>
      <c r="K233" s="13">
        <v>0</v>
      </c>
      <c r="L233" s="15">
        <v>0</v>
      </c>
      <c r="M233" s="16">
        <v>3193.1807500000004</v>
      </c>
      <c r="N233" s="16">
        <v>2533.2548828125</v>
      </c>
      <c r="O233" s="16">
        <v>659.92586718750044</v>
      </c>
      <c r="P233" s="14">
        <v>0</v>
      </c>
      <c r="Q233" s="15">
        <v>0</v>
      </c>
    </row>
    <row r="234" spans="1:17" x14ac:dyDescent="0.2">
      <c r="A234" s="12">
        <v>36330</v>
      </c>
      <c r="B234" s="13">
        <v>1073.529</v>
      </c>
      <c r="C234" s="13">
        <v>665</v>
      </c>
      <c r="D234" s="13">
        <v>408.529</v>
      </c>
      <c r="E234" s="13">
        <v>1</v>
      </c>
      <c r="F234" s="13">
        <v>81.528999999999996</v>
      </c>
      <c r="G234" s="13">
        <v>1703.7470703125</v>
      </c>
      <c r="H234" s="13">
        <v>1703.4833984375</v>
      </c>
      <c r="I234" s="13">
        <v>0.263671875</v>
      </c>
      <c r="J234" s="14">
        <v>0</v>
      </c>
      <c r="K234" s="13">
        <v>0</v>
      </c>
      <c r="L234" s="15">
        <v>0</v>
      </c>
      <c r="M234" s="16">
        <v>2777.2760703125</v>
      </c>
      <c r="N234" s="16">
        <v>2368.4833984375</v>
      </c>
      <c r="O234" s="16">
        <v>408.792671875</v>
      </c>
      <c r="P234" s="14">
        <v>0</v>
      </c>
      <c r="Q234" s="15">
        <v>0</v>
      </c>
    </row>
    <row r="235" spans="1:17" x14ac:dyDescent="0.2">
      <c r="A235" s="12">
        <v>36331</v>
      </c>
      <c r="B235" s="13">
        <v>999.07600000000002</v>
      </c>
      <c r="C235" s="13">
        <v>683</v>
      </c>
      <c r="D235" s="13">
        <v>316.07600000000002</v>
      </c>
      <c r="E235" s="13">
        <v>0</v>
      </c>
      <c r="F235" s="13">
        <v>0</v>
      </c>
      <c r="G235" s="13">
        <v>1883.6780703125</v>
      </c>
      <c r="H235" s="13">
        <v>1539.3603515625</v>
      </c>
      <c r="I235" s="13">
        <v>344.31771875000004</v>
      </c>
      <c r="J235" s="14">
        <v>1</v>
      </c>
      <c r="K235" s="13">
        <v>94.31771875000004</v>
      </c>
      <c r="L235" s="15">
        <v>0</v>
      </c>
      <c r="M235" s="14">
        <v>2882.7540703125001</v>
      </c>
      <c r="N235" s="14">
        <v>2222.3603515625</v>
      </c>
      <c r="O235" s="14">
        <v>660.39371875000006</v>
      </c>
      <c r="P235" s="14">
        <v>0</v>
      </c>
      <c r="Q235" s="15">
        <v>0</v>
      </c>
    </row>
    <row r="236" spans="1:17" x14ac:dyDescent="0.2">
      <c r="A236" s="12">
        <v>36332</v>
      </c>
      <c r="B236" s="13">
        <v>1155.567</v>
      </c>
      <c r="C236" s="13">
        <v>587</v>
      </c>
      <c r="D236" s="13">
        <v>568.56700000000001</v>
      </c>
      <c r="E236" s="13">
        <v>1</v>
      </c>
      <c r="F236" s="13">
        <v>241.56700000000001</v>
      </c>
      <c r="G236" s="13">
        <v>1874.4173203124999</v>
      </c>
      <c r="H236" s="13">
        <v>2157.1552734375</v>
      </c>
      <c r="I236" s="13">
        <v>-282.7379531250001</v>
      </c>
      <c r="J236" s="14">
        <v>0</v>
      </c>
      <c r="K236" s="13">
        <v>0</v>
      </c>
      <c r="L236" s="15">
        <v>1</v>
      </c>
      <c r="M236" s="16">
        <v>3029.9843203125001</v>
      </c>
      <c r="N236" s="16">
        <v>2744.1552734375</v>
      </c>
      <c r="O236" s="16">
        <v>285.82904687500013</v>
      </c>
      <c r="P236" s="14">
        <v>0</v>
      </c>
      <c r="Q236" s="15">
        <v>0</v>
      </c>
    </row>
    <row r="237" spans="1:17" x14ac:dyDescent="0.2">
      <c r="A237" s="12">
        <v>36333</v>
      </c>
      <c r="B237" s="13">
        <v>1107.2080000000001</v>
      </c>
      <c r="C237" s="13">
        <v>597</v>
      </c>
      <c r="D237" s="13">
        <v>510.20800000000008</v>
      </c>
      <c r="E237" s="13">
        <v>1</v>
      </c>
      <c r="F237" s="13">
        <v>183.20800000000008</v>
      </c>
      <c r="G237" s="13">
        <v>1980.7723828124997</v>
      </c>
      <c r="H237" s="13">
        <v>2286.0205078125</v>
      </c>
      <c r="I237" s="13">
        <v>-305.24812500000002</v>
      </c>
      <c r="J237" s="14">
        <v>0</v>
      </c>
      <c r="K237" s="13">
        <v>0</v>
      </c>
      <c r="L237" s="15">
        <v>1</v>
      </c>
      <c r="M237" s="16">
        <v>3087.9803828124996</v>
      </c>
      <c r="N237" s="16">
        <v>2883.0205078125</v>
      </c>
      <c r="O237" s="16">
        <v>204.95987499999956</v>
      </c>
      <c r="P237" s="14">
        <v>0</v>
      </c>
      <c r="Q237" s="15">
        <v>0</v>
      </c>
    </row>
    <row r="238" spans="1:17" x14ac:dyDescent="0.2">
      <c r="A238" s="12">
        <v>36334</v>
      </c>
      <c r="B238" s="13">
        <v>1298.0440000000001</v>
      </c>
      <c r="C238" s="13">
        <v>583</v>
      </c>
      <c r="D238" s="13">
        <v>715.0440000000001</v>
      </c>
      <c r="E238" s="13">
        <v>1</v>
      </c>
      <c r="F238" s="13">
        <v>388.0440000000001</v>
      </c>
      <c r="G238" s="13">
        <v>1950.7397109375001</v>
      </c>
      <c r="H238" s="13">
        <v>2149.4814453125</v>
      </c>
      <c r="I238" s="13">
        <v>-198.74173437499985</v>
      </c>
      <c r="J238" s="14">
        <v>0</v>
      </c>
      <c r="K238" s="13">
        <v>0</v>
      </c>
      <c r="L238" s="15">
        <v>0</v>
      </c>
      <c r="M238" s="16">
        <v>3248.7837109375005</v>
      </c>
      <c r="N238" s="16">
        <v>2732.4814453125</v>
      </c>
      <c r="O238" s="16">
        <v>516.30226562500047</v>
      </c>
      <c r="P238" s="14">
        <v>0</v>
      </c>
      <c r="Q238" s="15">
        <v>0</v>
      </c>
    </row>
    <row r="239" spans="1:17" x14ac:dyDescent="0.2">
      <c r="A239" s="12">
        <v>36335</v>
      </c>
      <c r="B239" s="13">
        <v>1255.3230000000001</v>
      </c>
      <c r="C239" s="13">
        <v>601</v>
      </c>
      <c r="D239" s="13">
        <v>654.32300000000009</v>
      </c>
      <c r="E239" s="13">
        <v>1</v>
      </c>
      <c r="F239" s="13">
        <v>327.32300000000009</v>
      </c>
      <c r="G239" s="13">
        <v>1958.2765078125001</v>
      </c>
      <c r="H239" s="13">
        <v>2038.0712890625</v>
      </c>
      <c r="I239" s="13">
        <v>-79.794781249999915</v>
      </c>
      <c r="J239" s="14">
        <v>0</v>
      </c>
      <c r="K239" s="13">
        <v>0</v>
      </c>
      <c r="L239" s="15">
        <v>0</v>
      </c>
      <c r="M239" s="16">
        <v>3213.5995078125002</v>
      </c>
      <c r="N239" s="16">
        <v>2639.0712890625</v>
      </c>
      <c r="O239" s="16">
        <v>574.52821875000018</v>
      </c>
      <c r="P239" s="14">
        <v>0</v>
      </c>
      <c r="Q239" s="15">
        <v>0</v>
      </c>
    </row>
    <row r="240" spans="1:17" x14ac:dyDescent="0.2">
      <c r="A240" s="12">
        <v>36336</v>
      </c>
      <c r="B240" s="13">
        <v>1300.1510000000001</v>
      </c>
      <c r="C240" s="13">
        <v>515</v>
      </c>
      <c r="D240" s="13">
        <v>785.15100000000007</v>
      </c>
      <c r="E240" s="13">
        <v>1</v>
      </c>
      <c r="F240" s="13">
        <v>458.15100000000007</v>
      </c>
      <c r="G240" s="13">
        <v>1843.0816953125</v>
      </c>
      <c r="H240" s="13">
        <v>1958.3330078125</v>
      </c>
      <c r="I240" s="13">
        <v>-115.25131250000004</v>
      </c>
      <c r="J240" s="14">
        <v>0</v>
      </c>
      <c r="K240" s="13">
        <v>0</v>
      </c>
      <c r="L240" s="15">
        <v>0</v>
      </c>
      <c r="M240" s="16">
        <v>3143.2326953125003</v>
      </c>
      <c r="N240" s="16">
        <v>2473.3330078125</v>
      </c>
      <c r="O240" s="16">
        <v>669.89968750000025</v>
      </c>
      <c r="P240" s="14">
        <v>0</v>
      </c>
      <c r="Q240" s="15">
        <v>0</v>
      </c>
    </row>
    <row r="241" spans="1:17" x14ac:dyDescent="0.2">
      <c r="A241" s="12">
        <v>36337</v>
      </c>
      <c r="B241" s="13">
        <v>1103.316</v>
      </c>
      <c r="C241" s="13">
        <v>646</v>
      </c>
      <c r="D241" s="13">
        <v>457.31600000000003</v>
      </c>
      <c r="E241" s="13">
        <v>1</v>
      </c>
      <c r="F241" s="13">
        <v>130.31600000000003</v>
      </c>
      <c r="G241" s="13">
        <v>1988.5720703125</v>
      </c>
      <c r="H241" s="13">
        <v>1456.6669921875</v>
      </c>
      <c r="I241" s="13">
        <v>531.90507812500005</v>
      </c>
      <c r="J241" s="14">
        <v>1</v>
      </c>
      <c r="K241" s="13">
        <v>281.90507812500005</v>
      </c>
      <c r="L241" s="15">
        <v>0</v>
      </c>
      <c r="M241" s="16">
        <v>3091.8880703125001</v>
      </c>
      <c r="N241" s="16">
        <v>2102.6669921875</v>
      </c>
      <c r="O241" s="16">
        <v>989.22107812500008</v>
      </c>
      <c r="P241" s="14">
        <v>1</v>
      </c>
      <c r="Q241" s="15">
        <v>0</v>
      </c>
    </row>
    <row r="242" spans="1:17" x14ac:dyDescent="0.2">
      <c r="A242" s="12">
        <v>36338</v>
      </c>
      <c r="B242" s="13">
        <v>1012.7</v>
      </c>
      <c r="C242" s="13">
        <v>681</v>
      </c>
      <c r="D242" s="13">
        <v>331.7</v>
      </c>
      <c r="E242" s="13">
        <v>1</v>
      </c>
      <c r="F242" s="13">
        <v>4.7000000000000455</v>
      </c>
      <c r="G242" s="13">
        <v>1865.9880703125</v>
      </c>
      <c r="H242" s="13">
        <v>1428.3974609375</v>
      </c>
      <c r="I242" s="13">
        <v>437.59060937499999</v>
      </c>
      <c r="J242" s="14">
        <v>1</v>
      </c>
      <c r="K242" s="13">
        <v>187.59060937499999</v>
      </c>
      <c r="L242" s="15">
        <v>0</v>
      </c>
      <c r="M242" s="16">
        <v>2878.6880703124998</v>
      </c>
      <c r="N242" s="16">
        <v>2109.3974609375</v>
      </c>
      <c r="O242" s="16">
        <v>769.2906093749998</v>
      </c>
      <c r="P242" s="14">
        <v>1</v>
      </c>
      <c r="Q242" s="15">
        <v>0</v>
      </c>
    </row>
    <row r="243" spans="1:17" x14ac:dyDescent="0.2">
      <c r="A243" s="12">
        <v>36339</v>
      </c>
      <c r="B243" s="13">
        <v>1172.3109999999999</v>
      </c>
      <c r="C243" s="13">
        <v>571</v>
      </c>
      <c r="D243" s="13">
        <v>601.31099999999992</v>
      </c>
      <c r="E243" s="13">
        <v>1</v>
      </c>
      <c r="F243" s="13">
        <v>274.31099999999992</v>
      </c>
      <c r="G243" s="13">
        <v>1849.6010703125</v>
      </c>
      <c r="H243" s="13">
        <v>2238.8837890625</v>
      </c>
      <c r="I243" s="13">
        <v>-389.28271874999996</v>
      </c>
      <c r="J243" s="14">
        <v>0</v>
      </c>
      <c r="K243" s="13">
        <v>0</v>
      </c>
      <c r="L243" s="15">
        <v>1</v>
      </c>
      <c r="M243" s="16">
        <v>3021.9120703125</v>
      </c>
      <c r="N243" s="16">
        <v>2809.8837890625</v>
      </c>
      <c r="O243" s="16">
        <v>212.02828124999996</v>
      </c>
      <c r="P243" s="14">
        <v>0</v>
      </c>
      <c r="Q243" s="15">
        <v>0</v>
      </c>
    </row>
    <row r="244" spans="1:17" x14ac:dyDescent="0.2">
      <c r="A244" s="12">
        <v>36340</v>
      </c>
      <c r="B244" s="13">
        <v>1090.941</v>
      </c>
      <c r="C244" s="13">
        <v>599</v>
      </c>
      <c r="D244" s="13">
        <v>491.94100000000003</v>
      </c>
      <c r="E244" s="13">
        <v>1</v>
      </c>
      <c r="F244" s="13">
        <v>164.94100000000003</v>
      </c>
      <c r="G244" s="13">
        <v>2384.8483906250003</v>
      </c>
      <c r="H244" s="13">
        <v>2519.24609375</v>
      </c>
      <c r="I244" s="13">
        <v>-134.39770312499968</v>
      </c>
      <c r="J244" s="14">
        <v>0</v>
      </c>
      <c r="K244" s="13">
        <v>0</v>
      </c>
      <c r="L244" s="15">
        <v>0</v>
      </c>
      <c r="M244" s="16">
        <v>3475.7893906250001</v>
      </c>
      <c r="N244" s="16">
        <v>3118.24609375</v>
      </c>
      <c r="O244" s="16">
        <v>357.54329687500012</v>
      </c>
      <c r="P244" s="14">
        <v>0</v>
      </c>
      <c r="Q244" s="15">
        <v>0</v>
      </c>
    </row>
    <row r="245" spans="1:17" x14ac:dyDescent="0.2">
      <c r="A245" s="12">
        <v>36341</v>
      </c>
      <c r="B245" s="13">
        <v>935.59299999999996</v>
      </c>
      <c r="C245" s="13">
        <v>533</v>
      </c>
      <c r="D245" s="13">
        <v>402.59299999999996</v>
      </c>
      <c r="E245" s="13">
        <v>1</v>
      </c>
      <c r="F245" s="13">
        <v>75.592999999999961</v>
      </c>
      <c r="G245" s="13">
        <v>2483.3729140625001</v>
      </c>
      <c r="H245" s="13">
        <v>2585.6298828125</v>
      </c>
      <c r="I245" s="13">
        <v>-102.25696874999994</v>
      </c>
      <c r="J245" s="14">
        <v>0</v>
      </c>
      <c r="K245" s="13">
        <v>0</v>
      </c>
      <c r="L245" s="15">
        <v>0</v>
      </c>
      <c r="M245" s="16">
        <v>3418.9659140624999</v>
      </c>
      <c r="N245" s="16">
        <v>3118.6298828125</v>
      </c>
      <c r="O245" s="16">
        <v>300.33603124999991</v>
      </c>
      <c r="P245" s="14">
        <v>0</v>
      </c>
      <c r="Q245" s="15">
        <v>0</v>
      </c>
    </row>
    <row r="246" spans="1:17" x14ac:dyDescent="0.2">
      <c r="A246" s="12">
        <v>36342</v>
      </c>
      <c r="B246" s="13">
        <v>888.34400000000005</v>
      </c>
      <c r="C246" s="13">
        <v>697</v>
      </c>
      <c r="D246" s="13">
        <v>191.34400000000005</v>
      </c>
      <c r="E246" s="13">
        <v>0</v>
      </c>
      <c r="F246" s="13">
        <v>0</v>
      </c>
      <c r="G246" s="13">
        <v>2668.2112734375</v>
      </c>
      <c r="H246" s="13">
        <v>2407.478515625</v>
      </c>
      <c r="I246" s="13">
        <v>260.73275781250004</v>
      </c>
      <c r="J246" s="14">
        <v>1</v>
      </c>
      <c r="K246" s="13">
        <v>10.73275781250004</v>
      </c>
      <c r="L246" s="15">
        <v>0</v>
      </c>
      <c r="M246" s="17">
        <v>3556.5552734375001</v>
      </c>
      <c r="N246" s="17">
        <v>3104.478515625</v>
      </c>
      <c r="O246" s="17">
        <v>452.07675781250009</v>
      </c>
      <c r="P246" s="14">
        <v>0</v>
      </c>
      <c r="Q246" s="15">
        <v>0</v>
      </c>
    </row>
    <row r="247" spans="1:17" x14ac:dyDescent="0.2">
      <c r="A247" s="12">
        <v>36343</v>
      </c>
      <c r="B247" s="13">
        <v>890.91800000000001</v>
      </c>
      <c r="C247" s="13">
        <v>564</v>
      </c>
      <c r="D247" s="13">
        <v>326.91800000000001</v>
      </c>
      <c r="E247" s="13">
        <v>0</v>
      </c>
      <c r="F247" s="13">
        <v>0</v>
      </c>
      <c r="G247" s="13">
        <v>1846.5142578124999</v>
      </c>
      <c r="H247" s="13">
        <v>2270.14453125</v>
      </c>
      <c r="I247" s="13">
        <v>-423.63027343750014</v>
      </c>
      <c r="J247" s="14">
        <v>0</v>
      </c>
      <c r="K247" s="13">
        <v>0</v>
      </c>
      <c r="L247" s="15">
        <v>1</v>
      </c>
      <c r="M247" s="17">
        <v>2737.4322578124998</v>
      </c>
      <c r="N247" s="17">
        <v>2834.14453125</v>
      </c>
      <c r="O247" s="17">
        <v>-96.712273437500244</v>
      </c>
      <c r="P247" s="14">
        <v>0</v>
      </c>
      <c r="Q247" s="15">
        <v>0</v>
      </c>
    </row>
    <row r="248" spans="1:17" x14ac:dyDescent="0.2">
      <c r="A248" s="12">
        <v>36344</v>
      </c>
      <c r="B248" s="13">
        <v>989.79899999999998</v>
      </c>
      <c r="C248" s="13">
        <v>610</v>
      </c>
      <c r="D248" s="13">
        <v>379.79899999999998</v>
      </c>
      <c r="E248" s="13">
        <v>1</v>
      </c>
      <c r="F248" s="13">
        <v>52.798999999999978</v>
      </c>
      <c r="G248" s="13">
        <v>1557.038109375</v>
      </c>
      <c r="H248" s="13">
        <v>1666.576171875</v>
      </c>
      <c r="I248" s="13">
        <v>-109.53806250000002</v>
      </c>
      <c r="J248" s="14">
        <v>0</v>
      </c>
      <c r="K248" s="13">
        <v>0</v>
      </c>
      <c r="L248" s="15">
        <v>0</v>
      </c>
      <c r="M248" s="16">
        <v>2546.8371093750002</v>
      </c>
      <c r="N248" s="16">
        <v>2276.576171875</v>
      </c>
      <c r="O248" s="16">
        <v>270.26093750000018</v>
      </c>
      <c r="P248" s="14">
        <v>0</v>
      </c>
      <c r="Q248" s="15">
        <v>0</v>
      </c>
    </row>
    <row r="249" spans="1:17" x14ac:dyDescent="0.2">
      <c r="A249" s="12">
        <v>36345</v>
      </c>
      <c r="B249" s="13">
        <v>973.33900000000006</v>
      </c>
      <c r="C249" s="13">
        <v>894</v>
      </c>
      <c r="D249" s="13">
        <v>79.339000000000055</v>
      </c>
      <c r="E249" s="13">
        <v>0</v>
      </c>
      <c r="F249" s="13">
        <v>0</v>
      </c>
      <c r="G249" s="13">
        <v>1487.95146875</v>
      </c>
      <c r="H249" s="13">
        <v>1121.333984375</v>
      </c>
      <c r="I249" s="13">
        <v>366.617484375</v>
      </c>
      <c r="J249" s="14">
        <v>1</v>
      </c>
      <c r="K249" s="13">
        <v>116.617484375</v>
      </c>
      <c r="L249" s="15">
        <v>0</v>
      </c>
      <c r="M249" s="17">
        <v>2461.2904687499999</v>
      </c>
      <c r="N249" s="17">
        <v>2015.333984375</v>
      </c>
      <c r="O249" s="17">
        <v>445.95648437499995</v>
      </c>
      <c r="P249" s="14">
        <v>0</v>
      </c>
      <c r="Q249" s="15">
        <v>0</v>
      </c>
    </row>
    <row r="250" spans="1:17" x14ac:dyDescent="0.2">
      <c r="A250" s="12">
        <v>36346</v>
      </c>
      <c r="B250" s="13">
        <v>1002.596</v>
      </c>
      <c r="C250" s="13">
        <v>630</v>
      </c>
      <c r="D250" s="13">
        <v>372.596</v>
      </c>
      <c r="E250" s="13">
        <v>1</v>
      </c>
      <c r="F250" s="13">
        <v>45.596000000000004</v>
      </c>
      <c r="G250" s="13">
        <v>1528.5684531250001</v>
      </c>
      <c r="H250" s="13">
        <v>1738.9580078125</v>
      </c>
      <c r="I250" s="13">
        <v>-210.38955468749987</v>
      </c>
      <c r="J250" s="14">
        <v>0</v>
      </c>
      <c r="K250" s="13">
        <v>0</v>
      </c>
      <c r="L250" s="15">
        <v>0</v>
      </c>
      <c r="M250" s="16">
        <v>2531.1644531250004</v>
      </c>
      <c r="N250" s="16">
        <v>2368.9580078125</v>
      </c>
      <c r="O250" s="16">
        <v>162.20644531250036</v>
      </c>
      <c r="P250" s="14">
        <v>0</v>
      </c>
      <c r="Q250" s="15">
        <v>0</v>
      </c>
    </row>
    <row r="251" spans="1:17" x14ac:dyDescent="0.2">
      <c r="A251" s="12">
        <v>36347</v>
      </c>
      <c r="B251" s="13">
        <v>859.27800000000002</v>
      </c>
      <c r="C251" s="13">
        <v>635</v>
      </c>
      <c r="D251" s="13">
        <v>224.27800000000002</v>
      </c>
      <c r="E251" s="13">
        <v>0</v>
      </c>
      <c r="F251" s="13">
        <v>0</v>
      </c>
      <c r="G251" s="13">
        <v>2038.8524375000002</v>
      </c>
      <c r="H251" s="13">
        <v>2325.4609375</v>
      </c>
      <c r="I251" s="13">
        <v>-286.60849999999982</v>
      </c>
      <c r="J251" s="14">
        <v>0</v>
      </c>
      <c r="K251" s="13">
        <v>0</v>
      </c>
      <c r="L251" s="15">
        <v>1</v>
      </c>
      <c r="M251" s="17">
        <v>2898.1304375</v>
      </c>
      <c r="N251" s="17">
        <v>2960.4609375</v>
      </c>
      <c r="O251" s="17">
        <v>-62.330500000000029</v>
      </c>
      <c r="P251" s="14">
        <v>0</v>
      </c>
      <c r="Q251" s="15">
        <v>0</v>
      </c>
    </row>
    <row r="252" spans="1:17" x14ac:dyDescent="0.2">
      <c r="A252" s="12">
        <v>36348</v>
      </c>
      <c r="B252" s="13">
        <v>834.61500000000001</v>
      </c>
      <c r="C252" s="13">
        <v>664</v>
      </c>
      <c r="D252" s="13">
        <v>170.61500000000001</v>
      </c>
      <c r="E252" s="13">
        <v>0</v>
      </c>
      <c r="F252" s="13">
        <v>0</v>
      </c>
      <c r="G252" s="13">
        <v>2347.9946249999998</v>
      </c>
      <c r="H252" s="13">
        <v>2240.912109375</v>
      </c>
      <c r="I252" s="13">
        <v>107.08251562499981</v>
      </c>
      <c r="J252" s="14">
        <v>0</v>
      </c>
      <c r="K252" s="13">
        <v>0</v>
      </c>
      <c r="L252" s="15">
        <v>0</v>
      </c>
      <c r="M252" s="17">
        <v>3182.6096250000001</v>
      </c>
      <c r="N252" s="17">
        <v>2904.912109375</v>
      </c>
      <c r="O252" s="17">
        <v>277.69751562500005</v>
      </c>
      <c r="P252" s="14">
        <v>0</v>
      </c>
      <c r="Q252" s="15">
        <v>0</v>
      </c>
    </row>
    <row r="253" spans="1:17" x14ac:dyDescent="0.2">
      <c r="A253" s="12">
        <v>36349</v>
      </c>
      <c r="B253" s="13">
        <v>884.46400000000006</v>
      </c>
      <c r="C253" s="13">
        <v>640</v>
      </c>
      <c r="D253" s="13">
        <v>244.46400000000006</v>
      </c>
      <c r="E253" s="13">
        <v>0</v>
      </c>
      <c r="F253" s="13">
        <v>0</v>
      </c>
      <c r="G253" s="13">
        <v>2437.3748203125001</v>
      </c>
      <c r="H253" s="13">
        <v>2240.96484375</v>
      </c>
      <c r="I253" s="13">
        <v>196.40997656250011</v>
      </c>
      <c r="J253" s="14">
        <v>0</v>
      </c>
      <c r="K253" s="13">
        <v>0</v>
      </c>
      <c r="L253" s="15">
        <v>0</v>
      </c>
      <c r="M253" s="17">
        <v>3321.8388203125</v>
      </c>
      <c r="N253" s="17">
        <v>2880.96484375</v>
      </c>
      <c r="O253" s="17">
        <v>440.87397656250005</v>
      </c>
      <c r="P253" s="14">
        <v>0</v>
      </c>
      <c r="Q253" s="15">
        <v>0</v>
      </c>
    </row>
    <row r="254" spans="1:17" x14ac:dyDescent="0.2">
      <c r="A254" s="12">
        <v>36350</v>
      </c>
      <c r="B254" s="13">
        <v>925.83299999999997</v>
      </c>
      <c r="C254" s="13">
        <v>569</v>
      </c>
      <c r="D254" s="13">
        <v>356.83299999999997</v>
      </c>
      <c r="E254" s="13">
        <v>1</v>
      </c>
      <c r="F254" s="13">
        <v>29.83299999999997</v>
      </c>
      <c r="G254" s="13">
        <v>2334.3540703125</v>
      </c>
      <c r="H254" s="13">
        <v>2305.5966796875</v>
      </c>
      <c r="I254" s="13">
        <v>28.757390624999971</v>
      </c>
      <c r="J254" s="14">
        <v>0</v>
      </c>
      <c r="K254" s="13">
        <v>0</v>
      </c>
      <c r="L254" s="15">
        <v>0</v>
      </c>
      <c r="M254" s="16">
        <v>3260.1870703125001</v>
      </c>
      <c r="N254" s="16">
        <v>2874.5966796875</v>
      </c>
      <c r="O254" s="16">
        <v>385.59039062500005</v>
      </c>
      <c r="P254" s="14">
        <v>0</v>
      </c>
      <c r="Q254" s="15">
        <v>0</v>
      </c>
    </row>
    <row r="255" spans="1:17" x14ac:dyDescent="0.2">
      <c r="A255" s="12">
        <v>36351</v>
      </c>
      <c r="B255" s="13">
        <v>1035.8820000000001</v>
      </c>
      <c r="C255" s="13">
        <v>591</v>
      </c>
      <c r="D255" s="13">
        <v>444.88200000000006</v>
      </c>
      <c r="E255" s="13">
        <v>1</v>
      </c>
      <c r="F255" s="13">
        <v>117.88200000000006</v>
      </c>
      <c r="G255" s="13">
        <v>1705.1745390624999</v>
      </c>
      <c r="H255" s="13">
        <v>2024.927734375</v>
      </c>
      <c r="I255" s="13">
        <v>-319.75319531250011</v>
      </c>
      <c r="J255" s="14">
        <v>0</v>
      </c>
      <c r="K255" s="13">
        <v>0</v>
      </c>
      <c r="L255" s="15">
        <v>1</v>
      </c>
      <c r="M255" s="16">
        <v>2741.0565390624997</v>
      </c>
      <c r="N255" s="16">
        <v>2615.927734375</v>
      </c>
      <c r="O255" s="16">
        <v>125.12880468749972</v>
      </c>
      <c r="P255" s="14">
        <v>0</v>
      </c>
      <c r="Q255" s="15">
        <v>0</v>
      </c>
    </row>
    <row r="256" spans="1:17" x14ac:dyDescent="0.2">
      <c r="A256" s="12">
        <v>36352</v>
      </c>
      <c r="B256" s="13">
        <v>982.88400000000001</v>
      </c>
      <c r="C256" s="13">
        <v>604</v>
      </c>
      <c r="D256" s="13">
        <v>378.88400000000001</v>
      </c>
      <c r="E256" s="13">
        <v>1</v>
      </c>
      <c r="F256" s="13">
        <v>51.884000000000015</v>
      </c>
      <c r="G256" s="13">
        <v>1530.4861796875002</v>
      </c>
      <c r="H256" s="13">
        <v>2139.1240234375</v>
      </c>
      <c r="I256" s="13">
        <v>-608.63784374999977</v>
      </c>
      <c r="J256" s="14">
        <v>0</v>
      </c>
      <c r="K256" s="13">
        <v>0</v>
      </c>
      <c r="L256" s="15">
        <v>1</v>
      </c>
      <c r="M256" s="16">
        <v>2513.3701796875002</v>
      </c>
      <c r="N256" s="16">
        <v>2743.1240234375</v>
      </c>
      <c r="O256" s="16">
        <v>-229.75384374999976</v>
      </c>
      <c r="P256" s="14">
        <v>0</v>
      </c>
      <c r="Q256" s="15">
        <v>0</v>
      </c>
    </row>
    <row r="257" spans="1:17" x14ac:dyDescent="0.2">
      <c r="A257" s="12">
        <v>36353</v>
      </c>
      <c r="B257" s="13">
        <v>924.87900000000002</v>
      </c>
      <c r="C257" s="13">
        <v>564</v>
      </c>
      <c r="D257" s="13">
        <v>360.87900000000002</v>
      </c>
      <c r="E257" s="13">
        <v>1</v>
      </c>
      <c r="F257" s="13">
        <v>33.879000000000019</v>
      </c>
      <c r="G257" s="13">
        <v>2077.5800625000002</v>
      </c>
      <c r="H257" s="13">
        <v>2932.3896484375</v>
      </c>
      <c r="I257" s="13">
        <v>-854.80958593749983</v>
      </c>
      <c r="J257" s="14">
        <v>0</v>
      </c>
      <c r="K257" s="13">
        <v>0</v>
      </c>
      <c r="L257" s="15">
        <v>1</v>
      </c>
      <c r="M257" s="16">
        <v>3002.4590625000001</v>
      </c>
      <c r="N257" s="16">
        <v>3496.3896484375</v>
      </c>
      <c r="O257" s="16">
        <v>-493.93058593749993</v>
      </c>
      <c r="P257" s="14">
        <v>0</v>
      </c>
      <c r="Q257" s="15">
        <v>0</v>
      </c>
    </row>
    <row r="258" spans="1:17" x14ac:dyDescent="0.2">
      <c r="A258" s="12">
        <v>36354</v>
      </c>
      <c r="B258" s="13">
        <v>972.50599999999997</v>
      </c>
      <c r="C258" s="13">
        <v>600</v>
      </c>
      <c r="D258" s="13">
        <v>372.50599999999997</v>
      </c>
      <c r="E258" s="13">
        <v>1</v>
      </c>
      <c r="F258" s="13">
        <v>45.505999999999972</v>
      </c>
      <c r="G258" s="13">
        <v>2473.7231328124999</v>
      </c>
      <c r="H258" s="13">
        <v>2824.732421875</v>
      </c>
      <c r="I258" s="13">
        <v>-351.0092890625001</v>
      </c>
      <c r="J258" s="14">
        <v>0</v>
      </c>
      <c r="K258" s="13">
        <v>0</v>
      </c>
      <c r="L258" s="15">
        <v>1</v>
      </c>
      <c r="M258" s="16">
        <v>3446.2291328124998</v>
      </c>
      <c r="N258" s="16">
        <v>3424.732421875</v>
      </c>
      <c r="O258" s="16">
        <v>21.496710937499756</v>
      </c>
      <c r="P258" s="14">
        <v>0</v>
      </c>
      <c r="Q258" s="15">
        <v>0</v>
      </c>
    </row>
    <row r="259" spans="1:17" x14ac:dyDescent="0.2">
      <c r="A259" s="12">
        <v>36355</v>
      </c>
      <c r="B259" s="13">
        <v>1018.054</v>
      </c>
      <c r="C259" s="13">
        <v>655</v>
      </c>
      <c r="D259" s="13">
        <v>363.05399999999997</v>
      </c>
      <c r="E259" s="13">
        <v>1</v>
      </c>
      <c r="F259" s="13">
        <v>36.053999999999974</v>
      </c>
      <c r="G259" s="13">
        <v>2507.2349374999999</v>
      </c>
      <c r="H259" s="13">
        <v>2574.923828125</v>
      </c>
      <c r="I259" s="13">
        <v>-67.688890625000113</v>
      </c>
      <c r="J259" s="14">
        <v>0</v>
      </c>
      <c r="K259" s="13">
        <v>0</v>
      </c>
      <c r="L259" s="15">
        <v>0</v>
      </c>
      <c r="M259" s="16">
        <v>3525.2889375</v>
      </c>
      <c r="N259" s="16">
        <v>3229.923828125</v>
      </c>
      <c r="O259" s="16">
        <v>295.36510937499997</v>
      </c>
      <c r="P259" s="14">
        <v>0</v>
      </c>
      <c r="Q259" s="15">
        <v>0</v>
      </c>
    </row>
    <row r="260" spans="1:17" x14ac:dyDescent="0.2">
      <c r="A260" s="12">
        <v>36356</v>
      </c>
      <c r="B260" s="13">
        <v>927.21199999999999</v>
      </c>
      <c r="C260" s="13">
        <v>619</v>
      </c>
      <c r="D260" s="13">
        <v>308.21199999999999</v>
      </c>
      <c r="E260" s="13">
        <v>0</v>
      </c>
      <c r="F260" s="13">
        <v>0</v>
      </c>
      <c r="G260" s="13">
        <v>2413.0468203125001</v>
      </c>
      <c r="H260" s="13">
        <v>2370.6337890625</v>
      </c>
      <c r="I260" s="13">
        <v>42.413031250000131</v>
      </c>
      <c r="J260" s="14">
        <v>0</v>
      </c>
      <c r="K260" s="13">
        <v>0</v>
      </c>
      <c r="L260" s="15">
        <v>0</v>
      </c>
      <c r="M260" s="17">
        <v>3340.2588203125001</v>
      </c>
      <c r="N260" s="17">
        <v>2989.6337890625</v>
      </c>
      <c r="O260" s="17">
        <v>350.62503125000012</v>
      </c>
      <c r="P260" s="14">
        <v>0</v>
      </c>
      <c r="Q260" s="15">
        <v>0</v>
      </c>
    </row>
    <row r="261" spans="1:17" x14ac:dyDescent="0.2">
      <c r="A261" s="12">
        <v>36357</v>
      </c>
      <c r="B261" s="13">
        <v>954.27499999999998</v>
      </c>
      <c r="C261" s="13">
        <v>608</v>
      </c>
      <c r="D261" s="13">
        <v>346.27499999999998</v>
      </c>
      <c r="E261" s="13">
        <v>1</v>
      </c>
      <c r="F261" s="13">
        <v>19.274999999999999</v>
      </c>
      <c r="G261" s="13">
        <v>2440.8496875000001</v>
      </c>
      <c r="H261" s="13">
        <v>2030.580078125</v>
      </c>
      <c r="I261" s="13">
        <v>410.26960937500007</v>
      </c>
      <c r="J261" s="14">
        <v>1</v>
      </c>
      <c r="K261" s="13">
        <v>160.26960937500007</v>
      </c>
      <c r="L261" s="15">
        <v>0</v>
      </c>
      <c r="M261" s="16">
        <v>3395.1246875000002</v>
      </c>
      <c r="N261" s="16">
        <v>2638.580078125</v>
      </c>
      <c r="O261" s="16">
        <v>756.54460937500016</v>
      </c>
      <c r="P261" s="14">
        <v>1</v>
      </c>
      <c r="Q261" s="15">
        <v>0</v>
      </c>
    </row>
    <row r="262" spans="1:17" x14ac:dyDescent="0.2">
      <c r="A262" s="12">
        <v>36358</v>
      </c>
      <c r="B262" s="13">
        <v>980.35</v>
      </c>
      <c r="C262" s="13">
        <v>623</v>
      </c>
      <c r="D262" s="13">
        <v>357.35</v>
      </c>
      <c r="E262" s="13">
        <v>1</v>
      </c>
      <c r="F262" s="13">
        <v>30.35</v>
      </c>
      <c r="G262" s="13">
        <v>1404.1162812500002</v>
      </c>
      <c r="H262" s="13">
        <v>1883.392578125</v>
      </c>
      <c r="I262" s="13">
        <v>-479.27629687499984</v>
      </c>
      <c r="J262" s="14">
        <v>0</v>
      </c>
      <c r="K262" s="13">
        <v>0</v>
      </c>
      <c r="L262" s="15">
        <v>1</v>
      </c>
      <c r="M262" s="16">
        <v>2384.4662812500001</v>
      </c>
      <c r="N262" s="16">
        <v>2506.392578125</v>
      </c>
      <c r="O262" s="16">
        <v>-121.92629687499993</v>
      </c>
      <c r="P262" s="14">
        <v>0</v>
      </c>
      <c r="Q262" s="15">
        <v>0</v>
      </c>
    </row>
    <row r="263" spans="1:17" x14ac:dyDescent="0.2">
      <c r="A263" s="12">
        <v>36359</v>
      </c>
      <c r="B263" s="13">
        <v>1001.6369999999999</v>
      </c>
      <c r="C263" s="13">
        <v>627</v>
      </c>
      <c r="D263" s="13">
        <v>374.63699999999994</v>
      </c>
      <c r="E263" s="13">
        <v>1</v>
      </c>
      <c r="F263" s="13">
        <v>47.636999999999944</v>
      </c>
      <c r="G263" s="13">
        <v>1416.58528125</v>
      </c>
      <c r="H263" s="13">
        <v>1613.3916015625</v>
      </c>
      <c r="I263" s="13">
        <v>-196.80632031250002</v>
      </c>
      <c r="J263" s="14">
        <v>0</v>
      </c>
      <c r="K263" s="13">
        <v>0</v>
      </c>
      <c r="L263" s="15">
        <v>0</v>
      </c>
      <c r="M263" s="16">
        <v>2418.2222812499999</v>
      </c>
      <c r="N263" s="16">
        <v>2240.3916015625</v>
      </c>
      <c r="O263" s="16">
        <v>177.83067968749992</v>
      </c>
      <c r="P263" s="14">
        <v>0</v>
      </c>
      <c r="Q263" s="15">
        <v>0</v>
      </c>
    </row>
    <row r="264" spans="1:17" x14ac:dyDescent="0.2">
      <c r="A264" s="12">
        <v>36360</v>
      </c>
      <c r="B264" s="13">
        <v>891.15</v>
      </c>
      <c r="C264" s="13">
        <v>659</v>
      </c>
      <c r="D264" s="13">
        <v>232.15</v>
      </c>
      <c r="E264" s="13">
        <v>0</v>
      </c>
      <c r="F264" s="13">
        <v>0</v>
      </c>
      <c r="G264" s="13">
        <v>2115.2839062499997</v>
      </c>
      <c r="H264" s="13">
        <v>2024.48828125</v>
      </c>
      <c r="I264" s="13">
        <v>90.795624999999745</v>
      </c>
      <c r="J264" s="14">
        <v>0</v>
      </c>
      <c r="K264" s="13">
        <v>0</v>
      </c>
      <c r="L264" s="15">
        <v>0</v>
      </c>
      <c r="M264" s="14">
        <v>3006.4339062499998</v>
      </c>
      <c r="N264" s="14">
        <v>2683.48828125</v>
      </c>
      <c r="O264" s="14">
        <v>322.94562500000001</v>
      </c>
      <c r="P264" s="14">
        <v>0</v>
      </c>
      <c r="Q264" s="15">
        <v>0</v>
      </c>
    </row>
    <row r="265" spans="1:17" x14ac:dyDescent="0.2">
      <c r="A265" s="12">
        <v>36361</v>
      </c>
      <c r="B265" s="13">
        <v>904.404</v>
      </c>
      <c r="C265" s="13">
        <v>691</v>
      </c>
      <c r="D265" s="13">
        <v>213.404</v>
      </c>
      <c r="E265" s="13">
        <v>0</v>
      </c>
      <c r="F265" s="13">
        <v>0</v>
      </c>
      <c r="G265" s="13">
        <v>2467.8930703124997</v>
      </c>
      <c r="H265" s="13">
        <v>2070.2265625</v>
      </c>
      <c r="I265" s="13">
        <v>397.66650781249973</v>
      </c>
      <c r="J265" s="14">
        <v>1</v>
      </c>
      <c r="K265" s="13">
        <v>147.66650781249973</v>
      </c>
      <c r="L265" s="15">
        <v>0</v>
      </c>
      <c r="M265" s="17">
        <v>3372.2970703124997</v>
      </c>
      <c r="N265" s="17">
        <v>2761.2265625</v>
      </c>
      <c r="O265" s="17">
        <v>611.07050781249973</v>
      </c>
      <c r="P265" s="14">
        <v>0</v>
      </c>
      <c r="Q265" s="15">
        <v>0</v>
      </c>
    </row>
    <row r="266" spans="1:17" x14ac:dyDescent="0.2">
      <c r="A266" s="12">
        <v>36362</v>
      </c>
      <c r="B266" s="13">
        <v>861.86300000000006</v>
      </c>
      <c r="C266" s="13">
        <v>683</v>
      </c>
      <c r="D266" s="13">
        <v>178.86300000000006</v>
      </c>
      <c r="E266" s="13">
        <v>0</v>
      </c>
      <c r="F266" s="13">
        <v>0</v>
      </c>
      <c r="G266" s="13">
        <v>2744.6416640624998</v>
      </c>
      <c r="H266" s="13">
        <v>2046.2080078125</v>
      </c>
      <c r="I266" s="13">
        <v>698.43365624999979</v>
      </c>
      <c r="J266" s="14">
        <v>1</v>
      </c>
      <c r="K266" s="13">
        <v>448.43365624999979</v>
      </c>
      <c r="L266" s="15">
        <v>0</v>
      </c>
      <c r="M266" s="17">
        <v>3606.5046640624996</v>
      </c>
      <c r="N266" s="17">
        <v>2729.2080078125</v>
      </c>
      <c r="O266" s="17">
        <v>877.29665624999961</v>
      </c>
      <c r="P266" s="14">
        <v>1</v>
      </c>
      <c r="Q266" s="15">
        <v>0</v>
      </c>
    </row>
    <row r="267" spans="1:17" x14ac:dyDescent="0.2">
      <c r="A267" s="12">
        <v>36363</v>
      </c>
      <c r="B267" s="13">
        <v>732.54100000000005</v>
      </c>
      <c r="C267" s="13">
        <v>649</v>
      </c>
      <c r="D267" s="13">
        <v>83.541000000000054</v>
      </c>
      <c r="E267" s="13">
        <v>0</v>
      </c>
      <c r="F267" s="13">
        <v>0</v>
      </c>
      <c r="G267" s="13">
        <v>2854.5555390625</v>
      </c>
      <c r="H267" s="13">
        <v>2091.783203125</v>
      </c>
      <c r="I267" s="13">
        <v>762.77233593749997</v>
      </c>
      <c r="J267" s="14">
        <v>1</v>
      </c>
      <c r="K267" s="13">
        <v>512.77233593749997</v>
      </c>
      <c r="L267" s="15">
        <v>0</v>
      </c>
      <c r="M267" s="17">
        <v>3587.0965390625001</v>
      </c>
      <c r="N267" s="17">
        <v>2740.783203125</v>
      </c>
      <c r="O267" s="17">
        <v>846.31333593750014</v>
      </c>
      <c r="P267" s="14">
        <v>1</v>
      </c>
      <c r="Q267" s="15">
        <v>0</v>
      </c>
    </row>
    <row r="268" spans="1:17" x14ac:dyDescent="0.2">
      <c r="A268" s="12">
        <v>36364</v>
      </c>
      <c r="B268" s="13">
        <v>790.49199999999996</v>
      </c>
      <c r="C268" s="13">
        <v>625</v>
      </c>
      <c r="D268" s="13">
        <v>165.49199999999996</v>
      </c>
      <c r="E268" s="13">
        <v>0</v>
      </c>
      <c r="F268" s="13">
        <v>0</v>
      </c>
      <c r="G268" s="13">
        <v>2379.2002421875</v>
      </c>
      <c r="H268" s="13">
        <v>2033.3095703125</v>
      </c>
      <c r="I268" s="13">
        <v>345.89067187499995</v>
      </c>
      <c r="J268" s="14">
        <v>1</v>
      </c>
      <c r="K268" s="13">
        <v>95.890671874999953</v>
      </c>
      <c r="L268" s="15">
        <v>0</v>
      </c>
      <c r="M268" s="14">
        <v>3169.6922421874997</v>
      </c>
      <c r="N268" s="14">
        <v>2658.3095703125</v>
      </c>
      <c r="O268" s="14">
        <v>511.38267187499969</v>
      </c>
      <c r="P268" s="14">
        <v>0</v>
      </c>
      <c r="Q268" s="15">
        <v>0</v>
      </c>
    </row>
    <row r="269" spans="1:17" x14ac:dyDescent="0.2">
      <c r="A269" s="12">
        <v>36365</v>
      </c>
      <c r="B269" s="13">
        <v>932.67600000000004</v>
      </c>
      <c r="C269" s="13">
        <v>618</v>
      </c>
      <c r="D269" s="13">
        <v>314.67600000000004</v>
      </c>
      <c r="E269" s="13">
        <v>0</v>
      </c>
      <c r="F269" s="13">
        <v>0</v>
      </c>
      <c r="G269" s="13">
        <v>1450.6910546874999</v>
      </c>
      <c r="H269" s="13">
        <v>1739.4677734375</v>
      </c>
      <c r="I269" s="13">
        <v>-288.7767187500001</v>
      </c>
      <c r="J269" s="14">
        <v>0</v>
      </c>
      <c r="K269" s="13">
        <v>0</v>
      </c>
      <c r="L269" s="15">
        <v>1</v>
      </c>
      <c r="M269" s="14">
        <v>2383.3670546875001</v>
      </c>
      <c r="N269" s="14">
        <v>2357.4677734375</v>
      </c>
      <c r="O269" s="14">
        <v>25.899281250000058</v>
      </c>
      <c r="P269" s="14">
        <v>0</v>
      </c>
      <c r="Q269" s="15">
        <v>0</v>
      </c>
    </row>
    <row r="270" spans="1:17" x14ac:dyDescent="0.2">
      <c r="A270" s="12">
        <v>36366</v>
      </c>
      <c r="B270" s="13">
        <v>966.19399999999996</v>
      </c>
      <c r="C270" s="13">
        <v>638</v>
      </c>
      <c r="D270" s="13">
        <v>328.19399999999996</v>
      </c>
      <c r="E270" s="13">
        <v>1</v>
      </c>
      <c r="F270" s="13">
        <v>1.19399999999996</v>
      </c>
      <c r="G270" s="13">
        <v>1409.0886406249999</v>
      </c>
      <c r="H270" s="13">
        <v>1674.7431640625</v>
      </c>
      <c r="I270" s="13">
        <v>-265.65452343750007</v>
      </c>
      <c r="J270" s="14">
        <v>0</v>
      </c>
      <c r="K270" s="13">
        <v>0</v>
      </c>
      <c r="L270" s="15">
        <v>1</v>
      </c>
      <c r="M270" s="17">
        <v>2375.2826406249997</v>
      </c>
      <c r="N270" s="17">
        <v>2312.7431640625</v>
      </c>
      <c r="O270" s="17">
        <v>62.539476562499658</v>
      </c>
      <c r="P270" s="14">
        <v>0</v>
      </c>
      <c r="Q270" s="15">
        <v>0</v>
      </c>
    </row>
    <row r="271" spans="1:17" x14ac:dyDescent="0.2">
      <c r="A271" s="12">
        <v>36367</v>
      </c>
      <c r="B271" s="13">
        <v>796.95299999999997</v>
      </c>
      <c r="C271" s="13">
        <v>663</v>
      </c>
      <c r="D271" s="13">
        <v>133.95299999999997</v>
      </c>
      <c r="E271" s="13">
        <v>0</v>
      </c>
      <c r="F271" s="13">
        <v>0</v>
      </c>
      <c r="G271" s="13">
        <v>2108.9649291338578</v>
      </c>
      <c r="H271" s="13">
        <v>2208.751968503937</v>
      </c>
      <c r="I271" s="13">
        <v>-99.787039370079128</v>
      </c>
      <c r="J271" s="14">
        <v>0</v>
      </c>
      <c r="K271" s="13">
        <v>0</v>
      </c>
      <c r="L271" s="15">
        <v>0</v>
      </c>
      <c r="M271" s="17">
        <v>2905.9179291338578</v>
      </c>
      <c r="N271" s="17">
        <v>2871.751968503937</v>
      </c>
      <c r="O271" s="17">
        <v>34.165960629920846</v>
      </c>
      <c r="P271" s="14">
        <v>0</v>
      </c>
      <c r="Q271" s="15">
        <v>0</v>
      </c>
    </row>
    <row r="272" spans="1:17" x14ac:dyDescent="0.2">
      <c r="A272" s="12">
        <v>36368</v>
      </c>
      <c r="B272" s="13">
        <v>910.36900000000003</v>
      </c>
      <c r="C272" s="13">
        <v>692</v>
      </c>
      <c r="D272" s="13">
        <v>218.36900000000003</v>
      </c>
      <c r="E272" s="13">
        <v>0</v>
      </c>
      <c r="F272" s="13">
        <v>0</v>
      </c>
      <c r="G272" s="13">
        <v>2425.6616220472442</v>
      </c>
      <c r="H272" s="13">
        <v>2024.6889763779527</v>
      </c>
      <c r="I272" s="13">
        <v>400.97264566929152</v>
      </c>
      <c r="J272" s="14">
        <v>1</v>
      </c>
      <c r="K272" s="13">
        <v>150.97264566929152</v>
      </c>
      <c r="L272" s="15">
        <v>0</v>
      </c>
      <c r="M272" s="17">
        <v>3336.0306220472444</v>
      </c>
      <c r="N272" s="17">
        <v>2716.6889763779527</v>
      </c>
      <c r="O272" s="17">
        <v>619.34164566929167</v>
      </c>
      <c r="P272" s="14">
        <v>0</v>
      </c>
      <c r="Q272" s="15">
        <v>0</v>
      </c>
    </row>
    <row r="273" spans="1:17" x14ac:dyDescent="0.2">
      <c r="A273" s="12">
        <v>36369</v>
      </c>
      <c r="B273" s="13">
        <v>864.67899999999997</v>
      </c>
      <c r="C273" s="13">
        <v>671</v>
      </c>
      <c r="D273" s="13">
        <v>193.67899999999997</v>
      </c>
      <c r="E273" s="13">
        <v>0</v>
      </c>
      <c r="F273" s="13">
        <v>0</v>
      </c>
      <c r="G273" s="13">
        <v>2205.5332913385828</v>
      </c>
      <c r="H273" s="13">
        <v>2088.6889763779527</v>
      </c>
      <c r="I273" s="13">
        <v>116.84431496063007</v>
      </c>
      <c r="J273" s="14">
        <v>0</v>
      </c>
      <c r="K273" s="13">
        <v>0</v>
      </c>
      <c r="L273" s="15">
        <v>0</v>
      </c>
      <c r="M273" s="17">
        <v>3070.2122913385829</v>
      </c>
      <c r="N273" s="17">
        <v>2759.6889763779527</v>
      </c>
      <c r="O273" s="17">
        <v>310.52331496063016</v>
      </c>
      <c r="P273" s="14">
        <v>0</v>
      </c>
      <c r="Q273" s="15">
        <v>0</v>
      </c>
    </row>
    <row r="274" spans="1:17" x14ac:dyDescent="0.2">
      <c r="A274" s="12">
        <v>36370</v>
      </c>
      <c r="B274" s="13">
        <v>818.74900000000002</v>
      </c>
      <c r="C274" s="13">
        <v>637</v>
      </c>
      <c r="D274" s="13">
        <v>181.74900000000002</v>
      </c>
      <c r="E274" s="13">
        <v>0</v>
      </c>
      <c r="F274" s="13">
        <v>0</v>
      </c>
      <c r="G274" s="13">
        <v>2283.7188976377952</v>
      </c>
      <c r="H274" s="13">
        <v>2000.4379921259842</v>
      </c>
      <c r="I274" s="13">
        <v>283.28090551181094</v>
      </c>
      <c r="J274" s="14">
        <v>1</v>
      </c>
      <c r="K274" s="13">
        <v>33.280905511810943</v>
      </c>
      <c r="L274" s="15">
        <v>0</v>
      </c>
      <c r="M274" s="17">
        <v>3102.4678976377954</v>
      </c>
      <c r="N274" s="17">
        <v>2637.4379921259842</v>
      </c>
      <c r="O274" s="17">
        <v>465.02990551181119</v>
      </c>
      <c r="P274" s="14">
        <v>0</v>
      </c>
      <c r="Q274" s="15">
        <v>0</v>
      </c>
    </row>
    <row r="275" spans="1:17" x14ac:dyDescent="0.2">
      <c r="A275" s="12">
        <v>36371</v>
      </c>
      <c r="B275" s="13">
        <v>827.24199999999996</v>
      </c>
      <c r="C275" s="13">
        <v>645</v>
      </c>
      <c r="D275" s="13">
        <v>182.24199999999996</v>
      </c>
      <c r="E275" s="13">
        <v>0</v>
      </c>
      <c r="F275" s="13">
        <v>0</v>
      </c>
      <c r="G275" s="13">
        <v>2171.2178267716536</v>
      </c>
      <c r="H275" s="13">
        <v>1867.2795275590552</v>
      </c>
      <c r="I275" s="13">
        <v>303.93829921259839</v>
      </c>
      <c r="J275" s="14">
        <v>1</v>
      </c>
      <c r="K275" s="13">
        <v>53.938299212598395</v>
      </c>
      <c r="L275" s="15">
        <v>0</v>
      </c>
      <c r="M275" s="14">
        <v>2998.4598267716538</v>
      </c>
      <c r="N275" s="14">
        <v>2512.2795275590552</v>
      </c>
      <c r="O275" s="14">
        <v>486.18029921259858</v>
      </c>
      <c r="P275" s="14">
        <v>0</v>
      </c>
      <c r="Q275" s="15">
        <v>0</v>
      </c>
    </row>
    <row r="276" spans="1:17" x14ac:dyDescent="0.2">
      <c r="A276" s="12">
        <v>36372</v>
      </c>
      <c r="B276" s="13">
        <v>754.40800000000002</v>
      </c>
      <c r="C276" s="13">
        <v>593</v>
      </c>
      <c r="D276" s="13">
        <v>161.40800000000002</v>
      </c>
      <c r="E276" s="13">
        <v>0</v>
      </c>
      <c r="F276" s="13">
        <v>0</v>
      </c>
      <c r="G276" s="13">
        <v>2046.0654330708662</v>
      </c>
      <c r="H276" s="13">
        <v>1681.6899606299212</v>
      </c>
      <c r="I276" s="13">
        <v>364.37547244094503</v>
      </c>
      <c r="J276" s="14">
        <v>1</v>
      </c>
      <c r="K276" s="13">
        <v>114.37547244094503</v>
      </c>
      <c r="L276" s="15">
        <v>0</v>
      </c>
      <c r="M276" s="14">
        <v>2800.4734330708661</v>
      </c>
      <c r="N276" s="14">
        <v>2274.6899606299212</v>
      </c>
      <c r="O276" s="14">
        <v>525.78347244094493</v>
      </c>
      <c r="P276" s="14">
        <v>0</v>
      </c>
      <c r="Q276" s="15">
        <v>0</v>
      </c>
    </row>
    <row r="277" spans="1:17" s="22" customFormat="1" x14ac:dyDescent="0.2">
      <c r="A277" s="12">
        <v>36373</v>
      </c>
      <c r="B277" s="13">
        <v>1020.575</v>
      </c>
      <c r="C277" s="13">
        <v>590</v>
      </c>
      <c r="D277" s="13">
        <v>430.57499999999999</v>
      </c>
      <c r="E277" s="13">
        <v>1</v>
      </c>
      <c r="F277" s="13">
        <v>103.575</v>
      </c>
      <c r="G277" s="13">
        <v>1622.0681653543309</v>
      </c>
      <c r="H277" s="13">
        <v>1500.8159448818897</v>
      </c>
      <c r="I277" s="13">
        <v>121.25222047244119</v>
      </c>
      <c r="J277" s="14">
        <v>0</v>
      </c>
      <c r="K277" s="13">
        <v>0</v>
      </c>
      <c r="L277" s="15">
        <v>0</v>
      </c>
      <c r="M277" s="16">
        <v>2642.6431653543309</v>
      </c>
      <c r="N277" s="16">
        <v>2090.8159448818897</v>
      </c>
      <c r="O277" s="21">
        <v>551.82722047244124</v>
      </c>
      <c r="P277" s="14">
        <v>0</v>
      </c>
      <c r="Q277" s="15">
        <v>0</v>
      </c>
    </row>
    <row r="278" spans="1:17" s="22" customFormat="1" x14ac:dyDescent="0.2">
      <c r="A278" s="12">
        <v>36374</v>
      </c>
      <c r="B278" s="13">
        <v>976.85400000000004</v>
      </c>
      <c r="C278" s="13">
        <v>603</v>
      </c>
      <c r="D278" s="13">
        <v>373.85400000000004</v>
      </c>
      <c r="E278" s="13">
        <v>1</v>
      </c>
      <c r="F278" s="13">
        <v>46.854000000000042</v>
      </c>
      <c r="G278" s="13">
        <v>1790.940622047244</v>
      </c>
      <c r="H278" s="13">
        <v>2198.8907480314961</v>
      </c>
      <c r="I278" s="13">
        <v>-407.95012598425205</v>
      </c>
      <c r="J278" s="14">
        <v>0</v>
      </c>
      <c r="K278" s="13">
        <v>0</v>
      </c>
      <c r="L278" s="15">
        <v>1</v>
      </c>
      <c r="M278" s="16">
        <v>2767.794622047244</v>
      </c>
      <c r="N278" s="16">
        <v>2801.8907480314961</v>
      </c>
      <c r="O278" s="21">
        <v>-34.096125984252012</v>
      </c>
      <c r="P278" s="14">
        <v>0</v>
      </c>
      <c r="Q278" s="15">
        <v>0</v>
      </c>
    </row>
    <row r="279" spans="1:17" s="22" customFormat="1" x14ac:dyDescent="0.2">
      <c r="A279" s="12">
        <v>36375</v>
      </c>
      <c r="B279" s="13">
        <v>922.42100000000005</v>
      </c>
      <c r="C279" s="13">
        <v>632</v>
      </c>
      <c r="D279" s="13">
        <v>290.42100000000005</v>
      </c>
      <c r="E279" s="13">
        <v>0</v>
      </c>
      <c r="F279" s="13">
        <v>0</v>
      </c>
      <c r="G279" s="13">
        <v>1958.4033937007875</v>
      </c>
      <c r="H279" s="13">
        <v>2231.7244094488187</v>
      </c>
      <c r="I279" s="13">
        <v>-273.32101574803119</v>
      </c>
      <c r="J279" s="14">
        <v>0</v>
      </c>
      <c r="K279" s="13">
        <v>0</v>
      </c>
      <c r="L279" s="15">
        <v>1</v>
      </c>
      <c r="M279" s="17">
        <v>2880.8243937007874</v>
      </c>
      <c r="N279" s="17">
        <v>2863.7244094488187</v>
      </c>
      <c r="O279" s="23">
        <v>17.099984251968635</v>
      </c>
      <c r="P279" s="14">
        <v>0</v>
      </c>
      <c r="Q279" s="15">
        <v>0</v>
      </c>
    </row>
    <row r="280" spans="1:17" s="22" customFormat="1" x14ac:dyDescent="0.2">
      <c r="A280" s="12">
        <v>36376</v>
      </c>
      <c r="B280" s="13">
        <v>891.23099999999999</v>
      </c>
      <c r="C280" s="13">
        <v>638</v>
      </c>
      <c r="D280" s="13">
        <v>253.23099999999999</v>
      </c>
      <c r="E280" s="13">
        <v>0</v>
      </c>
      <c r="F280" s="13">
        <v>0</v>
      </c>
      <c r="G280" s="13">
        <v>1974.2914173228346</v>
      </c>
      <c r="H280" s="13">
        <v>2161.0885826771655</v>
      </c>
      <c r="I280" s="13">
        <v>-186.7971653543309</v>
      </c>
      <c r="J280" s="14">
        <v>0</v>
      </c>
      <c r="K280" s="13">
        <v>0</v>
      </c>
      <c r="L280" s="15">
        <v>0</v>
      </c>
      <c r="M280" s="17">
        <v>2865.5224173228344</v>
      </c>
      <c r="N280" s="17">
        <v>2799.0885826771655</v>
      </c>
      <c r="O280" s="23">
        <v>66.433834645668867</v>
      </c>
      <c r="P280" s="14">
        <v>0</v>
      </c>
      <c r="Q280" s="15">
        <v>0</v>
      </c>
    </row>
    <row r="281" spans="1:17" s="22" customFormat="1" x14ac:dyDescent="0.2">
      <c r="A281" s="12">
        <v>36377</v>
      </c>
      <c r="B281" s="13">
        <v>847.83</v>
      </c>
      <c r="C281" s="13">
        <v>662</v>
      </c>
      <c r="D281" s="13">
        <v>185.83</v>
      </c>
      <c r="E281" s="13">
        <v>0</v>
      </c>
      <c r="F281" s="13">
        <v>0</v>
      </c>
      <c r="G281" s="13">
        <v>2082.2219133858266</v>
      </c>
      <c r="H281" s="13">
        <v>1977</v>
      </c>
      <c r="I281" s="13">
        <v>105.22191338582661</v>
      </c>
      <c r="J281" s="14">
        <v>0</v>
      </c>
      <c r="K281" s="13">
        <v>0</v>
      </c>
      <c r="L281" s="15">
        <v>0</v>
      </c>
      <c r="M281" s="17">
        <v>2930.0519133858265</v>
      </c>
      <c r="N281" s="17">
        <v>2639</v>
      </c>
      <c r="O281" s="23">
        <v>291.05191338582654</v>
      </c>
      <c r="P281" s="14">
        <v>0</v>
      </c>
      <c r="Q281" s="15">
        <v>0</v>
      </c>
    </row>
    <row r="282" spans="1:17" x14ac:dyDescent="0.2">
      <c r="A282" s="12">
        <v>36378</v>
      </c>
      <c r="B282" s="13">
        <v>809.09500000000003</v>
      </c>
      <c r="C282" s="13">
        <v>592</v>
      </c>
      <c r="D282" s="13">
        <v>217.095</v>
      </c>
      <c r="E282" s="13">
        <v>0</v>
      </c>
      <c r="F282" s="13">
        <v>0</v>
      </c>
      <c r="G282" s="13">
        <v>1951.4654566929134</v>
      </c>
      <c r="H282" s="13">
        <v>1879.0344488188975</v>
      </c>
      <c r="I282" s="13">
        <v>72.431007874015904</v>
      </c>
      <c r="J282" s="14">
        <v>0</v>
      </c>
      <c r="K282" s="13">
        <v>0</v>
      </c>
      <c r="L282" s="15">
        <v>0</v>
      </c>
      <c r="M282" s="14">
        <v>2760.5604566929132</v>
      </c>
      <c r="N282" s="14">
        <v>2471.0344488188975</v>
      </c>
      <c r="O282" s="14">
        <v>289.5260078740157</v>
      </c>
      <c r="P282" s="14">
        <v>0</v>
      </c>
      <c r="Q282" s="15">
        <v>0</v>
      </c>
    </row>
    <row r="283" spans="1:17" x14ac:dyDescent="0.2">
      <c r="A283" s="12">
        <v>36379</v>
      </c>
      <c r="B283" s="13">
        <v>803.428</v>
      </c>
      <c r="C283" s="13">
        <v>607</v>
      </c>
      <c r="D283" s="13">
        <v>196.428</v>
      </c>
      <c r="E283" s="13">
        <v>0</v>
      </c>
      <c r="F283" s="13">
        <v>0</v>
      </c>
      <c r="G283" s="13">
        <v>1698.7358976377955</v>
      </c>
      <c r="H283" s="13">
        <v>1514.9370078740158</v>
      </c>
      <c r="I283" s="13">
        <v>183.7988897637797</v>
      </c>
      <c r="J283" s="14">
        <v>0</v>
      </c>
      <c r="K283" s="13">
        <v>0</v>
      </c>
      <c r="L283" s="15">
        <v>0</v>
      </c>
      <c r="M283" s="14">
        <v>2502.1638976377953</v>
      </c>
      <c r="N283" s="14">
        <v>2121.9370078740158</v>
      </c>
      <c r="O283" s="14">
        <v>380.22688976377958</v>
      </c>
      <c r="P283" s="14">
        <v>0</v>
      </c>
      <c r="Q283" s="15">
        <v>0</v>
      </c>
    </row>
    <row r="284" spans="1:17" x14ac:dyDescent="0.2">
      <c r="A284" s="12">
        <v>36380</v>
      </c>
      <c r="B284" s="13">
        <v>827.399</v>
      </c>
      <c r="C284" s="13">
        <v>614</v>
      </c>
      <c r="D284" s="13">
        <v>213.399</v>
      </c>
      <c r="E284" s="13">
        <v>0</v>
      </c>
      <c r="F284" s="13">
        <v>0</v>
      </c>
      <c r="G284" s="13">
        <v>1719.5928976377952</v>
      </c>
      <c r="H284" s="13">
        <v>1407.9370078740158</v>
      </c>
      <c r="I284" s="13">
        <v>311.65588976377944</v>
      </c>
      <c r="J284" s="14">
        <v>1</v>
      </c>
      <c r="K284" s="13">
        <v>61.655889763779442</v>
      </c>
      <c r="L284" s="15">
        <v>0</v>
      </c>
      <c r="M284" s="14">
        <v>2546.9918976377953</v>
      </c>
      <c r="N284" s="14">
        <v>2021.9370078740158</v>
      </c>
      <c r="O284" s="14">
        <v>525.05488976377956</v>
      </c>
      <c r="P284" s="14">
        <v>0</v>
      </c>
      <c r="Q284" s="15">
        <v>0</v>
      </c>
    </row>
    <row r="285" spans="1:17" x14ac:dyDescent="0.2">
      <c r="A285" s="12">
        <v>36381</v>
      </c>
      <c r="B285" s="13">
        <v>771.61800000000005</v>
      </c>
      <c r="C285" s="13">
        <v>587</v>
      </c>
      <c r="D285" s="13">
        <v>184.61800000000005</v>
      </c>
      <c r="E285" s="13">
        <v>0</v>
      </c>
      <c r="F285" s="13">
        <v>0</v>
      </c>
      <c r="G285" s="13">
        <v>1929.3662677165355</v>
      </c>
      <c r="H285" s="13">
        <v>1992.6899606299212</v>
      </c>
      <c r="I285" s="13">
        <v>-63.323692913385685</v>
      </c>
      <c r="J285" s="14">
        <v>0</v>
      </c>
      <c r="K285" s="13">
        <v>0</v>
      </c>
      <c r="L285" s="15">
        <v>0</v>
      </c>
      <c r="M285" s="14">
        <v>2700.9842677165357</v>
      </c>
      <c r="N285" s="14">
        <v>2579.6899606299212</v>
      </c>
      <c r="O285" s="14">
        <v>121.29430708661448</v>
      </c>
      <c r="P285" s="14">
        <v>0</v>
      </c>
      <c r="Q285" s="15">
        <v>0</v>
      </c>
    </row>
    <row r="286" spans="1:17" s="22" customFormat="1" x14ac:dyDescent="0.2">
      <c r="A286" s="12">
        <v>36382</v>
      </c>
      <c r="B286" s="13">
        <v>830.98199999999997</v>
      </c>
      <c r="C286" s="13">
        <v>650</v>
      </c>
      <c r="D286" s="13">
        <v>180.98199999999997</v>
      </c>
      <c r="E286" s="13">
        <v>0</v>
      </c>
      <c r="F286" s="13">
        <v>0</v>
      </c>
      <c r="G286" s="13">
        <v>1889.2741023622045</v>
      </c>
      <c r="H286" s="13">
        <v>1891.8681102362204</v>
      </c>
      <c r="I286" s="13">
        <v>-2.5940078740159151</v>
      </c>
      <c r="J286" s="14">
        <v>0</v>
      </c>
      <c r="K286" s="13">
        <v>0</v>
      </c>
      <c r="L286" s="15">
        <v>0</v>
      </c>
      <c r="M286" s="17">
        <v>2720.2561023622047</v>
      </c>
      <c r="N286" s="17">
        <v>2541.8681102362207</v>
      </c>
      <c r="O286" s="23">
        <v>178.38799212598406</v>
      </c>
      <c r="P286" s="14">
        <v>0</v>
      </c>
      <c r="Q286" s="15">
        <v>0</v>
      </c>
    </row>
    <row r="287" spans="1:17" s="22" customFormat="1" x14ac:dyDescent="0.2">
      <c r="A287" s="12">
        <v>36383</v>
      </c>
      <c r="B287" s="13">
        <v>796.53599999999994</v>
      </c>
      <c r="C287" s="13">
        <v>654</v>
      </c>
      <c r="D287" s="13">
        <v>142.53599999999994</v>
      </c>
      <c r="E287" s="13">
        <v>0</v>
      </c>
      <c r="F287" s="13">
        <v>0</v>
      </c>
      <c r="G287" s="13">
        <v>1951.3478346456693</v>
      </c>
      <c r="H287" s="13">
        <v>1678.1496062992126</v>
      </c>
      <c r="I287" s="13">
        <v>273.19822834645674</v>
      </c>
      <c r="J287" s="14">
        <v>1</v>
      </c>
      <c r="K287" s="13">
        <v>23.198228346456744</v>
      </c>
      <c r="L287" s="15">
        <v>0</v>
      </c>
      <c r="M287" s="17">
        <v>2747.8838346456691</v>
      </c>
      <c r="N287" s="17">
        <v>2332.1496062992128</v>
      </c>
      <c r="O287" s="23">
        <v>415.73422834645635</v>
      </c>
      <c r="P287" s="14">
        <v>0</v>
      </c>
      <c r="Q287" s="15">
        <v>0</v>
      </c>
    </row>
    <row r="288" spans="1:17" s="22" customFormat="1" x14ac:dyDescent="0.2">
      <c r="A288" s="12">
        <v>36384</v>
      </c>
      <c r="B288" s="13">
        <v>820.851</v>
      </c>
      <c r="C288" s="13">
        <v>672</v>
      </c>
      <c r="D288" s="13">
        <v>148.851</v>
      </c>
      <c r="E288" s="13">
        <v>0</v>
      </c>
      <c r="F288" s="13">
        <v>0</v>
      </c>
      <c r="G288" s="13">
        <v>1917.5261102362206</v>
      </c>
      <c r="H288" s="13">
        <v>1821</v>
      </c>
      <c r="I288" s="13">
        <v>96.526110236220575</v>
      </c>
      <c r="J288" s="14">
        <v>0</v>
      </c>
      <c r="K288" s="13">
        <v>0</v>
      </c>
      <c r="L288" s="15">
        <v>0</v>
      </c>
      <c r="M288" s="17">
        <v>2738.3771102362207</v>
      </c>
      <c r="N288" s="17">
        <v>2493</v>
      </c>
      <c r="O288" s="23">
        <v>245.37711023622069</v>
      </c>
      <c r="P288" s="14">
        <v>0</v>
      </c>
      <c r="Q288" s="15">
        <v>0</v>
      </c>
    </row>
    <row r="289" spans="1:17" s="22" customFormat="1" x14ac:dyDescent="0.2">
      <c r="A289" s="12">
        <v>36385</v>
      </c>
      <c r="B289" s="13">
        <v>766.16300000000001</v>
      </c>
      <c r="C289" s="13">
        <v>576</v>
      </c>
      <c r="D289" s="13">
        <v>190.16300000000001</v>
      </c>
      <c r="E289" s="13">
        <v>0</v>
      </c>
      <c r="F289" s="13">
        <v>0</v>
      </c>
      <c r="G289" s="13">
        <v>2003.8435039370081</v>
      </c>
      <c r="H289" s="13">
        <v>1892.4862204724409</v>
      </c>
      <c r="I289" s="13">
        <v>111.35728346456722</v>
      </c>
      <c r="J289" s="14">
        <v>0</v>
      </c>
      <c r="K289" s="13">
        <v>0</v>
      </c>
      <c r="L289" s="15">
        <v>0</v>
      </c>
      <c r="M289" s="17">
        <v>2770.0065039370083</v>
      </c>
      <c r="N289" s="17">
        <v>2468.4862204724409</v>
      </c>
      <c r="O289" s="23">
        <v>301.52028346456746</v>
      </c>
      <c r="P289" s="14">
        <v>0</v>
      </c>
      <c r="Q289" s="15">
        <v>0</v>
      </c>
    </row>
    <row r="290" spans="1:17" x14ac:dyDescent="0.2">
      <c r="A290" s="12">
        <v>36386</v>
      </c>
      <c r="B290" s="13">
        <v>774.39700000000005</v>
      </c>
      <c r="C290" s="13">
        <v>564</v>
      </c>
      <c r="D290" s="13">
        <v>210.39700000000005</v>
      </c>
      <c r="E290" s="13">
        <v>0</v>
      </c>
      <c r="F290" s="13">
        <v>0</v>
      </c>
      <c r="G290" s="13">
        <v>1769.4058503937008</v>
      </c>
      <c r="H290" s="13">
        <v>1603.5433070866143</v>
      </c>
      <c r="I290" s="13">
        <v>165.86254330708653</v>
      </c>
      <c r="J290" s="14">
        <v>0</v>
      </c>
      <c r="K290" s="13">
        <v>0</v>
      </c>
      <c r="L290" s="15">
        <v>0</v>
      </c>
      <c r="M290" s="14">
        <v>2543.8028503937007</v>
      </c>
      <c r="N290" s="14">
        <v>2167.5433070866143</v>
      </c>
      <c r="O290" s="15">
        <v>376.25954330708646</v>
      </c>
      <c r="P290" s="14">
        <v>0</v>
      </c>
      <c r="Q290" s="15">
        <v>0</v>
      </c>
    </row>
    <row r="291" spans="1:17" x14ac:dyDescent="0.2">
      <c r="A291" s="12">
        <v>36387</v>
      </c>
      <c r="B291" s="13">
        <v>802.90800000000002</v>
      </c>
      <c r="C291" s="13">
        <v>593</v>
      </c>
      <c r="D291" s="13">
        <v>209.90800000000002</v>
      </c>
      <c r="E291" s="13">
        <v>0</v>
      </c>
      <c r="F291" s="13">
        <v>0</v>
      </c>
      <c r="G291" s="13">
        <v>1715.8823307086614</v>
      </c>
      <c r="H291" s="13">
        <v>1548.3169291338584</v>
      </c>
      <c r="I291" s="13">
        <v>167.56540157480299</v>
      </c>
      <c r="J291" s="14">
        <v>0</v>
      </c>
      <c r="K291" s="13">
        <v>0</v>
      </c>
      <c r="L291" s="15">
        <v>0</v>
      </c>
      <c r="M291" s="14">
        <v>2518.7903307086613</v>
      </c>
      <c r="N291" s="14">
        <v>2141.3169291338581</v>
      </c>
      <c r="O291" s="15">
        <v>377.47340157480312</v>
      </c>
      <c r="P291" s="14">
        <v>0</v>
      </c>
      <c r="Q291" s="15">
        <v>0</v>
      </c>
    </row>
    <row r="292" spans="1:17" s="22" customFormat="1" x14ac:dyDescent="0.2">
      <c r="A292" s="12">
        <v>36388</v>
      </c>
      <c r="B292" s="13">
        <v>881.10599999999999</v>
      </c>
      <c r="C292" s="13">
        <v>618</v>
      </c>
      <c r="D292" s="13">
        <v>263.10599999999999</v>
      </c>
      <c r="E292" s="13">
        <v>0</v>
      </c>
      <c r="F292" s="13">
        <v>0</v>
      </c>
      <c r="G292" s="13">
        <v>1785.0864645669292</v>
      </c>
      <c r="H292" s="13">
        <v>1974.5354330708662</v>
      </c>
      <c r="I292" s="13">
        <v>-189.44896850393707</v>
      </c>
      <c r="J292" s="14">
        <v>0</v>
      </c>
      <c r="K292" s="13">
        <v>0</v>
      </c>
      <c r="L292" s="15">
        <v>0</v>
      </c>
      <c r="M292" s="17">
        <v>2666.1924645669292</v>
      </c>
      <c r="N292" s="17">
        <v>2592.535433070866</v>
      </c>
      <c r="O292" s="23">
        <v>73.657031496063155</v>
      </c>
      <c r="P292" s="14">
        <v>0</v>
      </c>
      <c r="Q292" s="15">
        <v>0</v>
      </c>
    </row>
    <row r="293" spans="1:17" s="22" customFormat="1" x14ac:dyDescent="0.2">
      <c r="A293" s="12">
        <v>36389</v>
      </c>
      <c r="B293" s="13">
        <v>793.56899999999996</v>
      </c>
      <c r="C293" s="13">
        <v>615</v>
      </c>
      <c r="D293" s="13">
        <v>178.56899999999996</v>
      </c>
      <c r="E293" s="13">
        <v>0</v>
      </c>
      <c r="F293" s="13">
        <v>0</v>
      </c>
      <c r="G293" s="13">
        <v>2116.6596850393698</v>
      </c>
      <c r="H293" s="13">
        <v>2189.1732283464567</v>
      </c>
      <c r="I293" s="13">
        <v>-72.51354330708682</v>
      </c>
      <c r="J293" s="14">
        <v>0</v>
      </c>
      <c r="K293" s="13">
        <v>0</v>
      </c>
      <c r="L293" s="15">
        <v>0</v>
      </c>
      <c r="M293" s="17">
        <v>2910.2286850393698</v>
      </c>
      <c r="N293" s="17">
        <v>2804.1732283464567</v>
      </c>
      <c r="O293" s="23">
        <v>106.05545669291314</v>
      </c>
      <c r="P293" s="14">
        <v>0</v>
      </c>
      <c r="Q293" s="15">
        <v>0</v>
      </c>
    </row>
    <row r="294" spans="1:17" s="22" customFormat="1" x14ac:dyDescent="0.2">
      <c r="A294" s="12">
        <v>36390</v>
      </c>
      <c r="B294" s="13">
        <v>824.44600000000003</v>
      </c>
      <c r="C294" s="13">
        <v>609</v>
      </c>
      <c r="D294" s="13">
        <v>215.44600000000003</v>
      </c>
      <c r="E294" s="13">
        <v>0</v>
      </c>
      <c r="F294" s="13">
        <v>0</v>
      </c>
      <c r="G294" s="13">
        <v>2034.98462992126</v>
      </c>
      <c r="H294" s="13">
        <v>2208.9960629921261</v>
      </c>
      <c r="I294" s="13">
        <v>-174.01143307086613</v>
      </c>
      <c r="J294" s="14">
        <v>0</v>
      </c>
      <c r="K294" s="13">
        <v>0</v>
      </c>
      <c r="L294" s="15">
        <v>0</v>
      </c>
      <c r="M294" s="17">
        <v>2859.4306299212599</v>
      </c>
      <c r="N294" s="17">
        <v>2817.9960629921261</v>
      </c>
      <c r="O294" s="23">
        <v>41.43456692913378</v>
      </c>
      <c r="P294" s="14">
        <v>0</v>
      </c>
      <c r="Q294" s="15">
        <v>0</v>
      </c>
    </row>
    <row r="295" spans="1:17" s="22" customFormat="1" x14ac:dyDescent="0.2">
      <c r="A295" s="12">
        <v>36391</v>
      </c>
      <c r="B295" s="13">
        <v>851.39099999999996</v>
      </c>
      <c r="C295" s="13">
        <v>610</v>
      </c>
      <c r="D295" s="13">
        <v>241.39099999999996</v>
      </c>
      <c r="E295" s="13">
        <v>0</v>
      </c>
      <c r="F295" s="13">
        <v>0</v>
      </c>
      <c r="G295" s="13">
        <v>2157.4429842519685</v>
      </c>
      <c r="H295" s="13">
        <v>2265.607283464567</v>
      </c>
      <c r="I295" s="13">
        <v>-108.16429921259851</v>
      </c>
      <c r="J295" s="14">
        <v>0</v>
      </c>
      <c r="K295" s="13">
        <v>0</v>
      </c>
      <c r="L295" s="15">
        <v>0</v>
      </c>
      <c r="M295" s="17">
        <v>3008.8339842519686</v>
      </c>
      <c r="N295" s="17">
        <v>2875.607283464567</v>
      </c>
      <c r="O295" s="23">
        <v>133.22670078740157</v>
      </c>
      <c r="P295" s="14">
        <v>0</v>
      </c>
      <c r="Q295" s="15">
        <v>0</v>
      </c>
    </row>
    <row r="296" spans="1:17" s="22" customFormat="1" x14ac:dyDescent="0.2">
      <c r="A296" s="12">
        <v>36392</v>
      </c>
      <c r="B296" s="13">
        <v>927.053</v>
      </c>
      <c r="C296" s="13">
        <v>549</v>
      </c>
      <c r="D296" s="13">
        <v>378.053</v>
      </c>
      <c r="E296" s="13">
        <v>1</v>
      </c>
      <c r="F296" s="13">
        <v>51.052999999999997</v>
      </c>
      <c r="G296" s="13">
        <v>2182.2814251968503</v>
      </c>
      <c r="H296" s="13">
        <v>2156</v>
      </c>
      <c r="I296" s="13">
        <v>26.28142519685025</v>
      </c>
      <c r="J296" s="14">
        <v>0</v>
      </c>
      <c r="K296" s="13">
        <v>0</v>
      </c>
      <c r="L296" s="15">
        <v>0</v>
      </c>
      <c r="M296" s="16">
        <v>3109.3344251968501</v>
      </c>
      <c r="N296" s="16">
        <v>2705</v>
      </c>
      <c r="O296" s="21">
        <v>404.33442519685013</v>
      </c>
      <c r="P296" s="14">
        <v>0</v>
      </c>
      <c r="Q296" s="15">
        <v>0</v>
      </c>
    </row>
    <row r="297" spans="1:17" s="22" customFormat="1" x14ac:dyDescent="0.2">
      <c r="A297" s="12">
        <v>36393</v>
      </c>
      <c r="B297" s="13">
        <v>847.27499999999998</v>
      </c>
      <c r="C297" s="13">
        <v>573</v>
      </c>
      <c r="D297" s="13">
        <v>274.27499999999998</v>
      </c>
      <c r="E297" s="13">
        <v>0</v>
      </c>
      <c r="F297" s="13">
        <v>0</v>
      </c>
      <c r="G297" s="13">
        <v>2001.0318897637796</v>
      </c>
      <c r="H297" s="13">
        <v>1891.9370078740158</v>
      </c>
      <c r="I297" s="13">
        <v>109.09488188976388</v>
      </c>
      <c r="J297" s="14">
        <v>0</v>
      </c>
      <c r="K297" s="13">
        <v>0</v>
      </c>
      <c r="L297" s="15">
        <v>0</v>
      </c>
      <c r="M297" s="17">
        <v>2848.3068897637795</v>
      </c>
      <c r="N297" s="17">
        <v>2464.9370078740158</v>
      </c>
      <c r="O297" s="23">
        <v>383.36988188976375</v>
      </c>
      <c r="P297" s="14">
        <v>0</v>
      </c>
      <c r="Q297" s="15">
        <v>0</v>
      </c>
    </row>
    <row r="298" spans="1:17" s="22" customFormat="1" x14ac:dyDescent="0.2">
      <c r="A298" s="12">
        <v>36394</v>
      </c>
      <c r="B298" s="13">
        <v>813.89499999999998</v>
      </c>
      <c r="C298" s="13">
        <v>594</v>
      </c>
      <c r="D298" s="13">
        <v>219.89500000000001</v>
      </c>
      <c r="E298" s="13">
        <v>0</v>
      </c>
      <c r="F298" s="13">
        <v>0</v>
      </c>
      <c r="G298" s="13">
        <v>2032.4674094488189</v>
      </c>
      <c r="H298" s="13">
        <v>1836.9370078740158</v>
      </c>
      <c r="I298" s="13">
        <v>195.53040157480314</v>
      </c>
      <c r="J298" s="14">
        <v>0</v>
      </c>
      <c r="K298" s="13">
        <v>0</v>
      </c>
      <c r="L298" s="15">
        <v>0</v>
      </c>
      <c r="M298" s="17">
        <v>2846.3624094488187</v>
      </c>
      <c r="N298" s="17">
        <v>2430.9370078740158</v>
      </c>
      <c r="O298" s="23">
        <v>415.42540157480289</v>
      </c>
      <c r="P298" s="14">
        <v>0</v>
      </c>
      <c r="Q298" s="15">
        <v>0</v>
      </c>
    </row>
    <row r="299" spans="1:17" s="22" customFormat="1" x14ac:dyDescent="0.2">
      <c r="A299" s="12">
        <v>36395</v>
      </c>
      <c r="B299" s="13">
        <v>812.33699999999999</v>
      </c>
      <c r="C299" s="13">
        <v>707</v>
      </c>
      <c r="D299" s="13">
        <v>105.33699999999999</v>
      </c>
      <c r="E299" s="13">
        <v>0</v>
      </c>
      <c r="F299" s="13">
        <v>0</v>
      </c>
      <c r="G299" s="13">
        <v>1897.4124173228347</v>
      </c>
      <c r="H299" s="13">
        <v>2649</v>
      </c>
      <c r="I299" s="13">
        <v>-751.5875826771653</v>
      </c>
      <c r="J299" s="14">
        <v>0</v>
      </c>
      <c r="K299" s="13">
        <v>0</v>
      </c>
      <c r="L299" s="15">
        <v>1</v>
      </c>
      <c r="M299" s="17">
        <v>2709.7494173228347</v>
      </c>
      <c r="N299" s="17">
        <v>3356</v>
      </c>
      <c r="O299" s="23">
        <v>-646.25058267716531</v>
      </c>
      <c r="P299" s="14">
        <v>0</v>
      </c>
      <c r="Q299" s="15">
        <v>0</v>
      </c>
    </row>
    <row r="300" spans="1:17" s="22" customFormat="1" x14ac:dyDescent="0.2">
      <c r="A300" s="12">
        <v>36396</v>
      </c>
      <c r="B300" s="13">
        <v>798.51199999999994</v>
      </c>
      <c r="C300" s="13">
        <v>673</v>
      </c>
      <c r="D300" s="13">
        <v>125.51199999999994</v>
      </c>
      <c r="E300" s="13">
        <v>0</v>
      </c>
      <c r="F300" s="13">
        <v>0</v>
      </c>
      <c r="G300" s="13">
        <v>2073.6318818897639</v>
      </c>
      <c r="H300" s="13">
        <v>2805</v>
      </c>
      <c r="I300" s="13">
        <v>-731.36811811023608</v>
      </c>
      <c r="J300" s="14">
        <v>0</v>
      </c>
      <c r="K300" s="13">
        <v>0</v>
      </c>
      <c r="L300" s="15">
        <v>1</v>
      </c>
      <c r="M300" s="17">
        <v>2872.1438818897641</v>
      </c>
      <c r="N300" s="17">
        <v>3478</v>
      </c>
      <c r="O300" s="23">
        <v>-605.85611811023591</v>
      </c>
      <c r="P300" s="14">
        <v>0</v>
      </c>
      <c r="Q300" s="15">
        <v>0</v>
      </c>
    </row>
    <row r="301" spans="1:17" s="22" customFormat="1" x14ac:dyDescent="0.2">
      <c r="A301" s="12">
        <v>36397</v>
      </c>
      <c r="B301" s="13">
        <v>757.6</v>
      </c>
      <c r="C301" s="13">
        <v>711</v>
      </c>
      <c r="D301" s="13">
        <v>46.6</v>
      </c>
      <c r="E301" s="13">
        <v>0</v>
      </c>
      <c r="F301" s="13">
        <v>0</v>
      </c>
      <c r="G301" s="13">
        <v>1802.6980236220472</v>
      </c>
      <c r="H301" s="13">
        <v>2980</v>
      </c>
      <c r="I301" s="13">
        <v>-1177.3019763779528</v>
      </c>
      <c r="J301" s="14">
        <v>0</v>
      </c>
      <c r="K301" s="13">
        <v>0</v>
      </c>
      <c r="L301" s="15">
        <v>1</v>
      </c>
      <c r="M301" s="17">
        <v>2560.2980236220474</v>
      </c>
      <c r="N301" s="17">
        <v>3691</v>
      </c>
      <c r="O301" s="23">
        <v>-1130.7019763779526</v>
      </c>
      <c r="P301" s="14">
        <v>0</v>
      </c>
      <c r="Q301" s="15">
        <v>0</v>
      </c>
    </row>
    <row r="302" spans="1:17" s="22" customFormat="1" x14ac:dyDescent="0.2">
      <c r="A302" s="12">
        <v>36398</v>
      </c>
      <c r="B302" s="13">
        <v>688.54700000000003</v>
      </c>
      <c r="C302" s="13">
        <v>709</v>
      </c>
      <c r="D302" s="13">
        <v>-20.452999999999975</v>
      </c>
      <c r="E302" s="13">
        <v>0</v>
      </c>
      <c r="F302" s="13">
        <v>0</v>
      </c>
      <c r="G302" s="13">
        <v>1754.0492913385826</v>
      </c>
      <c r="H302" s="13">
        <v>2931</v>
      </c>
      <c r="I302" s="13">
        <v>-1176.9507086614174</v>
      </c>
      <c r="J302" s="14">
        <v>0</v>
      </c>
      <c r="K302" s="13">
        <v>0</v>
      </c>
      <c r="L302" s="15">
        <v>1</v>
      </c>
      <c r="M302" s="17">
        <v>2442.5962913385829</v>
      </c>
      <c r="N302" s="17">
        <v>3640</v>
      </c>
      <c r="O302" s="23">
        <v>-1197.4037086614171</v>
      </c>
      <c r="P302" s="14">
        <v>0</v>
      </c>
      <c r="Q302" s="15">
        <v>0</v>
      </c>
    </row>
    <row r="303" spans="1:17" s="22" customFormat="1" x14ac:dyDescent="0.2">
      <c r="A303" s="12">
        <v>36399</v>
      </c>
      <c r="B303" s="13">
        <v>563.70600000000002</v>
      </c>
      <c r="C303" s="13">
        <v>600</v>
      </c>
      <c r="D303" s="13">
        <v>-36.293999999999983</v>
      </c>
      <c r="E303" s="13">
        <v>0</v>
      </c>
      <c r="F303" s="13">
        <v>0</v>
      </c>
      <c r="G303" s="13">
        <v>2362</v>
      </c>
      <c r="H303" s="13">
        <v>2785.7440944881891</v>
      </c>
      <c r="I303" s="13">
        <v>-423.74409448818915</v>
      </c>
      <c r="J303" s="14">
        <v>0</v>
      </c>
      <c r="K303" s="13">
        <v>0</v>
      </c>
      <c r="L303" s="15">
        <v>1</v>
      </c>
      <c r="M303" s="17">
        <v>2925.7060000000001</v>
      </c>
      <c r="N303" s="17">
        <v>3385.7440944881891</v>
      </c>
      <c r="O303" s="23">
        <v>-460.03809448818902</v>
      </c>
      <c r="P303" s="14">
        <v>0</v>
      </c>
      <c r="Q303" s="15">
        <v>0</v>
      </c>
    </row>
    <row r="304" spans="1:17" s="22" customFormat="1" x14ac:dyDescent="0.2">
      <c r="A304" s="12">
        <v>36400</v>
      </c>
      <c r="B304" s="13">
        <v>581.904</v>
      </c>
      <c r="C304" s="13">
        <v>610</v>
      </c>
      <c r="D304" s="13">
        <v>-28.096000000000004</v>
      </c>
      <c r="E304" s="13">
        <v>0</v>
      </c>
      <c r="F304" s="13">
        <v>0</v>
      </c>
      <c r="G304" s="13">
        <v>2324.9457559055118</v>
      </c>
      <c r="H304" s="13">
        <v>2254</v>
      </c>
      <c r="I304" s="13">
        <v>70.94575590551176</v>
      </c>
      <c r="J304" s="14">
        <v>0</v>
      </c>
      <c r="K304" s="13">
        <v>0</v>
      </c>
      <c r="L304" s="15">
        <v>0</v>
      </c>
      <c r="M304" s="17">
        <v>2906.8497559055118</v>
      </c>
      <c r="N304" s="17">
        <v>2864</v>
      </c>
      <c r="O304" s="23">
        <v>42.849755905511756</v>
      </c>
      <c r="P304" s="14">
        <v>0</v>
      </c>
      <c r="Q304" s="15">
        <v>0</v>
      </c>
    </row>
    <row r="305" spans="1:17" s="22" customFormat="1" x14ac:dyDescent="0.2">
      <c r="A305" s="12">
        <v>36401</v>
      </c>
      <c r="B305" s="13">
        <v>554.96100000000001</v>
      </c>
      <c r="C305" s="13">
        <v>670</v>
      </c>
      <c r="D305" s="13">
        <v>-115.03899999999999</v>
      </c>
      <c r="E305" s="13">
        <v>0</v>
      </c>
      <c r="F305" s="13">
        <v>0</v>
      </c>
      <c r="G305" s="13">
        <v>2236.9714330708662</v>
      </c>
      <c r="H305" s="13">
        <v>1963</v>
      </c>
      <c r="I305" s="13">
        <v>273.97143307086617</v>
      </c>
      <c r="J305" s="14">
        <v>1</v>
      </c>
      <c r="K305" s="13">
        <v>23.971433070866169</v>
      </c>
      <c r="L305" s="15">
        <v>0</v>
      </c>
      <c r="M305" s="17">
        <v>2791.932433070866</v>
      </c>
      <c r="N305" s="17">
        <v>2633</v>
      </c>
      <c r="O305" s="23">
        <v>158.93243307086595</v>
      </c>
      <c r="P305" s="14">
        <v>0</v>
      </c>
      <c r="Q305" s="15">
        <v>0</v>
      </c>
    </row>
    <row r="306" spans="1:17" s="22" customFormat="1" x14ac:dyDescent="0.2">
      <c r="A306" s="12">
        <v>36402</v>
      </c>
      <c r="B306" s="13">
        <v>464.06299999999999</v>
      </c>
      <c r="C306" s="13">
        <v>671</v>
      </c>
      <c r="D306" s="13">
        <v>-206.93700000000001</v>
      </c>
      <c r="E306" s="13">
        <v>0</v>
      </c>
      <c r="F306" s="13">
        <v>0</v>
      </c>
      <c r="G306" s="13">
        <v>2222.8263385826772</v>
      </c>
      <c r="H306" s="13">
        <v>2384</v>
      </c>
      <c r="I306" s="13">
        <v>-161.17366141732282</v>
      </c>
      <c r="J306" s="14">
        <v>0</v>
      </c>
      <c r="K306" s="13">
        <v>0</v>
      </c>
      <c r="L306" s="15">
        <v>0</v>
      </c>
      <c r="M306" s="17">
        <v>2686.8893385826773</v>
      </c>
      <c r="N306" s="17">
        <v>3055</v>
      </c>
      <c r="O306" s="23">
        <v>-368.11066141732272</v>
      </c>
      <c r="P306" s="14">
        <v>0</v>
      </c>
      <c r="Q306" s="15">
        <v>0</v>
      </c>
    </row>
    <row r="307" spans="1:17" s="22" customFormat="1" x14ac:dyDescent="0.2">
      <c r="A307" s="12">
        <v>36403</v>
      </c>
      <c r="B307" s="13">
        <v>388.18799999999999</v>
      </c>
      <c r="C307" s="13">
        <v>677</v>
      </c>
      <c r="D307" s="13">
        <v>-288.81200000000001</v>
      </c>
      <c r="E307" s="13">
        <v>0</v>
      </c>
      <c r="F307" s="13">
        <v>0</v>
      </c>
      <c r="G307" s="13">
        <v>2470.0061259842523</v>
      </c>
      <c r="H307" s="13">
        <v>2173.0305118110236</v>
      </c>
      <c r="I307" s="13">
        <v>296.97561417322868</v>
      </c>
      <c r="J307" s="14">
        <v>1</v>
      </c>
      <c r="K307" s="13">
        <v>46.975614173228678</v>
      </c>
      <c r="L307" s="15">
        <v>0</v>
      </c>
      <c r="M307" s="17">
        <v>2858.1941259842524</v>
      </c>
      <c r="N307" s="17">
        <v>2850.0305118110236</v>
      </c>
      <c r="O307" s="23">
        <v>8.1636141732287797</v>
      </c>
      <c r="P307" s="14">
        <v>0</v>
      </c>
      <c r="Q307" s="15">
        <v>0</v>
      </c>
    </row>
    <row r="308" spans="1:17" s="22" customFormat="1" x14ac:dyDescent="0.2">
      <c r="A308" s="12">
        <v>36404</v>
      </c>
      <c r="B308" s="13">
        <v>996.2</v>
      </c>
      <c r="C308" s="13">
        <v>716</v>
      </c>
      <c r="D308" s="13">
        <v>280.2</v>
      </c>
      <c r="E308" s="13">
        <v>0</v>
      </c>
      <c r="F308" s="13">
        <v>0</v>
      </c>
      <c r="G308" s="13">
        <v>1947.5367559055119</v>
      </c>
      <c r="H308" s="13">
        <v>1925.8641732283465</v>
      </c>
      <c r="I308" s="13">
        <v>21.672582677165337</v>
      </c>
      <c r="J308" s="14">
        <v>0</v>
      </c>
      <c r="K308" s="13">
        <v>0</v>
      </c>
      <c r="L308" s="15">
        <v>0</v>
      </c>
      <c r="M308" s="17">
        <v>2943.7367559055119</v>
      </c>
      <c r="N308" s="17">
        <v>2641.8641732283468</v>
      </c>
      <c r="O308" s="23">
        <v>301.87258267716516</v>
      </c>
      <c r="P308" s="14">
        <v>0</v>
      </c>
      <c r="Q308" s="15">
        <v>0</v>
      </c>
    </row>
    <row r="309" spans="1:17" s="22" customFormat="1" x14ac:dyDescent="0.2">
      <c r="A309" s="12">
        <v>36405</v>
      </c>
      <c r="B309" s="13">
        <v>1041.92</v>
      </c>
      <c r="C309" s="13">
        <v>720</v>
      </c>
      <c r="D309" s="13">
        <v>321.92</v>
      </c>
      <c r="E309" s="13">
        <v>0</v>
      </c>
      <c r="F309" s="13">
        <v>0</v>
      </c>
      <c r="G309" s="13">
        <v>1952.8228425196849</v>
      </c>
      <c r="H309" s="13">
        <v>1874.7785433070867</v>
      </c>
      <c r="I309" s="13">
        <v>78.044299212598162</v>
      </c>
      <c r="J309" s="14">
        <v>0</v>
      </c>
      <c r="K309" s="13">
        <v>0</v>
      </c>
      <c r="L309" s="15">
        <v>0</v>
      </c>
      <c r="M309" s="17">
        <v>2994.7428425196849</v>
      </c>
      <c r="N309" s="17">
        <v>2594.7785433070867</v>
      </c>
      <c r="O309" s="23">
        <v>399.96429921259823</v>
      </c>
      <c r="P309" s="14">
        <v>0</v>
      </c>
      <c r="Q309" s="15">
        <v>0</v>
      </c>
    </row>
    <row r="310" spans="1:17" s="22" customFormat="1" x14ac:dyDescent="0.2">
      <c r="A310" s="12">
        <v>36406</v>
      </c>
      <c r="B310" s="13">
        <v>963.61699999999996</v>
      </c>
      <c r="C310" s="13">
        <v>611</v>
      </c>
      <c r="D310" s="13">
        <v>352.61699999999996</v>
      </c>
      <c r="E310" s="13">
        <v>1</v>
      </c>
      <c r="F310" s="13">
        <v>25.616999999999962</v>
      </c>
      <c r="G310" s="13">
        <v>2042.4424960629922</v>
      </c>
      <c r="H310" s="13">
        <v>1832.8553149606298</v>
      </c>
      <c r="I310" s="13">
        <v>209.58718110236236</v>
      </c>
      <c r="J310" s="14">
        <v>0</v>
      </c>
      <c r="K310" s="13">
        <v>0</v>
      </c>
      <c r="L310" s="15">
        <v>0</v>
      </c>
      <c r="M310" s="16">
        <v>3006.0594960629924</v>
      </c>
      <c r="N310" s="16">
        <v>2443.8553149606296</v>
      </c>
      <c r="O310" s="21">
        <v>562.20418110236278</v>
      </c>
      <c r="P310" s="14">
        <v>0</v>
      </c>
      <c r="Q310" s="15">
        <v>0</v>
      </c>
    </row>
    <row r="311" spans="1:17" s="22" customFormat="1" x14ac:dyDescent="0.2">
      <c r="A311" s="12">
        <v>36407</v>
      </c>
      <c r="B311" s="13">
        <v>983.37699999999995</v>
      </c>
      <c r="C311" s="13">
        <v>593</v>
      </c>
      <c r="D311" s="13">
        <v>390.37699999999995</v>
      </c>
      <c r="E311" s="13">
        <v>1</v>
      </c>
      <c r="F311" s="13">
        <v>63.376999999999953</v>
      </c>
      <c r="G311" s="13">
        <v>1462.9899291338584</v>
      </c>
      <c r="H311" s="13">
        <v>1671.4064960629921</v>
      </c>
      <c r="I311" s="13">
        <v>-208.41656692913375</v>
      </c>
      <c r="J311" s="14">
        <v>0</v>
      </c>
      <c r="K311" s="13">
        <v>0</v>
      </c>
      <c r="L311" s="15">
        <v>0</v>
      </c>
      <c r="M311" s="16">
        <v>2446.3669291338583</v>
      </c>
      <c r="N311" s="16">
        <v>2264.4064960629921</v>
      </c>
      <c r="O311" s="21">
        <v>181.9604330708662</v>
      </c>
      <c r="P311" s="14">
        <v>0</v>
      </c>
      <c r="Q311" s="15">
        <v>0</v>
      </c>
    </row>
    <row r="312" spans="1:17" s="22" customFormat="1" x14ac:dyDescent="0.2">
      <c r="A312" s="12">
        <v>36408</v>
      </c>
      <c r="B312" s="13">
        <v>961.04100000000005</v>
      </c>
      <c r="C312" s="13">
        <v>569</v>
      </c>
      <c r="D312" s="13">
        <v>392.04100000000005</v>
      </c>
      <c r="E312" s="13">
        <v>1</v>
      </c>
      <c r="F312" s="13">
        <v>65.041000000000054</v>
      </c>
      <c r="G312" s="13">
        <v>1398.8791811023621</v>
      </c>
      <c r="H312" s="13">
        <v>1563.007874015748</v>
      </c>
      <c r="I312" s="13">
        <v>-164.12869291338598</v>
      </c>
      <c r="J312" s="14">
        <v>0</v>
      </c>
      <c r="K312" s="13">
        <v>0</v>
      </c>
      <c r="L312" s="15">
        <v>0</v>
      </c>
      <c r="M312" s="16">
        <v>2359.9201811023622</v>
      </c>
      <c r="N312" s="16">
        <v>2132.0078740157478</v>
      </c>
      <c r="O312" s="21">
        <v>227.91230708661442</v>
      </c>
      <c r="P312" s="14">
        <v>0</v>
      </c>
      <c r="Q312" s="15">
        <v>0</v>
      </c>
    </row>
    <row r="313" spans="1:17" s="22" customFormat="1" x14ac:dyDescent="0.2">
      <c r="A313" s="12">
        <v>36409</v>
      </c>
      <c r="B313" s="13">
        <v>953.83799999999997</v>
      </c>
      <c r="C313" s="13">
        <v>506</v>
      </c>
      <c r="D313" s="13">
        <v>447.83799999999997</v>
      </c>
      <c r="E313" s="13">
        <v>1</v>
      </c>
      <c r="F313" s="13">
        <v>120.83799999999997</v>
      </c>
      <c r="G313" s="13">
        <v>1406.0463464566928</v>
      </c>
      <c r="H313" s="13">
        <v>1822.5718503937007</v>
      </c>
      <c r="I313" s="13">
        <v>-416.5255039370079</v>
      </c>
      <c r="J313" s="14">
        <v>0</v>
      </c>
      <c r="K313" s="13">
        <v>0</v>
      </c>
      <c r="L313" s="15">
        <v>1</v>
      </c>
      <c r="M313" s="16">
        <v>2359.8843464566926</v>
      </c>
      <c r="N313" s="16">
        <v>2328.5718503937005</v>
      </c>
      <c r="O313" s="21">
        <v>31.312496062992068</v>
      </c>
      <c r="P313" s="14">
        <v>0</v>
      </c>
      <c r="Q313" s="15">
        <v>0</v>
      </c>
    </row>
    <row r="314" spans="1:17" s="22" customFormat="1" x14ac:dyDescent="0.2">
      <c r="A314" s="12">
        <v>36410</v>
      </c>
      <c r="B314" s="13">
        <v>1020.078</v>
      </c>
      <c r="C314" s="13">
        <v>706</v>
      </c>
      <c r="D314" s="13">
        <v>314.07799999999997</v>
      </c>
      <c r="E314" s="13">
        <v>0</v>
      </c>
      <c r="F314" s="13">
        <v>0</v>
      </c>
      <c r="G314" s="13">
        <v>1712.3351811023622</v>
      </c>
      <c r="H314" s="13">
        <v>2007.4015748031495</v>
      </c>
      <c r="I314" s="13">
        <v>-295.06639370078733</v>
      </c>
      <c r="J314" s="14">
        <v>0</v>
      </c>
      <c r="K314" s="13">
        <v>0</v>
      </c>
      <c r="L314" s="15">
        <v>1</v>
      </c>
      <c r="M314" s="17">
        <v>2732.4131811023622</v>
      </c>
      <c r="N314" s="17">
        <v>2713.4015748031497</v>
      </c>
      <c r="O314" s="23">
        <v>19.011606299212417</v>
      </c>
      <c r="P314" s="14">
        <v>0</v>
      </c>
      <c r="Q314" s="15">
        <v>0</v>
      </c>
    </row>
    <row r="315" spans="1:17" s="22" customFormat="1" x14ac:dyDescent="0.2">
      <c r="A315" s="12">
        <v>36411</v>
      </c>
      <c r="B315" s="13">
        <v>1112.1949999999999</v>
      </c>
      <c r="C315" s="13">
        <v>738</v>
      </c>
      <c r="D315" s="13">
        <v>374.19499999999999</v>
      </c>
      <c r="E315" s="13">
        <v>1</v>
      </c>
      <c r="F315" s="13">
        <v>47.194999999999936</v>
      </c>
      <c r="G315" s="13">
        <v>1853.2945433070868</v>
      </c>
      <c r="H315" s="13">
        <v>2181.2490157480315</v>
      </c>
      <c r="I315" s="13">
        <v>-327.95447244094476</v>
      </c>
      <c r="J315" s="14">
        <v>0</v>
      </c>
      <c r="K315" s="13">
        <v>0</v>
      </c>
      <c r="L315" s="15">
        <v>1</v>
      </c>
      <c r="M315" s="16">
        <v>2965.4895433070869</v>
      </c>
      <c r="N315" s="16">
        <v>2919.2490157480315</v>
      </c>
      <c r="O315" s="21">
        <v>46.240527559055408</v>
      </c>
      <c r="P315" s="14">
        <v>0</v>
      </c>
      <c r="Q315" s="15">
        <v>0</v>
      </c>
    </row>
    <row r="316" spans="1:17" s="22" customFormat="1" x14ac:dyDescent="0.2">
      <c r="A316" s="12">
        <v>36412</v>
      </c>
      <c r="B316" s="13">
        <v>1060.0429999999999</v>
      </c>
      <c r="C316" s="13">
        <v>688</v>
      </c>
      <c r="D316" s="13">
        <v>372.04299999999989</v>
      </c>
      <c r="E316" s="13">
        <v>1</v>
      </c>
      <c r="F316" s="13">
        <v>45.042999999999893</v>
      </c>
      <c r="G316" s="13">
        <v>2118.6946535433067</v>
      </c>
      <c r="H316" s="13">
        <v>2058.5590551181103</v>
      </c>
      <c r="I316" s="13">
        <v>60.135598425196349</v>
      </c>
      <c r="J316" s="14">
        <v>0</v>
      </c>
      <c r="K316" s="13">
        <v>0</v>
      </c>
      <c r="L316" s="15">
        <v>0</v>
      </c>
      <c r="M316" s="16">
        <v>3178.7376535433068</v>
      </c>
      <c r="N316" s="16">
        <v>2746.5590551181103</v>
      </c>
      <c r="O316" s="21">
        <v>432.17859842519647</v>
      </c>
      <c r="P316" s="14">
        <v>0</v>
      </c>
      <c r="Q316" s="15">
        <v>0</v>
      </c>
    </row>
    <row r="317" spans="1:17" s="22" customFormat="1" x14ac:dyDescent="0.2">
      <c r="A317" s="12">
        <v>36413</v>
      </c>
      <c r="B317" s="13">
        <v>981.36400000000003</v>
      </c>
      <c r="C317" s="13">
        <v>665</v>
      </c>
      <c r="D317" s="13">
        <v>316.36400000000003</v>
      </c>
      <c r="E317" s="13">
        <v>0</v>
      </c>
      <c r="F317" s="13">
        <v>0</v>
      </c>
      <c r="G317" s="13">
        <v>2165.7087795275588</v>
      </c>
      <c r="H317" s="13">
        <v>2112.3681102362207</v>
      </c>
      <c r="I317" s="13">
        <v>53.340669291338145</v>
      </c>
      <c r="J317" s="14">
        <v>0</v>
      </c>
      <c r="K317" s="13">
        <v>0</v>
      </c>
      <c r="L317" s="15">
        <v>0</v>
      </c>
      <c r="M317" s="17">
        <v>3147.0727795275589</v>
      </c>
      <c r="N317" s="17">
        <v>2777.3681102362207</v>
      </c>
      <c r="O317" s="23">
        <v>369.70466929133818</v>
      </c>
      <c r="P317" s="14">
        <v>0</v>
      </c>
      <c r="Q317" s="15">
        <v>0</v>
      </c>
    </row>
    <row r="318" spans="1:17" s="22" customFormat="1" x14ac:dyDescent="0.2">
      <c r="A318" s="12">
        <v>36414</v>
      </c>
      <c r="B318" s="13">
        <v>1009.701</v>
      </c>
      <c r="C318" s="13">
        <v>733</v>
      </c>
      <c r="D318" s="13">
        <v>276.70100000000002</v>
      </c>
      <c r="E318" s="13">
        <v>0</v>
      </c>
      <c r="F318" s="13">
        <v>0</v>
      </c>
      <c r="G318" s="13">
        <v>1528.6039527559055</v>
      </c>
      <c r="H318" s="13">
        <v>1771.1545275590552</v>
      </c>
      <c r="I318" s="13">
        <v>-242.55057480314963</v>
      </c>
      <c r="J318" s="14">
        <v>0</v>
      </c>
      <c r="K318" s="13">
        <v>0</v>
      </c>
      <c r="L318" s="15">
        <v>0</v>
      </c>
      <c r="M318" s="17">
        <v>2538.3049527559056</v>
      </c>
      <c r="N318" s="17">
        <v>2504.1545275590552</v>
      </c>
      <c r="O318" s="23">
        <v>34.150425196850392</v>
      </c>
      <c r="P318" s="14">
        <v>0</v>
      </c>
      <c r="Q318" s="15">
        <v>0</v>
      </c>
    </row>
    <row r="319" spans="1:17" x14ac:dyDescent="0.2">
      <c r="A319" s="12">
        <v>36415</v>
      </c>
      <c r="B319" s="13">
        <v>1009.045</v>
      </c>
      <c r="C319" s="13">
        <v>765</v>
      </c>
      <c r="D319" s="13">
        <v>244.04499999999999</v>
      </c>
      <c r="E319" s="13">
        <v>0</v>
      </c>
      <c r="F319" s="13">
        <v>0</v>
      </c>
      <c r="G319" s="13">
        <v>1541.4471653543308</v>
      </c>
      <c r="H319" s="13">
        <v>1652.3523622047244</v>
      </c>
      <c r="I319" s="13">
        <v>-110.90519685039362</v>
      </c>
      <c r="J319" s="14">
        <v>0</v>
      </c>
      <c r="K319" s="13">
        <v>0</v>
      </c>
      <c r="L319" s="15">
        <v>0</v>
      </c>
      <c r="M319" s="14">
        <v>2550.4921653543306</v>
      </c>
      <c r="N319" s="14">
        <v>2417.3523622047242</v>
      </c>
      <c r="O319" s="15">
        <v>133.13980314960645</v>
      </c>
      <c r="P319" s="14">
        <v>0</v>
      </c>
      <c r="Q319" s="15">
        <v>0</v>
      </c>
    </row>
    <row r="320" spans="1:17" s="22" customFormat="1" x14ac:dyDescent="0.2">
      <c r="A320" s="12">
        <v>36416</v>
      </c>
      <c r="B320" s="13">
        <v>949.85900000000004</v>
      </c>
      <c r="C320" s="13">
        <v>728</v>
      </c>
      <c r="D320" s="13">
        <v>221.85900000000004</v>
      </c>
      <c r="E320" s="13">
        <v>0</v>
      </c>
      <c r="F320" s="13">
        <v>0</v>
      </c>
      <c r="G320" s="13">
        <v>1937.7520629921264</v>
      </c>
      <c r="H320" s="13">
        <v>2189.48031496063</v>
      </c>
      <c r="I320" s="13">
        <v>-251.72825196850363</v>
      </c>
      <c r="J320" s="14">
        <v>0</v>
      </c>
      <c r="K320" s="13">
        <v>0</v>
      </c>
      <c r="L320" s="15">
        <v>1</v>
      </c>
      <c r="M320" s="17">
        <v>2887.6110629921263</v>
      </c>
      <c r="N320" s="17">
        <v>2917.48031496063</v>
      </c>
      <c r="O320" s="23">
        <v>-29.869251968503704</v>
      </c>
      <c r="P320" s="14">
        <v>0</v>
      </c>
      <c r="Q320" s="15">
        <v>0</v>
      </c>
    </row>
    <row r="321" spans="1:17" s="22" customFormat="1" x14ac:dyDescent="0.2">
      <c r="A321" s="12">
        <v>36417</v>
      </c>
      <c r="B321" s="13">
        <v>886.98299999999995</v>
      </c>
      <c r="C321" s="13">
        <v>719</v>
      </c>
      <c r="D321" s="13">
        <v>167.98299999999995</v>
      </c>
      <c r="E321" s="13">
        <v>0</v>
      </c>
      <c r="F321" s="13">
        <v>0</v>
      </c>
      <c r="G321" s="13">
        <v>2336.3868976377953</v>
      </c>
      <c r="H321" s="13">
        <v>2105.6850393700788</v>
      </c>
      <c r="I321" s="13">
        <v>230.70185826771649</v>
      </c>
      <c r="J321" s="14">
        <v>0</v>
      </c>
      <c r="K321" s="13">
        <v>0</v>
      </c>
      <c r="L321" s="15">
        <v>0</v>
      </c>
      <c r="M321" s="17">
        <v>3223.3698976377955</v>
      </c>
      <c r="N321" s="17">
        <v>2824.6850393700788</v>
      </c>
      <c r="O321" s="23">
        <v>398.68485826771666</v>
      </c>
      <c r="P321" s="14">
        <v>0</v>
      </c>
      <c r="Q321" s="15">
        <v>0</v>
      </c>
    </row>
    <row r="322" spans="1:17" s="22" customFormat="1" x14ac:dyDescent="0.2">
      <c r="A322" s="12">
        <v>36418</v>
      </c>
      <c r="B322" s="13">
        <v>936.81500000000005</v>
      </c>
      <c r="C322" s="13">
        <v>751</v>
      </c>
      <c r="D322" s="13">
        <v>185.815</v>
      </c>
      <c r="E322" s="13">
        <v>0</v>
      </c>
      <c r="F322" s="13">
        <v>0</v>
      </c>
      <c r="G322" s="13">
        <v>2578.4347322834647</v>
      </c>
      <c r="H322" s="13">
        <v>2109.9035433070867</v>
      </c>
      <c r="I322" s="13">
        <v>468.53118897637796</v>
      </c>
      <c r="J322" s="14">
        <v>1</v>
      </c>
      <c r="K322" s="13">
        <v>218.53118897637796</v>
      </c>
      <c r="L322" s="15">
        <v>0</v>
      </c>
      <c r="M322" s="17">
        <v>3515.2497322834647</v>
      </c>
      <c r="N322" s="17">
        <v>2860.9035433070867</v>
      </c>
      <c r="O322" s="23">
        <v>654.34618897637802</v>
      </c>
      <c r="P322" s="14">
        <v>0</v>
      </c>
      <c r="Q322" s="15">
        <v>0</v>
      </c>
    </row>
    <row r="323" spans="1:17" s="22" customFormat="1" x14ac:dyDescent="0.2">
      <c r="A323" s="12">
        <v>36419</v>
      </c>
      <c r="B323" s="13">
        <v>1119.086</v>
      </c>
      <c r="C323" s="13">
        <v>738</v>
      </c>
      <c r="D323" s="13">
        <v>381.08600000000001</v>
      </c>
      <c r="E323" s="13">
        <v>1</v>
      </c>
      <c r="F323" s="13">
        <v>54.086000000000013</v>
      </c>
      <c r="G323" s="13">
        <v>2188.9367952755906</v>
      </c>
      <c r="H323" s="13">
        <v>2070.9616141732286</v>
      </c>
      <c r="I323" s="13">
        <v>117.97518110236206</v>
      </c>
      <c r="J323" s="14">
        <v>0</v>
      </c>
      <c r="K323" s="13">
        <v>0</v>
      </c>
      <c r="L323" s="15">
        <v>0</v>
      </c>
      <c r="M323" s="16">
        <v>3308.0227952755904</v>
      </c>
      <c r="N323" s="16">
        <v>2808.9616141732286</v>
      </c>
      <c r="O323" s="21">
        <v>499.06118110236184</v>
      </c>
      <c r="P323" s="14">
        <v>0</v>
      </c>
      <c r="Q323" s="15">
        <v>0</v>
      </c>
    </row>
    <row r="324" spans="1:17" s="22" customFormat="1" x14ac:dyDescent="0.2">
      <c r="A324" s="12">
        <v>36420</v>
      </c>
      <c r="B324" s="13">
        <v>1052.68</v>
      </c>
      <c r="C324" s="13">
        <v>714</v>
      </c>
      <c r="D324" s="13">
        <v>338.68</v>
      </c>
      <c r="E324" s="13">
        <v>1</v>
      </c>
      <c r="F324" s="13">
        <v>11.680000000000064</v>
      </c>
      <c r="G324" s="13">
        <v>2310.9311496062992</v>
      </c>
      <c r="H324" s="13">
        <v>1934.8395669291338</v>
      </c>
      <c r="I324" s="13">
        <v>376.09158267716543</v>
      </c>
      <c r="J324" s="14">
        <v>1</v>
      </c>
      <c r="K324" s="13">
        <v>126.09158267716543</v>
      </c>
      <c r="L324" s="15">
        <v>0</v>
      </c>
      <c r="M324" s="16">
        <v>3363.6111496062995</v>
      </c>
      <c r="N324" s="16">
        <v>2648.839566929134</v>
      </c>
      <c r="O324" s="21">
        <v>714.7715826771655</v>
      </c>
      <c r="P324" s="14">
        <v>1</v>
      </c>
      <c r="Q324" s="15">
        <v>0</v>
      </c>
    </row>
    <row r="325" spans="1:17" s="22" customFormat="1" x14ac:dyDescent="0.2">
      <c r="A325" s="12">
        <v>36421</v>
      </c>
      <c r="B325" s="13">
        <v>1015.312</v>
      </c>
      <c r="C325" s="13">
        <v>732</v>
      </c>
      <c r="D325" s="13">
        <v>283.31200000000001</v>
      </c>
      <c r="E325" s="13">
        <v>0</v>
      </c>
      <c r="F325" s="13">
        <v>0</v>
      </c>
      <c r="G325" s="13">
        <v>1589.8965118110236</v>
      </c>
      <c r="H325" s="13">
        <v>1731.3444881889764</v>
      </c>
      <c r="I325" s="13">
        <v>-141.44797637795273</v>
      </c>
      <c r="J325" s="14">
        <v>0</v>
      </c>
      <c r="K325" s="13">
        <v>0</v>
      </c>
      <c r="L325" s="15">
        <v>0</v>
      </c>
      <c r="M325" s="17">
        <v>2605.2085118110235</v>
      </c>
      <c r="N325" s="17">
        <v>2463.3444881889764</v>
      </c>
      <c r="O325" s="23">
        <v>141.86402362204717</v>
      </c>
      <c r="P325" s="14">
        <v>0</v>
      </c>
      <c r="Q325" s="15">
        <v>0</v>
      </c>
    </row>
    <row r="326" spans="1:17" x14ac:dyDescent="0.2">
      <c r="A326" s="12">
        <v>36422</v>
      </c>
      <c r="B326" s="13">
        <v>1015.26</v>
      </c>
      <c r="C326" s="13">
        <v>758</v>
      </c>
      <c r="D326" s="13">
        <v>257.26</v>
      </c>
      <c r="E326" s="13">
        <v>0</v>
      </c>
      <c r="F326" s="13">
        <v>0</v>
      </c>
      <c r="G326" s="13">
        <v>1446.2611811023621</v>
      </c>
      <c r="H326" s="13">
        <v>1596.9251968503936</v>
      </c>
      <c r="I326" s="13">
        <v>-150.66401574803149</v>
      </c>
      <c r="J326" s="14">
        <v>0</v>
      </c>
      <c r="K326" s="13">
        <v>0</v>
      </c>
      <c r="L326" s="15">
        <v>0</v>
      </c>
      <c r="M326" s="14">
        <v>2461.5211811023619</v>
      </c>
      <c r="N326" s="14">
        <v>2354.9251968503936</v>
      </c>
      <c r="O326" s="15">
        <v>106.59598425196828</v>
      </c>
      <c r="P326" s="14">
        <v>0</v>
      </c>
      <c r="Q326" s="15">
        <v>0</v>
      </c>
    </row>
    <row r="327" spans="1:17" s="22" customFormat="1" x14ac:dyDescent="0.2">
      <c r="A327" s="12">
        <v>36423</v>
      </c>
      <c r="B327" s="13">
        <v>978.53399999999999</v>
      </c>
      <c r="C327" s="13">
        <v>763</v>
      </c>
      <c r="D327" s="13">
        <v>215.53399999999999</v>
      </c>
      <c r="E327" s="13">
        <v>0</v>
      </c>
      <c r="F327" s="13">
        <v>0</v>
      </c>
      <c r="G327" s="13">
        <v>1913.0428897637796</v>
      </c>
      <c r="H327" s="13">
        <v>1997.8877952755906</v>
      </c>
      <c r="I327" s="13">
        <v>-84.844905511811021</v>
      </c>
      <c r="J327" s="14">
        <v>0</v>
      </c>
      <c r="K327" s="13">
        <v>0</v>
      </c>
      <c r="L327" s="15">
        <v>0</v>
      </c>
      <c r="M327" s="17">
        <v>2891.5768897637795</v>
      </c>
      <c r="N327" s="17">
        <v>2760.8877952755906</v>
      </c>
      <c r="O327" s="23">
        <v>130.68909448818886</v>
      </c>
      <c r="P327" s="14">
        <v>0</v>
      </c>
      <c r="Q327" s="15">
        <v>0</v>
      </c>
    </row>
    <row r="328" spans="1:17" s="22" customFormat="1" x14ac:dyDescent="0.2">
      <c r="A328" s="12">
        <v>36424</v>
      </c>
      <c r="B328" s="13">
        <v>1104.8810000000001</v>
      </c>
      <c r="C328" s="13">
        <v>728</v>
      </c>
      <c r="D328" s="13">
        <v>376.88100000000009</v>
      </c>
      <c r="E328" s="13">
        <v>1</v>
      </c>
      <c r="F328" s="13">
        <v>49.881000000000085</v>
      </c>
      <c r="G328" s="13">
        <v>2367.1058188976376</v>
      </c>
      <c r="H328" s="13">
        <v>2174.6210629921261</v>
      </c>
      <c r="I328" s="13">
        <v>192.48475590551152</v>
      </c>
      <c r="J328" s="14">
        <v>0</v>
      </c>
      <c r="K328" s="13">
        <v>0</v>
      </c>
      <c r="L328" s="15">
        <v>0</v>
      </c>
      <c r="M328" s="16">
        <v>3471.9868188976379</v>
      </c>
      <c r="N328" s="16">
        <v>2902.6210629921261</v>
      </c>
      <c r="O328" s="21">
        <v>569.36575590551183</v>
      </c>
      <c r="P328" s="14">
        <v>0</v>
      </c>
      <c r="Q328" s="15">
        <v>0</v>
      </c>
    </row>
    <row r="329" spans="1:17" s="22" customFormat="1" x14ac:dyDescent="0.2">
      <c r="A329" s="12">
        <v>36425</v>
      </c>
      <c r="B329" s="13">
        <v>1093.7139999999999</v>
      </c>
      <c r="C329" s="13">
        <v>675</v>
      </c>
      <c r="D329" s="13">
        <v>418.71399999999994</v>
      </c>
      <c r="E329" s="13">
        <v>1</v>
      </c>
      <c r="F329" s="13">
        <v>91.713999999999942</v>
      </c>
      <c r="G329" s="13">
        <v>2010.1401968503937</v>
      </c>
      <c r="H329" s="13">
        <v>2365.946850393701</v>
      </c>
      <c r="I329" s="13">
        <v>-355.80665354330722</v>
      </c>
      <c r="J329" s="14">
        <v>0</v>
      </c>
      <c r="K329" s="13">
        <v>0</v>
      </c>
      <c r="L329" s="15">
        <v>1</v>
      </c>
      <c r="M329" s="16">
        <v>3103.8541968503937</v>
      </c>
      <c r="N329" s="16">
        <v>3040.946850393701</v>
      </c>
      <c r="O329" s="21">
        <v>62.907346456692721</v>
      </c>
      <c r="P329" s="14">
        <v>0</v>
      </c>
      <c r="Q329" s="15">
        <v>0</v>
      </c>
    </row>
    <row r="330" spans="1:17" s="22" customFormat="1" x14ac:dyDescent="0.2">
      <c r="A330" s="12">
        <v>36426</v>
      </c>
      <c r="B330" s="13">
        <v>1090.509</v>
      </c>
      <c r="C330" s="13">
        <v>699</v>
      </c>
      <c r="D330" s="13">
        <v>391.50900000000001</v>
      </c>
      <c r="E330" s="13">
        <v>1</v>
      </c>
      <c r="F330" s="13">
        <v>64.509000000000015</v>
      </c>
      <c r="G330" s="13">
        <v>2100.4591574803148</v>
      </c>
      <c r="H330" s="13">
        <v>2320.6702755905512</v>
      </c>
      <c r="I330" s="13">
        <v>-220.21111811023638</v>
      </c>
      <c r="J330" s="14">
        <v>0</v>
      </c>
      <c r="K330" s="13">
        <v>0</v>
      </c>
      <c r="L330" s="15">
        <v>0</v>
      </c>
      <c r="M330" s="16">
        <v>3190.9681574803149</v>
      </c>
      <c r="N330" s="16">
        <v>3019.6702755905512</v>
      </c>
      <c r="O330" s="21">
        <v>171.29788188976363</v>
      </c>
      <c r="P330" s="14">
        <v>0</v>
      </c>
      <c r="Q330" s="15">
        <v>0</v>
      </c>
    </row>
    <row r="331" spans="1:17" x14ac:dyDescent="0.2">
      <c r="A331" s="12">
        <v>36427</v>
      </c>
      <c r="B331" s="13">
        <v>755.59799999999996</v>
      </c>
      <c r="C331" s="13">
        <v>659</v>
      </c>
      <c r="D331" s="13">
        <v>96.597999999999956</v>
      </c>
      <c r="E331" s="13">
        <v>0</v>
      </c>
      <c r="F331" s="13">
        <v>0</v>
      </c>
      <c r="G331" s="13">
        <v>2727.5559763779529</v>
      </c>
      <c r="H331" s="13">
        <v>2290.2372047244094</v>
      </c>
      <c r="I331" s="13">
        <v>437.31877165354354</v>
      </c>
      <c r="J331" s="14">
        <v>1</v>
      </c>
      <c r="K331" s="13">
        <v>187.31877165354354</v>
      </c>
      <c r="L331" s="15">
        <v>0</v>
      </c>
      <c r="M331" s="14">
        <v>3483.1539763779529</v>
      </c>
      <c r="N331" s="14">
        <v>2949.2372047244094</v>
      </c>
      <c r="O331" s="15">
        <v>533.91677165354349</v>
      </c>
      <c r="P331" s="14">
        <v>0</v>
      </c>
      <c r="Q331" s="15">
        <v>0</v>
      </c>
    </row>
    <row r="332" spans="1:17" s="22" customFormat="1" x14ac:dyDescent="0.2">
      <c r="A332" s="12">
        <v>36428</v>
      </c>
      <c r="B332" s="13">
        <v>1106.8699999999999</v>
      </c>
      <c r="C332" s="13">
        <v>711</v>
      </c>
      <c r="D332" s="13">
        <v>395.87</v>
      </c>
      <c r="E332" s="13">
        <v>1</v>
      </c>
      <c r="F332" s="13">
        <v>68.869999999999891</v>
      </c>
      <c r="G332" s="13">
        <v>1779.8163149606298</v>
      </c>
      <c r="H332" s="13">
        <v>1800.1043307086613</v>
      </c>
      <c r="I332" s="13">
        <v>-20.288015748031512</v>
      </c>
      <c r="J332" s="14">
        <v>0</v>
      </c>
      <c r="K332" s="13">
        <v>0</v>
      </c>
      <c r="L332" s="15">
        <v>0</v>
      </c>
      <c r="M332" s="16">
        <v>2886.6863149606297</v>
      </c>
      <c r="N332" s="16">
        <v>2511.1043307086611</v>
      </c>
      <c r="O332" s="21">
        <v>375.58198425196861</v>
      </c>
      <c r="P332" s="14">
        <v>0</v>
      </c>
      <c r="Q332" s="15">
        <v>0</v>
      </c>
    </row>
    <row r="333" spans="1:17" s="22" customFormat="1" x14ac:dyDescent="0.2">
      <c r="A333" s="12">
        <v>36429</v>
      </c>
      <c r="B333" s="13">
        <v>1116.299</v>
      </c>
      <c r="C333" s="13">
        <v>729</v>
      </c>
      <c r="D333" s="13">
        <v>387.29899999999998</v>
      </c>
      <c r="E333" s="13">
        <v>1</v>
      </c>
      <c r="F333" s="13">
        <v>60.298999999999978</v>
      </c>
      <c r="G333" s="13">
        <v>1784.83468503937</v>
      </c>
      <c r="H333" s="13">
        <v>1750.2440944881889</v>
      </c>
      <c r="I333" s="13">
        <v>34.590590551181094</v>
      </c>
      <c r="J333" s="14">
        <v>0</v>
      </c>
      <c r="K333" s="13">
        <v>0</v>
      </c>
      <c r="L333" s="15">
        <v>0</v>
      </c>
      <c r="M333" s="16">
        <v>2901.13368503937</v>
      </c>
      <c r="N333" s="16">
        <v>2479.2440944881891</v>
      </c>
      <c r="O333" s="21">
        <v>421.88959055118085</v>
      </c>
      <c r="P333" s="14">
        <v>0</v>
      </c>
      <c r="Q333" s="15">
        <v>0</v>
      </c>
    </row>
    <row r="334" spans="1:17" s="22" customFormat="1" x14ac:dyDescent="0.2">
      <c r="A334" s="12">
        <v>36430</v>
      </c>
      <c r="B334" s="13">
        <v>990.64200000000005</v>
      </c>
      <c r="C334" s="13">
        <v>729</v>
      </c>
      <c r="D334" s="13">
        <v>261.64200000000005</v>
      </c>
      <c r="E334" s="13">
        <v>0</v>
      </c>
      <c r="F334" s="13">
        <v>0</v>
      </c>
      <c r="G334" s="13">
        <v>1972.0827322834646</v>
      </c>
      <c r="H334" s="13">
        <v>2343.9261811023621</v>
      </c>
      <c r="I334" s="13">
        <v>-371.84344881889751</v>
      </c>
      <c r="J334" s="14">
        <v>0</v>
      </c>
      <c r="K334" s="13">
        <v>0</v>
      </c>
      <c r="L334" s="15">
        <v>1</v>
      </c>
      <c r="M334" s="17">
        <v>2962.7247322834646</v>
      </c>
      <c r="N334" s="17">
        <v>3072.9261811023621</v>
      </c>
      <c r="O334" s="23">
        <v>-110.20144881889746</v>
      </c>
      <c r="P334" s="14">
        <v>0</v>
      </c>
      <c r="Q334" s="15">
        <v>0</v>
      </c>
    </row>
    <row r="335" spans="1:17" s="22" customFormat="1" x14ac:dyDescent="0.2">
      <c r="A335" s="12">
        <v>36431</v>
      </c>
      <c r="B335" s="13">
        <v>1083.2529999999999</v>
      </c>
      <c r="C335" s="13">
        <v>756</v>
      </c>
      <c r="D335" s="13">
        <v>327.25299999999993</v>
      </c>
      <c r="E335" s="13">
        <v>1</v>
      </c>
      <c r="F335" s="13">
        <v>0.25299999999992906</v>
      </c>
      <c r="G335" s="13">
        <v>2397.6726850393698</v>
      </c>
      <c r="H335" s="13">
        <v>2380.6653543307089</v>
      </c>
      <c r="I335" s="13">
        <v>17.007330708660902</v>
      </c>
      <c r="J335" s="14">
        <v>0</v>
      </c>
      <c r="K335" s="13">
        <v>0</v>
      </c>
      <c r="L335" s="15">
        <v>0</v>
      </c>
      <c r="M335" s="17">
        <v>3480.9256850393695</v>
      </c>
      <c r="N335" s="17">
        <v>3136.6653543307089</v>
      </c>
      <c r="O335" s="23">
        <v>344.2603307086606</v>
      </c>
      <c r="P335" s="14">
        <v>0</v>
      </c>
      <c r="Q335" s="15">
        <v>0</v>
      </c>
    </row>
    <row r="336" spans="1:17" s="22" customFormat="1" x14ac:dyDescent="0.2">
      <c r="A336" s="12">
        <v>36432</v>
      </c>
      <c r="B336" s="13">
        <v>975.60199999999998</v>
      </c>
      <c r="C336" s="13">
        <v>720</v>
      </c>
      <c r="D336" s="13">
        <v>255.60199999999998</v>
      </c>
      <c r="E336" s="13">
        <v>0</v>
      </c>
      <c r="F336" s="13">
        <v>0</v>
      </c>
      <c r="G336" s="13">
        <v>2521.3176771653543</v>
      </c>
      <c r="H336" s="13">
        <v>2478.5807086614172</v>
      </c>
      <c r="I336" s="13">
        <v>42.736968503937078</v>
      </c>
      <c r="J336" s="14">
        <v>0</v>
      </c>
      <c r="K336" s="13">
        <v>0</v>
      </c>
      <c r="L336" s="15">
        <v>0</v>
      </c>
      <c r="M336" s="17">
        <v>3496.9196771653542</v>
      </c>
      <c r="N336" s="17">
        <v>3198.5807086614172</v>
      </c>
      <c r="O336" s="23">
        <v>298.33896850393694</v>
      </c>
      <c r="P336" s="14">
        <v>0</v>
      </c>
      <c r="Q336" s="15">
        <v>0</v>
      </c>
    </row>
    <row r="337" spans="1:17" s="22" customFormat="1" x14ac:dyDescent="0.2">
      <c r="A337" s="12">
        <v>36433</v>
      </c>
      <c r="B337" s="13">
        <v>1027.921</v>
      </c>
      <c r="C337" s="13">
        <v>728</v>
      </c>
      <c r="D337" s="13">
        <v>299.92100000000005</v>
      </c>
      <c r="E337" s="13">
        <v>0</v>
      </c>
      <c r="F337" s="13">
        <v>0</v>
      </c>
      <c r="G337" s="13">
        <v>2089.227118110236</v>
      </c>
      <c r="H337" s="13">
        <v>2524.3838582677167</v>
      </c>
      <c r="I337" s="13">
        <v>-435.15674015748073</v>
      </c>
      <c r="J337" s="14">
        <v>0</v>
      </c>
      <c r="K337" s="13">
        <v>0</v>
      </c>
      <c r="L337" s="15">
        <v>1</v>
      </c>
      <c r="M337" s="17">
        <v>3117.1481181102363</v>
      </c>
      <c r="N337" s="17">
        <v>3252.3838582677167</v>
      </c>
      <c r="O337" s="23">
        <v>-135.23574015748045</v>
      </c>
      <c r="P337" s="14">
        <v>0</v>
      </c>
      <c r="Q337" s="15">
        <v>0</v>
      </c>
    </row>
    <row r="338" spans="1:17" s="22" customFormat="1" x14ac:dyDescent="0.2">
      <c r="A338" s="12">
        <v>36434</v>
      </c>
      <c r="B338" s="13">
        <v>1107.6289999999999</v>
      </c>
      <c r="C338" s="13">
        <v>661</v>
      </c>
      <c r="D338" s="13">
        <v>446.62899999999991</v>
      </c>
      <c r="E338" s="13">
        <v>1</v>
      </c>
      <c r="F338" s="13">
        <v>119.62899999999991</v>
      </c>
      <c r="G338" s="13">
        <v>2076.801409448819</v>
      </c>
      <c r="H338" s="13">
        <v>2273.5039370078739</v>
      </c>
      <c r="I338" s="13">
        <v>-196.70252755905494</v>
      </c>
      <c r="J338" s="14">
        <v>0</v>
      </c>
      <c r="K338" s="13">
        <v>0</v>
      </c>
      <c r="L338" s="15">
        <v>0</v>
      </c>
      <c r="M338" s="16">
        <v>3184.4304094488189</v>
      </c>
      <c r="N338" s="16">
        <v>2934.5039370078739</v>
      </c>
      <c r="O338" s="21">
        <v>249.92647244094496</v>
      </c>
      <c r="P338" s="14">
        <v>0</v>
      </c>
      <c r="Q338" s="15">
        <v>0</v>
      </c>
    </row>
    <row r="339" spans="1:17" s="22" customFormat="1" x14ac:dyDescent="0.2">
      <c r="A339" s="12">
        <v>36435</v>
      </c>
      <c r="B339" s="13">
        <v>1149.8630000000001</v>
      </c>
      <c r="C339" s="13">
        <v>730</v>
      </c>
      <c r="D339" s="13">
        <v>419.86300000000006</v>
      </c>
      <c r="E339" s="13">
        <v>1</v>
      </c>
      <c r="F339" s="13">
        <v>92.863000000000056</v>
      </c>
      <c r="G339" s="13">
        <v>1907.462440944882</v>
      </c>
      <c r="H339" s="13">
        <v>1864.5344488188975</v>
      </c>
      <c r="I339" s="13">
        <v>42.927992125984474</v>
      </c>
      <c r="J339" s="14">
        <v>0</v>
      </c>
      <c r="K339" s="13">
        <v>0</v>
      </c>
      <c r="L339" s="15">
        <v>0</v>
      </c>
      <c r="M339" s="16">
        <v>3057.3254409448818</v>
      </c>
      <c r="N339" s="16">
        <v>2594.5344488188975</v>
      </c>
      <c r="O339" s="21">
        <v>462.7909921259843</v>
      </c>
      <c r="P339" s="14">
        <v>0</v>
      </c>
      <c r="Q339" s="15">
        <v>0</v>
      </c>
    </row>
    <row r="340" spans="1:17" s="22" customFormat="1" x14ac:dyDescent="0.2">
      <c r="A340" s="12">
        <v>36436</v>
      </c>
      <c r="B340" s="13">
        <v>1079.0419999999999</v>
      </c>
      <c r="C340" s="13">
        <v>782</v>
      </c>
      <c r="D340" s="13">
        <v>297.04199999999992</v>
      </c>
      <c r="E340" s="13">
        <v>0</v>
      </c>
      <c r="F340" s="13">
        <v>0</v>
      </c>
      <c r="G340" s="13">
        <v>1971.7147007874014</v>
      </c>
      <c r="H340" s="13">
        <v>1821.1279527559054</v>
      </c>
      <c r="I340" s="13">
        <v>150.58674803149597</v>
      </c>
      <c r="J340" s="14">
        <v>0</v>
      </c>
      <c r="K340" s="13">
        <v>0</v>
      </c>
      <c r="L340" s="15">
        <v>0</v>
      </c>
      <c r="M340" s="17">
        <v>3050.7567007874013</v>
      </c>
      <c r="N340" s="17">
        <v>2603.1279527559054</v>
      </c>
      <c r="O340" s="23">
        <v>447.62874803149589</v>
      </c>
      <c r="P340" s="14">
        <v>0</v>
      </c>
      <c r="Q340" s="15">
        <v>0</v>
      </c>
    </row>
    <row r="341" spans="1:17" s="22" customFormat="1" x14ac:dyDescent="0.2">
      <c r="A341" s="12">
        <v>36437</v>
      </c>
      <c r="B341" s="13">
        <v>1122.4649999999999</v>
      </c>
      <c r="C341" s="13">
        <v>755</v>
      </c>
      <c r="D341" s="13">
        <v>367.46499999999997</v>
      </c>
      <c r="E341" s="13">
        <v>1</v>
      </c>
      <c r="F341" s="13">
        <v>40.464999999999918</v>
      </c>
      <c r="G341" s="13">
        <v>1875.4702204724408</v>
      </c>
      <c r="H341" s="13">
        <v>2223.5127952755906</v>
      </c>
      <c r="I341" s="13">
        <v>-348.04257480314982</v>
      </c>
      <c r="J341" s="14">
        <v>0</v>
      </c>
      <c r="K341" s="13">
        <v>0</v>
      </c>
      <c r="L341" s="15">
        <v>1</v>
      </c>
      <c r="M341" s="16">
        <v>2997.935220472441</v>
      </c>
      <c r="N341" s="16">
        <v>2978.5127952755906</v>
      </c>
      <c r="O341" s="21">
        <v>19.422425196850327</v>
      </c>
      <c r="P341" s="14">
        <v>0</v>
      </c>
      <c r="Q341" s="15">
        <v>0</v>
      </c>
    </row>
    <row r="342" spans="1:17" s="22" customFormat="1" x14ac:dyDescent="0.2">
      <c r="A342" s="12">
        <v>36438</v>
      </c>
      <c r="B342" s="13">
        <v>1064.1489999999999</v>
      </c>
      <c r="C342" s="13">
        <v>761</v>
      </c>
      <c r="D342" s="13">
        <v>303.14899999999989</v>
      </c>
      <c r="E342" s="13">
        <v>0</v>
      </c>
      <c r="F342" s="13">
        <v>0</v>
      </c>
      <c r="G342" s="13">
        <v>1866.1377165354331</v>
      </c>
      <c r="H342" s="13">
        <v>2324.9773622047246</v>
      </c>
      <c r="I342" s="13">
        <v>-458.83964566929149</v>
      </c>
      <c r="J342" s="14">
        <v>0</v>
      </c>
      <c r="K342" s="13">
        <v>0</v>
      </c>
      <c r="L342" s="15">
        <v>1</v>
      </c>
      <c r="M342" s="17">
        <v>2930.2867165354328</v>
      </c>
      <c r="N342" s="17">
        <v>3085.9773622047246</v>
      </c>
      <c r="O342" s="23">
        <v>-155.69064566929183</v>
      </c>
      <c r="P342" s="14">
        <v>0</v>
      </c>
      <c r="Q342" s="15">
        <v>0</v>
      </c>
    </row>
    <row r="343" spans="1:17" s="22" customFormat="1" x14ac:dyDescent="0.2">
      <c r="A343" s="12">
        <v>36439</v>
      </c>
      <c r="B343" s="13">
        <v>789.85199999999998</v>
      </c>
      <c r="C343" s="13">
        <v>770</v>
      </c>
      <c r="D343" s="13">
        <v>19.851999999999975</v>
      </c>
      <c r="E343" s="13">
        <v>0</v>
      </c>
      <c r="F343" s="13">
        <v>0</v>
      </c>
      <c r="G343" s="13">
        <v>1984.0898267716534</v>
      </c>
      <c r="H343" s="13">
        <v>2260.7234251968503</v>
      </c>
      <c r="I343" s="13">
        <v>-276.63359842519685</v>
      </c>
      <c r="J343" s="14">
        <v>0</v>
      </c>
      <c r="K343" s="13">
        <v>0</v>
      </c>
      <c r="L343" s="15">
        <v>1</v>
      </c>
      <c r="M343" s="17">
        <v>2773.9418267716533</v>
      </c>
      <c r="N343" s="17">
        <v>3030.7234251968503</v>
      </c>
      <c r="O343" s="23">
        <v>-256.78159842519699</v>
      </c>
      <c r="P343" s="14">
        <v>0</v>
      </c>
      <c r="Q343" s="15">
        <v>0</v>
      </c>
    </row>
    <row r="344" spans="1:17" s="22" customFormat="1" x14ac:dyDescent="0.2">
      <c r="A344" s="12">
        <v>36440</v>
      </c>
      <c r="B344" s="13">
        <v>847.40700000000004</v>
      </c>
      <c r="C344" s="13">
        <v>735</v>
      </c>
      <c r="D344" s="13">
        <v>112.40700000000004</v>
      </c>
      <c r="E344" s="13">
        <v>0</v>
      </c>
      <c r="F344" s="13">
        <v>0</v>
      </c>
      <c r="G344" s="13">
        <v>2274.3303858267718</v>
      </c>
      <c r="H344" s="13">
        <v>2392.1948818897636</v>
      </c>
      <c r="I344" s="13">
        <v>-117.86449606299175</v>
      </c>
      <c r="J344" s="14">
        <v>0</v>
      </c>
      <c r="K344" s="13">
        <v>0</v>
      </c>
      <c r="L344" s="15">
        <v>0</v>
      </c>
      <c r="M344" s="17">
        <v>3121.737385826772</v>
      </c>
      <c r="N344" s="17">
        <v>3127.1948818897636</v>
      </c>
      <c r="O344" s="23">
        <v>-5.457496062991595</v>
      </c>
      <c r="P344" s="14">
        <v>0</v>
      </c>
      <c r="Q344" s="15">
        <v>0</v>
      </c>
    </row>
    <row r="345" spans="1:17" s="22" customFormat="1" x14ac:dyDescent="0.2">
      <c r="A345" s="12">
        <v>36441</v>
      </c>
      <c r="B345" s="13">
        <v>912.88900000000001</v>
      </c>
      <c r="C345" s="13">
        <v>637</v>
      </c>
      <c r="D345" s="13">
        <v>275.88900000000001</v>
      </c>
      <c r="E345" s="13">
        <v>0</v>
      </c>
      <c r="F345" s="13">
        <v>0</v>
      </c>
      <c r="G345" s="13">
        <v>2274.5676377952759</v>
      </c>
      <c r="H345" s="13">
        <v>2564.4458661417325</v>
      </c>
      <c r="I345" s="13">
        <v>-289.87822834645658</v>
      </c>
      <c r="J345" s="14">
        <v>0</v>
      </c>
      <c r="K345" s="13">
        <v>0</v>
      </c>
      <c r="L345" s="15">
        <v>1</v>
      </c>
      <c r="M345" s="17">
        <v>3187.456637795276</v>
      </c>
      <c r="N345" s="17">
        <v>3201.4458661417325</v>
      </c>
      <c r="O345" s="23">
        <v>-13.989228346456457</v>
      </c>
      <c r="P345" s="14">
        <v>0</v>
      </c>
      <c r="Q345" s="15">
        <v>0</v>
      </c>
    </row>
    <row r="346" spans="1:17" s="22" customFormat="1" x14ac:dyDescent="0.2">
      <c r="A346" s="12">
        <v>36442</v>
      </c>
      <c r="B346" s="13">
        <v>949.351</v>
      </c>
      <c r="C346" s="13">
        <v>631</v>
      </c>
      <c r="D346" s="13">
        <v>318.351</v>
      </c>
      <c r="E346" s="13">
        <v>0</v>
      </c>
      <c r="F346" s="13">
        <v>0</v>
      </c>
      <c r="G346" s="13">
        <v>2178.6699685039371</v>
      </c>
      <c r="H346" s="13">
        <v>2074.1614173228345</v>
      </c>
      <c r="I346" s="13">
        <v>104.50855118110258</v>
      </c>
      <c r="J346" s="14">
        <v>0</v>
      </c>
      <c r="K346" s="13">
        <v>0</v>
      </c>
      <c r="L346" s="15">
        <v>0</v>
      </c>
      <c r="M346" s="17">
        <v>3128.0209685039372</v>
      </c>
      <c r="N346" s="17">
        <v>2705.1614173228345</v>
      </c>
      <c r="O346" s="23">
        <v>422.85955118110269</v>
      </c>
      <c r="P346" s="14">
        <v>0</v>
      </c>
      <c r="Q346" s="15">
        <v>0</v>
      </c>
    </row>
    <row r="347" spans="1:17" s="22" customFormat="1" x14ac:dyDescent="0.2">
      <c r="A347" s="12">
        <v>36443</v>
      </c>
      <c r="B347" s="13">
        <v>922.048</v>
      </c>
      <c r="C347" s="13">
        <v>705</v>
      </c>
      <c r="D347" s="13">
        <v>217.048</v>
      </c>
      <c r="E347" s="13">
        <v>0</v>
      </c>
      <c r="F347" s="13">
        <v>0</v>
      </c>
      <c r="G347" s="13">
        <v>2198.2953937007874</v>
      </c>
      <c r="H347" s="13">
        <v>2014.1614173228347</v>
      </c>
      <c r="I347" s="13">
        <v>184.13397637795265</v>
      </c>
      <c r="J347" s="14">
        <v>0</v>
      </c>
      <c r="K347" s="13">
        <v>0</v>
      </c>
      <c r="L347" s="15">
        <v>0</v>
      </c>
      <c r="M347" s="17">
        <v>3120.3433937007876</v>
      </c>
      <c r="N347" s="17">
        <v>2719.1614173228345</v>
      </c>
      <c r="O347" s="23">
        <v>401.18197637795311</v>
      </c>
      <c r="P347" s="14">
        <v>0</v>
      </c>
      <c r="Q347" s="15">
        <v>0</v>
      </c>
    </row>
    <row r="348" spans="1:17" s="22" customFormat="1" x14ac:dyDescent="0.2">
      <c r="A348" s="12">
        <v>36444</v>
      </c>
      <c r="B348" s="13">
        <v>923.90300000000002</v>
      </c>
      <c r="C348" s="13">
        <v>756</v>
      </c>
      <c r="D348" s="13">
        <v>167.90300000000002</v>
      </c>
      <c r="E348" s="13">
        <v>0</v>
      </c>
      <c r="F348" s="13">
        <v>0</v>
      </c>
      <c r="G348" s="13">
        <v>2131.2067086614175</v>
      </c>
      <c r="H348" s="13">
        <v>2598.4370078740158</v>
      </c>
      <c r="I348" s="13">
        <v>-467.23029921259831</v>
      </c>
      <c r="J348" s="14">
        <v>0</v>
      </c>
      <c r="K348" s="13">
        <v>0</v>
      </c>
      <c r="L348" s="15">
        <v>1</v>
      </c>
      <c r="M348" s="17">
        <v>3055.1097086614172</v>
      </c>
      <c r="N348" s="17">
        <v>3354.4370078740158</v>
      </c>
      <c r="O348" s="23">
        <v>-299.32729921259852</v>
      </c>
      <c r="P348" s="14">
        <v>0</v>
      </c>
      <c r="Q348" s="15">
        <v>0</v>
      </c>
    </row>
    <row r="349" spans="1:17" s="22" customFormat="1" x14ac:dyDescent="0.2">
      <c r="A349" s="12">
        <v>36445</v>
      </c>
      <c r="B349" s="13">
        <v>667.46400000000006</v>
      </c>
      <c r="C349" s="13">
        <v>724</v>
      </c>
      <c r="D349" s="13">
        <v>-56.535999999999945</v>
      </c>
      <c r="E349" s="13">
        <v>0</v>
      </c>
      <c r="F349" s="13">
        <v>0</v>
      </c>
      <c r="G349" s="13">
        <v>2430.0512283464568</v>
      </c>
      <c r="H349" s="13">
        <v>2716.9291338582675</v>
      </c>
      <c r="I349" s="13">
        <v>-286.8779055118107</v>
      </c>
      <c r="J349" s="14">
        <v>0</v>
      </c>
      <c r="K349" s="13">
        <v>0</v>
      </c>
      <c r="L349" s="15">
        <v>1</v>
      </c>
      <c r="M349" s="17">
        <v>3097.5152283464568</v>
      </c>
      <c r="N349" s="17">
        <v>3440.9291338582675</v>
      </c>
      <c r="O349" s="23">
        <v>-343.41390551181075</v>
      </c>
      <c r="P349" s="14">
        <v>0</v>
      </c>
      <c r="Q349" s="15">
        <v>0</v>
      </c>
    </row>
    <row r="350" spans="1:17" s="22" customFormat="1" x14ac:dyDescent="0.2">
      <c r="A350" s="12">
        <v>36446</v>
      </c>
      <c r="B350" s="13">
        <v>635.78300000000002</v>
      </c>
      <c r="C350" s="13">
        <v>733</v>
      </c>
      <c r="D350" s="13">
        <v>-97.216999999999985</v>
      </c>
      <c r="E350" s="13">
        <v>0</v>
      </c>
      <c r="F350" s="13">
        <v>0</v>
      </c>
      <c r="G350" s="13">
        <v>2457.90805511811</v>
      </c>
      <c r="H350" s="13">
        <v>2717.9714566929133</v>
      </c>
      <c r="I350" s="13">
        <v>-260.06340157480327</v>
      </c>
      <c r="J350" s="14">
        <v>0</v>
      </c>
      <c r="K350" s="13">
        <v>0</v>
      </c>
      <c r="L350" s="15">
        <v>1</v>
      </c>
      <c r="M350" s="17">
        <v>3093.6910551181099</v>
      </c>
      <c r="N350" s="17">
        <v>3450.9714566929133</v>
      </c>
      <c r="O350" s="23">
        <v>-357.28040157480336</v>
      </c>
      <c r="P350" s="14">
        <v>0</v>
      </c>
      <c r="Q350" s="15">
        <v>0</v>
      </c>
    </row>
    <row r="351" spans="1:17" s="22" customFormat="1" x14ac:dyDescent="0.2">
      <c r="A351" s="12">
        <v>36447</v>
      </c>
      <c r="B351" s="13">
        <v>751.346</v>
      </c>
      <c r="C351" s="13">
        <v>716</v>
      </c>
      <c r="D351" s="13">
        <v>35.346000000000004</v>
      </c>
      <c r="E351" s="13">
        <v>0</v>
      </c>
      <c r="F351" s="13">
        <v>0</v>
      </c>
      <c r="G351" s="13">
        <v>2116.3681574803149</v>
      </c>
      <c r="H351" s="13">
        <v>2585.7352362204724</v>
      </c>
      <c r="I351" s="13">
        <v>-469.36707874015747</v>
      </c>
      <c r="J351" s="14">
        <v>0</v>
      </c>
      <c r="K351" s="13">
        <v>0</v>
      </c>
      <c r="L351" s="15">
        <v>1</v>
      </c>
      <c r="M351" s="17">
        <v>2867.714157480315</v>
      </c>
      <c r="N351" s="17">
        <v>3301.7352362204724</v>
      </c>
      <c r="O351" s="23">
        <v>-434.02107874015746</v>
      </c>
      <c r="P351" s="14">
        <v>0</v>
      </c>
      <c r="Q351" s="15">
        <v>0</v>
      </c>
    </row>
    <row r="352" spans="1:17" s="22" customFormat="1" x14ac:dyDescent="0.2">
      <c r="A352" s="12">
        <v>36448</v>
      </c>
      <c r="B352" s="13">
        <v>739.202</v>
      </c>
      <c r="C352" s="13">
        <v>671</v>
      </c>
      <c r="D352" s="13">
        <v>68.201999999999998</v>
      </c>
      <c r="E352" s="13">
        <v>0</v>
      </c>
      <c r="F352" s="13">
        <v>0</v>
      </c>
      <c r="G352" s="13">
        <v>2233.4002677165354</v>
      </c>
      <c r="H352" s="13">
        <v>2479.9714566929133</v>
      </c>
      <c r="I352" s="13">
        <v>-246.57118897637793</v>
      </c>
      <c r="J352" s="14">
        <v>0</v>
      </c>
      <c r="K352" s="13">
        <v>0</v>
      </c>
      <c r="L352" s="15">
        <v>0</v>
      </c>
      <c r="M352" s="17">
        <v>2972.6022677165356</v>
      </c>
      <c r="N352" s="17">
        <v>3150.9714566929133</v>
      </c>
      <c r="O352" s="23">
        <v>-178.3691889763777</v>
      </c>
      <c r="P352" s="14">
        <v>0</v>
      </c>
      <c r="Q352" s="15">
        <v>0</v>
      </c>
    </row>
    <row r="353" spans="1:17" s="22" customFormat="1" x14ac:dyDescent="0.2">
      <c r="A353" s="12">
        <v>36449</v>
      </c>
      <c r="B353" s="13">
        <v>870.05399999999997</v>
      </c>
      <c r="C353" s="13">
        <v>682</v>
      </c>
      <c r="D353" s="13">
        <v>188.05399999999997</v>
      </c>
      <c r="E353" s="13">
        <v>0</v>
      </c>
      <c r="F353" s="13">
        <v>0</v>
      </c>
      <c r="G353" s="13">
        <v>2215.6344251968503</v>
      </c>
      <c r="H353" s="13">
        <v>2225.9724409448818</v>
      </c>
      <c r="I353" s="13">
        <v>-10.338015748031467</v>
      </c>
      <c r="J353" s="14">
        <v>0</v>
      </c>
      <c r="K353" s="13">
        <v>0</v>
      </c>
      <c r="L353" s="15">
        <v>0</v>
      </c>
      <c r="M353" s="17">
        <v>3085.6884251968504</v>
      </c>
      <c r="N353" s="17">
        <v>2907.9724409448818</v>
      </c>
      <c r="O353" s="23">
        <v>177.71598425196862</v>
      </c>
      <c r="P353" s="14">
        <v>0</v>
      </c>
      <c r="Q353" s="15">
        <v>0</v>
      </c>
    </row>
    <row r="354" spans="1:17" s="22" customFormat="1" x14ac:dyDescent="0.2">
      <c r="A354" s="12">
        <v>36450</v>
      </c>
      <c r="B354" s="13">
        <v>896.38900000000001</v>
      </c>
      <c r="C354" s="13">
        <v>762</v>
      </c>
      <c r="D354" s="13">
        <v>134.38900000000001</v>
      </c>
      <c r="E354" s="13">
        <v>0</v>
      </c>
      <c r="F354" s="13">
        <v>0</v>
      </c>
      <c r="G354" s="13">
        <v>2187.1036141732284</v>
      </c>
      <c r="H354" s="13">
        <v>1897.2194881889764</v>
      </c>
      <c r="I354" s="13">
        <v>289.88412598425202</v>
      </c>
      <c r="J354" s="14">
        <v>1</v>
      </c>
      <c r="K354" s="13">
        <v>39.884125984252023</v>
      </c>
      <c r="L354" s="15">
        <v>0</v>
      </c>
      <c r="M354" s="17">
        <v>3083.4926141732285</v>
      </c>
      <c r="N354" s="17">
        <v>2659.2194881889764</v>
      </c>
      <c r="O354" s="23">
        <v>424.27312598425215</v>
      </c>
      <c r="P354" s="14">
        <v>0</v>
      </c>
      <c r="Q354" s="15">
        <v>0</v>
      </c>
    </row>
    <row r="355" spans="1:17" s="22" customFormat="1" x14ac:dyDescent="0.2">
      <c r="A355" s="12">
        <v>36451</v>
      </c>
      <c r="B355" s="13">
        <v>886.10699999999997</v>
      </c>
      <c r="C355" s="13">
        <v>761</v>
      </c>
      <c r="D355" s="13">
        <v>125.10699999999997</v>
      </c>
      <c r="E355" s="13">
        <v>0</v>
      </c>
      <c r="F355" s="13">
        <v>0</v>
      </c>
      <c r="G355" s="13">
        <v>2500.3006141732285</v>
      </c>
      <c r="H355" s="13">
        <v>2296.982283464567</v>
      </c>
      <c r="I355" s="13">
        <v>203.31833070866151</v>
      </c>
      <c r="J355" s="14">
        <v>0</v>
      </c>
      <c r="K355" s="13">
        <v>0</v>
      </c>
      <c r="L355" s="15">
        <v>0</v>
      </c>
      <c r="M355" s="17">
        <v>3386.4076141732285</v>
      </c>
      <c r="N355" s="17">
        <v>3057.982283464567</v>
      </c>
      <c r="O355" s="23">
        <v>328.42533070866148</v>
      </c>
      <c r="P355" s="14">
        <v>0</v>
      </c>
      <c r="Q355" s="15">
        <v>0</v>
      </c>
    </row>
    <row r="356" spans="1:17" s="22" customFormat="1" x14ac:dyDescent="0.2">
      <c r="A356" s="12">
        <v>36452</v>
      </c>
      <c r="B356" s="13">
        <v>765.54399999999998</v>
      </c>
      <c r="C356" s="13">
        <v>756</v>
      </c>
      <c r="D356" s="13">
        <v>9.5439999999999827</v>
      </c>
      <c r="E356" s="13">
        <v>0</v>
      </c>
      <c r="F356" s="13">
        <v>0</v>
      </c>
      <c r="G356" s="13">
        <v>2265.8879448818898</v>
      </c>
      <c r="H356" s="13">
        <v>2290.3818897637793</v>
      </c>
      <c r="I356" s="13">
        <v>-24.493944881889547</v>
      </c>
      <c r="J356" s="14">
        <v>0</v>
      </c>
      <c r="K356" s="13">
        <v>0</v>
      </c>
      <c r="L356" s="15">
        <v>0</v>
      </c>
      <c r="M356" s="17">
        <v>3031.4319448818896</v>
      </c>
      <c r="N356" s="17">
        <v>3046.3818897637793</v>
      </c>
      <c r="O356" s="23">
        <v>-14.949944881889678</v>
      </c>
      <c r="P356" s="14">
        <v>0</v>
      </c>
      <c r="Q356" s="15">
        <v>0</v>
      </c>
    </row>
    <row r="357" spans="1:17" s="22" customFormat="1" x14ac:dyDescent="0.2">
      <c r="A357" s="12">
        <v>36453</v>
      </c>
      <c r="B357" s="13">
        <v>1006.644</v>
      </c>
      <c r="C357" s="13">
        <v>696</v>
      </c>
      <c r="D357" s="13">
        <v>310.64400000000001</v>
      </c>
      <c r="E357" s="13">
        <v>0</v>
      </c>
      <c r="F357" s="13">
        <v>0</v>
      </c>
      <c r="G357" s="13">
        <v>2298.4412047244091</v>
      </c>
      <c r="H357" s="13">
        <v>2483.7824803149606</v>
      </c>
      <c r="I357" s="13">
        <v>-185.3412755905515</v>
      </c>
      <c r="J357" s="14">
        <v>0</v>
      </c>
      <c r="K357" s="13">
        <v>0</v>
      </c>
      <c r="L357" s="15">
        <v>0</v>
      </c>
      <c r="M357" s="17">
        <v>3305.0852047244089</v>
      </c>
      <c r="N357" s="17">
        <v>3179.7824803149606</v>
      </c>
      <c r="O357" s="23">
        <v>125.30272440944827</v>
      </c>
      <c r="P357" s="14">
        <v>0</v>
      </c>
      <c r="Q357" s="15">
        <v>0</v>
      </c>
    </row>
    <row r="358" spans="1:17" s="22" customFormat="1" x14ac:dyDescent="0.2">
      <c r="A358" s="12">
        <v>36454</v>
      </c>
      <c r="B358" s="13">
        <v>924.63400000000001</v>
      </c>
      <c r="C358" s="13">
        <v>782</v>
      </c>
      <c r="D358" s="13">
        <v>142.63400000000001</v>
      </c>
      <c r="E358" s="13">
        <v>0</v>
      </c>
      <c r="F358" s="13">
        <v>0</v>
      </c>
      <c r="G358" s="13">
        <v>2044.3876929133858</v>
      </c>
      <c r="H358" s="13">
        <v>2413.3700787401576</v>
      </c>
      <c r="I358" s="13">
        <v>-368.98238582677186</v>
      </c>
      <c r="J358" s="14">
        <v>0</v>
      </c>
      <c r="K358" s="13">
        <v>0</v>
      </c>
      <c r="L358" s="15">
        <v>1</v>
      </c>
      <c r="M358" s="17">
        <v>2969.0216929133858</v>
      </c>
      <c r="N358" s="17">
        <v>3195.3700787401576</v>
      </c>
      <c r="O358" s="23">
        <v>-226.34838582677185</v>
      </c>
      <c r="P358" s="14">
        <v>0</v>
      </c>
      <c r="Q358" s="15">
        <v>0</v>
      </c>
    </row>
    <row r="359" spans="1:17" s="22" customFormat="1" x14ac:dyDescent="0.2">
      <c r="A359" s="12">
        <v>36455</v>
      </c>
      <c r="B359" s="13">
        <v>909.42399999999998</v>
      </c>
      <c r="C359" s="13">
        <v>700</v>
      </c>
      <c r="D359" s="13">
        <v>209.42399999999998</v>
      </c>
      <c r="E359" s="13">
        <v>0</v>
      </c>
      <c r="F359" s="13">
        <v>0</v>
      </c>
      <c r="G359" s="13">
        <v>2261.5520157480314</v>
      </c>
      <c r="H359" s="13">
        <v>2360.0078740157478</v>
      </c>
      <c r="I359" s="13">
        <v>-98.455858267716394</v>
      </c>
      <c r="J359" s="14">
        <v>0</v>
      </c>
      <c r="K359" s="13">
        <v>0</v>
      </c>
      <c r="L359" s="15">
        <v>0</v>
      </c>
      <c r="M359" s="17">
        <v>3170.9760157480314</v>
      </c>
      <c r="N359" s="17">
        <v>3060.0078740157478</v>
      </c>
      <c r="O359" s="23">
        <v>110.96814173228358</v>
      </c>
      <c r="P359" s="14">
        <v>0</v>
      </c>
      <c r="Q359" s="15">
        <v>0</v>
      </c>
    </row>
    <row r="360" spans="1:17" s="22" customFormat="1" x14ac:dyDescent="0.2">
      <c r="A360" s="12">
        <v>36456</v>
      </c>
      <c r="B360" s="13">
        <v>907.90300000000002</v>
      </c>
      <c r="C360" s="13">
        <v>725</v>
      </c>
      <c r="D360" s="13">
        <v>182.90300000000002</v>
      </c>
      <c r="E360" s="13">
        <v>0</v>
      </c>
      <c r="F360" s="13">
        <v>0</v>
      </c>
      <c r="G360" s="13">
        <v>2038.5546692913388</v>
      </c>
      <c r="H360" s="13">
        <v>2018.3267716535433</v>
      </c>
      <c r="I360" s="13">
        <v>20.227897637795422</v>
      </c>
      <c r="J360" s="14">
        <v>0</v>
      </c>
      <c r="K360" s="13">
        <v>0</v>
      </c>
      <c r="L360" s="15">
        <v>0</v>
      </c>
      <c r="M360" s="17">
        <v>2946.4576692913388</v>
      </c>
      <c r="N360" s="17">
        <v>2743.3267716535433</v>
      </c>
      <c r="O360" s="23">
        <v>203.13089763779544</v>
      </c>
      <c r="P360" s="14">
        <v>0</v>
      </c>
      <c r="Q360" s="15">
        <v>0</v>
      </c>
    </row>
    <row r="361" spans="1:17" s="22" customFormat="1" x14ac:dyDescent="0.2">
      <c r="A361" s="12">
        <v>36457</v>
      </c>
      <c r="B361" s="13">
        <v>920.11599999999999</v>
      </c>
      <c r="C361" s="13">
        <v>761</v>
      </c>
      <c r="D361" s="13">
        <v>159.11599999999999</v>
      </c>
      <c r="E361" s="13">
        <v>0</v>
      </c>
      <c r="F361" s="13">
        <v>0</v>
      </c>
      <c r="G361" s="13">
        <v>2026.6050708661417</v>
      </c>
      <c r="H361" s="13">
        <v>1868.3267716535433</v>
      </c>
      <c r="I361" s="13">
        <v>158.27829921259831</v>
      </c>
      <c r="J361" s="14">
        <v>0</v>
      </c>
      <c r="K361" s="13">
        <v>0</v>
      </c>
      <c r="L361" s="15">
        <v>0</v>
      </c>
      <c r="M361" s="17">
        <v>2946.7210708661414</v>
      </c>
      <c r="N361" s="17">
        <v>2629.3267716535433</v>
      </c>
      <c r="O361" s="23">
        <v>317.39429921259807</v>
      </c>
      <c r="P361" s="14">
        <v>0</v>
      </c>
      <c r="Q361" s="15">
        <v>0</v>
      </c>
    </row>
    <row r="362" spans="1:17" s="22" customFormat="1" x14ac:dyDescent="0.2">
      <c r="A362" s="12">
        <v>36458</v>
      </c>
      <c r="B362" s="13">
        <v>705.20699999999999</v>
      </c>
      <c r="C362" s="13">
        <v>803</v>
      </c>
      <c r="D362" s="13">
        <v>-97.793000000000006</v>
      </c>
      <c r="E362" s="13">
        <v>0</v>
      </c>
      <c r="F362" s="13">
        <v>0</v>
      </c>
      <c r="G362" s="13">
        <v>2560.2552834645667</v>
      </c>
      <c r="H362" s="13">
        <v>2315.3897637795276</v>
      </c>
      <c r="I362" s="13">
        <v>244.86551968503909</v>
      </c>
      <c r="J362" s="14">
        <v>0</v>
      </c>
      <c r="K362" s="13">
        <v>0</v>
      </c>
      <c r="L362" s="15">
        <v>0</v>
      </c>
      <c r="M362" s="17">
        <v>3265.4622834645666</v>
      </c>
      <c r="N362" s="17">
        <v>3118.3897637795276</v>
      </c>
      <c r="O362" s="23">
        <v>147.07251968503897</v>
      </c>
      <c r="P362" s="14">
        <v>0</v>
      </c>
      <c r="Q362" s="15">
        <v>0</v>
      </c>
    </row>
    <row r="363" spans="1:17" s="22" customFormat="1" x14ac:dyDescent="0.2">
      <c r="A363" s="12">
        <v>36459</v>
      </c>
      <c r="B363" s="13">
        <v>708.25900000000001</v>
      </c>
      <c r="C363" s="13">
        <v>818</v>
      </c>
      <c r="D363" s="13">
        <v>-109.74099999999999</v>
      </c>
      <c r="E363" s="13">
        <v>0</v>
      </c>
      <c r="F363" s="13">
        <v>0</v>
      </c>
      <c r="G363" s="13">
        <v>2494.7265275590553</v>
      </c>
      <c r="H363" s="13">
        <v>2369.2086614173227</v>
      </c>
      <c r="I363" s="13">
        <v>125.51786614173261</v>
      </c>
      <c r="J363" s="14">
        <v>0</v>
      </c>
      <c r="K363" s="13">
        <v>0</v>
      </c>
      <c r="L363" s="15">
        <v>0</v>
      </c>
      <c r="M363" s="17">
        <v>3202.9855275590553</v>
      </c>
      <c r="N363" s="17">
        <v>3187.2086614173227</v>
      </c>
      <c r="O363" s="23">
        <v>15.776866141732626</v>
      </c>
      <c r="P363" s="14">
        <v>0</v>
      </c>
      <c r="Q363" s="15">
        <v>0</v>
      </c>
    </row>
    <row r="364" spans="1:17" s="22" customFormat="1" x14ac:dyDescent="0.2">
      <c r="A364" s="12">
        <v>36460</v>
      </c>
      <c r="B364" s="13">
        <v>698.26900000000001</v>
      </c>
      <c r="C364" s="13">
        <v>826</v>
      </c>
      <c r="D364" s="13">
        <v>-127.73099999999999</v>
      </c>
      <c r="E364" s="13">
        <v>0</v>
      </c>
      <c r="F364" s="13">
        <v>0</v>
      </c>
      <c r="G364" s="13">
        <v>2694.8147716535436</v>
      </c>
      <c r="H364" s="13">
        <v>2461.1505905511813</v>
      </c>
      <c r="I364" s="13">
        <v>233.66418110236236</v>
      </c>
      <c r="J364" s="14">
        <v>0</v>
      </c>
      <c r="K364" s="13">
        <v>0</v>
      </c>
      <c r="L364" s="15">
        <v>0</v>
      </c>
      <c r="M364" s="17">
        <v>3393.0837716535434</v>
      </c>
      <c r="N364" s="17">
        <v>3287.1505905511813</v>
      </c>
      <c r="O364" s="23">
        <v>105.93318110236214</v>
      </c>
      <c r="P364" s="14">
        <v>0</v>
      </c>
      <c r="Q364" s="15">
        <v>0</v>
      </c>
    </row>
    <row r="365" spans="1:17" s="22" customFormat="1" x14ac:dyDescent="0.2">
      <c r="A365" s="12">
        <v>36461</v>
      </c>
      <c r="B365" s="13">
        <v>786.70500000000004</v>
      </c>
      <c r="C365" s="13">
        <v>749</v>
      </c>
      <c r="D365" s="13">
        <v>37.704999999999998</v>
      </c>
      <c r="E365" s="13">
        <v>0</v>
      </c>
      <c r="F365" s="13">
        <v>0</v>
      </c>
      <c r="G365" s="13">
        <v>2691.4106141732282</v>
      </c>
      <c r="H365" s="13">
        <v>2350</v>
      </c>
      <c r="I365" s="13">
        <v>341.41061417322817</v>
      </c>
      <c r="J365" s="14">
        <v>1</v>
      </c>
      <c r="K365" s="13">
        <v>91.410614173228169</v>
      </c>
      <c r="L365" s="15">
        <v>0</v>
      </c>
      <c r="M365" s="17">
        <v>3478.1156141732281</v>
      </c>
      <c r="N365" s="17">
        <v>3099</v>
      </c>
      <c r="O365" s="23">
        <v>379.1156141732281</v>
      </c>
      <c r="P365" s="14">
        <v>0</v>
      </c>
      <c r="Q365" s="15">
        <v>0</v>
      </c>
    </row>
    <row r="366" spans="1:17" x14ac:dyDescent="0.2">
      <c r="A366" s="12">
        <v>36462</v>
      </c>
      <c r="B366" s="13">
        <v>123.925</v>
      </c>
      <c r="C366" s="13">
        <v>752</v>
      </c>
      <c r="D366" s="13">
        <v>-628.07500000000005</v>
      </c>
      <c r="E366" s="13">
        <v>0</v>
      </c>
      <c r="F366" s="13">
        <v>0</v>
      </c>
      <c r="G366" s="13">
        <v>3261.1728818897636</v>
      </c>
      <c r="H366" s="13">
        <v>2210</v>
      </c>
      <c r="I366" s="13">
        <v>1051.1728818897636</v>
      </c>
      <c r="J366" s="14">
        <v>1</v>
      </c>
      <c r="K366" s="13">
        <v>801.17288188976363</v>
      </c>
      <c r="L366" s="15">
        <v>0</v>
      </c>
      <c r="M366" s="14">
        <v>3385.0978818897638</v>
      </c>
      <c r="N366" s="14">
        <v>2962</v>
      </c>
      <c r="O366" s="15">
        <v>423.09788188976381</v>
      </c>
      <c r="P366" s="14">
        <v>0</v>
      </c>
      <c r="Q366" s="15">
        <v>0</v>
      </c>
    </row>
    <row r="367" spans="1:17" x14ac:dyDescent="0.2">
      <c r="A367" s="12">
        <v>36463</v>
      </c>
      <c r="B367" s="13">
        <v>764.77099999999996</v>
      </c>
      <c r="C367" s="13">
        <v>810</v>
      </c>
      <c r="D367" s="13">
        <v>-45.229000000000042</v>
      </c>
      <c r="E367" s="13">
        <v>0</v>
      </c>
      <c r="F367" s="13">
        <v>0</v>
      </c>
      <c r="G367" s="13">
        <v>2427.1754881889765</v>
      </c>
      <c r="H367" s="13">
        <v>1982.7795275590552</v>
      </c>
      <c r="I367" s="13">
        <v>444.39596062992132</v>
      </c>
      <c r="J367" s="14">
        <v>1</v>
      </c>
      <c r="K367" s="13">
        <v>194.39596062992132</v>
      </c>
      <c r="L367" s="15">
        <v>0</v>
      </c>
      <c r="M367" s="14">
        <v>3191.9464881889762</v>
      </c>
      <c r="N367" s="14">
        <v>2792.7795275590552</v>
      </c>
      <c r="O367" s="15">
        <v>399.16696062992105</v>
      </c>
      <c r="P367" s="14">
        <v>0</v>
      </c>
      <c r="Q367" s="15">
        <v>0</v>
      </c>
    </row>
    <row r="368" spans="1:17" x14ac:dyDescent="0.2">
      <c r="A368" s="12">
        <v>36464</v>
      </c>
      <c r="B368" s="13">
        <v>657.66899999999998</v>
      </c>
      <c r="C368" s="13">
        <v>761</v>
      </c>
      <c r="D368" s="13">
        <v>-103.33100000000002</v>
      </c>
      <c r="E368" s="13">
        <v>0</v>
      </c>
      <c r="F368" s="13">
        <v>0</v>
      </c>
      <c r="G368" s="13">
        <v>2559.5485590551179</v>
      </c>
      <c r="H368" s="13">
        <v>1732.0088582677165</v>
      </c>
      <c r="I368" s="13">
        <v>827.53970078740144</v>
      </c>
      <c r="J368" s="14">
        <v>1</v>
      </c>
      <c r="K368" s="13">
        <v>577.53970078740144</v>
      </c>
      <c r="L368" s="15">
        <v>0</v>
      </c>
      <c r="M368" s="14">
        <v>3217.2175590551178</v>
      </c>
      <c r="N368" s="14">
        <v>2493.0088582677163</v>
      </c>
      <c r="O368" s="15">
        <v>724.20870078740154</v>
      </c>
      <c r="P368" s="14">
        <v>1</v>
      </c>
      <c r="Q368" s="15">
        <v>0</v>
      </c>
    </row>
    <row r="369" spans="1:17" x14ac:dyDescent="0.2">
      <c r="A369" s="12">
        <v>36465</v>
      </c>
      <c r="B369" s="13">
        <v>1091.354</v>
      </c>
      <c r="C369" s="13">
        <v>795</v>
      </c>
      <c r="D369" s="13">
        <v>296.35400000000004</v>
      </c>
      <c r="E369" s="13">
        <v>0</v>
      </c>
      <c r="F369" s="13">
        <v>0</v>
      </c>
      <c r="G369" s="13">
        <v>1998.0332992125984</v>
      </c>
      <c r="H369" s="13">
        <v>2109.6574803149606</v>
      </c>
      <c r="I369" s="13">
        <v>-111.62418110236217</v>
      </c>
      <c r="J369" s="14">
        <v>0</v>
      </c>
      <c r="K369" s="13">
        <v>0</v>
      </c>
      <c r="L369" s="15">
        <v>0</v>
      </c>
      <c r="M369" s="14">
        <v>3089.3872992125985</v>
      </c>
      <c r="N369" s="14">
        <v>2904.6574803149606</v>
      </c>
      <c r="O369" s="15">
        <v>184.72981889763787</v>
      </c>
      <c r="P369" s="14">
        <v>0</v>
      </c>
      <c r="Q369" s="15">
        <v>0</v>
      </c>
    </row>
    <row r="370" spans="1:17" x14ac:dyDescent="0.2">
      <c r="A370" s="12">
        <v>36466</v>
      </c>
      <c r="B370" s="13">
        <v>899.72400000000005</v>
      </c>
      <c r="C370" s="13">
        <v>828</v>
      </c>
      <c r="D370" s="13">
        <v>71.724000000000046</v>
      </c>
      <c r="E370" s="13">
        <v>0</v>
      </c>
      <c r="F370" s="13">
        <v>0</v>
      </c>
      <c r="G370" s="13">
        <v>2092.9063937007872</v>
      </c>
      <c r="H370" s="13">
        <v>2168.9862204724409</v>
      </c>
      <c r="I370" s="13">
        <v>-76.079826771653643</v>
      </c>
      <c r="J370" s="14">
        <v>0</v>
      </c>
      <c r="K370" s="13">
        <v>0</v>
      </c>
      <c r="L370" s="15">
        <v>0</v>
      </c>
      <c r="M370" s="14">
        <v>2992.6303937007874</v>
      </c>
      <c r="N370" s="14">
        <v>2996.9862204724409</v>
      </c>
      <c r="O370" s="15">
        <v>-4.3558267716534829</v>
      </c>
      <c r="P370" s="14">
        <v>0</v>
      </c>
      <c r="Q370" s="15">
        <v>0</v>
      </c>
    </row>
    <row r="371" spans="1:17" x14ac:dyDescent="0.2">
      <c r="A371" s="12">
        <v>36467</v>
      </c>
      <c r="B371" s="13">
        <v>918.32100000000003</v>
      </c>
      <c r="C371" s="13">
        <v>821</v>
      </c>
      <c r="D371" s="13">
        <v>97.321000000000026</v>
      </c>
      <c r="E371" s="13">
        <v>0</v>
      </c>
      <c r="F371" s="13">
        <v>0</v>
      </c>
      <c r="G371" s="13">
        <v>2210.9664724409449</v>
      </c>
      <c r="H371" s="13">
        <v>2052.9005905511813</v>
      </c>
      <c r="I371" s="13">
        <v>158.06588188976366</v>
      </c>
      <c r="J371" s="14">
        <v>0</v>
      </c>
      <c r="K371" s="13">
        <v>0</v>
      </c>
      <c r="L371" s="15">
        <v>0</v>
      </c>
      <c r="M371" s="14">
        <v>3129.2874724409448</v>
      </c>
      <c r="N371" s="14">
        <v>2873.9005905511813</v>
      </c>
      <c r="O371" s="15">
        <v>255.38688188976357</v>
      </c>
      <c r="P371" s="14">
        <v>0</v>
      </c>
      <c r="Q371" s="15">
        <v>0</v>
      </c>
    </row>
    <row r="372" spans="1:17" x14ac:dyDescent="0.2">
      <c r="A372" s="12">
        <v>36468</v>
      </c>
      <c r="B372" s="13">
        <v>984.19</v>
      </c>
      <c r="C372" s="13">
        <v>879</v>
      </c>
      <c r="D372" s="13">
        <v>105.19</v>
      </c>
      <c r="E372" s="13">
        <v>0</v>
      </c>
      <c r="F372" s="13">
        <v>0</v>
      </c>
      <c r="G372" s="13">
        <v>2118.4221968503939</v>
      </c>
      <c r="H372" s="13">
        <v>1942.3523622047244</v>
      </c>
      <c r="I372" s="13">
        <v>176.06983464566952</v>
      </c>
      <c r="J372" s="14">
        <v>0</v>
      </c>
      <c r="K372" s="13">
        <v>0</v>
      </c>
      <c r="L372" s="15">
        <v>0</v>
      </c>
      <c r="M372" s="14">
        <v>3102.612196850394</v>
      </c>
      <c r="N372" s="14">
        <v>2821.3523622047242</v>
      </c>
      <c r="O372" s="15">
        <v>281.2598346456698</v>
      </c>
      <c r="P372" s="14">
        <v>0</v>
      </c>
      <c r="Q372" s="15">
        <v>0</v>
      </c>
    </row>
    <row r="373" spans="1:17" x14ac:dyDescent="0.2">
      <c r="A373" s="12">
        <v>36469</v>
      </c>
      <c r="B373" s="13">
        <v>1093.654</v>
      </c>
      <c r="C373" s="13">
        <v>858</v>
      </c>
      <c r="D373" s="13">
        <v>235.654</v>
      </c>
      <c r="E373" s="13">
        <v>0</v>
      </c>
      <c r="F373" s="13">
        <v>0</v>
      </c>
      <c r="G373" s="13">
        <v>1910.2172913385828</v>
      </c>
      <c r="H373" s="13">
        <v>1939.1535433070867</v>
      </c>
      <c r="I373" s="13">
        <v>-28.936251968503939</v>
      </c>
      <c r="J373" s="14">
        <v>0</v>
      </c>
      <c r="K373" s="13">
        <v>0</v>
      </c>
      <c r="L373" s="15">
        <v>0</v>
      </c>
      <c r="M373" s="14">
        <v>3003.8712913385825</v>
      </c>
      <c r="N373" s="14">
        <v>2797.1535433070867</v>
      </c>
      <c r="O373" s="15">
        <v>206.71774803149583</v>
      </c>
      <c r="P373" s="14">
        <v>0</v>
      </c>
      <c r="Q373" s="15">
        <v>0</v>
      </c>
    </row>
    <row r="374" spans="1:17" x14ac:dyDescent="0.2">
      <c r="A374" s="12">
        <v>36470</v>
      </c>
      <c r="B374" s="13">
        <v>1064.5039999999999</v>
      </c>
      <c r="C374" s="13">
        <v>896</v>
      </c>
      <c r="D374" s="13">
        <v>168.50399999999991</v>
      </c>
      <c r="E374" s="13">
        <v>0</v>
      </c>
      <c r="F374" s="13">
        <v>0</v>
      </c>
      <c r="G374" s="13">
        <v>1938.528094488189</v>
      </c>
      <c r="H374" s="13">
        <v>1626.974409448819</v>
      </c>
      <c r="I374" s="13">
        <v>311.55368503937007</v>
      </c>
      <c r="J374" s="14">
        <v>1</v>
      </c>
      <c r="K374" s="13">
        <v>61.553685039370066</v>
      </c>
      <c r="L374" s="15">
        <v>0</v>
      </c>
      <c r="M374" s="14">
        <v>3003.0320944881887</v>
      </c>
      <c r="N374" s="14">
        <v>2522.9744094488187</v>
      </c>
      <c r="O374" s="15">
        <v>480.05768503936997</v>
      </c>
      <c r="P374" s="14">
        <v>0</v>
      </c>
      <c r="Q374" s="15">
        <v>0</v>
      </c>
    </row>
    <row r="375" spans="1:17" s="22" customFormat="1" x14ac:dyDescent="0.2">
      <c r="A375" s="12">
        <v>36471</v>
      </c>
      <c r="B375" s="13">
        <v>1103.5219999999999</v>
      </c>
      <c r="C375" s="13">
        <v>912</v>
      </c>
      <c r="D375" s="13">
        <v>191.52199999999993</v>
      </c>
      <c r="E375" s="13">
        <v>0</v>
      </c>
      <c r="F375" s="13">
        <v>0</v>
      </c>
      <c r="G375" s="13">
        <v>1987.0270944881888</v>
      </c>
      <c r="H375" s="13">
        <v>1405.974409448819</v>
      </c>
      <c r="I375" s="13">
        <v>581.05268503936986</v>
      </c>
      <c r="J375" s="14">
        <v>1</v>
      </c>
      <c r="K375" s="13">
        <v>331.05268503936986</v>
      </c>
      <c r="L375" s="15">
        <v>0</v>
      </c>
      <c r="M375" s="17">
        <v>3090.5490944881885</v>
      </c>
      <c r="N375" s="17">
        <v>2317.9744094488187</v>
      </c>
      <c r="O375" s="23">
        <v>772.5746850393698</v>
      </c>
      <c r="P375" s="14">
        <v>1</v>
      </c>
      <c r="Q375" s="15">
        <v>0</v>
      </c>
    </row>
    <row r="376" spans="1:17" x14ac:dyDescent="0.2">
      <c r="A376" s="12">
        <v>36472</v>
      </c>
      <c r="B376" s="13">
        <v>1147.2190000000001</v>
      </c>
      <c r="C376" s="13">
        <v>1075</v>
      </c>
      <c r="D376" s="13">
        <v>72.219000000000051</v>
      </c>
      <c r="E376" s="13">
        <v>0</v>
      </c>
      <c r="F376" s="13">
        <v>0</v>
      </c>
      <c r="G376" s="13">
        <v>1916.0700944881889</v>
      </c>
      <c r="H376" s="13">
        <v>1859.7185039370079</v>
      </c>
      <c r="I376" s="13">
        <v>56.351590551181062</v>
      </c>
      <c r="J376" s="14">
        <v>0</v>
      </c>
      <c r="K376" s="13">
        <v>0</v>
      </c>
      <c r="L376" s="15">
        <v>0</v>
      </c>
      <c r="M376" s="14">
        <v>3063.2890944881892</v>
      </c>
      <c r="N376" s="14">
        <v>2934.7185039370079</v>
      </c>
      <c r="O376" s="15">
        <v>128.57059055118134</v>
      </c>
      <c r="P376" s="14">
        <v>0</v>
      </c>
      <c r="Q376" s="15">
        <v>0</v>
      </c>
    </row>
    <row r="377" spans="1:17" x14ac:dyDescent="0.2">
      <c r="A377" s="12">
        <v>36473</v>
      </c>
      <c r="B377" s="13">
        <v>1081.0129999999999</v>
      </c>
      <c r="C377" s="13">
        <v>1050</v>
      </c>
      <c r="D377" s="13">
        <v>31.01299999999992</v>
      </c>
      <c r="E377" s="13">
        <v>0</v>
      </c>
      <c r="F377" s="13">
        <v>0</v>
      </c>
      <c r="G377" s="13">
        <v>2043.7937874015749</v>
      </c>
      <c r="H377" s="13">
        <v>1841.4527559055118</v>
      </c>
      <c r="I377" s="13">
        <v>202.34103149606312</v>
      </c>
      <c r="J377" s="14">
        <v>0</v>
      </c>
      <c r="K377" s="13">
        <v>0</v>
      </c>
      <c r="L377" s="15">
        <v>0</v>
      </c>
      <c r="M377" s="14">
        <v>3124.8067874015751</v>
      </c>
      <c r="N377" s="14">
        <v>2891.4527559055118</v>
      </c>
      <c r="O377" s="15">
        <v>233.35403149606327</v>
      </c>
      <c r="P377" s="14">
        <v>0</v>
      </c>
      <c r="Q377" s="15">
        <v>0</v>
      </c>
    </row>
    <row r="378" spans="1:17" x14ac:dyDescent="0.2">
      <c r="A378" s="12">
        <v>36474</v>
      </c>
      <c r="B378" s="13">
        <v>1068.4000000000001</v>
      </c>
      <c r="C378" s="13">
        <v>1019</v>
      </c>
      <c r="D378" s="13">
        <v>49.400000000000091</v>
      </c>
      <c r="E378" s="13">
        <v>0</v>
      </c>
      <c r="F378" s="13">
        <v>0</v>
      </c>
      <c r="G378" s="13">
        <v>2007.3182677165355</v>
      </c>
      <c r="H378" s="13">
        <v>1901.8720472440946</v>
      </c>
      <c r="I378" s="13">
        <v>105.44622047244093</v>
      </c>
      <c r="J378" s="14">
        <v>0</v>
      </c>
      <c r="K378" s="13">
        <v>0</v>
      </c>
      <c r="L378" s="15">
        <v>0</v>
      </c>
      <c r="M378" s="14">
        <v>3075.7182677165356</v>
      </c>
      <c r="N378" s="14">
        <v>2920.8720472440946</v>
      </c>
      <c r="O378" s="15">
        <v>154.84622047244102</v>
      </c>
      <c r="P378" s="14">
        <v>0</v>
      </c>
      <c r="Q378" s="15">
        <v>0</v>
      </c>
    </row>
    <row r="379" spans="1:17" x14ac:dyDescent="0.2">
      <c r="A379" s="12">
        <v>36475</v>
      </c>
      <c r="B379" s="13">
        <v>1108.19</v>
      </c>
      <c r="C379" s="13">
        <v>956</v>
      </c>
      <c r="D379" s="13">
        <v>152.19</v>
      </c>
      <c r="E379" s="13">
        <v>0</v>
      </c>
      <c r="F379" s="13">
        <v>0</v>
      </c>
      <c r="G379" s="13">
        <v>2014.2285433070867</v>
      </c>
      <c r="H379" s="13">
        <v>1863.8720472440946</v>
      </c>
      <c r="I379" s="13">
        <v>150.35649606299216</v>
      </c>
      <c r="J379" s="14">
        <v>0</v>
      </c>
      <c r="K379" s="13">
        <v>0</v>
      </c>
      <c r="L379" s="15">
        <v>0</v>
      </c>
      <c r="M379" s="14">
        <v>3122.418543307087</v>
      </c>
      <c r="N379" s="14">
        <v>2819.8720472440946</v>
      </c>
      <c r="O379" s="15">
        <v>302.54649606299245</v>
      </c>
      <c r="P379" s="14">
        <v>0</v>
      </c>
      <c r="Q379" s="15">
        <v>0</v>
      </c>
    </row>
    <row r="380" spans="1:17" x14ac:dyDescent="0.2">
      <c r="A380" s="12">
        <v>36476</v>
      </c>
      <c r="B380" s="13">
        <v>1179.8889999999999</v>
      </c>
      <c r="C380" s="13">
        <v>896</v>
      </c>
      <c r="D380" s="13">
        <v>283.8889999999999</v>
      </c>
      <c r="E380" s="13">
        <v>0</v>
      </c>
      <c r="F380" s="13">
        <v>0</v>
      </c>
      <c r="G380" s="13">
        <v>1950.09194488189</v>
      </c>
      <c r="H380" s="13">
        <v>1706.8690944881889</v>
      </c>
      <c r="I380" s="13">
        <v>243.22285039370104</v>
      </c>
      <c r="J380" s="14">
        <v>0</v>
      </c>
      <c r="K380" s="13">
        <v>0</v>
      </c>
      <c r="L380" s="15">
        <v>0</v>
      </c>
      <c r="M380" s="14">
        <v>3129.9809448818896</v>
      </c>
      <c r="N380" s="14">
        <v>2602.8690944881891</v>
      </c>
      <c r="O380" s="15">
        <v>527.11185039370048</v>
      </c>
      <c r="P380" s="14">
        <v>0</v>
      </c>
      <c r="Q380" s="15">
        <v>0</v>
      </c>
    </row>
    <row r="381" spans="1:17" x14ac:dyDescent="0.2">
      <c r="A381" s="12">
        <v>36477</v>
      </c>
      <c r="B381" s="13">
        <v>998.36500000000001</v>
      </c>
      <c r="C381" s="13">
        <v>916</v>
      </c>
      <c r="D381" s="13">
        <v>82.364999999999995</v>
      </c>
      <c r="E381" s="13">
        <v>0</v>
      </c>
      <c r="F381" s="13">
        <v>0</v>
      </c>
      <c r="G381" s="13">
        <v>1584.1727795275592</v>
      </c>
      <c r="H381" s="13">
        <v>1537.642716535433</v>
      </c>
      <c r="I381" s="13">
        <v>46.530062992126204</v>
      </c>
      <c r="J381" s="14">
        <v>0</v>
      </c>
      <c r="K381" s="13">
        <v>0</v>
      </c>
      <c r="L381" s="15">
        <v>0</v>
      </c>
      <c r="M381" s="14">
        <v>2582.537779527559</v>
      </c>
      <c r="N381" s="14">
        <v>2453.642716535433</v>
      </c>
      <c r="O381" s="15">
        <v>128.89506299212599</v>
      </c>
      <c r="P381" s="14">
        <v>0</v>
      </c>
      <c r="Q381" s="15">
        <v>0</v>
      </c>
    </row>
    <row r="382" spans="1:17" x14ac:dyDescent="0.2">
      <c r="A382" s="12">
        <v>36478</v>
      </c>
      <c r="B382" s="13">
        <v>1033.2139999999999</v>
      </c>
      <c r="C382" s="13">
        <v>978</v>
      </c>
      <c r="D382" s="13">
        <v>55.213999999999942</v>
      </c>
      <c r="E382" s="13">
        <v>0</v>
      </c>
      <c r="F382" s="13">
        <v>0</v>
      </c>
      <c r="G382" s="13">
        <v>1497.1225196850394</v>
      </c>
      <c r="H382" s="13">
        <v>1503.1299212598426</v>
      </c>
      <c r="I382" s="13">
        <v>-6.0074015748032252</v>
      </c>
      <c r="J382" s="14">
        <v>0</v>
      </c>
      <c r="K382" s="13">
        <v>0</v>
      </c>
      <c r="L382" s="15">
        <v>0</v>
      </c>
      <c r="M382" s="14">
        <v>2530.3365196850391</v>
      </c>
      <c r="N382" s="14">
        <v>2481.1299212598424</v>
      </c>
      <c r="O382" s="15">
        <v>49.206598425196717</v>
      </c>
      <c r="P382" s="14">
        <v>0</v>
      </c>
      <c r="Q382" s="15">
        <v>0</v>
      </c>
    </row>
    <row r="383" spans="1:17" x14ac:dyDescent="0.2">
      <c r="A383" s="12">
        <v>36479</v>
      </c>
      <c r="B383" s="13">
        <v>1157.1199999999999</v>
      </c>
      <c r="C383" s="13">
        <v>933</v>
      </c>
      <c r="D383" s="13">
        <v>224.12</v>
      </c>
      <c r="E383" s="13">
        <v>0</v>
      </c>
      <c r="F383" s="13">
        <v>0</v>
      </c>
      <c r="G383" s="13">
        <v>1799.5718188976377</v>
      </c>
      <c r="H383" s="13">
        <v>1799.2854330708662</v>
      </c>
      <c r="I383" s="13">
        <v>0.28638582677149316</v>
      </c>
      <c r="J383" s="14">
        <v>0</v>
      </c>
      <c r="K383" s="13">
        <v>0</v>
      </c>
      <c r="L383" s="15">
        <v>0</v>
      </c>
      <c r="M383" s="14">
        <v>2956.6918188976379</v>
      </c>
      <c r="N383" s="14">
        <v>2732.285433070866</v>
      </c>
      <c r="O383" s="15">
        <v>224.40638582677184</v>
      </c>
      <c r="P383" s="14">
        <v>0</v>
      </c>
      <c r="Q383" s="15">
        <v>0</v>
      </c>
    </row>
    <row r="384" spans="1:17" x14ac:dyDescent="0.2">
      <c r="A384" s="12">
        <v>36480</v>
      </c>
      <c r="B384" s="13">
        <v>1107.354</v>
      </c>
      <c r="C384" s="13">
        <v>935</v>
      </c>
      <c r="D384" s="13">
        <v>172.35400000000004</v>
      </c>
      <c r="E384" s="13">
        <v>0</v>
      </c>
      <c r="F384" s="13">
        <v>0</v>
      </c>
      <c r="G384" s="13">
        <v>1900.1091181102361</v>
      </c>
      <c r="H384" s="13">
        <v>1800.0925196850394</v>
      </c>
      <c r="I384" s="13">
        <v>100.01659842519666</v>
      </c>
      <c r="J384" s="14">
        <v>0</v>
      </c>
      <c r="K384" s="13">
        <v>0</v>
      </c>
      <c r="L384" s="15">
        <v>0</v>
      </c>
      <c r="M384" s="14">
        <v>3007.4631181102359</v>
      </c>
      <c r="N384" s="14">
        <v>2735.0925196850394</v>
      </c>
      <c r="O384" s="15">
        <v>272.37059842519648</v>
      </c>
      <c r="P384" s="14">
        <v>0</v>
      </c>
      <c r="Q384" s="15">
        <v>0</v>
      </c>
    </row>
    <row r="385" spans="1:17" s="22" customFormat="1" x14ac:dyDescent="0.2">
      <c r="A385" s="12">
        <v>36481</v>
      </c>
      <c r="B385" s="13">
        <v>1050.3510000000001</v>
      </c>
      <c r="C385" s="13">
        <v>1118</v>
      </c>
      <c r="D385" s="13">
        <v>-67.648999999999887</v>
      </c>
      <c r="E385" s="13">
        <v>0</v>
      </c>
      <c r="F385" s="13">
        <v>0</v>
      </c>
      <c r="G385" s="13">
        <v>2053.4876929133857</v>
      </c>
      <c r="H385" s="13">
        <v>1677.8799212598426</v>
      </c>
      <c r="I385" s="13">
        <v>375.60777165354307</v>
      </c>
      <c r="J385" s="14">
        <v>1</v>
      </c>
      <c r="K385" s="13">
        <v>125.60777165354307</v>
      </c>
      <c r="L385" s="15">
        <v>0</v>
      </c>
      <c r="M385" s="17">
        <v>3103.8386929133858</v>
      </c>
      <c r="N385" s="17">
        <v>2795.8799212598424</v>
      </c>
      <c r="O385" s="23">
        <v>307.95877165354341</v>
      </c>
      <c r="P385" s="14">
        <v>0</v>
      </c>
      <c r="Q385" s="15">
        <v>0</v>
      </c>
    </row>
    <row r="386" spans="1:17" s="22" customFormat="1" x14ac:dyDescent="0.2">
      <c r="A386" s="12">
        <v>36482</v>
      </c>
      <c r="B386" s="13">
        <v>907.73800000000006</v>
      </c>
      <c r="C386" s="13">
        <v>1196</v>
      </c>
      <c r="D386" s="13">
        <v>-288.26199999999994</v>
      </c>
      <c r="E386" s="13">
        <v>0</v>
      </c>
      <c r="F386" s="13">
        <v>0</v>
      </c>
      <c r="G386" s="13">
        <v>2243.2619448818896</v>
      </c>
      <c r="H386" s="13">
        <v>1709.3267716535433</v>
      </c>
      <c r="I386" s="13">
        <v>533.93517322834623</v>
      </c>
      <c r="J386" s="14">
        <v>1</v>
      </c>
      <c r="K386" s="13">
        <v>283.93517322834623</v>
      </c>
      <c r="L386" s="15">
        <v>0</v>
      </c>
      <c r="M386" s="17">
        <v>3150.9999448818899</v>
      </c>
      <c r="N386" s="17">
        <v>2905.3267716535433</v>
      </c>
      <c r="O386" s="23">
        <v>245.67317322834651</v>
      </c>
      <c r="P386" s="14">
        <v>0</v>
      </c>
      <c r="Q386" s="15">
        <v>0</v>
      </c>
    </row>
    <row r="387" spans="1:17" s="22" customFormat="1" x14ac:dyDescent="0.2">
      <c r="A387" s="12">
        <v>36483</v>
      </c>
      <c r="B387" s="13">
        <v>1171.164</v>
      </c>
      <c r="C387" s="13">
        <v>1076</v>
      </c>
      <c r="D387" s="13">
        <v>95.163999999999987</v>
      </c>
      <c r="E387" s="13">
        <v>0</v>
      </c>
      <c r="F387" s="13">
        <v>0</v>
      </c>
      <c r="G387" s="13">
        <v>1999.766653543307</v>
      </c>
      <c r="H387" s="13">
        <v>1668.1948818897638</v>
      </c>
      <c r="I387" s="13">
        <v>331.57177165354324</v>
      </c>
      <c r="J387" s="14">
        <v>1</v>
      </c>
      <c r="K387" s="13">
        <v>81.571771653543237</v>
      </c>
      <c r="L387" s="15">
        <v>0</v>
      </c>
      <c r="M387" s="17">
        <v>3170.930653543307</v>
      </c>
      <c r="N387" s="17">
        <v>2744.1948818897636</v>
      </c>
      <c r="O387" s="23">
        <v>426.73577165354345</v>
      </c>
      <c r="P387" s="14">
        <v>0</v>
      </c>
      <c r="Q387" s="15">
        <v>0</v>
      </c>
    </row>
    <row r="388" spans="1:17" x14ac:dyDescent="0.2">
      <c r="A388" s="12">
        <v>36484</v>
      </c>
      <c r="B388" s="13">
        <v>1225.7470000000001</v>
      </c>
      <c r="C388" s="13">
        <v>1142</v>
      </c>
      <c r="D388" s="13">
        <v>83.747000000000071</v>
      </c>
      <c r="E388" s="13">
        <v>0</v>
      </c>
      <c r="F388" s="13">
        <v>0</v>
      </c>
      <c r="G388" s="13">
        <v>1756.2617716535433</v>
      </c>
      <c r="H388" s="13">
        <v>1470.1712598425197</v>
      </c>
      <c r="I388" s="13">
        <v>286.09051181102359</v>
      </c>
      <c r="J388" s="14">
        <v>1</v>
      </c>
      <c r="K388" s="13">
        <v>36.090511811023589</v>
      </c>
      <c r="L388" s="15">
        <v>0</v>
      </c>
      <c r="M388" s="14">
        <v>2982.0087716535436</v>
      </c>
      <c r="N388" s="14">
        <v>2612.1712598425197</v>
      </c>
      <c r="O388" s="15">
        <v>369.83751181102389</v>
      </c>
      <c r="P388" s="14">
        <v>0</v>
      </c>
      <c r="Q388" s="15">
        <v>0</v>
      </c>
    </row>
    <row r="389" spans="1:17" x14ac:dyDescent="0.2">
      <c r="A389" s="12">
        <v>36485</v>
      </c>
      <c r="B389" s="13">
        <v>1213.3040000000001</v>
      </c>
      <c r="C389" s="13">
        <v>1418</v>
      </c>
      <c r="D389" s="13">
        <v>-204.69599999999991</v>
      </c>
      <c r="E389" s="13">
        <v>0</v>
      </c>
      <c r="F389" s="13">
        <v>0</v>
      </c>
      <c r="G389" s="13">
        <v>1749.7307716535433</v>
      </c>
      <c r="H389" s="13">
        <v>1389.1948818897638</v>
      </c>
      <c r="I389" s="13">
        <v>360.53588976377955</v>
      </c>
      <c r="J389" s="14">
        <v>1</v>
      </c>
      <c r="K389" s="13">
        <v>110.53588976377955</v>
      </c>
      <c r="L389" s="15">
        <v>0</v>
      </c>
      <c r="M389" s="14">
        <v>2963.0347716535434</v>
      </c>
      <c r="N389" s="14">
        <v>2807.1948818897636</v>
      </c>
      <c r="O389" s="15">
        <v>155.83988976377987</v>
      </c>
      <c r="P389" s="14">
        <v>0</v>
      </c>
      <c r="Q389" s="15">
        <v>0</v>
      </c>
    </row>
    <row r="390" spans="1:17" s="22" customFormat="1" x14ac:dyDescent="0.2">
      <c r="A390" s="12">
        <v>36486</v>
      </c>
      <c r="B390" s="13">
        <v>1240.2550000000001</v>
      </c>
      <c r="C390" s="13">
        <v>1578</v>
      </c>
      <c r="D390" s="13">
        <v>-337.745</v>
      </c>
      <c r="E390" s="13">
        <v>0</v>
      </c>
      <c r="F390" s="13">
        <v>0</v>
      </c>
      <c r="G390" s="13">
        <v>1701.1417716535434</v>
      </c>
      <c r="H390" s="13">
        <v>1782.1948818897638</v>
      </c>
      <c r="I390" s="13">
        <v>-81.053110236220391</v>
      </c>
      <c r="J390" s="14">
        <v>0</v>
      </c>
      <c r="K390" s="13">
        <v>0</v>
      </c>
      <c r="L390" s="15">
        <v>0</v>
      </c>
      <c r="M390" s="17">
        <v>2941.3967716535435</v>
      </c>
      <c r="N390" s="17">
        <v>3360.1948818897636</v>
      </c>
      <c r="O390" s="23">
        <v>-418.79811023622005</v>
      </c>
      <c r="P390" s="14">
        <v>0</v>
      </c>
      <c r="Q390" s="15">
        <v>0</v>
      </c>
    </row>
    <row r="391" spans="1:17" s="22" customFormat="1" x14ac:dyDescent="0.2">
      <c r="A391" s="12">
        <v>36487</v>
      </c>
      <c r="B391" s="13">
        <v>1156.153</v>
      </c>
      <c r="C391" s="13">
        <v>1620</v>
      </c>
      <c r="D391" s="13">
        <v>-463.84699999999998</v>
      </c>
      <c r="E391" s="13">
        <v>0</v>
      </c>
      <c r="F391" s="13">
        <v>0</v>
      </c>
      <c r="G391" s="13">
        <v>1786.1997559055117</v>
      </c>
      <c r="H391" s="13">
        <v>1790.0393700787401</v>
      </c>
      <c r="I391" s="13">
        <v>-3.8396141732284832</v>
      </c>
      <c r="J391" s="14">
        <v>0</v>
      </c>
      <c r="K391" s="13">
        <v>0</v>
      </c>
      <c r="L391" s="15">
        <v>0</v>
      </c>
      <c r="M391" s="17">
        <v>2942.3527559055119</v>
      </c>
      <c r="N391" s="17">
        <v>3410.0393700787399</v>
      </c>
      <c r="O391" s="23">
        <v>-467.68661417322801</v>
      </c>
      <c r="P391" s="14">
        <v>0</v>
      </c>
      <c r="Q391" s="15">
        <v>0</v>
      </c>
    </row>
    <row r="392" spans="1:17" s="22" customFormat="1" x14ac:dyDescent="0.2">
      <c r="A392" s="12">
        <v>36488</v>
      </c>
      <c r="B392" s="13">
        <v>1185.126</v>
      </c>
      <c r="C392" s="13">
        <v>1368</v>
      </c>
      <c r="D392" s="13">
        <v>-182.87400000000002</v>
      </c>
      <c r="E392" s="13">
        <v>0</v>
      </c>
      <c r="F392" s="13">
        <v>0</v>
      </c>
      <c r="G392" s="13">
        <v>1789.6204803149606</v>
      </c>
      <c r="H392" s="13">
        <v>1671.2549212598426</v>
      </c>
      <c r="I392" s="13">
        <v>118.36555905511796</v>
      </c>
      <c r="J392" s="14">
        <v>0</v>
      </c>
      <c r="K392" s="13">
        <v>0</v>
      </c>
      <c r="L392" s="15">
        <v>0</v>
      </c>
      <c r="M392" s="17">
        <v>2974.7464803149605</v>
      </c>
      <c r="N392" s="17">
        <v>3039.2549212598424</v>
      </c>
      <c r="O392" s="23">
        <v>-64.508440944881841</v>
      </c>
      <c r="P392" s="14">
        <v>0</v>
      </c>
      <c r="Q392" s="15">
        <v>0</v>
      </c>
    </row>
    <row r="393" spans="1:17" x14ac:dyDescent="0.2">
      <c r="A393" s="12">
        <v>36489</v>
      </c>
      <c r="B393" s="13">
        <v>1274.3720000000001</v>
      </c>
      <c r="C393" s="13">
        <v>1192</v>
      </c>
      <c r="D393" s="13">
        <v>82.372000000000071</v>
      </c>
      <c r="E393" s="13">
        <v>0</v>
      </c>
      <c r="F393" s="13">
        <v>0</v>
      </c>
      <c r="G393" s="13">
        <v>1690.0227322834646</v>
      </c>
      <c r="H393" s="13">
        <v>1242.5807086614172</v>
      </c>
      <c r="I393" s="13">
        <v>447.44202362204737</v>
      </c>
      <c r="J393" s="14">
        <v>1</v>
      </c>
      <c r="K393" s="13">
        <v>197.44202362204737</v>
      </c>
      <c r="L393" s="15">
        <v>0</v>
      </c>
      <c r="M393" s="14">
        <v>2964.3947322834647</v>
      </c>
      <c r="N393" s="14">
        <v>2434.5807086614172</v>
      </c>
      <c r="O393" s="15">
        <v>529.81402362204744</v>
      </c>
      <c r="P393" s="14">
        <v>0</v>
      </c>
      <c r="Q393" s="15">
        <v>0</v>
      </c>
    </row>
    <row r="394" spans="1:17" x14ac:dyDescent="0.2">
      <c r="A394" s="12">
        <v>36490</v>
      </c>
      <c r="B394" s="13">
        <v>1269.548</v>
      </c>
      <c r="C394" s="13">
        <v>961</v>
      </c>
      <c r="D394" s="13">
        <v>308.548</v>
      </c>
      <c r="E394" s="13">
        <v>0</v>
      </c>
      <c r="F394" s="13">
        <v>0</v>
      </c>
      <c r="G394" s="13">
        <v>1676.3447322834647</v>
      </c>
      <c r="H394" s="13">
        <v>1384.5807086614172</v>
      </c>
      <c r="I394" s="13">
        <v>291.76402362204749</v>
      </c>
      <c r="J394" s="14">
        <v>1</v>
      </c>
      <c r="K394" s="13">
        <v>41.764023622047489</v>
      </c>
      <c r="L394" s="15">
        <v>0</v>
      </c>
      <c r="M394" s="14">
        <v>2945.8927322834647</v>
      </c>
      <c r="N394" s="14">
        <v>2345.5807086614172</v>
      </c>
      <c r="O394" s="15">
        <v>600.31202362204749</v>
      </c>
      <c r="P394" s="14">
        <v>0</v>
      </c>
      <c r="Q394" s="15">
        <v>0</v>
      </c>
    </row>
    <row r="395" spans="1:17" s="22" customFormat="1" x14ac:dyDescent="0.2">
      <c r="A395" s="12">
        <v>36491</v>
      </c>
      <c r="B395" s="13">
        <v>1250.9169999999999</v>
      </c>
      <c r="C395" s="13">
        <v>1193</v>
      </c>
      <c r="D395" s="13">
        <v>57.916999999999916</v>
      </c>
      <c r="E395" s="13">
        <v>0</v>
      </c>
      <c r="F395" s="13">
        <v>0</v>
      </c>
      <c r="G395" s="13">
        <v>1694.4057322834644</v>
      </c>
      <c r="H395" s="13">
        <v>1318.884842519685</v>
      </c>
      <c r="I395" s="13">
        <v>375.52088976377945</v>
      </c>
      <c r="J395" s="14">
        <v>1</v>
      </c>
      <c r="K395" s="13">
        <v>125.52088976377945</v>
      </c>
      <c r="L395" s="15">
        <v>0</v>
      </c>
      <c r="M395" s="17">
        <v>2945.3227322834646</v>
      </c>
      <c r="N395" s="17">
        <v>2511.8848425196848</v>
      </c>
      <c r="O395" s="23">
        <v>433.43788976377982</v>
      </c>
      <c r="P395" s="14">
        <v>0</v>
      </c>
      <c r="Q395" s="15">
        <v>0</v>
      </c>
    </row>
    <row r="396" spans="1:17" s="22" customFormat="1" x14ac:dyDescent="0.2">
      <c r="A396" s="12">
        <v>36492</v>
      </c>
      <c r="B396" s="13">
        <v>1235.1469999999999</v>
      </c>
      <c r="C396" s="13">
        <v>1279</v>
      </c>
      <c r="D396" s="13">
        <v>-43.853000000000065</v>
      </c>
      <c r="E396" s="13">
        <v>0</v>
      </c>
      <c r="F396" s="13">
        <v>0</v>
      </c>
      <c r="G396" s="13">
        <v>1703.8947322834645</v>
      </c>
      <c r="H396" s="13">
        <v>1398.8779527559054</v>
      </c>
      <c r="I396" s="13">
        <v>305.01677952755904</v>
      </c>
      <c r="J396" s="14">
        <v>1</v>
      </c>
      <c r="K396" s="13">
        <v>55.016779527559038</v>
      </c>
      <c r="L396" s="15">
        <v>0</v>
      </c>
      <c r="M396" s="17">
        <v>2939.0417322834646</v>
      </c>
      <c r="N396" s="17">
        <v>2677.8779527559054</v>
      </c>
      <c r="O396" s="23">
        <v>261.1637795275592</v>
      </c>
      <c r="P396" s="14">
        <v>0</v>
      </c>
      <c r="Q396" s="15">
        <v>0</v>
      </c>
    </row>
    <row r="397" spans="1:17" s="22" customFormat="1" x14ac:dyDescent="0.2">
      <c r="A397" s="12">
        <v>36493</v>
      </c>
      <c r="B397" s="13">
        <v>1289.68</v>
      </c>
      <c r="C397" s="13">
        <v>1159</v>
      </c>
      <c r="D397" s="13">
        <v>130.68</v>
      </c>
      <c r="E397" s="13">
        <v>0</v>
      </c>
      <c r="F397" s="13">
        <v>0</v>
      </c>
      <c r="G397" s="13">
        <v>1701.5699921259843</v>
      </c>
      <c r="H397" s="13">
        <v>1839.5324803149606</v>
      </c>
      <c r="I397" s="13">
        <v>-137.96248818897629</v>
      </c>
      <c r="J397" s="14">
        <v>0</v>
      </c>
      <c r="K397" s="13">
        <v>0</v>
      </c>
      <c r="L397" s="15">
        <v>0</v>
      </c>
      <c r="M397" s="17">
        <v>2991.2499921259841</v>
      </c>
      <c r="N397" s="17">
        <v>2998.5324803149606</v>
      </c>
      <c r="O397" s="23">
        <v>-7.2824881889764583</v>
      </c>
      <c r="P397" s="14">
        <v>0</v>
      </c>
      <c r="Q397" s="15">
        <v>0</v>
      </c>
    </row>
    <row r="398" spans="1:17" s="22" customFormat="1" x14ac:dyDescent="0.2">
      <c r="A398" s="12">
        <v>36494</v>
      </c>
      <c r="B398" s="13">
        <v>1188.451</v>
      </c>
      <c r="C398" s="13">
        <v>1276</v>
      </c>
      <c r="D398" s="13">
        <v>-87.548999999999978</v>
      </c>
      <c r="E398" s="13">
        <v>0</v>
      </c>
      <c r="F398" s="13">
        <v>0</v>
      </c>
      <c r="G398" s="13">
        <v>1713.6182440944881</v>
      </c>
      <c r="H398" s="13">
        <v>1739.8307086614172</v>
      </c>
      <c r="I398" s="13">
        <v>-26.212464566929157</v>
      </c>
      <c r="J398" s="14">
        <v>0</v>
      </c>
      <c r="K398" s="13">
        <v>0</v>
      </c>
      <c r="L398" s="15">
        <v>0</v>
      </c>
      <c r="M398" s="17">
        <v>2902.0692440944881</v>
      </c>
      <c r="N398" s="17">
        <v>3015.8307086614172</v>
      </c>
      <c r="O398" s="23">
        <v>-113.76146456692913</v>
      </c>
      <c r="P398" s="14">
        <v>0</v>
      </c>
      <c r="Q398" s="15">
        <v>0</v>
      </c>
    </row>
    <row r="399" spans="1:17" x14ac:dyDescent="0.2">
      <c r="A399" s="12">
        <v>36495</v>
      </c>
      <c r="B399" s="13">
        <v>1200.5029999999999</v>
      </c>
      <c r="C399" s="13">
        <v>1433</v>
      </c>
      <c r="D399" s="13">
        <v>-232.49700000000007</v>
      </c>
      <c r="E399" s="13">
        <v>0</v>
      </c>
      <c r="F399" s="13">
        <v>0</v>
      </c>
      <c r="G399" s="13">
        <v>1635.3477952755907</v>
      </c>
      <c r="H399" s="13">
        <v>1791</v>
      </c>
      <c r="I399" s="13">
        <v>-155.65220472440933</v>
      </c>
      <c r="J399" s="14">
        <v>0</v>
      </c>
      <c r="K399" s="13">
        <v>0</v>
      </c>
      <c r="L399" s="15">
        <v>0</v>
      </c>
      <c r="M399" s="14">
        <v>2835.8507952755908</v>
      </c>
      <c r="N399" s="14">
        <v>3224</v>
      </c>
      <c r="O399" s="15">
        <v>-388.14920472440917</v>
      </c>
      <c r="P399" s="14">
        <v>0</v>
      </c>
      <c r="Q399" s="15">
        <v>0</v>
      </c>
    </row>
    <row r="400" spans="1:17" x14ac:dyDescent="0.2">
      <c r="A400" s="12">
        <v>36496</v>
      </c>
      <c r="B400" s="13">
        <v>1175.683</v>
      </c>
      <c r="C400" s="13">
        <v>1361</v>
      </c>
      <c r="D400" s="13">
        <v>-185.31700000000001</v>
      </c>
      <c r="E400" s="13">
        <v>0</v>
      </c>
      <c r="F400" s="13">
        <v>0</v>
      </c>
      <c r="G400" s="13">
        <v>1870.9982519685038</v>
      </c>
      <c r="H400" s="13">
        <v>1796</v>
      </c>
      <c r="I400" s="13">
        <v>74.998251968503837</v>
      </c>
      <c r="J400" s="14">
        <v>0</v>
      </c>
      <c r="K400" s="13">
        <v>0</v>
      </c>
      <c r="L400" s="15">
        <v>0</v>
      </c>
      <c r="M400" s="14">
        <v>3046.6812519685036</v>
      </c>
      <c r="N400" s="14">
        <v>3157</v>
      </c>
      <c r="O400" s="15">
        <v>-110.3187480314964</v>
      </c>
      <c r="P400" s="14">
        <v>0</v>
      </c>
      <c r="Q400" s="15">
        <v>0</v>
      </c>
    </row>
    <row r="401" spans="1:17" x14ac:dyDescent="0.2">
      <c r="A401" s="12">
        <v>36497</v>
      </c>
      <c r="B401" s="13">
        <v>1239.6120000000001</v>
      </c>
      <c r="C401" s="13">
        <v>1478</v>
      </c>
      <c r="D401" s="13">
        <v>-238.38799999999992</v>
      </c>
      <c r="E401" s="13">
        <v>0</v>
      </c>
      <c r="F401" s="13">
        <v>0</v>
      </c>
      <c r="G401" s="13">
        <v>1798.7500393700789</v>
      </c>
      <c r="H401" s="13">
        <v>1725</v>
      </c>
      <c r="I401" s="13">
        <v>73.750039370078866</v>
      </c>
      <c r="J401" s="14">
        <v>0</v>
      </c>
      <c r="K401" s="13">
        <v>0</v>
      </c>
      <c r="L401" s="15">
        <v>0</v>
      </c>
      <c r="M401" s="14">
        <v>3038.3620393700789</v>
      </c>
      <c r="N401" s="14">
        <v>3203</v>
      </c>
      <c r="O401" s="15">
        <v>-164.63796062992105</v>
      </c>
      <c r="P401" s="14">
        <v>0</v>
      </c>
      <c r="Q401" s="15">
        <v>0</v>
      </c>
    </row>
    <row r="402" spans="1:17" x14ac:dyDescent="0.2">
      <c r="A402" s="12">
        <v>36498</v>
      </c>
      <c r="B402" s="13">
        <v>1326.78</v>
      </c>
      <c r="C402" s="13">
        <v>1476</v>
      </c>
      <c r="D402" s="13">
        <v>-149.22</v>
      </c>
      <c r="E402" s="13">
        <v>0</v>
      </c>
      <c r="F402" s="13">
        <v>0</v>
      </c>
      <c r="G402" s="13">
        <v>1526.6108897637796</v>
      </c>
      <c r="H402" s="13">
        <v>1539.0009842519685</v>
      </c>
      <c r="I402" s="13">
        <v>-12.390094488188879</v>
      </c>
      <c r="J402" s="14">
        <v>0</v>
      </c>
      <c r="K402" s="13">
        <v>0</v>
      </c>
      <c r="L402" s="15">
        <v>0</v>
      </c>
      <c r="M402" s="14">
        <v>2853.3908897637793</v>
      </c>
      <c r="N402" s="14">
        <v>3015.0009842519685</v>
      </c>
      <c r="O402" s="15">
        <v>-161.61009448818913</v>
      </c>
      <c r="P402" s="14">
        <v>0</v>
      </c>
      <c r="Q402" s="15">
        <v>0</v>
      </c>
    </row>
    <row r="403" spans="1:17" x14ac:dyDescent="0.2">
      <c r="A403" s="12">
        <v>36499</v>
      </c>
      <c r="B403" s="13">
        <v>1323.636</v>
      </c>
      <c r="C403" s="13">
        <v>1655</v>
      </c>
      <c r="D403" s="13">
        <v>-331.36400000000003</v>
      </c>
      <c r="E403" s="13">
        <v>0</v>
      </c>
      <c r="F403" s="13">
        <v>0</v>
      </c>
      <c r="G403" s="13">
        <v>1562.0878897637797</v>
      </c>
      <c r="H403" s="13">
        <v>1515.0009842519685</v>
      </c>
      <c r="I403" s="13">
        <v>47.08690551181121</v>
      </c>
      <c r="J403" s="14">
        <v>0</v>
      </c>
      <c r="K403" s="13">
        <v>0</v>
      </c>
      <c r="L403" s="15">
        <v>0</v>
      </c>
      <c r="M403" s="14">
        <v>2885.7238897637799</v>
      </c>
      <c r="N403" s="14">
        <v>3170.0009842519685</v>
      </c>
      <c r="O403" s="15">
        <v>-284.2770944881886</v>
      </c>
      <c r="P403" s="14">
        <v>0</v>
      </c>
      <c r="Q403" s="15">
        <v>0</v>
      </c>
    </row>
    <row r="404" spans="1:17" x14ac:dyDescent="0.2">
      <c r="A404" s="12">
        <v>36500</v>
      </c>
      <c r="B404" s="13">
        <v>1307.1869999999999</v>
      </c>
      <c r="C404" s="13">
        <v>1627</v>
      </c>
      <c r="D404" s="13">
        <v>-319.8130000000001</v>
      </c>
      <c r="E404" s="13">
        <v>0</v>
      </c>
      <c r="F404" s="13">
        <v>0</v>
      </c>
      <c r="G404" s="13">
        <v>1559.3868897637797</v>
      </c>
      <c r="H404" s="13">
        <v>1864.2933070866143</v>
      </c>
      <c r="I404" s="13">
        <v>-304.90641732283461</v>
      </c>
      <c r="J404" s="14">
        <v>0</v>
      </c>
      <c r="K404" s="13">
        <v>0</v>
      </c>
      <c r="L404" s="15">
        <v>1</v>
      </c>
      <c r="M404" s="14">
        <v>2866.5738897637793</v>
      </c>
      <c r="N404" s="14">
        <v>3491.2933070866143</v>
      </c>
      <c r="O404" s="15">
        <v>-624.71941732283494</v>
      </c>
      <c r="P404" s="14">
        <v>0</v>
      </c>
      <c r="Q404" s="15">
        <v>0</v>
      </c>
    </row>
    <row r="405" spans="1:17" x14ac:dyDescent="0.2">
      <c r="A405" s="12">
        <v>36501</v>
      </c>
      <c r="B405" s="13">
        <v>1150.982</v>
      </c>
      <c r="C405" s="13">
        <v>1709</v>
      </c>
      <c r="D405" s="13">
        <v>-558.01800000000003</v>
      </c>
      <c r="E405" s="13">
        <v>0</v>
      </c>
      <c r="F405" s="13">
        <v>0</v>
      </c>
      <c r="G405" s="13">
        <v>1825.2691968503937</v>
      </c>
      <c r="H405" s="13">
        <v>1853.1082677165355</v>
      </c>
      <c r="I405" s="13">
        <v>-27.83907086614181</v>
      </c>
      <c r="J405" s="14">
        <v>0</v>
      </c>
      <c r="K405" s="13">
        <v>0</v>
      </c>
      <c r="L405" s="15">
        <v>0</v>
      </c>
      <c r="M405" s="14">
        <v>2976.2511968503936</v>
      </c>
      <c r="N405" s="14">
        <v>3562.1082677165355</v>
      </c>
      <c r="O405" s="15">
        <v>-585.85707086614184</v>
      </c>
      <c r="P405" s="14">
        <v>0</v>
      </c>
      <c r="Q405" s="15">
        <v>0</v>
      </c>
    </row>
    <row r="406" spans="1:17" s="22" customFormat="1" x14ac:dyDescent="0.2">
      <c r="A406" s="12">
        <v>36502</v>
      </c>
      <c r="B406" s="13">
        <v>1086.71</v>
      </c>
      <c r="C406" s="13">
        <v>1769</v>
      </c>
      <c r="D406" s="13">
        <v>-682.29</v>
      </c>
      <c r="E406" s="13">
        <v>0</v>
      </c>
      <c r="F406" s="13">
        <v>0</v>
      </c>
      <c r="G406" s="13">
        <v>2332.5599370078739</v>
      </c>
      <c r="H406" s="13">
        <v>1890.1082677165355</v>
      </c>
      <c r="I406" s="13">
        <v>442.45166929133848</v>
      </c>
      <c r="J406" s="14">
        <v>1</v>
      </c>
      <c r="K406" s="13">
        <v>192.45166929133848</v>
      </c>
      <c r="L406" s="15">
        <v>0</v>
      </c>
      <c r="M406" s="17">
        <v>3419.269937007874</v>
      </c>
      <c r="N406" s="17">
        <v>3659.1082677165355</v>
      </c>
      <c r="O406" s="23">
        <v>-239.83833070866149</v>
      </c>
      <c r="P406" s="14">
        <v>0</v>
      </c>
      <c r="Q406" s="15">
        <v>0</v>
      </c>
    </row>
    <row r="407" spans="1:17" s="22" customFormat="1" x14ac:dyDescent="0.2">
      <c r="A407" s="12">
        <v>36503</v>
      </c>
      <c r="B407" s="13">
        <v>1154.325</v>
      </c>
      <c r="C407" s="13">
        <v>1764</v>
      </c>
      <c r="D407" s="13">
        <v>-609.67499999999995</v>
      </c>
      <c r="E407" s="13">
        <v>0</v>
      </c>
      <c r="F407" s="13">
        <v>0</v>
      </c>
      <c r="G407" s="13">
        <v>1950.8097559055118</v>
      </c>
      <c r="H407" s="13">
        <v>1872.1082677165355</v>
      </c>
      <c r="I407" s="13">
        <v>78.701488188976327</v>
      </c>
      <c r="J407" s="14">
        <v>0</v>
      </c>
      <c r="K407" s="13">
        <v>0</v>
      </c>
      <c r="L407" s="15">
        <v>0</v>
      </c>
      <c r="M407" s="17">
        <v>3105.1347559055121</v>
      </c>
      <c r="N407" s="17">
        <v>3636.1082677165355</v>
      </c>
      <c r="O407" s="23">
        <v>-530.9735118110234</v>
      </c>
      <c r="P407" s="14">
        <v>0</v>
      </c>
      <c r="Q407" s="15">
        <v>0</v>
      </c>
    </row>
    <row r="408" spans="1:17" s="22" customFormat="1" x14ac:dyDescent="0.2">
      <c r="A408" s="12">
        <v>36504</v>
      </c>
      <c r="B408" s="13">
        <v>1150.0050000000001</v>
      </c>
      <c r="C408" s="13">
        <v>1818</v>
      </c>
      <c r="D408" s="13">
        <v>-667.995</v>
      </c>
      <c r="E408" s="13">
        <v>0</v>
      </c>
      <c r="F408" s="13">
        <v>0</v>
      </c>
      <c r="G408" s="13">
        <v>1755.5252598425195</v>
      </c>
      <c r="H408" s="13">
        <v>1857</v>
      </c>
      <c r="I408" s="13">
        <v>-101.47474015748048</v>
      </c>
      <c r="J408" s="14">
        <v>0</v>
      </c>
      <c r="K408" s="13">
        <v>0</v>
      </c>
      <c r="L408" s="15">
        <v>0</v>
      </c>
      <c r="M408" s="17">
        <v>2905.5302598425196</v>
      </c>
      <c r="N408" s="17">
        <v>3675</v>
      </c>
      <c r="O408" s="23">
        <v>-769.46974015748037</v>
      </c>
      <c r="P408" s="14">
        <v>0</v>
      </c>
      <c r="Q408" s="15">
        <v>0</v>
      </c>
    </row>
    <row r="409" spans="1:17" s="22" customFormat="1" x14ac:dyDescent="0.2">
      <c r="A409" s="12">
        <v>36505</v>
      </c>
      <c r="B409" s="13">
        <v>1226.884</v>
      </c>
      <c r="C409" s="13">
        <v>1639</v>
      </c>
      <c r="D409" s="13">
        <v>-412.11599999999999</v>
      </c>
      <c r="E409" s="13">
        <v>0</v>
      </c>
      <c r="F409" s="13">
        <v>0</v>
      </c>
      <c r="G409" s="13">
        <v>1833.230377952756</v>
      </c>
      <c r="H409" s="13">
        <v>1653</v>
      </c>
      <c r="I409" s="13">
        <v>180.23037795275604</v>
      </c>
      <c r="J409" s="14">
        <v>0</v>
      </c>
      <c r="K409" s="13">
        <v>0</v>
      </c>
      <c r="L409" s="15">
        <v>0</v>
      </c>
      <c r="M409" s="17">
        <v>3060.1143779527561</v>
      </c>
      <c r="N409" s="17">
        <v>3292</v>
      </c>
      <c r="O409" s="23">
        <v>-231.88562204724394</v>
      </c>
      <c r="P409" s="14">
        <v>0</v>
      </c>
      <c r="Q409" s="15">
        <v>0</v>
      </c>
    </row>
    <row r="410" spans="1:17" s="22" customFormat="1" x14ac:dyDescent="0.2">
      <c r="A410" s="12">
        <v>36506</v>
      </c>
      <c r="B410" s="13">
        <v>1214.4100000000001</v>
      </c>
      <c r="C410" s="13">
        <v>1647</v>
      </c>
      <c r="D410" s="13">
        <v>-432.59</v>
      </c>
      <c r="E410" s="13">
        <v>0</v>
      </c>
      <c r="F410" s="13">
        <v>0</v>
      </c>
      <c r="G410" s="13">
        <v>1826.327377952756</v>
      </c>
      <c r="H410" s="13">
        <v>1609</v>
      </c>
      <c r="I410" s="13">
        <v>217.32737795275602</v>
      </c>
      <c r="J410" s="14">
        <v>0</v>
      </c>
      <c r="K410" s="13">
        <v>0</v>
      </c>
      <c r="L410" s="15">
        <v>0</v>
      </c>
      <c r="M410" s="17">
        <v>3040.7373779527561</v>
      </c>
      <c r="N410" s="17">
        <v>3256</v>
      </c>
      <c r="O410" s="23">
        <v>-215.26262204724389</v>
      </c>
      <c r="P410" s="14">
        <v>0</v>
      </c>
      <c r="Q410" s="15">
        <v>0</v>
      </c>
    </row>
    <row r="411" spans="1:17" s="22" customFormat="1" x14ac:dyDescent="0.2">
      <c r="A411" s="12">
        <v>36507</v>
      </c>
      <c r="B411" s="13">
        <v>1181.123</v>
      </c>
      <c r="C411" s="13">
        <v>1862</v>
      </c>
      <c r="D411" s="13">
        <v>-680.87699999999995</v>
      </c>
      <c r="E411" s="13">
        <v>0</v>
      </c>
      <c r="F411" s="13">
        <v>0</v>
      </c>
      <c r="G411" s="13">
        <v>1832.2253779527562</v>
      </c>
      <c r="H411" s="13">
        <v>1912</v>
      </c>
      <c r="I411" s="13">
        <v>-79.774622047243838</v>
      </c>
      <c r="J411" s="14">
        <v>0</v>
      </c>
      <c r="K411" s="13">
        <v>0</v>
      </c>
      <c r="L411" s="15">
        <v>0</v>
      </c>
      <c r="M411" s="17">
        <v>3013.348377952756</v>
      </c>
      <c r="N411" s="17">
        <v>3774</v>
      </c>
      <c r="O411" s="23">
        <v>-760.65162204724402</v>
      </c>
      <c r="P411" s="14">
        <v>0</v>
      </c>
      <c r="Q411" s="15">
        <v>0</v>
      </c>
    </row>
    <row r="412" spans="1:17" x14ac:dyDescent="0.2">
      <c r="A412" s="12">
        <v>36508</v>
      </c>
      <c r="B412" s="13">
        <v>1095.5519999999999</v>
      </c>
      <c r="C412" s="13">
        <v>1881</v>
      </c>
      <c r="D412" s="13">
        <v>-785.44800000000009</v>
      </c>
      <c r="E412" s="13">
        <v>0</v>
      </c>
      <c r="F412" s="13">
        <v>0</v>
      </c>
      <c r="G412" s="13">
        <v>1964.4924645669289</v>
      </c>
      <c r="H412" s="13">
        <v>1931</v>
      </c>
      <c r="I412" s="13">
        <v>33.492464566928902</v>
      </c>
      <c r="J412" s="14">
        <v>0</v>
      </c>
      <c r="K412" s="13">
        <v>0</v>
      </c>
      <c r="L412" s="15">
        <v>0</v>
      </c>
      <c r="M412" s="14">
        <v>3060.0444645669286</v>
      </c>
      <c r="N412" s="14">
        <v>3812</v>
      </c>
      <c r="O412" s="15">
        <v>-751.95553543307142</v>
      </c>
      <c r="P412" s="14">
        <v>0</v>
      </c>
      <c r="Q412" s="15">
        <v>0</v>
      </c>
    </row>
    <row r="413" spans="1:17" s="22" customFormat="1" x14ac:dyDescent="0.2">
      <c r="A413" s="12">
        <v>36509</v>
      </c>
      <c r="B413" s="13">
        <v>1105.5250000000001</v>
      </c>
      <c r="C413" s="13">
        <v>1582</v>
      </c>
      <c r="D413" s="13">
        <v>-476.47500000000002</v>
      </c>
      <c r="E413" s="13">
        <v>0</v>
      </c>
      <c r="F413" s="13">
        <v>0</v>
      </c>
      <c r="G413" s="13">
        <v>1942.7323779527558</v>
      </c>
      <c r="H413" s="13">
        <v>1912.017716535433</v>
      </c>
      <c r="I413" s="13">
        <v>30.714661417322759</v>
      </c>
      <c r="J413" s="14">
        <v>0</v>
      </c>
      <c r="K413" s="13">
        <v>0</v>
      </c>
      <c r="L413" s="15">
        <v>0</v>
      </c>
      <c r="M413" s="17">
        <v>3048.2573779527556</v>
      </c>
      <c r="N413" s="17">
        <v>3494.017716535433</v>
      </c>
      <c r="O413" s="23">
        <v>-445.76033858267738</v>
      </c>
      <c r="P413" s="14">
        <v>0</v>
      </c>
      <c r="Q413" s="15">
        <v>0</v>
      </c>
    </row>
    <row r="414" spans="1:17" x14ac:dyDescent="0.2">
      <c r="A414" s="12">
        <v>36510</v>
      </c>
      <c r="B414" s="13">
        <v>999.87300000000005</v>
      </c>
      <c r="C414" s="13">
        <v>1403</v>
      </c>
      <c r="D414" s="13">
        <v>-403.12699999999995</v>
      </c>
      <c r="E414" s="13">
        <v>0</v>
      </c>
      <c r="F414" s="13">
        <v>0</v>
      </c>
      <c r="G414" s="13">
        <v>2098.3802204724411</v>
      </c>
      <c r="H414" s="13">
        <v>1740</v>
      </c>
      <c r="I414" s="13">
        <v>358.38022047244112</v>
      </c>
      <c r="J414" s="14">
        <v>1</v>
      </c>
      <c r="K414" s="13">
        <v>108.38022047244112</v>
      </c>
      <c r="L414" s="15">
        <v>0</v>
      </c>
      <c r="M414" s="14">
        <v>3098.2532204724412</v>
      </c>
      <c r="N414" s="14">
        <v>3143</v>
      </c>
      <c r="O414" s="15">
        <v>-44.746779527558829</v>
      </c>
      <c r="P414" s="14">
        <v>0</v>
      </c>
      <c r="Q414" s="15">
        <v>0</v>
      </c>
    </row>
    <row r="415" spans="1:17" x14ac:dyDescent="0.2">
      <c r="A415" s="12">
        <v>36511</v>
      </c>
      <c r="B415" s="13">
        <v>1028.251</v>
      </c>
      <c r="C415" s="13">
        <v>1197</v>
      </c>
      <c r="D415" s="13">
        <v>-168.74900000000002</v>
      </c>
      <c r="E415" s="13">
        <v>0</v>
      </c>
      <c r="F415" s="13">
        <v>0</v>
      </c>
      <c r="G415" s="13">
        <v>2260.8417401574802</v>
      </c>
      <c r="H415" s="13">
        <v>1677</v>
      </c>
      <c r="I415" s="13">
        <v>583.84174015748022</v>
      </c>
      <c r="J415" s="14">
        <v>1</v>
      </c>
      <c r="K415" s="13">
        <v>333.84174015748022</v>
      </c>
      <c r="L415" s="15">
        <v>0</v>
      </c>
      <c r="M415" s="14">
        <v>3289.09274015748</v>
      </c>
      <c r="N415" s="14">
        <v>2874</v>
      </c>
      <c r="O415" s="15">
        <v>415.09274015747997</v>
      </c>
      <c r="P415" s="14">
        <v>0</v>
      </c>
      <c r="Q415" s="15">
        <v>0</v>
      </c>
    </row>
    <row r="416" spans="1:17" s="22" customFormat="1" x14ac:dyDescent="0.2">
      <c r="A416" s="12">
        <v>36512</v>
      </c>
      <c r="B416" s="13">
        <v>1149.577</v>
      </c>
      <c r="C416" s="13">
        <v>1267</v>
      </c>
      <c r="D416" s="13">
        <v>-117.423</v>
      </c>
      <c r="E416" s="13">
        <v>0</v>
      </c>
      <c r="F416" s="13">
        <v>0</v>
      </c>
      <c r="G416" s="13">
        <v>2093.5754803149607</v>
      </c>
      <c r="H416" s="13">
        <v>1459.8425196850394</v>
      </c>
      <c r="I416" s="13">
        <v>633.73296062992131</v>
      </c>
      <c r="J416" s="14">
        <v>1</v>
      </c>
      <c r="K416" s="13">
        <v>383.73296062992131</v>
      </c>
      <c r="L416" s="15">
        <v>0</v>
      </c>
      <c r="M416" s="17">
        <v>3243.1524803149605</v>
      </c>
      <c r="N416" s="17">
        <v>2726.8425196850394</v>
      </c>
      <c r="O416" s="23">
        <v>516.30996062992108</v>
      </c>
      <c r="P416" s="14">
        <v>0</v>
      </c>
      <c r="Q416" s="15">
        <v>0</v>
      </c>
    </row>
    <row r="417" spans="1:17" s="22" customFormat="1" x14ac:dyDescent="0.2">
      <c r="A417" s="12">
        <v>36513</v>
      </c>
      <c r="B417" s="13">
        <v>1156.4179999999999</v>
      </c>
      <c r="C417" s="13">
        <v>1211</v>
      </c>
      <c r="D417" s="13">
        <v>-54.582000000000107</v>
      </c>
      <c r="E417" s="13">
        <v>0</v>
      </c>
      <c r="F417" s="13">
        <v>0</v>
      </c>
      <c r="G417" s="13">
        <v>2064.6864803149606</v>
      </c>
      <c r="H417" s="13">
        <v>1417.8425196850394</v>
      </c>
      <c r="I417" s="13">
        <v>646.84396062992118</v>
      </c>
      <c r="J417" s="14">
        <v>1</v>
      </c>
      <c r="K417" s="13">
        <v>396.84396062992118</v>
      </c>
      <c r="L417" s="15">
        <v>0</v>
      </c>
      <c r="M417" s="17">
        <v>3221.1044803149607</v>
      </c>
      <c r="N417" s="17">
        <v>2628.8425196850394</v>
      </c>
      <c r="O417" s="23">
        <v>592.2619606299213</v>
      </c>
      <c r="P417" s="14">
        <v>0</v>
      </c>
      <c r="Q417" s="15">
        <v>0</v>
      </c>
    </row>
    <row r="418" spans="1:17" x14ac:dyDescent="0.2">
      <c r="A418" s="12">
        <v>36514</v>
      </c>
      <c r="B418" s="13">
        <v>1152.748</v>
      </c>
      <c r="C418" s="13">
        <v>1206</v>
      </c>
      <c r="D418" s="13">
        <v>-53.251999999999953</v>
      </c>
      <c r="E418" s="13">
        <v>0</v>
      </c>
      <c r="F418" s="13">
        <v>0</v>
      </c>
      <c r="G418" s="13">
        <v>2059.4179212598424</v>
      </c>
      <c r="H418" s="13">
        <v>1679.9212598425197</v>
      </c>
      <c r="I418" s="13">
        <v>379.49666141732268</v>
      </c>
      <c r="J418" s="14">
        <v>1</v>
      </c>
      <c r="K418" s="13">
        <v>129.49666141732268</v>
      </c>
      <c r="L418" s="15">
        <v>0</v>
      </c>
      <c r="M418" s="14">
        <v>3212.1659212598424</v>
      </c>
      <c r="N418" s="14">
        <v>2885.9212598425197</v>
      </c>
      <c r="O418" s="15">
        <v>326.24466141732273</v>
      </c>
      <c r="P418" s="14">
        <v>0</v>
      </c>
      <c r="Q418" s="15">
        <v>0</v>
      </c>
    </row>
    <row r="419" spans="1:17" x14ac:dyDescent="0.2">
      <c r="A419" s="12">
        <v>36515</v>
      </c>
      <c r="B419" s="13">
        <v>1013.595</v>
      </c>
      <c r="C419" s="13">
        <v>1303</v>
      </c>
      <c r="D419" s="13">
        <v>-289.40499999999997</v>
      </c>
      <c r="E419" s="13">
        <v>0</v>
      </c>
      <c r="F419" s="13">
        <v>0</v>
      </c>
      <c r="G419" s="13">
        <v>1753.2087716535434</v>
      </c>
      <c r="H419" s="13">
        <v>1557.1368110236222</v>
      </c>
      <c r="I419" s="13">
        <v>196.07196062992125</v>
      </c>
      <c r="J419" s="14">
        <v>0</v>
      </c>
      <c r="K419" s="13">
        <v>0</v>
      </c>
      <c r="L419" s="15">
        <v>0</v>
      </c>
      <c r="M419" s="14">
        <v>2766.8037716535437</v>
      </c>
      <c r="N419" s="14">
        <v>2860.1368110236222</v>
      </c>
      <c r="O419" s="15">
        <v>-93.333039370078495</v>
      </c>
      <c r="P419" s="14">
        <v>0</v>
      </c>
      <c r="Q419" s="15">
        <v>0</v>
      </c>
    </row>
    <row r="420" spans="1:17" x14ac:dyDescent="0.2">
      <c r="A420" s="12">
        <v>36516</v>
      </c>
      <c r="B420" s="13">
        <v>1001.056</v>
      </c>
      <c r="C420" s="13">
        <v>1371</v>
      </c>
      <c r="D420" s="13">
        <v>-369.94399999999996</v>
      </c>
      <c r="E420" s="13">
        <v>0</v>
      </c>
      <c r="F420" s="13">
        <v>0</v>
      </c>
      <c r="G420" s="13">
        <v>1562.1018031496064</v>
      </c>
      <c r="H420" s="13">
        <v>1505</v>
      </c>
      <c r="I420" s="13">
        <v>57.10180314960644</v>
      </c>
      <c r="J420" s="14">
        <v>0</v>
      </c>
      <c r="K420" s="13">
        <v>0</v>
      </c>
      <c r="L420" s="15">
        <v>0</v>
      </c>
      <c r="M420" s="14">
        <v>2563.1578031496065</v>
      </c>
      <c r="N420" s="14">
        <v>2876</v>
      </c>
      <c r="O420" s="15">
        <v>-312.84219685039352</v>
      </c>
      <c r="P420" s="14">
        <v>0</v>
      </c>
      <c r="Q420" s="15">
        <v>0</v>
      </c>
    </row>
    <row r="421" spans="1:17" x14ac:dyDescent="0.2">
      <c r="A421" s="12">
        <v>36517</v>
      </c>
      <c r="B421" s="13">
        <v>1205.8710000000001</v>
      </c>
      <c r="C421" s="13">
        <v>1215</v>
      </c>
      <c r="D421" s="13">
        <v>-9.1289999999999054</v>
      </c>
      <c r="E421" s="13">
        <v>0</v>
      </c>
      <c r="F421" s="13">
        <v>0</v>
      </c>
      <c r="G421" s="13">
        <v>1630.5493385826769</v>
      </c>
      <c r="H421" s="13">
        <v>1485</v>
      </c>
      <c r="I421" s="13">
        <v>145.54933858267691</v>
      </c>
      <c r="J421" s="14">
        <v>0</v>
      </c>
      <c r="K421" s="13">
        <v>0</v>
      </c>
      <c r="L421" s="15">
        <v>0</v>
      </c>
      <c r="M421" s="14">
        <v>2836.4203385826768</v>
      </c>
      <c r="N421" s="14">
        <v>2700</v>
      </c>
      <c r="O421" s="15">
        <v>136.42033858267678</v>
      </c>
      <c r="P421" s="14">
        <v>0</v>
      </c>
      <c r="Q421" s="15">
        <v>0</v>
      </c>
    </row>
    <row r="422" spans="1:17" x14ac:dyDescent="0.2">
      <c r="A422" s="12">
        <v>36518</v>
      </c>
      <c r="B422" s="13">
        <v>1263.9580000000001</v>
      </c>
      <c r="C422" s="13">
        <v>1177</v>
      </c>
      <c r="D422" s="13">
        <v>86.958000000000084</v>
      </c>
      <c r="E422" s="13">
        <v>0</v>
      </c>
      <c r="F422" s="13">
        <v>0</v>
      </c>
      <c r="G422" s="13">
        <v>1557.7613228346454</v>
      </c>
      <c r="H422" s="13">
        <v>1264</v>
      </c>
      <c r="I422" s="13">
        <v>293.7613228346454</v>
      </c>
      <c r="J422" s="14">
        <v>1</v>
      </c>
      <c r="K422" s="13">
        <v>43.761322834645398</v>
      </c>
      <c r="L422" s="15">
        <v>0</v>
      </c>
      <c r="M422" s="14">
        <v>2821.7193228346455</v>
      </c>
      <c r="N422" s="14">
        <v>2441</v>
      </c>
      <c r="O422" s="15">
        <v>380.71932283464548</v>
      </c>
      <c r="P422" s="14">
        <v>0</v>
      </c>
      <c r="Q422" s="15">
        <v>0</v>
      </c>
    </row>
    <row r="423" spans="1:17" x14ac:dyDescent="0.2">
      <c r="A423" s="12">
        <v>36519</v>
      </c>
      <c r="B423" s="13">
        <v>1273.7760000000001</v>
      </c>
      <c r="C423" s="13">
        <v>1117</v>
      </c>
      <c r="D423" s="13">
        <v>156.77600000000007</v>
      </c>
      <c r="E423" s="13">
        <v>0</v>
      </c>
      <c r="F423" s="13">
        <v>0</v>
      </c>
      <c r="G423" s="13">
        <v>1553.0203228346456</v>
      </c>
      <c r="H423" s="13">
        <v>1194</v>
      </c>
      <c r="I423" s="13">
        <v>359.02032283464564</v>
      </c>
      <c r="J423" s="14">
        <v>1</v>
      </c>
      <c r="K423" s="13">
        <v>109.02032283464564</v>
      </c>
      <c r="L423" s="15">
        <v>0</v>
      </c>
      <c r="M423" s="14">
        <v>2826.7963228346457</v>
      </c>
      <c r="N423" s="14">
        <v>2311</v>
      </c>
      <c r="O423" s="15">
        <v>515.79632283464571</v>
      </c>
      <c r="P423" s="14">
        <v>0</v>
      </c>
      <c r="Q423" s="15">
        <v>0</v>
      </c>
    </row>
    <row r="424" spans="1:17" x14ac:dyDescent="0.2">
      <c r="A424" s="12">
        <v>36520</v>
      </c>
      <c r="B424" s="13">
        <v>1274.4559999999999</v>
      </c>
      <c r="C424" s="13">
        <v>1217</v>
      </c>
      <c r="D424" s="13">
        <v>57.455999999999904</v>
      </c>
      <c r="E424" s="13">
        <v>0</v>
      </c>
      <c r="F424" s="13">
        <v>0</v>
      </c>
      <c r="G424" s="13">
        <v>1558.5753228346455</v>
      </c>
      <c r="H424" s="13">
        <v>1259</v>
      </c>
      <c r="I424" s="13">
        <v>299.57532283464548</v>
      </c>
      <c r="J424" s="14">
        <v>1</v>
      </c>
      <c r="K424" s="13">
        <v>49.575322834645476</v>
      </c>
      <c r="L424" s="15">
        <v>0</v>
      </c>
      <c r="M424" s="14">
        <v>2833.0313228346454</v>
      </c>
      <c r="N424" s="14">
        <v>2476</v>
      </c>
      <c r="O424" s="15">
        <v>357.03132283464538</v>
      </c>
      <c r="P424" s="14">
        <v>0</v>
      </c>
      <c r="Q424" s="15">
        <v>0</v>
      </c>
    </row>
    <row r="425" spans="1:17" x14ac:dyDescent="0.2">
      <c r="A425" s="12">
        <v>36521</v>
      </c>
      <c r="B425" s="13">
        <v>1277.665</v>
      </c>
      <c r="C425" s="13">
        <v>1242</v>
      </c>
      <c r="D425" s="13">
        <v>35.664999999999999</v>
      </c>
      <c r="E425" s="13">
        <v>0</v>
      </c>
      <c r="F425" s="13">
        <v>0</v>
      </c>
      <c r="G425" s="13">
        <v>1523.6843228346456</v>
      </c>
      <c r="H425" s="13">
        <v>1558</v>
      </c>
      <c r="I425" s="13">
        <v>-34.315677165354373</v>
      </c>
      <c r="J425" s="14">
        <v>0</v>
      </c>
      <c r="K425" s="13">
        <v>0</v>
      </c>
      <c r="L425" s="15">
        <v>0</v>
      </c>
      <c r="M425" s="14">
        <v>2801.3493228346456</v>
      </c>
      <c r="N425" s="14">
        <v>2800</v>
      </c>
      <c r="O425" s="15">
        <v>1.3493228346455908</v>
      </c>
      <c r="P425" s="14">
        <v>0</v>
      </c>
      <c r="Q425" s="15">
        <v>0</v>
      </c>
    </row>
    <row r="426" spans="1:17" x14ac:dyDescent="0.2">
      <c r="A426" s="12">
        <v>36522</v>
      </c>
      <c r="B426" s="13">
        <v>1264.03</v>
      </c>
      <c r="C426" s="13">
        <v>1321</v>
      </c>
      <c r="D426" s="13">
        <v>-56.97</v>
      </c>
      <c r="E426" s="13">
        <v>0</v>
      </c>
      <c r="F426" s="13">
        <v>0</v>
      </c>
      <c r="G426" s="13">
        <v>1859.4068503937008</v>
      </c>
      <c r="H426" s="13">
        <v>1607</v>
      </c>
      <c r="I426" s="13">
        <v>252.40685039370078</v>
      </c>
      <c r="J426" s="14">
        <v>1</v>
      </c>
      <c r="K426" s="13">
        <v>2.406850393700779</v>
      </c>
      <c r="L426" s="15">
        <v>0</v>
      </c>
      <c r="M426" s="14">
        <v>3123.4368503937008</v>
      </c>
      <c r="N426" s="14">
        <v>2928</v>
      </c>
      <c r="O426" s="15">
        <v>195.43685039370075</v>
      </c>
      <c r="P426" s="14">
        <v>0</v>
      </c>
      <c r="Q426" s="15">
        <v>0</v>
      </c>
    </row>
    <row r="427" spans="1:17" x14ac:dyDescent="0.2">
      <c r="A427" s="12">
        <v>36523</v>
      </c>
      <c r="B427" s="13">
        <v>1348.665</v>
      </c>
      <c r="C427" s="13">
        <v>1467</v>
      </c>
      <c r="D427" s="13">
        <v>-118.33499999999999</v>
      </c>
      <c r="E427" s="13">
        <v>0</v>
      </c>
      <c r="F427" s="13">
        <v>0</v>
      </c>
      <c r="G427" s="13">
        <v>2103.261094488189</v>
      </c>
      <c r="H427" s="13">
        <v>1677</v>
      </c>
      <c r="I427" s="13">
        <v>426.26109448818897</v>
      </c>
      <c r="J427" s="14">
        <v>1</v>
      </c>
      <c r="K427" s="13">
        <v>176.26109448818897</v>
      </c>
      <c r="L427" s="15">
        <v>0</v>
      </c>
      <c r="M427" s="14">
        <v>3451.9260944881889</v>
      </c>
      <c r="N427" s="14">
        <v>3144</v>
      </c>
      <c r="O427" s="15">
        <v>307.92609448818894</v>
      </c>
      <c r="P427" s="14">
        <v>0</v>
      </c>
      <c r="Q427" s="15">
        <v>0</v>
      </c>
    </row>
    <row r="428" spans="1:17" x14ac:dyDescent="0.2">
      <c r="A428" s="12">
        <v>36524</v>
      </c>
      <c r="B428" s="13">
        <v>1303.0250000000001</v>
      </c>
      <c r="C428" s="13">
        <v>1445</v>
      </c>
      <c r="D428" s="13">
        <v>-141.97499999999999</v>
      </c>
      <c r="E428" s="13">
        <v>0</v>
      </c>
      <c r="F428" s="13">
        <v>0</v>
      </c>
      <c r="G428" s="13">
        <v>2130.8010866141735</v>
      </c>
      <c r="H428" s="13">
        <v>1655.8425196850394</v>
      </c>
      <c r="I428" s="13">
        <v>474.95856692913412</v>
      </c>
      <c r="J428" s="14">
        <v>1</v>
      </c>
      <c r="K428" s="13">
        <v>224.95856692913412</v>
      </c>
      <c r="L428" s="15">
        <v>0</v>
      </c>
      <c r="M428" s="14">
        <v>3433.8260866141736</v>
      </c>
      <c r="N428" s="14">
        <v>3100.8425196850394</v>
      </c>
      <c r="O428" s="15">
        <v>332.98356692913421</v>
      </c>
      <c r="P428" s="14">
        <v>0</v>
      </c>
      <c r="Q428" s="15">
        <v>0</v>
      </c>
    </row>
    <row r="429" spans="1:17" s="22" customFormat="1" x14ac:dyDescent="0.2">
      <c r="A429" s="12">
        <v>36525</v>
      </c>
      <c r="B429" s="13">
        <v>1349.992</v>
      </c>
      <c r="C429" s="13">
        <v>1633</v>
      </c>
      <c r="D429" s="13">
        <v>-283.00800000000004</v>
      </c>
      <c r="E429" s="13">
        <v>0</v>
      </c>
      <c r="F429" s="13">
        <v>0</v>
      </c>
      <c r="G429" s="13">
        <v>1482.8413228346456</v>
      </c>
      <c r="H429" s="13">
        <v>1725</v>
      </c>
      <c r="I429" s="13">
        <v>-242.15867716535445</v>
      </c>
      <c r="J429" s="14">
        <v>0</v>
      </c>
      <c r="K429" s="13">
        <v>0</v>
      </c>
      <c r="L429" s="15">
        <v>0</v>
      </c>
      <c r="M429" s="14">
        <v>2832.8333228346455</v>
      </c>
      <c r="N429" s="14">
        <v>3358</v>
      </c>
      <c r="O429" s="15">
        <v>-525.16667716535449</v>
      </c>
      <c r="P429" s="14">
        <v>0</v>
      </c>
      <c r="Q429" s="15">
        <v>0</v>
      </c>
    </row>
    <row r="430" spans="1:17" x14ac:dyDescent="0.2">
      <c r="B430" s="24"/>
      <c r="C430" s="24" t="s">
        <v>32</v>
      </c>
      <c r="D430" s="14">
        <f>MAX(D4:D429)</f>
        <v>1172.6189999999999</v>
      </c>
      <c r="E430" s="14">
        <f>SUM(E4:E429)</f>
        <v>91</v>
      </c>
      <c r="F430" s="14">
        <f>SUM(F4:F429)</f>
        <v>16995.110000000008</v>
      </c>
      <c r="G430" s="24"/>
      <c r="H430" s="24"/>
      <c r="I430" s="24"/>
      <c r="J430" s="14">
        <f>SUM(J4:J429)</f>
        <v>87</v>
      </c>
      <c r="K430" s="14">
        <f>SUM(K4:K429)</f>
        <v>12890.850868848427</v>
      </c>
      <c r="L430" s="14">
        <v>75</v>
      </c>
      <c r="P430" s="14">
        <v>23</v>
      </c>
      <c r="Q430" s="14">
        <v>0</v>
      </c>
    </row>
    <row r="431" spans="1:17" x14ac:dyDescent="0.2">
      <c r="B431" s="24"/>
      <c r="C431" s="24" t="s">
        <v>33</v>
      </c>
      <c r="D431" s="25">
        <f>MIN(D4:D429)</f>
        <v>-1577.115</v>
      </c>
      <c r="G431" s="24"/>
      <c r="H431" s="24"/>
      <c r="I431" s="24"/>
    </row>
    <row r="432" spans="1:17" x14ac:dyDescent="0.2">
      <c r="B432" s="24"/>
      <c r="C432" s="24" t="s">
        <v>34</v>
      </c>
      <c r="D432" s="25">
        <f>AVERAGE(D169:D245)</f>
        <v>471.24128571428571</v>
      </c>
      <c r="G432" s="24"/>
      <c r="H432" s="24"/>
      <c r="I432" s="24" t="s">
        <v>24</v>
      </c>
      <c r="J432" s="14"/>
      <c r="O432" s="1" t="s">
        <v>35</v>
      </c>
    </row>
    <row r="433" spans="2:15" x14ac:dyDescent="0.2">
      <c r="B433" s="24"/>
      <c r="C433" s="24"/>
      <c r="D433" s="24" t="s">
        <v>19</v>
      </c>
      <c r="G433" s="24"/>
      <c r="H433" s="24"/>
      <c r="I433" s="1" t="s">
        <v>36</v>
      </c>
      <c r="O433" s="1" t="s">
        <v>37</v>
      </c>
    </row>
    <row r="434" spans="2:15" x14ac:dyDescent="0.2">
      <c r="B434" s="24"/>
      <c r="C434" s="24"/>
      <c r="D434" s="1" t="s">
        <v>38</v>
      </c>
      <c r="F434" s="14">
        <f>SUM(F189:F245)</f>
        <v>14021.208000000002</v>
      </c>
      <c r="G434" s="24" t="s">
        <v>39</v>
      </c>
      <c r="H434" s="24"/>
      <c r="I434" s="1" t="s">
        <v>40</v>
      </c>
    </row>
    <row r="435" spans="2:15" x14ac:dyDescent="0.2">
      <c r="B435" s="24"/>
      <c r="C435" s="24"/>
      <c r="D435" s="1" t="s">
        <v>41</v>
      </c>
      <c r="F435" s="26">
        <f>F434*1016</f>
        <v>14245547.328000002</v>
      </c>
      <c r="G435" s="27" t="s">
        <v>42</v>
      </c>
      <c r="H435" s="24"/>
      <c r="I435" s="27" t="s">
        <v>43</v>
      </c>
    </row>
    <row r="436" spans="2:15" x14ac:dyDescent="0.2">
      <c r="B436" s="24"/>
      <c r="C436" s="24"/>
      <c r="D436" s="1" t="s">
        <v>44</v>
      </c>
      <c r="G436" s="24"/>
      <c r="H436" s="24"/>
      <c r="I436" s="24"/>
    </row>
    <row r="437" spans="2:15" x14ac:dyDescent="0.2">
      <c r="B437" s="24"/>
      <c r="C437" s="24"/>
      <c r="D437" s="1" t="s">
        <v>45</v>
      </c>
      <c r="G437" s="24"/>
      <c r="H437" s="24"/>
      <c r="I437" s="24" t="s">
        <v>46</v>
      </c>
      <c r="O437" s="1" t="s">
        <v>47</v>
      </c>
    </row>
    <row r="438" spans="2:15" x14ac:dyDescent="0.2">
      <c r="B438" s="24"/>
      <c r="C438" s="24"/>
      <c r="D438" s="1" t="s">
        <v>48</v>
      </c>
      <c r="G438" s="24"/>
      <c r="H438" s="24"/>
      <c r="I438" s="27" t="s">
        <v>49</v>
      </c>
      <c r="O438" s="1" t="s">
        <v>50</v>
      </c>
    </row>
    <row r="439" spans="2:15" x14ac:dyDescent="0.2">
      <c r="B439" s="24"/>
      <c r="C439" s="24"/>
      <c r="D439" s="24"/>
      <c r="G439" s="24"/>
      <c r="H439" s="24"/>
      <c r="I439" s="24"/>
    </row>
    <row r="440" spans="2:15" x14ac:dyDescent="0.2">
      <c r="B440" s="28" t="s">
        <v>51</v>
      </c>
      <c r="C440" s="29"/>
      <c r="D440" s="29"/>
      <c r="E440" s="30"/>
      <c r="F440" s="31" t="s">
        <v>52</v>
      </c>
      <c r="G440" s="24"/>
      <c r="H440" s="24"/>
      <c r="I440" s="24"/>
    </row>
    <row r="441" spans="2:15" x14ac:dyDescent="0.2">
      <c r="B441" s="32" t="s">
        <v>53</v>
      </c>
      <c r="C441" s="33">
        <f>'[1]Southern CA'!B68</f>
        <v>2.23</v>
      </c>
      <c r="D441" s="33"/>
      <c r="E441" s="34"/>
      <c r="F441" s="31" t="s">
        <v>54</v>
      </c>
      <c r="G441" s="24"/>
      <c r="H441" s="24"/>
      <c r="I441" s="24"/>
    </row>
    <row r="442" spans="2:15" x14ac:dyDescent="0.2">
      <c r="B442" s="32" t="s">
        <v>55</v>
      </c>
      <c r="C442" s="33">
        <f>'[1]Southern CA'!B69</f>
        <v>2.2825000000000002</v>
      </c>
      <c r="D442" s="33">
        <f>AVERAGE(C441:C442)</f>
        <v>2.2562500000000001</v>
      </c>
      <c r="E442" s="34"/>
      <c r="F442" s="35"/>
      <c r="G442" s="24"/>
      <c r="H442" s="24"/>
      <c r="I442" s="24"/>
    </row>
    <row r="443" spans="2:15" x14ac:dyDescent="0.2">
      <c r="B443" s="32" t="s">
        <v>56</v>
      </c>
      <c r="C443" s="33">
        <f>'[1]Southern CA'!B70</f>
        <v>2.3619999999999997</v>
      </c>
      <c r="D443" s="33">
        <f>C443-D442</f>
        <v>0.10574999999999957</v>
      </c>
      <c r="E443" s="34"/>
      <c r="F443" s="35"/>
      <c r="G443" s="24"/>
      <c r="H443" s="24"/>
      <c r="I443" s="24"/>
    </row>
    <row r="444" spans="2:15" x14ac:dyDescent="0.2">
      <c r="B444" s="32" t="s">
        <v>57</v>
      </c>
      <c r="C444" s="33">
        <f>'[1]Southern CA'!B71</f>
        <v>2.6779999999999999</v>
      </c>
      <c r="D444" s="33">
        <f>C444-D442</f>
        <v>0.42174999999999985</v>
      </c>
      <c r="E444" s="34"/>
      <c r="F444" s="35"/>
      <c r="G444" s="24"/>
      <c r="H444" s="24"/>
      <c r="I444" s="24"/>
    </row>
    <row r="445" spans="2:15" x14ac:dyDescent="0.2">
      <c r="B445" s="32" t="s">
        <v>58</v>
      </c>
      <c r="C445" s="33">
        <f>'[1]Southern CA'!B72</f>
        <v>2.6749999999999998</v>
      </c>
      <c r="D445" s="33">
        <f>C445-D442</f>
        <v>0.41874999999999973</v>
      </c>
      <c r="E445" s="34"/>
      <c r="F445" s="35"/>
      <c r="G445" s="36"/>
      <c r="H445" s="24"/>
      <c r="I445" s="24"/>
      <c r="K445" s="14"/>
    </row>
    <row r="446" spans="2:15" x14ac:dyDescent="0.2">
      <c r="B446" s="37" t="s">
        <v>59</v>
      </c>
      <c r="C446" s="38">
        <f>'[1]Southern CA'!B73</f>
        <v>2.8720000000000003</v>
      </c>
      <c r="D446" s="38">
        <f>C446-D442</f>
        <v>0.61575000000000024</v>
      </c>
      <c r="E446" s="39">
        <f>AVERAGE(D443:D446)</f>
        <v>0.39049999999999985</v>
      </c>
      <c r="F446" s="35"/>
      <c r="G446" s="24"/>
      <c r="H446" s="24"/>
      <c r="I446" s="24"/>
    </row>
    <row r="447" spans="2:15" x14ac:dyDescent="0.2">
      <c r="B447" s="40"/>
      <c r="C447" s="35"/>
      <c r="D447" s="35"/>
      <c r="E447" s="35"/>
      <c r="F447" s="35"/>
      <c r="G447" s="36"/>
      <c r="H447" s="24"/>
      <c r="I447" s="24"/>
    </row>
    <row r="448" spans="2:15" x14ac:dyDescent="0.2">
      <c r="B448" s="40"/>
      <c r="C448" s="35"/>
      <c r="D448" s="41">
        <f>F435</f>
        <v>14245547.328000002</v>
      </c>
      <c r="E448" s="31" t="s">
        <v>60</v>
      </c>
      <c r="F448" s="35"/>
      <c r="G448" s="24"/>
      <c r="H448" s="24"/>
      <c r="I448" s="24"/>
    </row>
    <row r="449" spans="2:9" x14ac:dyDescent="0.2">
      <c r="B449" s="40"/>
      <c r="C449" s="35"/>
      <c r="D449" s="35"/>
      <c r="E449" s="31" t="s">
        <v>61</v>
      </c>
      <c r="F449" s="35"/>
      <c r="G449" s="24"/>
      <c r="H449" s="24"/>
      <c r="I449" s="24"/>
    </row>
    <row r="450" spans="2:9" x14ac:dyDescent="0.2">
      <c r="B450" s="40"/>
      <c r="C450" s="35"/>
      <c r="D450" s="41">
        <f>D448*E446</f>
        <v>5562886.2315839985</v>
      </c>
      <c r="E450" s="35"/>
      <c r="F450" s="35"/>
      <c r="G450" s="24"/>
      <c r="H450" s="24"/>
      <c r="I450" s="24"/>
    </row>
    <row r="451" spans="2:9" x14ac:dyDescent="0.2">
      <c r="B451" s="40"/>
      <c r="C451" s="35"/>
      <c r="D451" s="35"/>
      <c r="E451" s="35"/>
      <c r="F451" s="35"/>
      <c r="G451" s="24"/>
      <c r="H451" s="24"/>
      <c r="I451" s="24"/>
    </row>
    <row r="452" spans="2:9" x14ac:dyDescent="0.2">
      <c r="B452" s="24"/>
      <c r="C452" s="24"/>
      <c r="D452" s="24"/>
      <c r="G452" s="24"/>
      <c r="H452" s="24"/>
      <c r="I452" s="24"/>
    </row>
    <row r="453" spans="2:9" x14ac:dyDescent="0.2">
      <c r="B453" s="24"/>
      <c r="C453" s="24"/>
      <c r="D453" s="24"/>
      <c r="G453" s="24"/>
      <c r="H453" s="24"/>
      <c r="I453" s="24"/>
    </row>
    <row r="454" spans="2:9" x14ac:dyDescent="0.2">
      <c r="B454" s="24"/>
      <c r="C454" s="24"/>
      <c r="D454" s="24"/>
      <c r="G454" s="24"/>
      <c r="H454" s="24"/>
      <c r="I454" s="24"/>
    </row>
    <row r="455" spans="2:9" x14ac:dyDescent="0.2">
      <c r="B455" s="24"/>
      <c r="C455" s="24"/>
      <c r="D455" s="24"/>
      <c r="G455" s="24"/>
      <c r="H455" s="24"/>
      <c r="I455" s="24"/>
    </row>
    <row r="456" spans="2:9" x14ac:dyDescent="0.2">
      <c r="B456" s="24"/>
      <c r="C456" s="24"/>
      <c r="D456" s="24"/>
      <c r="G456" s="24"/>
      <c r="H456" s="24"/>
      <c r="I456" s="24"/>
    </row>
    <row r="457" spans="2:9" x14ac:dyDescent="0.2">
      <c r="B457" s="24"/>
      <c r="C457" s="24"/>
      <c r="D457" s="24"/>
      <c r="G457" s="24"/>
      <c r="H457" s="24"/>
      <c r="I457" s="24"/>
    </row>
    <row r="458" spans="2:9" x14ac:dyDescent="0.2">
      <c r="B458" s="24"/>
      <c r="C458" s="24"/>
      <c r="D458" s="24"/>
      <c r="G458" s="24"/>
      <c r="H458" s="24"/>
      <c r="I458" s="24"/>
    </row>
    <row r="459" spans="2:9" x14ac:dyDescent="0.2">
      <c r="B459" s="24"/>
      <c r="C459" s="24"/>
      <c r="D459" s="24"/>
      <c r="G459" s="24"/>
      <c r="H459" s="24"/>
      <c r="I459" s="24"/>
    </row>
    <row r="460" spans="2:9" x14ac:dyDescent="0.2">
      <c r="B460" s="24"/>
      <c r="C460" s="24"/>
      <c r="D460" s="24"/>
      <c r="G460" s="24"/>
      <c r="H460" s="24"/>
      <c r="I460" s="24"/>
    </row>
    <row r="461" spans="2:9" x14ac:dyDescent="0.2">
      <c r="B461" s="24"/>
      <c r="C461" s="24"/>
      <c r="D461" s="24"/>
      <c r="G461" s="24"/>
      <c r="H461" s="24"/>
      <c r="I461" s="24"/>
    </row>
    <row r="462" spans="2:9" x14ac:dyDescent="0.2">
      <c r="B462" s="24"/>
      <c r="C462" s="24"/>
      <c r="D462" s="24"/>
      <c r="G462" s="24"/>
      <c r="H462" s="24"/>
      <c r="I462" s="24"/>
    </row>
    <row r="463" spans="2:9" x14ac:dyDescent="0.2">
      <c r="B463" s="24"/>
      <c r="C463" s="24"/>
      <c r="D463" s="24"/>
      <c r="G463" s="24"/>
      <c r="H463" s="24"/>
      <c r="I463" s="24"/>
    </row>
    <row r="464" spans="2:9" x14ac:dyDescent="0.2">
      <c r="B464" s="24"/>
      <c r="C464" s="24"/>
      <c r="D464" s="24"/>
      <c r="G464" s="24"/>
      <c r="H464" s="24"/>
      <c r="I464" s="24"/>
    </row>
    <row r="465" spans="2:9" x14ac:dyDescent="0.2">
      <c r="B465" s="24"/>
      <c r="C465" s="24"/>
      <c r="D465" s="24"/>
      <c r="G465" s="24"/>
      <c r="H465" s="24"/>
      <c r="I465" s="24"/>
    </row>
    <row r="466" spans="2:9" x14ac:dyDescent="0.2">
      <c r="B466" s="24"/>
      <c r="C466" s="24"/>
      <c r="D466" s="24"/>
      <c r="G466" s="24"/>
      <c r="H466" s="24"/>
      <c r="I466" s="24"/>
    </row>
    <row r="467" spans="2:9" x14ac:dyDescent="0.2">
      <c r="B467" s="24"/>
      <c r="C467" s="24"/>
      <c r="D467" s="24"/>
      <c r="G467" s="24"/>
      <c r="H467" s="24"/>
      <c r="I467" s="24"/>
    </row>
    <row r="468" spans="2:9" x14ac:dyDescent="0.2">
      <c r="B468" s="24"/>
      <c r="C468" s="24"/>
      <c r="D468" s="24"/>
      <c r="G468" s="24"/>
      <c r="H468" s="24"/>
      <c r="I468" s="24"/>
    </row>
    <row r="469" spans="2:9" x14ac:dyDescent="0.2">
      <c r="B469" s="24"/>
      <c r="C469" s="24"/>
      <c r="D469" s="24"/>
      <c r="G469" s="24"/>
      <c r="H469" s="24"/>
      <c r="I469" s="24"/>
    </row>
    <row r="470" spans="2:9" x14ac:dyDescent="0.2">
      <c r="B470" s="24"/>
      <c r="C470" s="24"/>
      <c r="D470" s="24"/>
      <c r="G470" s="24"/>
      <c r="H470" s="24"/>
      <c r="I470" s="24"/>
    </row>
    <row r="471" spans="2:9" x14ac:dyDescent="0.2">
      <c r="B471" s="24"/>
      <c r="C471" s="24"/>
      <c r="D471" s="24"/>
      <c r="G471" s="24"/>
      <c r="H471" s="24"/>
      <c r="I471" s="24"/>
    </row>
    <row r="472" spans="2:9" x14ac:dyDescent="0.2">
      <c r="B472" s="24"/>
      <c r="C472" s="24"/>
      <c r="D472" s="24"/>
      <c r="G472" s="24"/>
      <c r="H472" s="24"/>
      <c r="I472" s="24"/>
    </row>
    <row r="473" spans="2:9" x14ac:dyDescent="0.2">
      <c r="B473" s="24"/>
      <c r="C473" s="24"/>
      <c r="D473" s="24"/>
      <c r="G473" s="24"/>
      <c r="H473" s="24"/>
      <c r="I473" s="24"/>
    </row>
    <row r="474" spans="2:9" x14ac:dyDescent="0.2">
      <c r="B474" s="24"/>
      <c r="C474" s="24"/>
      <c r="D474" s="24"/>
      <c r="G474" s="24"/>
      <c r="H474" s="24"/>
      <c r="I474" s="24"/>
    </row>
    <row r="475" spans="2:9" x14ac:dyDescent="0.2">
      <c r="B475" s="24"/>
      <c r="C475" s="24"/>
      <c r="D475" s="24"/>
      <c r="G475" s="24"/>
      <c r="H475" s="24"/>
      <c r="I475" s="24"/>
    </row>
    <row r="476" spans="2:9" x14ac:dyDescent="0.2">
      <c r="B476" s="24"/>
      <c r="C476" s="24"/>
      <c r="D476" s="24"/>
      <c r="G476" s="24"/>
      <c r="H476" s="24"/>
      <c r="I476" s="24"/>
    </row>
    <row r="477" spans="2:9" x14ac:dyDescent="0.2">
      <c r="B477" s="24"/>
      <c r="C477" s="24"/>
      <c r="D477" s="24"/>
      <c r="G477" s="24"/>
      <c r="H477" s="24"/>
      <c r="I477" s="24"/>
    </row>
    <row r="478" spans="2:9" x14ac:dyDescent="0.2">
      <c r="B478" s="24"/>
      <c r="C478" s="24"/>
      <c r="D478" s="24"/>
      <c r="G478" s="24"/>
      <c r="H478" s="24"/>
      <c r="I478" s="24"/>
    </row>
    <row r="479" spans="2:9" x14ac:dyDescent="0.2">
      <c r="B479" s="24"/>
      <c r="C479" s="24"/>
      <c r="D479" s="24"/>
      <c r="G479" s="24"/>
      <c r="H479" s="24"/>
      <c r="I479" s="24"/>
    </row>
    <row r="480" spans="2:9" x14ac:dyDescent="0.2">
      <c r="B480" s="24"/>
      <c r="C480" s="24"/>
      <c r="D480" s="24"/>
      <c r="G480" s="24"/>
      <c r="H480" s="24"/>
      <c r="I480" s="24"/>
    </row>
    <row r="481" spans="2:9" x14ac:dyDescent="0.2">
      <c r="B481" s="24"/>
      <c r="C481" s="24"/>
      <c r="D481" s="24"/>
      <c r="G481" s="24"/>
      <c r="H481" s="24"/>
      <c r="I481" s="24"/>
    </row>
    <row r="482" spans="2:9" x14ac:dyDescent="0.2">
      <c r="B482" s="24"/>
      <c r="C482" s="24"/>
      <c r="D482" s="24"/>
      <c r="G482" s="24"/>
      <c r="H482" s="24"/>
      <c r="I482" s="24"/>
    </row>
    <row r="483" spans="2:9" x14ac:dyDescent="0.2">
      <c r="B483" s="24"/>
      <c r="C483" s="24"/>
      <c r="D483" s="24"/>
      <c r="G483" s="24"/>
      <c r="H483" s="24"/>
      <c r="I483" s="24"/>
    </row>
    <row r="484" spans="2:9" x14ac:dyDescent="0.2">
      <c r="B484" s="24"/>
      <c r="C484" s="24"/>
      <c r="D484" s="24"/>
      <c r="G484" s="24"/>
      <c r="H484" s="24"/>
      <c r="I484" s="24"/>
    </row>
    <row r="485" spans="2:9" x14ac:dyDescent="0.2">
      <c r="B485" s="24"/>
      <c r="C485" s="24"/>
      <c r="D485" s="24"/>
      <c r="G485" s="24"/>
      <c r="H485" s="24"/>
      <c r="I485" s="24"/>
    </row>
    <row r="486" spans="2:9" x14ac:dyDescent="0.2">
      <c r="B486" s="24"/>
      <c r="C486" s="24"/>
      <c r="D486" s="24"/>
      <c r="G486" s="24"/>
      <c r="H486" s="24"/>
      <c r="I486" s="24"/>
    </row>
    <row r="487" spans="2:9" x14ac:dyDescent="0.2">
      <c r="B487" s="24"/>
      <c r="C487" s="24"/>
      <c r="D487" s="24"/>
      <c r="G487" s="24"/>
      <c r="H487" s="24"/>
      <c r="I487" s="24"/>
    </row>
    <row r="488" spans="2:9" x14ac:dyDescent="0.2">
      <c r="B488" s="24"/>
      <c r="C488" s="24"/>
      <c r="D488" s="24"/>
      <c r="G488" s="24"/>
      <c r="H488" s="24"/>
      <c r="I488" s="24"/>
    </row>
    <row r="489" spans="2:9" x14ac:dyDescent="0.2">
      <c r="B489" s="24"/>
      <c r="C489" s="24"/>
      <c r="D489" s="24"/>
      <c r="G489" s="24"/>
      <c r="H489" s="24"/>
      <c r="I489" s="24"/>
    </row>
    <row r="490" spans="2:9" x14ac:dyDescent="0.2">
      <c r="B490" s="24"/>
      <c r="C490" s="24"/>
      <c r="D490" s="24"/>
      <c r="G490" s="24"/>
      <c r="H490" s="24"/>
      <c r="I490" s="24"/>
    </row>
    <row r="491" spans="2:9" x14ac:dyDescent="0.2">
      <c r="B491" s="24"/>
      <c r="C491" s="24"/>
      <c r="D491" s="24"/>
      <c r="G491" s="24"/>
      <c r="H491" s="24"/>
      <c r="I491" s="24"/>
    </row>
    <row r="492" spans="2:9" x14ac:dyDescent="0.2">
      <c r="B492" s="24"/>
      <c r="C492" s="24"/>
      <c r="D492" s="24"/>
      <c r="G492" s="24"/>
      <c r="H492" s="24"/>
      <c r="I492" s="24"/>
    </row>
    <row r="493" spans="2:9" x14ac:dyDescent="0.2">
      <c r="B493" s="24"/>
      <c r="C493" s="24"/>
      <c r="D493" s="24"/>
      <c r="G493" s="24"/>
      <c r="H493" s="24"/>
      <c r="I493" s="24"/>
    </row>
    <row r="494" spans="2:9" x14ac:dyDescent="0.2">
      <c r="B494" s="24"/>
      <c r="C494" s="24"/>
      <c r="D494" s="24"/>
      <c r="G494" s="24"/>
      <c r="H494" s="24"/>
      <c r="I494" s="24"/>
    </row>
    <row r="495" spans="2:9" x14ac:dyDescent="0.2">
      <c r="B495" s="24"/>
      <c r="C495" s="24"/>
      <c r="D495" s="24"/>
      <c r="G495" s="24"/>
      <c r="H495" s="24"/>
      <c r="I495" s="24"/>
    </row>
    <row r="496" spans="2:9" x14ac:dyDescent="0.2">
      <c r="B496" s="24"/>
      <c r="C496" s="24"/>
      <c r="D496" s="24"/>
      <c r="G496" s="24"/>
      <c r="H496" s="24"/>
      <c r="I496" s="24"/>
    </row>
    <row r="497" spans="2:9" x14ac:dyDescent="0.2">
      <c r="B497" s="24"/>
      <c r="C497" s="24"/>
      <c r="D497" s="24"/>
      <c r="G497" s="24"/>
      <c r="H497" s="24"/>
      <c r="I497" s="24"/>
    </row>
    <row r="498" spans="2:9" x14ac:dyDescent="0.2">
      <c r="B498" s="24"/>
      <c r="C498" s="24"/>
      <c r="D498" s="24"/>
      <c r="G498" s="24"/>
      <c r="H498" s="24"/>
      <c r="I498" s="24"/>
    </row>
    <row r="499" spans="2:9" x14ac:dyDescent="0.2">
      <c r="B499" s="24"/>
      <c r="C499" s="24"/>
      <c r="D499" s="24"/>
      <c r="G499" s="24"/>
      <c r="H499" s="24"/>
      <c r="I499" s="24"/>
    </row>
    <row r="500" spans="2:9" x14ac:dyDescent="0.2">
      <c r="B500" s="24"/>
      <c r="C500" s="24"/>
      <c r="D500" s="24"/>
      <c r="G500" s="24"/>
      <c r="H500" s="24"/>
      <c r="I500" s="24"/>
    </row>
    <row r="501" spans="2:9" x14ac:dyDescent="0.2">
      <c r="B501" s="24"/>
      <c r="C501" s="24"/>
      <c r="D501" s="24"/>
      <c r="G501" s="24"/>
      <c r="H501" s="24"/>
      <c r="I501" s="24"/>
    </row>
    <row r="502" spans="2:9" x14ac:dyDescent="0.2">
      <c r="B502" s="24"/>
      <c r="C502" s="24"/>
      <c r="D502" s="24"/>
      <c r="G502" s="24"/>
      <c r="H502" s="24"/>
      <c r="I502" s="24"/>
    </row>
    <row r="503" spans="2:9" x14ac:dyDescent="0.2">
      <c r="B503" s="24"/>
      <c r="C503" s="24"/>
      <c r="D503" s="24"/>
      <c r="G503" s="24"/>
      <c r="H503" s="24"/>
      <c r="I503" s="24"/>
    </row>
    <row r="504" spans="2:9" x14ac:dyDescent="0.2">
      <c r="B504" s="24"/>
      <c r="C504" s="24"/>
      <c r="D504" s="24"/>
      <c r="G504" s="24"/>
      <c r="H504" s="24"/>
      <c r="I504" s="24"/>
    </row>
    <row r="505" spans="2:9" x14ac:dyDescent="0.2">
      <c r="B505" s="24"/>
      <c r="C505" s="24"/>
      <c r="D505" s="24"/>
      <c r="G505" s="24"/>
      <c r="H505" s="24"/>
      <c r="I505" s="24"/>
    </row>
    <row r="506" spans="2:9" x14ac:dyDescent="0.2">
      <c r="B506" s="24"/>
      <c r="C506" s="24"/>
      <c r="D506" s="24"/>
      <c r="G506" s="24"/>
      <c r="H506" s="24"/>
      <c r="I506" s="24"/>
    </row>
    <row r="507" spans="2:9" x14ac:dyDescent="0.2">
      <c r="B507" s="24"/>
      <c r="C507" s="24"/>
      <c r="D507" s="24"/>
      <c r="G507" s="24"/>
      <c r="H507" s="24"/>
      <c r="I507" s="24"/>
    </row>
    <row r="508" spans="2:9" x14ac:dyDescent="0.2">
      <c r="B508" s="24"/>
      <c r="C508" s="24"/>
      <c r="D508" s="24"/>
      <c r="G508" s="24"/>
      <c r="H508" s="24"/>
      <c r="I508" s="24"/>
    </row>
    <row r="509" spans="2:9" x14ac:dyDescent="0.2">
      <c r="B509" s="24"/>
      <c r="C509" s="24"/>
      <c r="D509" s="24"/>
      <c r="G509" s="24"/>
      <c r="H509" s="24"/>
      <c r="I509" s="24"/>
    </row>
    <row r="510" spans="2:9" x14ac:dyDescent="0.2">
      <c r="B510" s="24"/>
      <c r="C510" s="24"/>
      <c r="D510" s="24"/>
      <c r="G510" s="24"/>
      <c r="H510" s="24"/>
      <c r="I510" s="24"/>
    </row>
    <row r="511" spans="2:9" x14ac:dyDescent="0.2">
      <c r="B511" s="24"/>
      <c r="C511" s="24"/>
      <c r="D511" s="24"/>
      <c r="G511" s="24"/>
      <c r="H511" s="24"/>
      <c r="I511" s="24"/>
    </row>
    <row r="512" spans="2:9" x14ac:dyDescent="0.2">
      <c r="B512" s="24"/>
      <c r="C512" s="24"/>
      <c r="D512" s="24"/>
      <c r="G512" s="24"/>
      <c r="H512" s="24"/>
      <c r="I512" s="24"/>
    </row>
    <row r="513" spans="2:9" x14ac:dyDescent="0.2">
      <c r="B513" s="24"/>
      <c r="C513" s="24"/>
      <c r="D513" s="24"/>
      <c r="G513" s="24"/>
      <c r="H513" s="24"/>
      <c r="I513" s="24"/>
    </row>
    <row r="514" spans="2:9" x14ac:dyDescent="0.2">
      <c r="B514" s="24"/>
      <c r="C514" s="24"/>
      <c r="D514" s="24"/>
      <c r="G514" s="24"/>
      <c r="H514" s="24"/>
      <c r="I514" s="24"/>
    </row>
    <row r="515" spans="2:9" x14ac:dyDescent="0.2">
      <c r="B515" s="24"/>
      <c r="C515" s="24"/>
      <c r="D515" s="24"/>
      <c r="G515" s="24"/>
      <c r="H515" s="24"/>
      <c r="I515" s="24"/>
    </row>
    <row r="516" spans="2:9" x14ac:dyDescent="0.2">
      <c r="B516" s="24"/>
      <c r="C516" s="24"/>
      <c r="D516" s="24"/>
      <c r="G516" s="24"/>
      <c r="H516" s="24"/>
      <c r="I516" s="24"/>
    </row>
    <row r="517" spans="2:9" x14ac:dyDescent="0.2">
      <c r="B517" s="24"/>
      <c r="C517" s="24"/>
      <c r="D517" s="24"/>
      <c r="G517" s="24"/>
      <c r="H517" s="24"/>
      <c r="I517" s="24"/>
    </row>
    <row r="518" spans="2:9" x14ac:dyDescent="0.2">
      <c r="B518" s="24"/>
      <c r="C518" s="24"/>
      <c r="D518" s="24"/>
      <c r="G518" s="24"/>
      <c r="H518" s="24"/>
      <c r="I518" s="24"/>
    </row>
    <row r="519" spans="2:9" x14ac:dyDescent="0.2">
      <c r="B519" s="24"/>
      <c r="C519" s="24"/>
      <c r="D519" s="24"/>
      <c r="G519" s="24"/>
      <c r="H519" s="24"/>
      <c r="I519" s="24"/>
    </row>
    <row r="520" spans="2:9" x14ac:dyDescent="0.2">
      <c r="B520" s="24"/>
      <c r="C520" s="24"/>
      <c r="D520" s="24"/>
      <c r="G520" s="24"/>
      <c r="H520" s="24"/>
      <c r="I520" s="24"/>
    </row>
    <row r="521" spans="2:9" x14ac:dyDescent="0.2">
      <c r="B521" s="24"/>
      <c r="C521" s="24"/>
      <c r="D521" s="24"/>
      <c r="G521" s="24"/>
      <c r="H521" s="24"/>
      <c r="I521" s="24"/>
    </row>
    <row r="522" spans="2:9" x14ac:dyDescent="0.2">
      <c r="B522" s="24"/>
      <c r="C522" s="24"/>
      <c r="D522" s="24"/>
      <c r="G522" s="24"/>
      <c r="H522" s="24"/>
      <c r="I522" s="24"/>
    </row>
    <row r="523" spans="2:9" x14ac:dyDescent="0.2">
      <c r="B523" s="24"/>
      <c r="C523" s="24"/>
      <c r="D523" s="24"/>
      <c r="G523" s="24"/>
      <c r="H523" s="24"/>
      <c r="I523" s="24"/>
    </row>
    <row r="524" spans="2:9" x14ac:dyDescent="0.2">
      <c r="B524" s="24"/>
      <c r="C524" s="24"/>
      <c r="D524" s="24"/>
      <c r="G524" s="24"/>
      <c r="H524" s="24"/>
      <c r="I524" s="24"/>
    </row>
    <row r="525" spans="2:9" x14ac:dyDescent="0.2">
      <c r="B525" s="24"/>
      <c r="C525" s="24"/>
      <c r="D525" s="24"/>
      <c r="G525" s="24"/>
      <c r="H525" s="24"/>
      <c r="I525" s="24"/>
    </row>
    <row r="526" spans="2:9" x14ac:dyDescent="0.2">
      <c r="B526" s="24"/>
      <c r="C526" s="24"/>
      <c r="D526" s="24"/>
      <c r="G526" s="24"/>
      <c r="H526" s="24"/>
      <c r="I526" s="24"/>
    </row>
    <row r="527" spans="2:9" x14ac:dyDescent="0.2">
      <c r="B527" s="24"/>
      <c r="C527" s="24"/>
      <c r="D527" s="24"/>
      <c r="G527" s="24"/>
      <c r="H527" s="24"/>
      <c r="I527" s="24"/>
    </row>
    <row r="528" spans="2:9" x14ac:dyDescent="0.2">
      <c r="B528" s="24"/>
      <c r="C528" s="24"/>
      <c r="D528" s="24"/>
      <c r="G528" s="24"/>
      <c r="H528" s="24"/>
      <c r="I528" s="24"/>
    </row>
    <row r="529" spans="2:9" x14ac:dyDescent="0.2">
      <c r="B529" s="24"/>
      <c r="C529" s="24"/>
      <c r="D529" s="24"/>
      <c r="G529" s="24"/>
      <c r="H529" s="24"/>
      <c r="I529" s="24"/>
    </row>
    <row r="530" spans="2:9" x14ac:dyDescent="0.2">
      <c r="B530" s="24"/>
      <c r="C530" s="24"/>
      <c r="D530" s="24"/>
      <c r="G530" s="24"/>
      <c r="H530" s="24"/>
      <c r="I530" s="24"/>
    </row>
    <row r="531" spans="2:9" x14ac:dyDescent="0.2">
      <c r="B531" s="24"/>
      <c r="C531" s="24"/>
      <c r="D531" s="24"/>
      <c r="G531" s="24"/>
      <c r="H531" s="24"/>
      <c r="I531" s="24"/>
    </row>
    <row r="532" spans="2:9" x14ac:dyDescent="0.2">
      <c r="B532" s="24"/>
      <c r="C532" s="24"/>
      <c r="D532" s="24"/>
      <c r="G532" s="24"/>
      <c r="H532" s="24"/>
      <c r="I532" s="24"/>
    </row>
    <row r="533" spans="2:9" x14ac:dyDescent="0.2">
      <c r="B533" s="24"/>
      <c r="C533" s="24"/>
      <c r="D533" s="24"/>
      <c r="G533" s="24"/>
      <c r="H533" s="24"/>
      <c r="I533" s="24"/>
    </row>
    <row r="534" spans="2:9" x14ac:dyDescent="0.2">
      <c r="B534" s="24"/>
      <c r="C534" s="24"/>
      <c r="D534" s="24"/>
      <c r="G534" s="24"/>
      <c r="H534" s="24"/>
      <c r="I534" s="24"/>
    </row>
    <row r="535" spans="2:9" x14ac:dyDescent="0.2">
      <c r="B535" s="24"/>
      <c r="C535" s="24"/>
      <c r="D535" s="24"/>
      <c r="G535" s="24"/>
      <c r="H535" s="24"/>
      <c r="I535" s="24"/>
    </row>
    <row r="536" spans="2:9" x14ac:dyDescent="0.2">
      <c r="B536" s="24"/>
      <c r="C536" s="24"/>
      <c r="D536" s="24"/>
      <c r="G536" s="24"/>
      <c r="H536" s="24"/>
      <c r="I536" s="24"/>
    </row>
    <row r="537" spans="2:9" x14ac:dyDescent="0.2">
      <c r="B537" s="24"/>
      <c r="C537" s="24"/>
      <c r="D537" s="24"/>
      <c r="G537" s="24"/>
      <c r="H537" s="24"/>
      <c r="I537" s="24"/>
    </row>
    <row r="538" spans="2:9" x14ac:dyDescent="0.2">
      <c r="B538" s="24"/>
      <c r="C538" s="24"/>
      <c r="D538" s="24"/>
      <c r="G538" s="24"/>
      <c r="H538" s="24"/>
      <c r="I538" s="24"/>
    </row>
    <row r="539" spans="2:9" x14ac:dyDescent="0.2">
      <c r="B539" s="24"/>
      <c r="C539" s="24"/>
      <c r="D539" s="24"/>
      <c r="G539" s="24"/>
      <c r="H539" s="24"/>
      <c r="I539" s="24"/>
    </row>
    <row r="540" spans="2:9" x14ac:dyDescent="0.2">
      <c r="B540" s="24"/>
      <c r="C540" s="24"/>
      <c r="D540" s="24"/>
      <c r="G540" s="24"/>
      <c r="H540" s="24"/>
      <c r="I540" s="24"/>
    </row>
    <row r="541" spans="2:9" x14ac:dyDescent="0.2">
      <c r="B541" s="24"/>
      <c r="C541" s="24"/>
      <c r="D541" s="24"/>
      <c r="G541" s="24"/>
      <c r="H541" s="24"/>
      <c r="I541" s="24"/>
    </row>
    <row r="542" spans="2:9" x14ac:dyDescent="0.2">
      <c r="B542" s="24"/>
      <c r="C542" s="24"/>
      <c r="D542" s="24"/>
      <c r="G542" s="24"/>
      <c r="H542" s="24"/>
      <c r="I542" s="24"/>
    </row>
    <row r="543" spans="2:9" x14ac:dyDescent="0.2">
      <c r="B543" s="24"/>
      <c r="C543" s="24"/>
      <c r="D543" s="24"/>
      <c r="G543" s="24"/>
      <c r="H543" s="24"/>
      <c r="I543" s="24"/>
    </row>
    <row r="544" spans="2:9" x14ac:dyDescent="0.2">
      <c r="B544" s="24"/>
      <c r="C544" s="24"/>
      <c r="D544" s="24"/>
      <c r="G544" s="24"/>
      <c r="H544" s="24"/>
      <c r="I544" s="24"/>
    </row>
    <row r="545" spans="2:9" x14ac:dyDescent="0.2">
      <c r="B545" s="24"/>
      <c r="C545" s="24"/>
      <c r="D545" s="24"/>
      <c r="G545" s="24"/>
      <c r="H545" s="24"/>
      <c r="I545" s="24"/>
    </row>
    <row r="546" spans="2:9" x14ac:dyDescent="0.2">
      <c r="B546" s="24"/>
      <c r="C546" s="24"/>
      <c r="D546" s="24"/>
      <c r="G546" s="24"/>
      <c r="H546" s="24"/>
      <c r="I546" s="24"/>
    </row>
    <row r="547" spans="2:9" x14ac:dyDescent="0.2">
      <c r="B547" s="24"/>
      <c r="C547" s="24"/>
      <c r="D547" s="24"/>
      <c r="G547" s="24"/>
      <c r="H547" s="24"/>
      <c r="I547" s="24"/>
    </row>
    <row r="548" spans="2:9" x14ac:dyDescent="0.2">
      <c r="B548" s="24"/>
      <c r="C548" s="24"/>
      <c r="D548" s="24"/>
      <c r="G548" s="24"/>
      <c r="H548" s="24"/>
      <c r="I548" s="24"/>
    </row>
    <row r="549" spans="2:9" x14ac:dyDescent="0.2">
      <c r="B549" s="24"/>
      <c r="C549" s="24"/>
      <c r="D549" s="24"/>
      <c r="G549" s="24"/>
      <c r="H549" s="24"/>
      <c r="I549" s="24"/>
    </row>
    <row r="550" spans="2:9" x14ac:dyDescent="0.2">
      <c r="B550" s="24"/>
      <c r="C550" s="24"/>
      <c r="D550" s="24"/>
      <c r="G550" s="24"/>
      <c r="H550" s="24"/>
      <c r="I550" s="24"/>
    </row>
    <row r="551" spans="2:9" x14ac:dyDescent="0.2">
      <c r="B551" s="24"/>
      <c r="C551" s="24"/>
      <c r="D551" s="24"/>
      <c r="G551" s="24"/>
      <c r="H551" s="24"/>
      <c r="I551" s="24"/>
    </row>
    <row r="552" spans="2:9" x14ac:dyDescent="0.2">
      <c r="B552" s="24"/>
      <c r="C552" s="24"/>
      <c r="D552" s="24"/>
      <c r="G552" s="24"/>
      <c r="H552" s="24"/>
      <c r="I552" s="24"/>
    </row>
    <row r="553" spans="2:9" x14ac:dyDescent="0.2">
      <c r="B553" s="24"/>
      <c r="C553" s="24"/>
      <c r="D553" s="24"/>
      <c r="G553" s="24"/>
      <c r="H553" s="24"/>
      <c r="I553" s="24"/>
    </row>
    <row r="554" spans="2:9" x14ac:dyDescent="0.2">
      <c r="B554" s="24"/>
      <c r="C554" s="24"/>
      <c r="D554" s="24"/>
      <c r="G554" s="24"/>
      <c r="H554" s="24"/>
      <c r="I554" s="24"/>
    </row>
    <row r="555" spans="2:9" x14ac:dyDescent="0.2">
      <c r="B555" s="24"/>
      <c r="C555" s="24"/>
      <c r="D555" s="24"/>
      <c r="G555" s="24"/>
      <c r="H555" s="24"/>
      <c r="I555" s="24"/>
    </row>
    <row r="556" spans="2:9" x14ac:dyDescent="0.2">
      <c r="B556" s="24"/>
      <c r="C556" s="24"/>
      <c r="D556" s="24"/>
      <c r="G556" s="24"/>
      <c r="H556" s="24"/>
      <c r="I556" s="24"/>
    </row>
    <row r="557" spans="2:9" x14ac:dyDescent="0.2">
      <c r="B557" s="24"/>
      <c r="C557" s="24"/>
      <c r="D557" s="24"/>
      <c r="G557" s="24"/>
      <c r="H557" s="24"/>
      <c r="I557" s="24"/>
    </row>
    <row r="558" spans="2:9" x14ac:dyDescent="0.2">
      <c r="B558" s="24"/>
      <c r="C558" s="24"/>
      <c r="D558" s="24"/>
      <c r="G558" s="24"/>
      <c r="H558" s="24"/>
      <c r="I558" s="24"/>
    </row>
    <row r="559" spans="2:9" x14ac:dyDescent="0.2">
      <c r="B559" s="24"/>
      <c r="C559" s="24"/>
      <c r="D559" s="24"/>
      <c r="G559" s="24"/>
      <c r="H559" s="24"/>
      <c r="I559" s="24"/>
    </row>
    <row r="560" spans="2:9" x14ac:dyDescent="0.2">
      <c r="B560" s="24"/>
      <c r="C560" s="24"/>
      <c r="D560" s="24"/>
      <c r="G560" s="24"/>
      <c r="H560" s="24"/>
      <c r="I560" s="24"/>
    </row>
    <row r="561" spans="2:9" x14ac:dyDescent="0.2">
      <c r="B561" s="24"/>
      <c r="C561" s="24"/>
      <c r="D561" s="24"/>
      <c r="G561" s="24"/>
      <c r="H561" s="24"/>
      <c r="I561" s="24"/>
    </row>
    <row r="562" spans="2:9" x14ac:dyDescent="0.2">
      <c r="B562" s="24"/>
      <c r="C562" s="24"/>
      <c r="D562" s="24"/>
      <c r="G562" s="24"/>
      <c r="H562" s="24"/>
      <c r="I562" s="24"/>
    </row>
    <row r="563" spans="2:9" x14ac:dyDescent="0.2">
      <c r="B563" s="24"/>
      <c r="C563" s="24"/>
      <c r="D563" s="24"/>
      <c r="G563" s="24"/>
      <c r="H563" s="24"/>
      <c r="I563" s="24"/>
    </row>
    <row r="564" spans="2:9" x14ac:dyDescent="0.2">
      <c r="B564" s="24"/>
      <c r="C564" s="24"/>
      <c r="D564" s="24"/>
      <c r="G564" s="24"/>
      <c r="H564" s="24"/>
      <c r="I564" s="24"/>
    </row>
    <row r="565" spans="2:9" x14ac:dyDescent="0.2">
      <c r="B565" s="24"/>
      <c r="C565" s="24"/>
      <c r="D565" s="24"/>
      <c r="G565" s="24"/>
      <c r="H565" s="24"/>
      <c r="I565" s="24"/>
    </row>
    <row r="566" spans="2:9" x14ac:dyDescent="0.2">
      <c r="B566" s="24"/>
      <c r="C566" s="24"/>
      <c r="D566" s="24"/>
      <c r="G566" s="24"/>
      <c r="H566" s="24"/>
      <c r="I566" s="24"/>
    </row>
    <row r="567" spans="2:9" x14ac:dyDescent="0.2">
      <c r="B567" s="24"/>
      <c r="C567" s="24"/>
      <c r="D567" s="24"/>
      <c r="G567" s="24"/>
      <c r="H567" s="24"/>
      <c r="I567" s="24"/>
    </row>
    <row r="568" spans="2:9" x14ac:dyDescent="0.2">
      <c r="B568" s="24"/>
      <c r="C568" s="24"/>
      <c r="D568" s="24"/>
      <c r="G568" s="24"/>
      <c r="H568" s="24"/>
      <c r="I568" s="24"/>
    </row>
    <row r="569" spans="2:9" x14ac:dyDescent="0.2">
      <c r="B569" s="24"/>
      <c r="C569" s="24"/>
      <c r="D569" s="24"/>
      <c r="G569" s="24"/>
      <c r="H569" s="24"/>
      <c r="I569" s="24"/>
    </row>
    <row r="570" spans="2:9" x14ac:dyDescent="0.2">
      <c r="B570" s="24"/>
      <c r="C570" s="24"/>
      <c r="D570" s="24"/>
      <c r="G570" s="24"/>
      <c r="H570" s="24"/>
      <c r="I570" s="24"/>
    </row>
    <row r="571" spans="2:9" x14ac:dyDescent="0.2">
      <c r="B571" s="24"/>
      <c r="C571" s="24"/>
      <c r="D571" s="24"/>
      <c r="G571" s="24"/>
      <c r="H571" s="24"/>
      <c r="I571" s="24"/>
    </row>
    <row r="572" spans="2:9" x14ac:dyDescent="0.2">
      <c r="B572" s="24"/>
      <c r="C572" s="24"/>
      <c r="D572" s="24"/>
      <c r="G572" s="24"/>
      <c r="H572" s="24"/>
      <c r="I572" s="24"/>
    </row>
    <row r="573" spans="2:9" x14ac:dyDescent="0.2">
      <c r="B573" s="24"/>
      <c r="C573" s="24"/>
      <c r="D573" s="24"/>
      <c r="G573" s="24"/>
      <c r="H573" s="24"/>
      <c r="I573" s="24"/>
    </row>
    <row r="574" spans="2:9" x14ac:dyDescent="0.2">
      <c r="B574" s="24"/>
      <c r="C574" s="24"/>
      <c r="D574" s="24"/>
      <c r="G574" s="24"/>
      <c r="H574" s="24"/>
      <c r="I574" s="24"/>
    </row>
    <row r="575" spans="2:9" x14ac:dyDescent="0.2">
      <c r="B575" s="24"/>
      <c r="C575" s="24"/>
      <c r="D575" s="24"/>
      <c r="G575" s="24"/>
      <c r="H575" s="24"/>
      <c r="I575" s="24"/>
    </row>
    <row r="576" spans="2:9" x14ac:dyDescent="0.2">
      <c r="B576" s="24"/>
      <c r="C576" s="24"/>
      <c r="D576" s="24"/>
      <c r="G576" s="24"/>
      <c r="H576" s="24"/>
      <c r="I576" s="24"/>
    </row>
    <row r="577" spans="2:9" x14ac:dyDescent="0.2">
      <c r="B577" s="24"/>
      <c r="C577" s="24"/>
      <c r="D577" s="24"/>
      <c r="G577" s="24"/>
      <c r="H577" s="24"/>
      <c r="I577" s="24"/>
    </row>
    <row r="578" spans="2:9" x14ac:dyDescent="0.2">
      <c r="B578" s="24"/>
      <c r="C578" s="24"/>
      <c r="D578" s="24"/>
      <c r="G578" s="24"/>
      <c r="H578" s="24"/>
      <c r="I578" s="24"/>
    </row>
    <row r="579" spans="2:9" x14ac:dyDescent="0.2">
      <c r="B579" s="24"/>
      <c r="C579" s="24"/>
      <c r="D579" s="24"/>
      <c r="G579" s="24"/>
      <c r="H579" s="24"/>
      <c r="I579" s="24"/>
    </row>
    <row r="580" spans="2:9" x14ac:dyDescent="0.2">
      <c r="B580" s="24"/>
      <c r="C580" s="24"/>
      <c r="D580" s="24"/>
      <c r="G580" s="24"/>
      <c r="H580" s="24"/>
      <c r="I580" s="24"/>
    </row>
    <row r="581" spans="2:9" x14ac:dyDescent="0.2">
      <c r="B581" s="24"/>
      <c r="C581" s="24"/>
      <c r="D581" s="24"/>
      <c r="G581" s="24"/>
      <c r="H581" s="24"/>
      <c r="I581" s="24"/>
    </row>
    <row r="582" spans="2:9" x14ac:dyDescent="0.2">
      <c r="B582" s="24"/>
      <c r="C582" s="24"/>
      <c r="D582" s="24"/>
      <c r="G582" s="24"/>
      <c r="H582" s="24"/>
      <c r="I582" s="24"/>
    </row>
    <row r="583" spans="2:9" x14ac:dyDescent="0.2">
      <c r="B583" s="24"/>
      <c r="C583" s="24"/>
      <c r="D583" s="24"/>
      <c r="G583" s="24"/>
      <c r="H583" s="24"/>
      <c r="I583" s="24"/>
    </row>
    <row r="584" spans="2:9" x14ac:dyDescent="0.2">
      <c r="B584" s="24"/>
      <c r="C584" s="24"/>
      <c r="D584" s="24"/>
      <c r="G584" s="24"/>
      <c r="H584" s="24"/>
      <c r="I584" s="24"/>
    </row>
    <row r="585" spans="2:9" x14ac:dyDescent="0.2">
      <c r="B585" s="24"/>
      <c r="C585" s="24"/>
      <c r="D585" s="24"/>
      <c r="G585" s="24"/>
      <c r="H585" s="24"/>
      <c r="I585" s="24"/>
    </row>
    <row r="586" spans="2:9" x14ac:dyDescent="0.2">
      <c r="B586" s="24"/>
      <c r="C586" s="24"/>
      <c r="D586" s="24"/>
      <c r="G586" s="24"/>
      <c r="H586" s="24"/>
      <c r="I586" s="24"/>
    </row>
    <row r="587" spans="2:9" x14ac:dyDescent="0.2">
      <c r="B587" s="24"/>
      <c r="C587" s="24"/>
      <c r="D587" s="24"/>
      <c r="G587" s="24"/>
      <c r="H587" s="24"/>
      <c r="I587" s="24"/>
    </row>
    <row r="588" spans="2:9" x14ac:dyDescent="0.2">
      <c r="B588" s="24"/>
      <c r="C588" s="24"/>
      <c r="D588" s="24"/>
      <c r="G588" s="24"/>
      <c r="H588" s="24"/>
      <c r="I588" s="24"/>
    </row>
    <row r="589" spans="2:9" x14ac:dyDescent="0.2">
      <c r="B589" s="24"/>
      <c r="C589" s="24"/>
      <c r="D589" s="24"/>
      <c r="G589" s="24"/>
      <c r="H589" s="24"/>
      <c r="I589" s="24"/>
    </row>
    <row r="590" spans="2:9" x14ac:dyDescent="0.2">
      <c r="B590" s="24"/>
      <c r="C590" s="24"/>
      <c r="D590" s="24"/>
      <c r="G590" s="24"/>
      <c r="H590" s="24"/>
      <c r="I590" s="24"/>
    </row>
    <row r="591" spans="2:9" x14ac:dyDescent="0.2">
      <c r="B591" s="24"/>
      <c r="C591" s="24"/>
      <c r="D591" s="24"/>
      <c r="G591" s="24"/>
      <c r="H591" s="24"/>
      <c r="I591" s="24"/>
    </row>
    <row r="592" spans="2:9" x14ac:dyDescent="0.2">
      <c r="B592" s="24"/>
      <c r="C592" s="24"/>
      <c r="D592" s="24"/>
      <c r="G592" s="24"/>
      <c r="H592" s="24"/>
      <c r="I592" s="24"/>
    </row>
    <row r="593" spans="2:9" x14ac:dyDescent="0.2">
      <c r="B593" s="24"/>
      <c r="C593" s="24"/>
      <c r="D593" s="24"/>
      <c r="G593" s="24"/>
      <c r="H593" s="24"/>
      <c r="I593" s="24"/>
    </row>
    <row r="594" spans="2:9" x14ac:dyDescent="0.2">
      <c r="B594" s="24"/>
      <c r="C594" s="24"/>
      <c r="D594" s="24"/>
      <c r="G594" s="24"/>
      <c r="H594" s="24"/>
      <c r="I594" s="24"/>
    </row>
    <row r="595" spans="2:9" x14ac:dyDescent="0.2">
      <c r="B595" s="24"/>
      <c r="C595" s="24"/>
      <c r="D595" s="24"/>
      <c r="G595" s="24"/>
      <c r="H595" s="24"/>
      <c r="I595" s="24"/>
    </row>
    <row r="596" spans="2:9" x14ac:dyDescent="0.2">
      <c r="B596" s="24"/>
      <c r="C596" s="24"/>
      <c r="D596" s="24"/>
      <c r="G596" s="24"/>
      <c r="H596" s="24"/>
      <c r="I596" s="24"/>
    </row>
    <row r="597" spans="2:9" x14ac:dyDescent="0.2">
      <c r="B597" s="24"/>
      <c r="C597" s="24"/>
      <c r="D597" s="24"/>
      <c r="G597" s="24"/>
      <c r="H597" s="24"/>
      <c r="I597" s="24"/>
    </row>
    <row r="598" spans="2:9" x14ac:dyDescent="0.2">
      <c r="B598" s="24"/>
      <c r="C598" s="24"/>
      <c r="D598" s="24"/>
      <c r="G598" s="24"/>
      <c r="H598" s="24"/>
      <c r="I598" s="24"/>
    </row>
    <row r="599" spans="2:9" x14ac:dyDescent="0.2">
      <c r="B599" s="24"/>
      <c r="C599" s="24"/>
      <c r="D599" s="24"/>
      <c r="G599" s="24"/>
      <c r="H599" s="24"/>
      <c r="I599" s="24"/>
    </row>
    <row r="600" spans="2:9" x14ac:dyDescent="0.2">
      <c r="B600" s="24"/>
      <c r="C600" s="24"/>
      <c r="D600" s="24"/>
      <c r="G600" s="24"/>
      <c r="H600" s="24"/>
      <c r="I600" s="24"/>
    </row>
    <row r="601" spans="2:9" x14ac:dyDescent="0.2">
      <c r="B601" s="24"/>
      <c r="C601" s="24"/>
      <c r="D601" s="24"/>
      <c r="G601" s="24"/>
      <c r="H601" s="24"/>
      <c r="I601" s="24"/>
    </row>
    <row r="602" spans="2:9" x14ac:dyDescent="0.2">
      <c r="B602" s="24"/>
      <c r="C602" s="24"/>
      <c r="D602" s="24"/>
      <c r="G602" s="24"/>
      <c r="H602" s="24"/>
      <c r="I602" s="24"/>
    </row>
    <row r="603" spans="2:9" x14ac:dyDescent="0.2">
      <c r="B603" s="24"/>
      <c r="C603" s="24"/>
      <c r="D603" s="24"/>
      <c r="G603" s="24"/>
      <c r="H603" s="24"/>
      <c r="I603" s="24"/>
    </row>
    <row r="604" spans="2:9" x14ac:dyDescent="0.2">
      <c r="B604" s="24"/>
      <c r="C604" s="24"/>
      <c r="D604" s="24"/>
      <c r="G604" s="24"/>
      <c r="H604" s="24"/>
      <c r="I604" s="24"/>
    </row>
    <row r="605" spans="2:9" x14ac:dyDescent="0.2">
      <c r="B605" s="24"/>
      <c r="C605" s="24"/>
      <c r="D605" s="24"/>
      <c r="G605" s="24"/>
      <c r="H605" s="24"/>
      <c r="I605" s="24"/>
    </row>
    <row r="606" spans="2:9" x14ac:dyDescent="0.2">
      <c r="B606" s="24"/>
      <c r="C606" s="24"/>
      <c r="D606" s="24"/>
      <c r="G606" s="24"/>
      <c r="H606" s="24"/>
      <c r="I606" s="24"/>
    </row>
    <row r="607" spans="2:9" x14ac:dyDescent="0.2">
      <c r="B607" s="24"/>
      <c r="C607" s="24"/>
      <c r="D607" s="24"/>
      <c r="G607" s="24"/>
      <c r="H607" s="24"/>
      <c r="I607" s="24"/>
    </row>
    <row r="608" spans="2:9" x14ac:dyDescent="0.2">
      <c r="B608" s="24"/>
      <c r="C608" s="24"/>
      <c r="D608" s="24"/>
      <c r="G608" s="24"/>
      <c r="H608" s="24"/>
      <c r="I608" s="24"/>
    </row>
    <row r="609" spans="2:9" x14ac:dyDescent="0.2">
      <c r="B609" s="24"/>
      <c r="C609" s="24"/>
      <c r="D609" s="24"/>
      <c r="G609" s="24"/>
      <c r="H609" s="24"/>
      <c r="I609" s="24"/>
    </row>
    <row r="610" spans="2:9" x14ac:dyDescent="0.2">
      <c r="B610" s="24"/>
      <c r="C610" s="24"/>
      <c r="D610" s="24"/>
      <c r="G610" s="24"/>
      <c r="H610" s="24"/>
      <c r="I610" s="24"/>
    </row>
    <row r="611" spans="2:9" x14ac:dyDescent="0.2">
      <c r="B611" s="24"/>
      <c r="C611" s="24"/>
      <c r="D611" s="24"/>
      <c r="G611" s="24"/>
      <c r="H611" s="24"/>
      <c r="I611" s="24"/>
    </row>
    <row r="612" spans="2:9" x14ac:dyDescent="0.2">
      <c r="B612" s="24"/>
      <c r="C612" s="24"/>
      <c r="D612" s="24"/>
      <c r="G612" s="24"/>
      <c r="H612" s="24"/>
      <c r="I612" s="24"/>
    </row>
    <row r="613" spans="2:9" x14ac:dyDescent="0.2">
      <c r="B613" s="24"/>
      <c r="C613" s="24"/>
      <c r="D613" s="24"/>
      <c r="G613" s="24"/>
      <c r="H613" s="24"/>
      <c r="I613" s="24"/>
    </row>
    <row r="614" spans="2:9" x14ac:dyDescent="0.2">
      <c r="B614" s="24"/>
      <c r="C614" s="24"/>
      <c r="D614" s="24"/>
      <c r="G614" s="24"/>
      <c r="H614" s="24"/>
      <c r="I614" s="24"/>
    </row>
    <row r="615" spans="2:9" x14ac:dyDescent="0.2">
      <c r="B615" s="24"/>
      <c r="C615" s="24"/>
      <c r="D615" s="24"/>
      <c r="G615" s="24"/>
      <c r="H615" s="24"/>
      <c r="I615" s="24"/>
    </row>
    <row r="616" spans="2:9" x14ac:dyDescent="0.2">
      <c r="B616" s="24"/>
      <c r="C616" s="24"/>
      <c r="D616" s="24"/>
      <c r="G616" s="24"/>
      <c r="H616" s="24"/>
      <c r="I616" s="24"/>
    </row>
    <row r="617" spans="2:9" x14ac:dyDescent="0.2">
      <c r="B617" s="24"/>
      <c r="C617" s="24"/>
      <c r="D617" s="24"/>
      <c r="G617" s="24"/>
      <c r="H617" s="24"/>
      <c r="I617" s="24"/>
    </row>
    <row r="618" spans="2:9" x14ac:dyDescent="0.2">
      <c r="B618" s="24"/>
      <c r="C618" s="24"/>
      <c r="D618" s="24"/>
      <c r="G618" s="24"/>
      <c r="H618" s="24"/>
      <c r="I618" s="24"/>
    </row>
    <row r="619" spans="2:9" x14ac:dyDescent="0.2">
      <c r="B619" s="24"/>
      <c r="C619" s="24"/>
      <c r="D619" s="24"/>
      <c r="G619" s="24"/>
      <c r="H619" s="24"/>
      <c r="I619" s="24"/>
    </row>
    <row r="620" spans="2:9" x14ac:dyDescent="0.2">
      <c r="B620" s="24"/>
      <c r="C620" s="24"/>
      <c r="D620" s="24"/>
      <c r="G620" s="24"/>
      <c r="H620" s="24"/>
      <c r="I620" s="24"/>
    </row>
    <row r="621" spans="2:9" x14ac:dyDescent="0.2">
      <c r="B621" s="24"/>
      <c r="C621" s="24"/>
      <c r="D621" s="24"/>
      <c r="G621" s="24"/>
      <c r="H621" s="24"/>
      <c r="I621" s="24"/>
    </row>
    <row r="622" spans="2:9" x14ac:dyDescent="0.2">
      <c r="B622" s="24"/>
      <c r="C622" s="24"/>
      <c r="D622" s="24"/>
      <c r="G622" s="24"/>
      <c r="H622" s="24"/>
      <c r="I622" s="24"/>
    </row>
    <row r="623" spans="2:9" x14ac:dyDescent="0.2">
      <c r="B623" s="24"/>
      <c r="C623" s="24"/>
      <c r="D623" s="24"/>
      <c r="G623" s="24"/>
      <c r="H623" s="24"/>
      <c r="I623" s="24"/>
    </row>
    <row r="624" spans="2:9" x14ac:dyDescent="0.2">
      <c r="B624" s="24"/>
      <c r="C624" s="24"/>
      <c r="D624" s="24"/>
      <c r="G624" s="24"/>
      <c r="H624" s="24"/>
      <c r="I624" s="24"/>
    </row>
    <row r="625" spans="2:9" x14ac:dyDescent="0.2">
      <c r="B625" s="24"/>
      <c r="C625" s="24"/>
      <c r="D625" s="24"/>
      <c r="G625" s="24"/>
      <c r="H625" s="24"/>
      <c r="I625" s="24"/>
    </row>
    <row r="626" spans="2:9" x14ac:dyDescent="0.2">
      <c r="B626" s="24"/>
      <c r="C626" s="24"/>
      <c r="D626" s="24"/>
      <c r="G626" s="24"/>
      <c r="H626" s="24"/>
      <c r="I626" s="24"/>
    </row>
    <row r="627" spans="2:9" x14ac:dyDescent="0.2">
      <c r="B627" s="24"/>
      <c r="C627" s="24"/>
      <c r="D627" s="24"/>
      <c r="G627" s="24"/>
      <c r="H627" s="24"/>
      <c r="I627" s="24"/>
    </row>
    <row r="628" spans="2:9" x14ac:dyDescent="0.2">
      <c r="B628" s="24"/>
      <c r="C628" s="24"/>
      <c r="D628" s="24"/>
      <c r="G628" s="24"/>
      <c r="H628" s="24"/>
      <c r="I628" s="24"/>
    </row>
    <row r="629" spans="2:9" x14ac:dyDescent="0.2">
      <c r="B629" s="24"/>
      <c r="C629" s="24"/>
      <c r="D629" s="24"/>
      <c r="G629" s="24"/>
      <c r="H629" s="24"/>
      <c r="I629" s="24"/>
    </row>
    <row r="630" spans="2:9" x14ac:dyDescent="0.2">
      <c r="B630" s="24"/>
      <c r="C630" s="24"/>
      <c r="D630" s="24"/>
      <c r="G630" s="24"/>
      <c r="H630" s="24"/>
      <c r="I630" s="24"/>
    </row>
    <row r="631" spans="2:9" x14ac:dyDescent="0.2">
      <c r="B631" s="24"/>
      <c r="C631" s="24"/>
      <c r="D631" s="24"/>
      <c r="G631" s="24"/>
      <c r="H631" s="24"/>
      <c r="I631" s="24"/>
    </row>
    <row r="632" spans="2:9" x14ac:dyDescent="0.2">
      <c r="B632" s="24"/>
      <c r="C632" s="24"/>
      <c r="D632" s="24"/>
      <c r="G632" s="24"/>
      <c r="H632" s="24"/>
      <c r="I632" s="24"/>
    </row>
    <row r="633" spans="2:9" x14ac:dyDescent="0.2">
      <c r="B633" s="24"/>
      <c r="C633" s="24"/>
      <c r="D633" s="24"/>
      <c r="G633" s="24"/>
      <c r="H633" s="24"/>
      <c r="I633" s="24"/>
    </row>
    <row r="634" spans="2:9" x14ac:dyDescent="0.2">
      <c r="B634" s="24"/>
      <c r="C634" s="24"/>
      <c r="D634" s="24"/>
      <c r="G634" s="24"/>
      <c r="H634" s="24"/>
      <c r="I634" s="24"/>
    </row>
    <row r="635" spans="2:9" x14ac:dyDescent="0.2">
      <c r="B635" s="24"/>
      <c r="C635" s="24"/>
      <c r="D635" s="24"/>
      <c r="G635" s="24"/>
      <c r="H635" s="24"/>
      <c r="I635" s="24"/>
    </row>
    <row r="636" spans="2:9" x14ac:dyDescent="0.2">
      <c r="B636" s="24"/>
      <c r="C636" s="24"/>
      <c r="D636" s="24"/>
      <c r="G636" s="24"/>
      <c r="H636" s="24"/>
      <c r="I636" s="24"/>
    </row>
    <row r="637" spans="2:9" x14ac:dyDescent="0.2">
      <c r="B637" s="24"/>
      <c r="C637" s="24"/>
      <c r="D637" s="24"/>
      <c r="G637" s="24"/>
      <c r="H637" s="24"/>
      <c r="I637" s="24"/>
    </row>
    <row r="638" spans="2:9" x14ac:dyDescent="0.2">
      <c r="B638" s="24"/>
      <c r="C638" s="24"/>
      <c r="D638" s="24"/>
      <c r="G638" s="24"/>
      <c r="H638" s="24"/>
      <c r="I638" s="24"/>
    </row>
    <row r="639" spans="2:9" x14ac:dyDescent="0.2">
      <c r="B639" s="24"/>
      <c r="C639" s="24"/>
      <c r="D639" s="24"/>
      <c r="G639" s="24"/>
      <c r="H639" s="24"/>
      <c r="I639" s="24"/>
    </row>
    <row r="640" spans="2:9" x14ac:dyDescent="0.2">
      <c r="B640" s="24"/>
      <c r="C640" s="24"/>
      <c r="D640" s="24"/>
      <c r="G640" s="24"/>
      <c r="H640" s="24"/>
      <c r="I640" s="24"/>
    </row>
    <row r="641" spans="2:9" x14ac:dyDescent="0.2">
      <c r="B641" s="24"/>
      <c r="C641" s="24"/>
      <c r="D641" s="24"/>
      <c r="G641" s="24"/>
      <c r="H641" s="24"/>
      <c r="I641" s="24"/>
    </row>
    <row r="642" spans="2:9" x14ac:dyDescent="0.2">
      <c r="B642" s="24"/>
      <c r="C642" s="24"/>
      <c r="D642" s="24"/>
      <c r="G642" s="24"/>
      <c r="H642" s="24"/>
      <c r="I642" s="24"/>
    </row>
    <row r="643" spans="2:9" x14ac:dyDescent="0.2">
      <c r="B643" s="24"/>
      <c r="C643" s="24"/>
      <c r="D643" s="24"/>
      <c r="G643" s="24"/>
      <c r="H643" s="24"/>
      <c r="I643" s="24"/>
    </row>
    <row r="644" spans="2:9" x14ac:dyDescent="0.2">
      <c r="B644" s="24"/>
      <c r="C644" s="24"/>
      <c r="D644" s="24"/>
      <c r="G644" s="24"/>
      <c r="H644" s="24"/>
      <c r="I644" s="24"/>
    </row>
    <row r="645" spans="2:9" x14ac:dyDescent="0.2">
      <c r="B645" s="24"/>
      <c r="C645" s="24"/>
      <c r="D645" s="24"/>
      <c r="G645" s="24"/>
      <c r="H645" s="24"/>
      <c r="I645" s="24"/>
    </row>
    <row r="646" spans="2:9" x14ac:dyDescent="0.2">
      <c r="B646" s="24"/>
      <c r="C646" s="24"/>
      <c r="D646" s="24"/>
      <c r="G646" s="24"/>
      <c r="H646" s="24"/>
      <c r="I646" s="24"/>
    </row>
    <row r="647" spans="2:9" x14ac:dyDescent="0.2">
      <c r="B647" s="24"/>
      <c r="C647" s="24"/>
      <c r="D647" s="24"/>
      <c r="G647" s="24"/>
      <c r="H647" s="24"/>
      <c r="I647" s="24"/>
    </row>
    <row r="648" spans="2:9" x14ac:dyDescent="0.2">
      <c r="B648" s="24"/>
      <c r="C648" s="24"/>
      <c r="D648" s="24"/>
      <c r="G648" s="24"/>
      <c r="H648" s="24"/>
      <c r="I648" s="24"/>
    </row>
    <row r="649" spans="2:9" x14ac:dyDescent="0.2">
      <c r="B649" s="24"/>
      <c r="C649" s="24"/>
      <c r="D649" s="24"/>
      <c r="G649" s="24"/>
      <c r="H649" s="24"/>
      <c r="I649" s="24"/>
    </row>
    <row r="650" spans="2:9" x14ac:dyDescent="0.2">
      <c r="B650" s="24"/>
      <c r="C650" s="24"/>
      <c r="D650" s="24"/>
      <c r="G650" s="24"/>
      <c r="H650" s="24"/>
      <c r="I650" s="24"/>
    </row>
    <row r="651" spans="2:9" x14ac:dyDescent="0.2">
      <c r="B651" s="24"/>
      <c r="C651" s="24"/>
      <c r="D651" s="24"/>
      <c r="G651" s="24"/>
      <c r="H651" s="24"/>
      <c r="I651" s="24"/>
    </row>
    <row r="652" spans="2:9" x14ac:dyDescent="0.2">
      <c r="B652" s="24"/>
      <c r="C652" s="24"/>
      <c r="D652" s="24"/>
      <c r="G652" s="24"/>
      <c r="H652" s="24"/>
      <c r="I652" s="24"/>
    </row>
    <row r="653" spans="2:9" x14ac:dyDescent="0.2">
      <c r="B653" s="24"/>
      <c r="C653" s="24"/>
      <c r="D653" s="24"/>
      <c r="G653" s="24"/>
      <c r="H653" s="24"/>
      <c r="I653" s="24"/>
    </row>
    <row r="654" spans="2:9" x14ac:dyDescent="0.2">
      <c r="B654" s="24"/>
      <c r="C654" s="24"/>
      <c r="D654" s="24"/>
      <c r="G654" s="24"/>
      <c r="H654" s="24"/>
      <c r="I654" s="24"/>
    </row>
    <row r="655" spans="2:9" x14ac:dyDescent="0.2">
      <c r="B655" s="24"/>
      <c r="C655" s="24"/>
      <c r="D655" s="24"/>
      <c r="G655" s="24"/>
      <c r="H655" s="24"/>
      <c r="I655" s="24"/>
    </row>
    <row r="656" spans="2:9" x14ac:dyDescent="0.2">
      <c r="B656" s="24"/>
      <c r="C656" s="24"/>
      <c r="D656" s="24"/>
      <c r="G656" s="24"/>
      <c r="H656" s="24"/>
      <c r="I656" s="24"/>
    </row>
    <row r="657" spans="2:9" x14ac:dyDescent="0.2">
      <c r="B657" s="24"/>
      <c r="C657" s="24"/>
      <c r="D657" s="24"/>
      <c r="G657" s="24"/>
      <c r="H657" s="24"/>
      <c r="I657" s="24"/>
    </row>
    <row r="658" spans="2:9" x14ac:dyDescent="0.2">
      <c r="B658" s="24"/>
      <c r="C658" s="24"/>
      <c r="D658" s="24"/>
      <c r="G658" s="24"/>
      <c r="H658" s="24"/>
      <c r="I658" s="24"/>
    </row>
    <row r="659" spans="2:9" x14ac:dyDescent="0.2">
      <c r="B659" s="24"/>
      <c r="C659" s="24"/>
      <c r="D659" s="24"/>
      <c r="G659" s="24"/>
      <c r="H659" s="24"/>
      <c r="I659" s="24"/>
    </row>
    <row r="660" spans="2:9" x14ac:dyDescent="0.2">
      <c r="B660" s="24"/>
      <c r="C660" s="24"/>
      <c r="D660" s="24"/>
      <c r="G660" s="24"/>
      <c r="H660" s="24"/>
      <c r="I660" s="24"/>
    </row>
    <row r="661" spans="2:9" x14ac:dyDescent="0.2">
      <c r="B661" s="24"/>
      <c r="C661" s="24"/>
      <c r="D661" s="24"/>
      <c r="G661" s="24"/>
      <c r="H661" s="24"/>
      <c r="I661" s="24"/>
    </row>
    <row r="662" spans="2:9" x14ac:dyDescent="0.2">
      <c r="B662" s="24"/>
      <c r="C662" s="24"/>
      <c r="D662" s="24"/>
      <c r="G662" s="24"/>
      <c r="H662" s="24"/>
      <c r="I662" s="24"/>
    </row>
    <row r="663" spans="2:9" x14ac:dyDescent="0.2">
      <c r="B663" s="24"/>
      <c r="C663" s="24"/>
      <c r="D663" s="24"/>
      <c r="G663" s="24"/>
      <c r="H663" s="24"/>
      <c r="I663" s="24"/>
    </row>
    <row r="664" spans="2:9" x14ac:dyDescent="0.2">
      <c r="B664" s="24"/>
      <c r="C664" s="24"/>
      <c r="D664" s="24"/>
      <c r="G664" s="24"/>
      <c r="H664" s="24"/>
      <c r="I664" s="24"/>
    </row>
    <row r="665" spans="2:9" x14ac:dyDescent="0.2">
      <c r="B665" s="24"/>
      <c r="C665" s="24"/>
      <c r="D665" s="24"/>
      <c r="G665" s="24"/>
      <c r="H665" s="24"/>
      <c r="I665" s="24"/>
    </row>
    <row r="666" spans="2:9" x14ac:dyDescent="0.2">
      <c r="B666" s="24"/>
      <c r="C666" s="24"/>
      <c r="D666" s="24"/>
      <c r="G666" s="24"/>
      <c r="H666" s="24"/>
      <c r="I666" s="24"/>
    </row>
    <row r="667" spans="2:9" x14ac:dyDescent="0.2">
      <c r="B667" s="24"/>
      <c r="C667" s="24"/>
      <c r="D667" s="24"/>
      <c r="G667" s="24"/>
      <c r="H667" s="24"/>
      <c r="I667" s="24"/>
    </row>
    <row r="668" spans="2:9" x14ac:dyDescent="0.2">
      <c r="B668" s="24"/>
      <c r="C668" s="24"/>
      <c r="D668" s="24"/>
      <c r="G668" s="24"/>
      <c r="H668" s="24"/>
      <c r="I668" s="24"/>
    </row>
    <row r="669" spans="2:9" x14ac:dyDescent="0.2">
      <c r="B669" s="24"/>
      <c r="C669" s="24"/>
      <c r="D669" s="24"/>
      <c r="G669" s="24"/>
      <c r="H669" s="24"/>
      <c r="I669" s="24"/>
    </row>
    <row r="670" spans="2:9" x14ac:dyDescent="0.2">
      <c r="B670" s="24"/>
      <c r="C670" s="24"/>
      <c r="D670" s="24"/>
      <c r="G670" s="24"/>
      <c r="H670" s="24"/>
      <c r="I670" s="24"/>
    </row>
    <row r="671" spans="2:9" x14ac:dyDescent="0.2">
      <c r="B671" s="24"/>
      <c r="C671" s="24"/>
      <c r="D671" s="24"/>
      <c r="G671" s="24"/>
      <c r="H671" s="24"/>
      <c r="I671" s="24"/>
    </row>
    <row r="672" spans="2:9" x14ac:dyDescent="0.2">
      <c r="B672" s="24"/>
      <c r="C672" s="24"/>
      <c r="D672" s="24"/>
      <c r="G672" s="24"/>
      <c r="H672" s="24"/>
      <c r="I672" s="24"/>
    </row>
    <row r="673" spans="2:9" x14ac:dyDescent="0.2">
      <c r="B673" s="24"/>
      <c r="C673" s="24"/>
      <c r="D673" s="24"/>
      <c r="G673" s="24"/>
      <c r="H673" s="24"/>
      <c r="I673" s="24"/>
    </row>
    <row r="674" spans="2:9" x14ac:dyDescent="0.2">
      <c r="B674" s="24"/>
      <c r="C674" s="24"/>
      <c r="D674" s="24"/>
      <c r="G674" s="24"/>
      <c r="H674" s="24"/>
      <c r="I674" s="24"/>
    </row>
    <row r="675" spans="2:9" x14ac:dyDescent="0.2">
      <c r="B675" s="24"/>
      <c r="C675" s="24"/>
      <c r="D675" s="24"/>
      <c r="G675" s="24"/>
      <c r="H675" s="24"/>
      <c r="I675" s="24"/>
    </row>
    <row r="676" spans="2:9" x14ac:dyDescent="0.2">
      <c r="B676" s="24"/>
      <c r="C676" s="24"/>
      <c r="D676" s="24"/>
      <c r="G676" s="24"/>
      <c r="H676" s="24"/>
      <c r="I676" s="24"/>
    </row>
    <row r="677" spans="2:9" x14ac:dyDescent="0.2">
      <c r="B677" s="24"/>
      <c r="C677" s="24"/>
      <c r="D677" s="24"/>
      <c r="G677" s="24"/>
      <c r="H677" s="24"/>
      <c r="I677" s="24"/>
    </row>
    <row r="678" spans="2:9" x14ac:dyDescent="0.2">
      <c r="B678" s="24"/>
      <c r="C678" s="24"/>
      <c r="D678" s="24"/>
      <c r="G678" s="24"/>
      <c r="H678" s="24"/>
      <c r="I678" s="24"/>
    </row>
    <row r="679" spans="2:9" x14ac:dyDescent="0.2">
      <c r="B679" s="24"/>
      <c r="C679" s="24"/>
      <c r="D679" s="24"/>
      <c r="G679" s="24"/>
      <c r="H679" s="24"/>
      <c r="I679" s="24"/>
    </row>
    <row r="680" spans="2:9" x14ac:dyDescent="0.2">
      <c r="B680" s="24"/>
      <c r="C680" s="24"/>
      <c r="D680" s="24"/>
      <c r="G680" s="24"/>
      <c r="H680" s="24"/>
      <c r="I680" s="24"/>
    </row>
    <row r="681" spans="2:9" x14ac:dyDescent="0.2">
      <c r="B681" s="24"/>
      <c r="C681" s="24"/>
      <c r="D681" s="24"/>
      <c r="G681" s="24"/>
      <c r="H681" s="24"/>
      <c r="I681" s="24"/>
    </row>
    <row r="682" spans="2:9" x14ac:dyDescent="0.2">
      <c r="B682" s="24"/>
      <c r="C682" s="24"/>
      <c r="D682" s="24"/>
      <c r="G682" s="24"/>
      <c r="H682" s="24"/>
      <c r="I682" s="24"/>
    </row>
    <row r="683" spans="2:9" x14ac:dyDescent="0.2">
      <c r="B683" s="24"/>
      <c r="C683" s="24"/>
      <c r="D683" s="24"/>
      <c r="G683" s="24"/>
      <c r="H683" s="24"/>
      <c r="I683" s="24"/>
    </row>
    <row r="684" spans="2:9" x14ac:dyDescent="0.2">
      <c r="B684" s="24"/>
      <c r="C684" s="24"/>
      <c r="D684" s="24"/>
      <c r="G684" s="24"/>
      <c r="H684" s="24"/>
      <c r="I684" s="24"/>
    </row>
    <row r="685" spans="2:9" x14ac:dyDescent="0.2">
      <c r="B685" s="24"/>
      <c r="C685" s="24"/>
      <c r="D685" s="24"/>
      <c r="G685" s="24"/>
      <c r="H685" s="24"/>
      <c r="I685" s="24"/>
    </row>
    <row r="686" spans="2:9" x14ac:dyDescent="0.2">
      <c r="B686" s="24"/>
      <c r="C686" s="24"/>
      <c r="D686" s="24"/>
      <c r="G686" s="24"/>
      <c r="H686" s="24"/>
      <c r="I686" s="24"/>
    </row>
    <row r="687" spans="2:9" x14ac:dyDescent="0.2">
      <c r="B687" s="24"/>
      <c r="C687" s="24"/>
      <c r="D687" s="24"/>
      <c r="G687" s="24"/>
      <c r="H687" s="24"/>
      <c r="I687" s="24"/>
    </row>
    <row r="688" spans="2:9" x14ac:dyDescent="0.2">
      <c r="B688" s="24"/>
      <c r="C688" s="24"/>
      <c r="D688" s="24"/>
      <c r="G688" s="24"/>
      <c r="H688" s="24"/>
      <c r="I688" s="24"/>
    </row>
    <row r="689" spans="2:9" x14ac:dyDescent="0.2">
      <c r="B689" s="24"/>
      <c r="C689" s="24"/>
      <c r="D689" s="24"/>
      <c r="G689" s="24"/>
      <c r="H689" s="24"/>
      <c r="I689" s="24"/>
    </row>
    <row r="690" spans="2:9" x14ac:dyDescent="0.2">
      <c r="B690" s="24"/>
      <c r="C690" s="24"/>
      <c r="D690" s="24"/>
      <c r="G690" s="24"/>
      <c r="H690" s="24"/>
      <c r="I690" s="24"/>
    </row>
    <row r="691" spans="2:9" x14ac:dyDescent="0.2">
      <c r="B691" s="24"/>
      <c r="C691" s="24"/>
      <c r="D691" s="24"/>
      <c r="G691" s="24"/>
      <c r="H691" s="24"/>
      <c r="I691" s="24"/>
    </row>
    <row r="692" spans="2:9" x14ac:dyDescent="0.2">
      <c r="B692" s="24"/>
      <c r="C692" s="24"/>
      <c r="D692" s="24"/>
      <c r="G692" s="24"/>
      <c r="H692" s="24"/>
      <c r="I692" s="24"/>
    </row>
    <row r="693" spans="2:9" x14ac:dyDescent="0.2">
      <c r="B693" s="24"/>
      <c r="C693" s="24"/>
      <c r="D693" s="24"/>
      <c r="G693" s="24"/>
      <c r="H693" s="24"/>
      <c r="I693" s="24"/>
    </row>
    <row r="694" spans="2:9" x14ac:dyDescent="0.2">
      <c r="B694" s="24"/>
      <c r="C694" s="24"/>
      <c r="D694" s="24"/>
      <c r="G694" s="24"/>
      <c r="H694" s="24"/>
      <c r="I694" s="24"/>
    </row>
    <row r="695" spans="2:9" x14ac:dyDescent="0.2">
      <c r="B695" s="24"/>
      <c r="C695" s="24"/>
      <c r="D695" s="24"/>
      <c r="G695" s="24"/>
      <c r="H695" s="24"/>
      <c r="I695" s="24"/>
    </row>
    <row r="696" spans="2:9" x14ac:dyDescent="0.2">
      <c r="B696" s="24"/>
      <c r="C696" s="24"/>
      <c r="D696" s="24"/>
      <c r="G696" s="24"/>
      <c r="H696" s="24"/>
      <c r="I696" s="24"/>
    </row>
    <row r="697" spans="2:9" x14ac:dyDescent="0.2">
      <c r="B697" s="24"/>
      <c r="C697" s="24"/>
      <c r="D697" s="24"/>
      <c r="G697" s="24"/>
      <c r="H697" s="24"/>
      <c r="I697" s="24"/>
    </row>
    <row r="698" spans="2:9" x14ac:dyDescent="0.2">
      <c r="B698" s="24"/>
      <c r="C698" s="24"/>
      <c r="D698" s="24"/>
      <c r="G698" s="24"/>
      <c r="H698" s="24"/>
      <c r="I698" s="24"/>
    </row>
    <row r="699" spans="2:9" x14ac:dyDescent="0.2">
      <c r="B699" s="24"/>
      <c r="C699" s="24"/>
      <c r="D699" s="24"/>
      <c r="G699" s="24"/>
      <c r="H699" s="24"/>
      <c r="I699" s="24"/>
    </row>
    <row r="700" spans="2:9" x14ac:dyDescent="0.2">
      <c r="B700" s="24"/>
      <c r="C700" s="24"/>
      <c r="D700" s="24"/>
      <c r="G700" s="24"/>
      <c r="H700" s="24"/>
      <c r="I700" s="24"/>
    </row>
    <row r="701" spans="2:9" x14ac:dyDescent="0.2">
      <c r="B701" s="24"/>
      <c r="C701" s="24"/>
      <c r="D701" s="24"/>
      <c r="G701" s="24"/>
      <c r="H701" s="24"/>
      <c r="I701" s="24"/>
    </row>
    <row r="702" spans="2:9" x14ac:dyDescent="0.2">
      <c r="B702" s="24"/>
      <c r="C702" s="24"/>
      <c r="D702" s="24"/>
      <c r="G702" s="24"/>
      <c r="H702" s="24"/>
      <c r="I702" s="24"/>
    </row>
    <row r="703" spans="2:9" x14ac:dyDescent="0.2">
      <c r="B703" s="24"/>
      <c r="C703" s="24"/>
      <c r="D703" s="24"/>
      <c r="G703" s="24"/>
      <c r="H703" s="24"/>
      <c r="I703" s="24"/>
    </row>
    <row r="704" spans="2:9" x14ac:dyDescent="0.2">
      <c r="B704" s="24"/>
      <c r="C704" s="24"/>
      <c r="D704" s="24"/>
      <c r="G704" s="24"/>
      <c r="H704" s="24"/>
      <c r="I704" s="24"/>
    </row>
    <row r="705" spans="2:9" x14ac:dyDescent="0.2">
      <c r="B705" s="24"/>
      <c r="C705" s="24"/>
      <c r="D705" s="24"/>
      <c r="G705" s="24"/>
      <c r="H705" s="24"/>
      <c r="I705" s="24"/>
    </row>
    <row r="706" spans="2:9" x14ac:dyDescent="0.2">
      <c r="B706" s="24"/>
      <c r="C706" s="24"/>
      <c r="D706" s="24"/>
      <c r="G706" s="24"/>
      <c r="H706" s="24"/>
      <c r="I706" s="24"/>
    </row>
    <row r="707" spans="2:9" x14ac:dyDescent="0.2">
      <c r="B707" s="24"/>
      <c r="C707" s="24"/>
      <c r="D707" s="24"/>
      <c r="G707" s="24"/>
      <c r="H707" s="24"/>
      <c r="I707" s="24"/>
    </row>
    <row r="708" spans="2:9" x14ac:dyDescent="0.2">
      <c r="B708" s="24"/>
      <c r="C708" s="24"/>
      <c r="D708" s="24"/>
      <c r="G708" s="24"/>
      <c r="H708" s="24"/>
      <c r="I708" s="24"/>
    </row>
    <row r="709" spans="2:9" x14ac:dyDescent="0.2">
      <c r="B709" s="24"/>
      <c r="C709" s="24"/>
      <c r="D709" s="24"/>
      <c r="G709" s="24"/>
      <c r="H709" s="24"/>
      <c r="I709" s="24"/>
    </row>
    <row r="710" spans="2:9" x14ac:dyDescent="0.2">
      <c r="B710" s="24"/>
      <c r="C710" s="24"/>
      <c r="D710" s="24"/>
      <c r="G710" s="24"/>
      <c r="H710" s="24"/>
      <c r="I710" s="24"/>
    </row>
    <row r="711" spans="2:9" x14ac:dyDescent="0.2">
      <c r="B711" s="24"/>
      <c r="C711" s="24"/>
      <c r="D711" s="24"/>
      <c r="G711" s="24"/>
      <c r="H711" s="24"/>
      <c r="I711" s="24"/>
    </row>
    <row r="712" spans="2:9" x14ac:dyDescent="0.2">
      <c r="B712" s="24"/>
      <c r="C712" s="24"/>
      <c r="D712" s="24"/>
      <c r="G712" s="24"/>
      <c r="H712" s="24"/>
      <c r="I712" s="24"/>
    </row>
    <row r="713" spans="2:9" x14ac:dyDescent="0.2">
      <c r="B713" s="24"/>
      <c r="C713" s="24"/>
      <c r="D713" s="24"/>
      <c r="G713" s="24"/>
      <c r="H713" s="24"/>
      <c r="I713" s="24"/>
    </row>
    <row r="714" spans="2:9" x14ac:dyDescent="0.2">
      <c r="B714" s="24"/>
      <c r="C714" s="24"/>
      <c r="D714" s="24"/>
      <c r="G714" s="24"/>
      <c r="H714" s="24"/>
      <c r="I714" s="24"/>
    </row>
    <row r="715" spans="2:9" x14ac:dyDescent="0.2">
      <c r="B715" s="24"/>
      <c r="C715" s="24"/>
      <c r="D715" s="24"/>
      <c r="G715" s="24"/>
      <c r="H715" s="24"/>
      <c r="I715" s="24"/>
    </row>
    <row r="716" spans="2:9" x14ac:dyDescent="0.2">
      <c r="B716" s="24"/>
      <c r="C716" s="24"/>
      <c r="D716" s="24"/>
      <c r="G716" s="24"/>
      <c r="H716" s="24"/>
      <c r="I716" s="24"/>
    </row>
    <row r="717" spans="2:9" x14ac:dyDescent="0.2">
      <c r="B717" s="24"/>
      <c r="C717" s="24"/>
      <c r="D717" s="24"/>
      <c r="G717" s="24"/>
      <c r="H717" s="24"/>
      <c r="I717" s="24"/>
    </row>
    <row r="718" spans="2:9" x14ac:dyDescent="0.2">
      <c r="B718" s="24"/>
      <c r="C718" s="24"/>
      <c r="D718" s="24"/>
      <c r="G718" s="24"/>
      <c r="H718" s="24"/>
      <c r="I718" s="24"/>
    </row>
    <row r="719" spans="2:9" x14ac:dyDescent="0.2">
      <c r="B719" s="24"/>
      <c r="C719" s="24"/>
      <c r="D719" s="24"/>
      <c r="G719" s="24"/>
      <c r="H719" s="24"/>
      <c r="I719" s="24"/>
    </row>
    <row r="720" spans="2:9" x14ac:dyDescent="0.2">
      <c r="B720" s="24"/>
      <c r="C720" s="24"/>
      <c r="D720" s="24"/>
      <c r="G720" s="24"/>
      <c r="H720" s="24"/>
      <c r="I720" s="24"/>
    </row>
    <row r="721" spans="2:9" x14ac:dyDescent="0.2">
      <c r="B721" s="24"/>
      <c r="C721" s="24"/>
      <c r="D721" s="24"/>
      <c r="G721" s="24"/>
      <c r="H721" s="24"/>
      <c r="I721" s="24"/>
    </row>
    <row r="722" spans="2:9" x14ac:dyDescent="0.2">
      <c r="B722" s="24"/>
      <c r="C722" s="24"/>
      <c r="D722" s="24"/>
      <c r="G722" s="24"/>
      <c r="H722" s="24"/>
      <c r="I722" s="24"/>
    </row>
    <row r="723" spans="2:9" x14ac:dyDescent="0.2">
      <c r="B723" s="24"/>
      <c r="C723" s="24"/>
      <c r="D723" s="24"/>
      <c r="G723" s="24"/>
      <c r="H723" s="24"/>
      <c r="I723" s="24"/>
    </row>
    <row r="724" spans="2:9" x14ac:dyDescent="0.2">
      <c r="B724" s="24"/>
      <c r="C724" s="24"/>
      <c r="D724" s="24"/>
      <c r="G724" s="24"/>
      <c r="H724" s="24"/>
      <c r="I724" s="24"/>
    </row>
    <row r="725" spans="2:9" x14ac:dyDescent="0.2">
      <c r="B725" s="24"/>
      <c r="C725" s="24"/>
      <c r="D725" s="24"/>
      <c r="G725" s="24"/>
      <c r="H725" s="24"/>
      <c r="I725" s="24"/>
    </row>
    <row r="726" spans="2:9" x14ac:dyDescent="0.2">
      <c r="B726" s="24"/>
      <c r="C726" s="24"/>
      <c r="D726" s="24"/>
      <c r="G726" s="24"/>
      <c r="H726" s="24"/>
      <c r="I726" s="24"/>
    </row>
    <row r="727" spans="2:9" x14ac:dyDescent="0.2">
      <c r="B727" s="24"/>
      <c r="C727" s="24"/>
      <c r="D727" s="24"/>
      <c r="G727" s="24"/>
      <c r="H727" s="24"/>
      <c r="I727" s="24"/>
    </row>
    <row r="728" spans="2:9" x14ac:dyDescent="0.2">
      <c r="B728" s="24"/>
      <c r="C728" s="24"/>
      <c r="D728" s="24"/>
      <c r="G728" s="24"/>
      <c r="H728" s="24"/>
      <c r="I728" s="24"/>
    </row>
    <row r="729" spans="2:9" x14ac:dyDescent="0.2">
      <c r="B729" s="24"/>
      <c r="C729" s="24"/>
      <c r="D729" s="24"/>
      <c r="G729" s="24"/>
      <c r="H729" s="24"/>
      <c r="I729" s="24"/>
    </row>
    <row r="730" spans="2:9" x14ac:dyDescent="0.2">
      <c r="B730" s="24"/>
      <c r="C730" s="24"/>
      <c r="D730" s="24"/>
      <c r="G730" s="24"/>
      <c r="H730" s="24"/>
      <c r="I730" s="24"/>
    </row>
    <row r="731" spans="2:9" x14ac:dyDescent="0.2">
      <c r="B731" s="24"/>
      <c r="C731" s="24"/>
      <c r="D731" s="24"/>
      <c r="G731" s="24"/>
      <c r="H731" s="24"/>
      <c r="I731" s="24"/>
    </row>
    <row r="732" spans="2:9" x14ac:dyDescent="0.2">
      <c r="B732" s="24"/>
      <c r="C732" s="24"/>
      <c r="D732" s="24"/>
      <c r="G732" s="24"/>
      <c r="H732" s="24"/>
      <c r="I732" s="24"/>
    </row>
    <row r="733" spans="2:9" x14ac:dyDescent="0.2">
      <c r="B733" s="24"/>
      <c r="C733" s="24"/>
      <c r="D733" s="24"/>
      <c r="G733" s="24"/>
      <c r="H733" s="24"/>
      <c r="I733" s="24"/>
    </row>
    <row r="734" spans="2:9" x14ac:dyDescent="0.2">
      <c r="B734" s="24"/>
      <c r="C734" s="24"/>
      <c r="D734" s="24"/>
      <c r="G734" s="24"/>
      <c r="H734" s="24"/>
      <c r="I734" s="24"/>
    </row>
    <row r="735" spans="2:9" x14ac:dyDescent="0.2">
      <c r="B735" s="24"/>
      <c r="C735" s="24"/>
      <c r="D735" s="24"/>
      <c r="G735" s="24"/>
      <c r="H735" s="24"/>
      <c r="I735" s="24"/>
    </row>
    <row r="736" spans="2:9" x14ac:dyDescent="0.2">
      <c r="B736" s="24"/>
      <c r="C736" s="24"/>
      <c r="D736" s="24"/>
      <c r="G736" s="24"/>
      <c r="H736" s="24"/>
      <c r="I736" s="24"/>
    </row>
    <row r="737" spans="2:9" x14ac:dyDescent="0.2">
      <c r="B737" s="24"/>
      <c r="C737" s="24"/>
      <c r="D737" s="24"/>
      <c r="G737" s="24"/>
      <c r="H737" s="24"/>
      <c r="I737" s="24"/>
    </row>
    <row r="738" spans="2:9" x14ac:dyDescent="0.2">
      <c r="B738" s="24"/>
      <c r="C738" s="24"/>
      <c r="D738" s="24"/>
      <c r="G738" s="24"/>
      <c r="H738" s="24"/>
      <c r="I738" s="24"/>
    </row>
    <row r="739" spans="2:9" x14ac:dyDescent="0.2">
      <c r="B739" s="24"/>
      <c r="C739" s="24"/>
      <c r="D739" s="24"/>
      <c r="G739" s="24"/>
      <c r="H739" s="24"/>
      <c r="I739" s="24"/>
    </row>
    <row r="740" spans="2:9" x14ac:dyDescent="0.2">
      <c r="B740" s="24"/>
      <c r="C740" s="24"/>
      <c r="D740" s="24"/>
      <c r="G740" s="24"/>
      <c r="H740" s="24"/>
      <c r="I740" s="24"/>
    </row>
    <row r="741" spans="2:9" x14ac:dyDescent="0.2">
      <c r="B741" s="24"/>
      <c r="C741" s="24"/>
      <c r="D741" s="24"/>
      <c r="G741" s="24"/>
      <c r="H741" s="24"/>
      <c r="I741" s="24"/>
    </row>
    <row r="742" spans="2:9" x14ac:dyDescent="0.2">
      <c r="B742" s="24"/>
      <c r="C742" s="24"/>
      <c r="D742" s="24"/>
      <c r="G742" s="24"/>
      <c r="H742" s="24"/>
      <c r="I742" s="24"/>
    </row>
    <row r="743" spans="2:9" x14ac:dyDescent="0.2">
      <c r="B743" s="24"/>
      <c r="C743" s="24"/>
      <c r="D743" s="24"/>
      <c r="G743" s="24"/>
      <c r="H743" s="24"/>
      <c r="I743" s="24"/>
    </row>
    <row r="744" spans="2:9" x14ac:dyDescent="0.2">
      <c r="B744" s="24"/>
      <c r="C744" s="24"/>
      <c r="D744" s="24"/>
      <c r="G744" s="24"/>
      <c r="H744" s="24"/>
      <c r="I744" s="24"/>
    </row>
    <row r="745" spans="2:9" x14ac:dyDescent="0.2">
      <c r="B745" s="24"/>
      <c r="C745" s="24"/>
      <c r="D745" s="24"/>
      <c r="G745" s="24"/>
      <c r="H745" s="24"/>
      <c r="I745" s="24"/>
    </row>
    <row r="746" spans="2:9" x14ac:dyDescent="0.2">
      <c r="B746" s="24"/>
      <c r="C746" s="24"/>
      <c r="D746" s="24"/>
      <c r="G746" s="24"/>
      <c r="H746" s="24"/>
      <c r="I746" s="24"/>
    </row>
    <row r="747" spans="2:9" x14ac:dyDescent="0.2">
      <c r="B747" s="24"/>
      <c r="C747" s="24"/>
      <c r="D747" s="24"/>
      <c r="G747" s="24"/>
      <c r="H747" s="24"/>
      <c r="I747" s="24"/>
    </row>
    <row r="748" spans="2:9" x14ac:dyDescent="0.2">
      <c r="B748" s="24"/>
      <c r="C748" s="24"/>
      <c r="D748" s="24"/>
      <c r="G748" s="24"/>
      <c r="H748" s="24"/>
      <c r="I748" s="24"/>
    </row>
    <row r="749" spans="2:9" x14ac:dyDescent="0.2">
      <c r="B749" s="24"/>
      <c r="C749" s="24"/>
      <c r="D749" s="24"/>
      <c r="G749" s="24"/>
      <c r="H749" s="24"/>
      <c r="I749" s="24"/>
    </row>
    <row r="750" spans="2:9" x14ac:dyDescent="0.2">
      <c r="B750" s="24"/>
      <c r="C750" s="24"/>
      <c r="D750" s="24"/>
      <c r="G750" s="24"/>
      <c r="H750" s="24"/>
      <c r="I750" s="24"/>
    </row>
    <row r="751" spans="2:9" x14ac:dyDescent="0.2">
      <c r="B751" s="24"/>
      <c r="C751" s="24"/>
      <c r="D751" s="24"/>
      <c r="G751" s="24"/>
      <c r="H751" s="24"/>
      <c r="I751" s="24"/>
    </row>
    <row r="752" spans="2:9" x14ac:dyDescent="0.2">
      <c r="B752" s="24"/>
      <c r="C752" s="24"/>
      <c r="D752" s="24"/>
      <c r="G752" s="24"/>
      <c r="H752" s="24"/>
      <c r="I752" s="24"/>
    </row>
    <row r="753" spans="2:9" x14ac:dyDescent="0.2">
      <c r="B753" s="24"/>
      <c r="C753" s="24"/>
      <c r="D753" s="24"/>
      <c r="G753" s="24"/>
      <c r="H753" s="24"/>
      <c r="I753" s="24"/>
    </row>
    <row r="754" spans="2:9" x14ac:dyDescent="0.2">
      <c r="B754" s="24"/>
      <c r="C754" s="24"/>
      <c r="D754" s="24"/>
      <c r="G754" s="24"/>
      <c r="H754" s="24"/>
      <c r="I754" s="24"/>
    </row>
    <row r="755" spans="2:9" x14ac:dyDescent="0.2">
      <c r="B755" s="24"/>
      <c r="C755" s="24"/>
      <c r="D755" s="24"/>
      <c r="G755" s="24"/>
      <c r="H755" s="24"/>
      <c r="I755" s="24"/>
    </row>
    <row r="756" spans="2:9" x14ac:dyDescent="0.2">
      <c r="B756" s="24"/>
      <c r="C756" s="24"/>
      <c r="D756" s="24"/>
      <c r="G756" s="24"/>
      <c r="H756" s="24"/>
      <c r="I756" s="24"/>
    </row>
    <row r="757" spans="2:9" x14ac:dyDescent="0.2">
      <c r="B757" s="24"/>
      <c r="C757" s="24"/>
      <c r="D757" s="24"/>
      <c r="G757" s="24"/>
      <c r="H757" s="24"/>
      <c r="I757" s="24"/>
    </row>
    <row r="758" spans="2:9" x14ac:dyDescent="0.2">
      <c r="B758" s="24"/>
      <c r="C758" s="24"/>
      <c r="D758" s="24"/>
      <c r="G758" s="24"/>
      <c r="H758" s="24"/>
      <c r="I758" s="24"/>
    </row>
    <row r="759" spans="2:9" x14ac:dyDescent="0.2">
      <c r="B759" s="24"/>
      <c r="C759" s="24"/>
      <c r="D759" s="24"/>
      <c r="G759" s="24"/>
      <c r="H759" s="24"/>
      <c r="I759" s="24"/>
    </row>
    <row r="760" spans="2:9" x14ac:dyDescent="0.2">
      <c r="B760" s="24"/>
      <c r="C760" s="24"/>
      <c r="D760" s="24"/>
      <c r="G760" s="24"/>
      <c r="H760" s="24"/>
      <c r="I760" s="24"/>
    </row>
    <row r="761" spans="2:9" x14ac:dyDescent="0.2">
      <c r="B761" s="24"/>
      <c r="C761" s="24"/>
      <c r="D761" s="24"/>
      <c r="G761" s="24"/>
      <c r="H761" s="24"/>
      <c r="I761" s="24"/>
    </row>
    <row r="762" spans="2:9" x14ac:dyDescent="0.2">
      <c r="B762" s="24"/>
      <c r="C762" s="24"/>
      <c r="D762" s="24"/>
      <c r="G762" s="24"/>
      <c r="H762" s="24"/>
      <c r="I762" s="24"/>
    </row>
    <row r="763" spans="2:9" x14ac:dyDescent="0.2">
      <c r="B763" s="24"/>
      <c r="C763" s="24"/>
      <c r="D763" s="24"/>
      <c r="G763" s="24"/>
      <c r="H763" s="24"/>
      <c r="I763" s="24"/>
    </row>
    <row r="764" spans="2:9" x14ac:dyDescent="0.2">
      <c r="B764" s="24"/>
      <c r="C764" s="24"/>
      <c r="D764" s="24"/>
      <c r="G764" s="24"/>
      <c r="H764" s="24"/>
      <c r="I764" s="24"/>
    </row>
    <row r="765" spans="2:9" x14ac:dyDescent="0.2">
      <c r="B765" s="24"/>
      <c r="C765" s="24"/>
      <c r="D765" s="24"/>
      <c r="G765" s="24"/>
      <c r="H765" s="24"/>
      <c r="I765" s="24"/>
    </row>
    <row r="766" spans="2:9" x14ac:dyDescent="0.2">
      <c r="B766" s="24"/>
      <c r="C766" s="24"/>
      <c r="D766" s="24"/>
      <c r="G766" s="24"/>
      <c r="H766" s="24"/>
      <c r="I766" s="24"/>
    </row>
    <row r="767" spans="2:9" x14ac:dyDescent="0.2">
      <c r="B767" s="24"/>
      <c r="C767" s="24"/>
      <c r="D767" s="24"/>
      <c r="G767" s="24"/>
      <c r="H767" s="24"/>
      <c r="I767" s="24"/>
    </row>
    <row r="768" spans="2:9" x14ac:dyDescent="0.2">
      <c r="B768" s="24"/>
      <c r="C768" s="24"/>
      <c r="D768" s="24"/>
      <c r="G768" s="24"/>
      <c r="H768" s="24"/>
      <c r="I768" s="24"/>
    </row>
    <row r="769" spans="2:9" x14ac:dyDescent="0.2">
      <c r="B769" s="24"/>
      <c r="C769" s="24"/>
      <c r="D769" s="24"/>
      <c r="G769" s="24"/>
      <c r="H769" s="24"/>
      <c r="I769" s="24"/>
    </row>
    <row r="770" spans="2:9" x14ac:dyDescent="0.2">
      <c r="B770" s="24"/>
      <c r="C770" s="24"/>
      <c r="D770" s="24"/>
      <c r="G770" s="24"/>
      <c r="H770" s="24"/>
      <c r="I770" s="24"/>
    </row>
    <row r="771" spans="2:9" x14ac:dyDescent="0.2">
      <c r="B771" s="24"/>
      <c r="C771" s="24"/>
      <c r="D771" s="24"/>
      <c r="G771" s="24"/>
      <c r="H771" s="24"/>
      <c r="I771" s="24"/>
    </row>
    <row r="772" spans="2:9" x14ac:dyDescent="0.2">
      <c r="B772" s="24"/>
      <c r="C772" s="24"/>
      <c r="D772" s="24"/>
      <c r="G772" s="24"/>
      <c r="H772" s="24"/>
      <c r="I772" s="24"/>
    </row>
    <row r="773" spans="2:9" x14ac:dyDescent="0.2">
      <c r="B773" s="24"/>
      <c r="C773" s="24"/>
      <c r="D773" s="24"/>
      <c r="G773" s="24"/>
      <c r="H773" s="24"/>
      <c r="I773" s="24"/>
    </row>
    <row r="774" spans="2:9" x14ac:dyDescent="0.2">
      <c r="B774" s="24"/>
      <c r="C774" s="24"/>
      <c r="D774" s="24"/>
      <c r="G774" s="24"/>
      <c r="H774" s="24"/>
      <c r="I774" s="24"/>
    </row>
    <row r="775" spans="2:9" x14ac:dyDescent="0.2">
      <c r="B775" s="24"/>
      <c r="C775" s="24"/>
      <c r="D775" s="24"/>
      <c r="G775" s="24"/>
      <c r="H775" s="24"/>
      <c r="I775" s="24"/>
    </row>
    <row r="776" spans="2:9" x14ac:dyDescent="0.2">
      <c r="B776" s="24"/>
      <c r="C776" s="24"/>
      <c r="D776" s="24"/>
      <c r="G776" s="24"/>
      <c r="H776" s="24"/>
      <c r="I776" s="24"/>
    </row>
    <row r="777" spans="2:9" x14ac:dyDescent="0.2">
      <c r="B777" s="24"/>
      <c r="C777" s="24"/>
      <c r="D777" s="24"/>
      <c r="G777" s="24"/>
      <c r="H777" s="24"/>
      <c r="I777" s="24"/>
    </row>
    <row r="778" spans="2:9" x14ac:dyDescent="0.2">
      <c r="B778" s="24"/>
      <c r="C778" s="24"/>
      <c r="D778" s="24"/>
      <c r="G778" s="24"/>
      <c r="H778" s="24"/>
      <c r="I778" s="24"/>
    </row>
    <row r="779" spans="2:9" x14ac:dyDescent="0.2">
      <c r="B779" s="24"/>
      <c r="C779" s="24"/>
      <c r="D779" s="24"/>
      <c r="G779" s="24"/>
      <c r="H779" s="24"/>
      <c r="I779" s="24"/>
    </row>
    <row r="780" spans="2:9" x14ac:dyDescent="0.2">
      <c r="B780" s="24"/>
      <c r="C780" s="24"/>
      <c r="D780" s="24"/>
      <c r="G780" s="24"/>
      <c r="H780" s="24"/>
      <c r="I780" s="24"/>
    </row>
    <row r="781" spans="2:9" x14ac:dyDescent="0.2">
      <c r="B781" s="24"/>
      <c r="C781" s="24"/>
      <c r="D781" s="24"/>
      <c r="G781" s="24"/>
      <c r="H781" s="24"/>
      <c r="I781" s="24"/>
    </row>
    <row r="782" spans="2:9" x14ac:dyDescent="0.2">
      <c r="B782" s="24"/>
      <c r="C782" s="24"/>
      <c r="D782" s="24"/>
      <c r="G782" s="24"/>
      <c r="H782" s="24"/>
      <c r="I782" s="24"/>
    </row>
    <row r="783" spans="2:9" x14ac:dyDescent="0.2">
      <c r="B783" s="24"/>
      <c r="C783" s="24"/>
      <c r="D783" s="24"/>
      <c r="G783" s="24"/>
      <c r="H783" s="24"/>
      <c r="I783" s="24"/>
    </row>
    <row r="784" spans="2:9" x14ac:dyDescent="0.2">
      <c r="B784" s="24"/>
      <c r="C784" s="24"/>
      <c r="D784" s="24"/>
      <c r="G784" s="24"/>
      <c r="H784" s="24"/>
      <c r="I784" s="24"/>
    </row>
    <row r="785" spans="2:9" x14ac:dyDescent="0.2">
      <c r="B785" s="24"/>
      <c r="C785" s="24"/>
      <c r="D785" s="24"/>
      <c r="G785" s="24"/>
      <c r="H785" s="24"/>
      <c r="I785" s="24"/>
    </row>
    <row r="786" spans="2:9" x14ac:dyDescent="0.2">
      <c r="B786" s="24"/>
      <c r="C786" s="24"/>
      <c r="D786" s="24"/>
      <c r="G786" s="24"/>
      <c r="H786" s="24"/>
      <c r="I786" s="24"/>
    </row>
    <row r="787" spans="2:9" x14ac:dyDescent="0.2">
      <c r="B787" s="24"/>
      <c r="C787" s="24"/>
      <c r="D787" s="24"/>
      <c r="G787" s="24"/>
      <c r="H787" s="24"/>
      <c r="I787" s="24"/>
    </row>
    <row r="788" spans="2:9" x14ac:dyDescent="0.2">
      <c r="B788" s="24"/>
      <c r="C788" s="24"/>
      <c r="D788" s="24"/>
      <c r="G788" s="24"/>
      <c r="H788" s="24"/>
      <c r="I788" s="24"/>
    </row>
    <row r="789" spans="2:9" x14ac:dyDescent="0.2">
      <c r="B789" s="24"/>
      <c r="C789" s="24"/>
      <c r="D789" s="24"/>
      <c r="G789" s="24"/>
      <c r="H789" s="24"/>
      <c r="I789" s="24"/>
    </row>
    <row r="790" spans="2:9" x14ac:dyDescent="0.2">
      <c r="B790" s="24"/>
      <c r="C790" s="24"/>
      <c r="D790" s="24"/>
      <c r="G790" s="24"/>
      <c r="H790" s="24"/>
      <c r="I790" s="24"/>
    </row>
    <row r="791" spans="2:9" x14ac:dyDescent="0.2">
      <c r="B791" s="24"/>
      <c r="C791" s="24"/>
      <c r="D791" s="24"/>
      <c r="G791" s="24"/>
      <c r="H791" s="24"/>
      <c r="I791" s="24"/>
    </row>
    <row r="792" spans="2:9" x14ac:dyDescent="0.2">
      <c r="B792" s="24"/>
      <c r="C792" s="24"/>
      <c r="D792" s="24"/>
      <c r="G792" s="24"/>
      <c r="H792" s="24"/>
      <c r="I792" s="24"/>
    </row>
    <row r="793" spans="2:9" x14ac:dyDescent="0.2">
      <c r="B793" s="24"/>
      <c r="C793" s="24"/>
      <c r="D793" s="24"/>
      <c r="G793" s="24"/>
      <c r="H793" s="24"/>
      <c r="I793" s="24"/>
    </row>
    <row r="794" spans="2:9" x14ac:dyDescent="0.2">
      <c r="B794" s="24"/>
      <c r="C794" s="24"/>
      <c r="D794" s="24"/>
      <c r="G794" s="24"/>
      <c r="H794" s="24"/>
      <c r="I794" s="24"/>
    </row>
    <row r="795" spans="2:9" x14ac:dyDescent="0.2">
      <c r="B795" s="24"/>
      <c r="C795" s="24"/>
      <c r="D795" s="24"/>
      <c r="G795" s="24"/>
      <c r="H795" s="24"/>
      <c r="I795" s="24"/>
    </row>
    <row r="796" spans="2:9" x14ac:dyDescent="0.2">
      <c r="B796" s="24"/>
      <c r="C796" s="24"/>
      <c r="D796" s="24"/>
      <c r="G796" s="24"/>
      <c r="H796" s="24"/>
      <c r="I796" s="24"/>
    </row>
    <row r="797" spans="2:9" x14ac:dyDescent="0.2">
      <c r="B797" s="24"/>
      <c r="C797" s="24"/>
      <c r="D797" s="24"/>
      <c r="G797" s="24"/>
      <c r="H797" s="24"/>
      <c r="I797" s="24"/>
    </row>
    <row r="798" spans="2:9" x14ac:dyDescent="0.2">
      <c r="B798" s="24"/>
      <c r="C798" s="24"/>
      <c r="D798" s="24"/>
      <c r="G798" s="24"/>
      <c r="H798" s="24"/>
      <c r="I798" s="24"/>
    </row>
    <row r="799" spans="2:9" x14ac:dyDescent="0.2">
      <c r="B799" s="24"/>
      <c r="C799" s="24"/>
      <c r="D799" s="24"/>
      <c r="G799" s="24"/>
      <c r="H799" s="24"/>
      <c r="I799" s="24"/>
    </row>
    <row r="800" spans="2:9" x14ac:dyDescent="0.2">
      <c r="B800" s="24"/>
      <c r="C800" s="24"/>
      <c r="D800" s="24"/>
      <c r="G800" s="24"/>
      <c r="H800" s="24"/>
      <c r="I800" s="24"/>
    </row>
    <row r="801" spans="2:9" x14ac:dyDescent="0.2">
      <c r="B801" s="24"/>
      <c r="C801" s="24"/>
      <c r="D801" s="24"/>
      <c r="G801" s="24"/>
      <c r="H801" s="24"/>
      <c r="I801" s="24"/>
    </row>
    <row r="802" spans="2:9" x14ac:dyDescent="0.2">
      <c r="B802" s="24"/>
      <c r="C802" s="24"/>
      <c r="D802" s="24"/>
      <c r="G802" s="24"/>
      <c r="H802" s="24"/>
      <c r="I802" s="24"/>
    </row>
    <row r="803" spans="2:9" x14ac:dyDescent="0.2">
      <c r="B803" s="24"/>
      <c r="C803" s="24"/>
      <c r="D803" s="24"/>
      <c r="G803" s="24"/>
      <c r="H803" s="24"/>
      <c r="I803" s="24"/>
    </row>
    <row r="804" spans="2:9" x14ac:dyDescent="0.2">
      <c r="B804" s="24"/>
      <c r="C804" s="24"/>
      <c r="D804" s="24"/>
      <c r="G804" s="24"/>
      <c r="H804" s="24"/>
      <c r="I804" s="24"/>
    </row>
    <row r="805" spans="2:9" x14ac:dyDescent="0.2">
      <c r="B805" s="24"/>
      <c r="C805" s="24"/>
      <c r="D805" s="24"/>
      <c r="G805" s="24"/>
      <c r="H805" s="24"/>
      <c r="I805" s="24"/>
    </row>
    <row r="806" spans="2:9" x14ac:dyDescent="0.2">
      <c r="B806" s="24"/>
      <c r="C806" s="24"/>
      <c r="D806" s="24"/>
      <c r="G806" s="24"/>
      <c r="H806" s="24"/>
      <c r="I806" s="24"/>
    </row>
    <row r="807" spans="2:9" x14ac:dyDescent="0.2">
      <c r="B807" s="24"/>
      <c r="C807" s="24"/>
      <c r="D807" s="24"/>
      <c r="G807" s="24"/>
      <c r="H807" s="24"/>
      <c r="I807" s="24"/>
    </row>
    <row r="808" spans="2:9" x14ac:dyDescent="0.2">
      <c r="B808" s="24"/>
      <c r="C808" s="24"/>
      <c r="D808" s="24"/>
      <c r="G808" s="24"/>
      <c r="H808" s="24"/>
      <c r="I808" s="24"/>
    </row>
    <row r="809" spans="2:9" x14ac:dyDescent="0.2">
      <c r="B809" s="24"/>
      <c r="C809" s="24"/>
      <c r="D809" s="24"/>
      <c r="G809" s="24"/>
      <c r="H809" s="24"/>
      <c r="I809" s="24"/>
    </row>
    <row r="810" spans="2:9" x14ac:dyDescent="0.2">
      <c r="B810" s="24"/>
      <c r="C810" s="24"/>
      <c r="D810" s="24"/>
      <c r="G810" s="24"/>
      <c r="H810" s="24"/>
      <c r="I810" s="24"/>
    </row>
    <row r="811" spans="2:9" x14ac:dyDescent="0.2">
      <c r="B811" s="24"/>
      <c r="C811" s="24"/>
      <c r="D811" s="24"/>
      <c r="G811" s="24"/>
      <c r="H811" s="24"/>
      <c r="I811" s="24"/>
    </row>
    <row r="812" spans="2:9" x14ac:dyDescent="0.2">
      <c r="B812" s="24"/>
      <c r="C812" s="24"/>
      <c r="D812" s="24"/>
      <c r="G812" s="24"/>
      <c r="H812" s="24"/>
      <c r="I812" s="24"/>
    </row>
    <row r="813" spans="2:9" x14ac:dyDescent="0.2">
      <c r="B813" s="24"/>
      <c r="C813" s="24"/>
      <c r="D813" s="24"/>
      <c r="G813" s="24"/>
      <c r="H813" s="24"/>
      <c r="I813" s="24"/>
    </row>
    <row r="814" spans="2:9" x14ac:dyDescent="0.2">
      <c r="B814" s="24"/>
      <c r="C814" s="24"/>
      <c r="D814" s="24"/>
      <c r="G814" s="24"/>
      <c r="H814" s="24"/>
      <c r="I814" s="24"/>
    </row>
    <row r="815" spans="2:9" x14ac:dyDescent="0.2">
      <c r="B815" s="24"/>
      <c r="C815" s="24"/>
      <c r="D815" s="24"/>
      <c r="G815" s="24"/>
      <c r="H815" s="24"/>
      <c r="I815" s="24"/>
    </row>
    <row r="816" spans="2:9" x14ac:dyDescent="0.2">
      <c r="B816" s="24"/>
      <c r="C816" s="24"/>
      <c r="D816" s="24"/>
      <c r="G816" s="24"/>
      <c r="H816" s="24"/>
      <c r="I816" s="24"/>
    </row>
    <row r="817" spans="2:9" x14ac:dyDescent="0.2">
      <c r="B817" s="24"/>
      <c r="C817" s="24"/>
      <c r="D817" s="24"/>
      <c r="G817" s="24"/>
      <c r="H817" s="24"/>
      <c r="I817" s="24"/>
    </row>
    <row r="818" spans="2:9" x14ac:dyDescent="0.2">
      <c r="B818" s="24"/>
      <c r="C818" s="24"/>
      <c r="D818" s="24"/>
      <c r="G818" s="24"/>
      <c r="H818" s="24"/>
      <c r="I818" s="24"/>
    </row>
    <row r="819" spans="2:9" x14ac:dyDescent="0.2">
      <c r="B819" s="24"/>
      <c r="C819" s="24"/>
      <c r="D819" s="24"/>
      <c r="G819" s="24"/>
      <c r="H819" s="24"/>
      <c r="I819" s="24"/>
    </row>
    <row r="820" spans="2:9" x14ac:dyDescent="0.2">
      <c r="B820" s="24"/>
      <c r="C820" s="24"/>
      <c r="D820" s="24"/>
      <c r="G820" s="24"/>
      <c r="H820" s="24"/>
      <c r="I820" s="24"/>
    </row>
    <row r="821" spans="2:9" x14ac:dyDescent="0.2">
      <c r="B821" s="24"/>
      <c r="C821" s="24"/>
      <c r="D821" s="24"/>
      <c r="G821" s="24"/>
      <c r="H821" s="24"/>
      <c r="I821" s="24"/>
    </row>
    <row r="822" spans="2:9" x14ac:dyDescent="0.2">
      <c r="B822" s="24"/>
      <c r="C822" s="24"/>
      <c r="D822" s="24"/>
      <c r="G822" s="24"/>
      <c r="H822" s="24"/>
      <c r="I822" s="24"/>
    </row>
    <row r="823" spans="2:9" x14ac:dyDescent="0.2">
      <c r="B823" s="24"/>
      <c r="C823" s="24"/>
      <c r="D823" s="24"/>
      <c r="G823" s="24"/>
      <c r="H823" s="24"/>
      <c r="I823" s="24"/>
    </row>
    <row r="824" spans="2:9" x14ac:dyDescent="0.2">
      <c r="B824" s="24"/>
      <c r="C824" s="24"/>
      <c r="D824" s="24"/>
      <c r="G824" s="24"/>
      <c r="H824" s="24"/>
      <c r="I824" s="24"/>
    </row>
    <row r="825" spans="2:9" x14ac:dyDescent="0.2">
      <c r="B825" s="24"/>
      <c r="C825" s="24"/>
      <c r="D825" s="24"/>
      <c r="G825" s="24"/>
      <c r="H825" s="24"/>
      <c r="I825" s="24"/>
    </row>
    <row r="826" spans="2:9" x14ac:dyDescent="0.2">
      <c r="B826" s="24"/>
      <c r="C826" s="24"/>
      <c r="D826" s="24"/>
      <c r="G826" s="24"/>
      <c r="H826" s="24"/>
      <c r="I826" s="24"/>
    </row>
    <row r="827" spans="2:9" x14ac:dyDescent="0.2">
      <c r="B827" s="24"/>
      <c r="C827" s="24"/>
      <c r="D827" s="24"/>
      <c r="G827" s="24"/>
      <c r="H827" s="24"/>
      <c r="I827" s="24"/>
    </row>
    <row r="828" spans="2:9" x14ac:dyDescent="0.2">
      <c r="B828" s="24"/>
      <c r="C828" s="24"/>
      <c r="D828" s="24"/>
      <c r="G828" s="24"/>
      <c r="H828" s="24"/>
      <c r="I828" s="24"/>
    </row>
    <row r="829" spans="2:9" x14ac:dyDescent="0.2">
      <c r="B829" s="24"/>
      <c r="C829" s="24"/>
      <c r="D829" s="24"/>
      <c r="G829" s="24"/>
      <c r="H829" s="24"/>
      <c r="I829" s="24"/>
    </row>
    <row r="830" spans="2:9" x14ac:dyDescent="0.2">
      <c r="B830" s="24"/>
      <c r="C830" s="24"/>
      <c r="D830" s="24"/>
      <c r="G830" s="24"/>
      <c r="H830" s="24"/>
      <c r="I830" s="24"/>
    </row>
    <row r="831" spans="2:9" x14ac:dyDescent="0.2">
      <c r="B831" s="24"/>
      <c r="C831" s="24"/>
      <c r="D831" s="24"/>
      <c r="G831" s="24"/>
      <c r="H831" s="24"/>
      <c r="I831" s="24"/>
    </row>
    <row r="832" spans="2:9" x14ac:dyDescent="0.2">
      <c r="B832" s="24"/>
      <c r="C832" s="24"/>
      <c r="D832" s="24"/>
      <c r="G832" s="24"/>
      <c r="H832" s="24"/>
      <c r="I832" s="24"/>
    </row>
    <row r="833" spans="2:9" x14ac:dyDescent="0.2">
      <c r="B833" s="24"/>
      <c r="C833" s="24"/>
      <c r="D833" s="24"/>
      <c r="G833" s="24"/>
      <c r="H833" s="24"/>
      <c r="I833" s="24"/>
    </row>
    <row r="834" spans="2:9" x14ac:dyDescent="0.2">
      <c r="B834" s="24"/>
      <c r="C834" s="24"/>
      <c r="D834" s="24"/>
      <c r="G834" s="24"/>
      <c r="H834" s="24"/>
      <c r="I834" s="24"/>
    </row>
    <row r="835" spans="2:9" x14ac:dyDescent="0.2">
      <c r="B835" s="24"/>
      <c r="C835" s="24"/>
      <c r="D835" s="24"/>
      <c r="G835" s="24"/>
      <c r="H835" s="24"/>
      <c r="I835" s="24"/>
    </row>
    <row r="836" spans="2:9" x14ac:dyDescent="0.2">
      <c r="B836" s="24"/>
      <c r="C836" s="24"/>
      <c r="D836" s="24"/>
      <c r="G836" s="24"/>
      <c r="H836" s="24"/>
      <c r="I836" s="24"/>
    </row>
    <row r="837" spans="2:9" x14ac:dyDescent="0.2">
      <c r="B837" s="24"/>
      <c r="C837" s="24"/>
      <c r="D837" s="24"/>
      <c r="G837" s="24"/>
      <c r="H837" s="24"/>
      <c r="I837" s="24"/>
    </row>
    <row r="838" spans="2:9" x14ac:dyDescent="0.2">
      <c r="B838" s="24"/>
      <c r="C838" s="24"/>
      <c r="D838" s="24"/>
      <c r="G838" s="24"/>
      <c r="H838" s="24"/>
      <c r="I838" s="24"/>
    </row>
    <row r="839" spans="2:9" x14ac:dyDescent="0.2">
      <c r="B839" s="24"/>
      <c r="C839" s="24"/>
      <c r="D839" s="24"/>
      <c r="G839" s="24"/>
      <c r="H839" s="24"/>
      <c r="I839" s="24"/>
    </row>
    <row r="840" spans="2:9" x14ac:dyDescent="0.2">
      <c r="B840" s="24"/>
      <c r="C840" s="24"/>
      <c r="D840" s="24"/>
      <c r="G840" s="24"/>
      <c r="H840" s="24"/>
      <c r="I840" s="24"/>
    </row>
    <row r="841" spans="2:9" x14ac:dyDescent="0.2">
      <c r="B841" s="24"/>
      <c r="C841" s="24"/>
      <c r="D841" s="24"/>
      <c r="G841" s="24"/>
      <c r="H841" s="24"/>
      <c r="I841" s="24"/>
    </row>
    <row r="842" spans="2:9" x14ac:dyDescent="0.2">
      <c r="B842" s="24"/>
      <c r="C842" s="24"/>
      <c r="D842" s="24"/>
      <c r="G842" s="24"/>
      <c r="H842" s="24"/>
      <c r="I842" s="24"/>
    </row>
    <row r="843" spans="2:9" x14ac:dyDescent="0.2">
      <c r="B843" s="24"/>
      <c r="C843" s="24"/>
      <c r="D843" s="24"/>
      <c r="G843" s="24"/>
      <c r="H843" s="24"/>
      <c r="I843" s="24"/>
    </row>
    <row r="844" spans="2:9" x14ac:dyDescent="0.2">
      <c r="B844" s="24"/>
      <c r="C844" s="24"/>
      <c r="D844" s="24"/>
      <c r="G844" s="24"/>
      <c r="H844" s="24"/>
      <c r="I844" s="24"/>
    </row>
    <row r="845" spans="2:9" x14ac:dyDescent="0.2">
      <c r="B845" s="24"/>
      <c r="C845" s="24"/>
      <c r="D845" s="24"/>
      <c r="G845" s="24"/>
      <c r="H845" s="24"/>
      <c r="I845" s="24"/>
    </row>
    <row r="846" spans="2:9" x14ac:dyDescent="0.2">
      <c r="B846" s="24"/>
      <c r="C846" s="24"/>
      <c r="D846" s="24"/>
      <c r="G846" s="24"/>
      <c r="H846" s="24"/>
      <c r="I846" s="24"/>
    </row>
    <row r="847" spans="2:9" x14ac:dyDescent="0.2">
      <c r="B847" s="24"/>
      <c r="C847" s="24"/>
      <c r="D847" s="24"/>
      <c r="G847" s="24"/>
      <c r="H847" s="24"/>
      <c r="I847" s="24"/>
    </row>
    <row r="848" spans="2:9" x14ac:dyDescent="0.2">
      <c r="B848" s="24"/>
      <c r="C848" s="24"/>
      <c r="D848" s="24"/>
      <c r="G848" s="24"/>
      <c r="H848" s="24"/>
      <c r="I848" s="24"/>
    </row>
    <row r="849" spans="2:9" x14ac:dyDescent="0.2">
      <c r="B849" s="24"/>
      <c r="C849" s="24"/>
      <c r="D849" s="24"/>
      <c r="G849" s="24"/>
      <c r="H849" s="24"/>
      <c r="I849" s="24"/>
    </row>
    <row r="850" spans="2:9" x14ac:dyDescent="0.2">
      <c r="B850" s="24"/>
      <c r="C850" s="24"/>
      <c r="D850" s="24"/>
      <c r="G850" s="24"/>
      <c r="H850" s="24"/>
      <c r="I850" s="24"/>
    </row>
    <row r="851" spans="2:9" x14ac:dyDescent="0.2">
      <c r="B851" s="24"/>
      <c r="C851" s="24"/>
      <c r="D851" s="24"/>
      <c r="G851" s="24"/>
      <c r="H851" s="24"/>
      <c r="I851" s="24"/>
    </row>
    <row r="852" spans="2:9" x14ac:dyDescent="0.2">
      <c r="B852" s="24"/>
      <c r="C852" s="24"/>
      <c r="D852" s="24"/>
      <c r="G852" s="24"/>
      <c r="H852" s="24"/>
      <c r="I852" s="24"/>
    </row>
    <row r="853" spans="2:9" x14ac:dyDescent="0.2">
      <c r="B853" s="24"/>
      <c r="C853" s="24"/>
      <c r="D853" s="24"/>
      <c r="G853" s="24"/>
      <c r="H853" s="24"/>
      <c r="I853" s="24"/>
    </row>
    <row r="854" spans="2:9" x14ac:dyDescent="0.2">
      <c r="B854" s="24"/>
      <c r="C854" s="24"/>
      <c r="D854" s="24"/>
      <c r="G854" s="24"/>
      <c r="H854" s="24"/>
      <c r="I854" s="24"/>
    </row>
    <row r="855" spans="2:9" x14ac:dyDescent="0.2">
      <c r="B855" s="24"/>
      <c r="C855" s="24"/>
      <c r="D855" s="24"/>
      <c r="G855" s="24"/>
      <c r="H855" s="24"/>
      <c r="I855" s="24"/>
    </row>
    <row r="856" spans="2:9" x14ac:dyDescent="0.2">
      <c r="B856" s="24"/>
      <c r="C856" s="24"/>
      <c r="D856" s="24"/>
      <c r="G856" s="24"/>
      <c r="H856" s="24"/>
      <c r="I856" s="24"/>
    </row>
    <row r="857" spans="2:9" x14ac:dyDescent="0.2">
      <c r="B857" s="24"/>
      <c r="C857" s="24"/>
      <c r="D857" s="24"/>
      <c r="G857" s="24"/>
      <c r="H857" s="24"/>
      <c r="I857" s="24"/>
    </row>
    <row r="858" spans="2:9" x14ac:dyDescent="0.2">
      <c r="B858" s="24"/>
      <c r="C858" s="24"/>
      <c r="D858" s="24"/>
      <c r="G858" s="24"/>
      <c r="H858" s="24"/>
      <c r="I858" s="24"/>
    </row>
    <row r="859" spans="2:9" x14ac:dyDescent="0.2">
      <c r="B859" s="24"/>
      <c r="C859" s="24"/>
      <c r="D859" s="24"/>
      <c r="G859" s="24"/>
      <c r="H859" s="24"/>
      <c r="I859" s="24"/>
    </row>
    <row r="860" spans="2:9" x14ac:dyDescent="0.2">
      <c r="B860" s="24"/>
      <c r="C860" s="24"/>
      <c r="D860" s="24"/>
      <c r="G860" s="24"/>
      <c r="H860" s="24"/>
      <c r="I860" s="24"/>
    </row>
    <row r="861" spans="2:9" x14ac:dyDescent="0.2">
      <c r="B861" s="24"/>
      <c r="C861" s="24"/>
      <c r="D861" s="24"/>
      <c r="G861" s="24"/>
      <c r="H861" s="24"/>
      <c r="I861" s="24"/>
    </row>
    <row r="862" spans="2:9" x14ac:dyDescent="0.2">
      <c r="B862" s="24"/>
      <c r="C862" s="24"/>
      <c r="D862" s="24"/>
      <c r="G862" s="24"/>
      <c r="H862" s="24"/>
      <c r="I862" s="24"/>
    </row>
    <row r="863" spans="2:9" x14ac:dyDescent="0.2">
      <c r="B863" s="24"/>
      <c r="C863" s="24"/>
      <c r="D863" s="24"/>
      <c r="G863" s="24"/>
      <c r="H863" s="24"/>
      <c r="I863" s="24"/>
    </row>
    <row r="864" spans="2:9" x14ac:dyDescent="0.2">
      <c r="B864" s="24"/>
      <c r="C864" s="24"/>
      <c r="D864" s="24"/>
      <c r="G864" s="24"/>
      <c r="H864" s="24"/>
      <c r="I864" s="24"/>
    </row>
    <row r="865" spans="2:9" x14ac:dyDescent="0.2">
      <c r="B865" s="24"/>
      <c r="C865" s="24"/>
      <c r="D865" s="24"/>
      <c r="G865" s="24"/>
      <c r="H865" s="24"/>
      <c r="I865" s="24"/>
    </row>
    <row r="866" spans="2:9" x14ac:dyDescent="0.2">
      <c r="B866" s="24"/>
      <c r="C866" s="24"/>
      <c r="D866" s="24"/>
      <c r="G866" s="24"/>
      <c r="H866" s="24"/>
      <c r="I866" s="24"/>
    </row>
    <row r="867" spans="2:9" x14ac:dyDescent="0.2">
      <c r="B867" s="24"/>
      <c r="C867" s="24"/>
      <c r="D867" s="24"/>
      <c r="G867" s="24"/>
      <c r="H867" s="24"/>
      <c r="I867" s="24"/>
    </row>
    <row r="868" spans="2:9" x14ac:dyDescent="0.2">
      <c r="B868" s="24"/>
      <c r="C868" s="24"/>
      <c r="D868" s="24"/>
      <c r="G868" s="24"/>
      <c r="H868" s="24"/>
      <c r="I868" s="24"/>
    </row>
    <row r="869" spans="2:9" x14ac:dyDescent="0.2">
      <c r="B869" s="24"/>
      <c r="C869" s="24"/>
      <c r="D869" s="24"/>
      <c r="G869" s="24"/>
      <c r="H869" s="24"/>
      <c r="I869" s="24"/>
    </row>
    <row r="870" spans="2:9" x14ac:dyDescent="0.2">
      <c r="B870" s="24"/>
      <c r="C870" s="24"/>
      <c r="D870" s="24"/>
      <c r="G870" s="24"/>
      <c r="H870" s="24"/>
      <c r="I870" s="24"/>
    </row>
    <row r="871" spans="2:9" x14ac:dyDescent="0.2">
      <c r="B871" s="24"/>
      <c r="C871" s="24"/>
      <c r="D871" s="24"/>
      <c r="G871" s="24"/>
      <c r="H871" s="24"/>
      <c r="I871" s="24"/>
    </row>
    <row r="872" spans="2:9" x14ac:dyDescent="0.2">
      <c r="B872" s="24"/>
      <c r="C872" s="24"/>
      <c r="D872" s="24"/>
      <c r="G872" s="24"/>
      <c r="H872" s="24"/>
      <c r="I872" s="24"/>
    </row>
    <row r="873" spans="2:9" x14ac:dyDescent="0.2">
      <c r="B873" s="24"/>
      <c r="C873" s="24"/>
      <c r="D873" s="24"/>
      <c r="G873" s="24"/>
      <c r="H873" s="24"/>
      <c r="I873" s="24"/>
    </row>
    <row r="874" spans="2:9" x14ac:dyDescent="0.2">
      <c r="B874" s="24"/>
      <c r="C874" s="24"/>
      <c r="D874" s="24"/>
      <c r="G874" s="24"/>
      <c r="H874" s="24"/>
      <c r="I874" s="24"/>
    </row>
    <row r="875" spans="2:9" x14ac:dyDescent="0.2">
      <c r="B875" s="24"/>
      <c r="C875" s="24"/>
      <c r="D875" s="24"/>
      <c r="G875" s="24"/>
      <c r="H875" s="24"/>
      <c r="I875" s="24"/>
    </row>
    <row r="876" spans="2:9" x14ac:dyDescent="0.2">
      <c r="B876" s="24"/>
      <c r="C876" s="24"/>
      <c r="D876" s="24"/>
      <c r="G876" s="24"/>
      <c r="H876" s="24"/>
      <c r="I876" s="24"/>
    </row>
    <row r="877" spans="2:9" x14ac:dyDescent="0.2">
      <c r="B877" s="24"/>
      <c r="C877" s="24"/>
      <c r="D877" s="24"/>
      <c r="G877" s="24"/>
      <c r="H877" s="24"/>
      <c r="I877" s="24"/>
    </row>
    <row r="878" spans="2:9" x14ac:dyDescent="0.2">
      <c r="B878" s="24"/>
      <c r="C878" s="24"/>
      <c r="D878" s="24"/>
      <c r="G878" s="24"/>
      <c r="H878" s="24"/>
      <c r="I878" s="24"/>
    </row>
    <row r="879" spans="2:9" x14ac:dyDescent="0.2">
      <c r="B879" s="24"/>
      <c r="C879" s="24"/>
      <c r="D879" s="24"/>
      <c r="G879" s="24"/>
      <c r="H879" s="24"/>
      <c r="I879" s="24"/>
    </row>
    <row r="880" spans="2:9" x14ac:dyDescent="0.2">
      <c r="B880" s="24"/>
      <c r="C880" s="24"/>
      <c r="D880" s="24"/>
      <c r="G880" s="24"/>
      <c r="H880" s="24"/>
      <c r="I880" s="24"/>
    </row>
    <row r="881" spans="2:9" x14ac:dyDescent="0.2">
      <c r="B881" s="24"/>
      <c r="C881" s="24"/>
      <c r="D881" s="24"/>
      <c r="G881" s="24"/>
      <c r="H881" s="24"/>
      <c r="I881" s="24"/>
    </row>
    <row r="882" spans="2:9" x14ac:dyDescent="0.2">
      <c r="B882" s="24"/>
      <c r="C882" s="24"/>
      <c r="D882" s="24"/>
      <c r="G882" s="24"/>
      <c r="H882" s="24"/>
      <c r="I882" s="24"/>
    </row>
    <row r="883" spans="2:9" x14ac:dyDescent="0.2">
      <c r="B883" s="24"/>
      <c r="C883" s="24"/>
      <c r="D883" s="24"/>
      <c r="G883" s="24"/>
      <c r="H883" s="24"/>
      <c r="I883" s="24"/>
    </row>
    <row r="884" spans="2:9" x14ac:dyDescent="0.2">
      <c r="B884" s="24"/>
      <c r="C884" s="24"/>
      <c r="D884" s="24"/>
      <c r="G884" s="24"/>
      <c r="H884" s="24"/>
      <c r="I884" s="24"/>
    </row>
    <row r="885" spans="2:9" x14ac:dyDescent="0.2">
      <c r="B885" s="24"/>
      <c r="C885" s="24"/>
      <c r="D885" s="24"/>
      <c r="G885" s="24"/>
      <c r="H885" s="24"/>
      <c r="I885" s="24"/>
    </row>
    <row r="886" spans="2:9" x14ac:dyDescent="0.2">
      <c r="B886" s="24"/>
      <c r="C886" s="24"/>
      <c r="D886" s="24"/>
      <c r="G886" s="24"/>
      <c r="H886" s="24"/>
      <c r="I886" s="24"/>
    </row>
    <row r="887" spans="2:9" x14ac:dyDescent="0.2">
      <c r="B887" s="24"/>
      <c r="C887" s="24"/>
      <c r="D887" s="24"/>
      <c r="G887" s="24"/>
      <c r="H887" s="24"/>
      <c r="I887" s="24"/>
    </row>
    <row r="888" spans="2:9" x14ac:dyDescent="0.2">
      <c r="B888" s="24"/>
      <c r="C888" s="24"/>
      <c r="D888" s="24"/>
      <c r="G888" s="24"/>
      <c r="H888" s="24"/>
      <c r="I888" s="24"/>
    </row>
    <row r="889" spans="2:9" x14ac:dyDescent="0.2">
      <c r="B889" s="24"/>
      <c r="C889" s="24"/>
      <c r="D889" s="24"/>
      <c r="G889" s="24"/>
      <c r="H889" s="24"/>
      <c r="I889" s="24"/>
    </row>
    <row r="890" spans="2:9" x14ac:dyDescent="0.2">
      <c r="B890" s="24"/>
      <c r="C890" s="24"/>
      <c r="D890" s="24"/>
      <c r="G890" s="24"/>
      <c r="H890" s="24"/>
      <c r="I890" s="24"/>
    </row>
    <row r="891" spans="2:9" x14ac:dyDescent="0.2">
      <c r="B891" s="24"/>
      <c r="C891" s="24"/>
      <c r="D891" s="24"/>
      <c r="G891" s="24"/>
      <c r="H891" s="24"/>
      <c r="I891" s="24"/>
    </row>
    <row r="892" spans="2:9" x14ac:dyDescent="0.2">
      <c r="B892" s="24"/>
      <c r="C892" s="24"/>
      <c r="D892" s="24"/>
      <c r="G892" s="24"/>
      <c r="H892" s="24"/>
      <c r="I892" s="24"/>
    </row>
    <row r="893" spans="2:9" x14ac:dyDescent="0.2">
      <c r="B893" s="24"/>
      <c r="C893" s="24"/>
      <c r="D893" s="24"/>
      <c r="G893" s="24"/>
      <c r="H893" s="24"/>
      <c r="I893" s="24"/>
    </row>
    <row r="894" spans="2:9" x14ac:dyDescent="0.2">
      <c r="B894" s="24"/>
      <c r="C894" s="24"/>
      <c r="D894" s="24"/>
      <c r="G894" s="24"/>
      <c r="H894" s="24"/>
      <c r="I894" s="24"/>
    </row>
    <row r="895" spans="2:9" x14ac:dyDescent="0.2">
      <c r="B895" s="24"/>
      <c r="C895" s="24"/>
      <c r="D895" s="24"/>
      <c r="G895" s="24"/>
      <c r="H895" s="24"/>
      <c r="I895" s="24"/>
    </row>
    <row r="896" spans="2:9" x14ac:dyDescent="0.2">
      <c r="B896" s="24"/>
      <c r="C896" s="24"/>
      <c r="D896" s="24"/>
      <c r="G896" s="24"/>
      <c r="H896" s="24"/>
      <c r="I896" s="24"/>
    </row>
    <row r="897" spans="2:9" x14ac:dyDescent="0.2">
      <c r="B897" s="24"/>
      <c r="C897" s="24"/>
      <c r="D897" s="24"/>
      <c r="G897" s="24"/>
      <c r="H897" s="24"/>
      <c r="I897" s="24"/>
    </row>
    <row r="898" spans="2:9" x14ac:dyDescent="0.2">
      <c r="B898" s="24"/>
      <c r="C898" s="24"/>
      <c r="D898" s="24"/>
      <c r="G898" s="24"/>
      <c r="H898" s="24"/>
      <c r="I898" s="24"/>
    </row>
    <row r="899" spans="2:9" x14ac:dyDescent="0.2">
      <c r="B899" s="24"/>
      <c r="C899" s="24"/>
      <c r="D899" s="24"/>
      <c r="G899" s="24"/>
      <c r="H899" s="24"/>
      <c r="I899" s="24"/>
    </row>
    <row r="900" spans="2:9" x14ac:dyDescent="0.2">
      <c r="B900" s="24"/>
      <c r="C900" s="24"/>
      <c r="D900" s="24"/>
      <c r="G900" s="24"/>
      <c r="H900" s="24"/>
      <c r="I900" s="24"/>
    </row>
    <row r="901" spans="2:9" x14ac:dyDescent="0.2">
      <c r="B901" s="24"/>
      <c r="C901" s="24"/>
      <c r="D901" s="24"/>
      <c r="G901" s="24"/>
      <c r="H901" s="24"/>
      <c r="I901" s="24"/>
    </row>
    <row r="902" spans="2:9" x14ac:dyDescent="0.2">
      <c r="B902" s="24"/>
      <c r="C902" s="24"/>
      <c r="D902" s="24"/>
      <c r="G902" s="24"/>
      <c r="H902" s="24"/>
      <c r="I902" s="24"/>
    </row>
    <row r="903" spans="2:9" x14ac:dyDescent="0.2">
      <c r="B903" s="24"/>
      <c r="C903" s="24"/>
      <c r="D903" s="24"/>
      <c r="G903" s="24"/>
      <c r="H903" s="24"/>
      <c r="I903" s="24"/>
    </row>
    <row r="904" spans="2:9" x14ac:dyDescent="0.2">
      <c r="B904" s="24"/>
      <c r="C904" s="24"/>
      <c r="D904" s="24"/>
      <c r="G904" s="24"/>
      <c r="H904" s="24"/>
      <c r="I904" s="24"/>
    </row>
    <row r="905" spans="2:9" x14ac:dyDescent="0.2">
      <c r="B905" s="24"/>
      <c r="C905" s="24"/>
      <c r="D905" s="24"/>
      <c r="G905" s="24"/>
      <c r="H905" s="24"/>
      <c r="I905" s="24"/>
    </row>
    <row r="906" spans="2:9" x14ac:dyDescent="0.2">
      <c r="B906" s="24"/>
      <c r="C906" s="24"/>
      <c r="D906" s="24"/>
      <c r="G906" s="24"/>
      <c r="H906" s="24"/>
      <c r="I906" s="24"/>
    </row>
    <row r="907" spans="2:9" x14ac:dyDescent="0.2">
      <c r="B907" s="24"/>
      <c r="C907" s="24"/>
      <c r="D907" s="24"/>
      <c r="G907" s="24"/>
      <c r="H907" s="24"/>
      <c r="I907" s="24"/>
    </row>
    <row r="908" spans="2:9" x14ac:dyDescent="0.2">
      <c r="B908" s="24"/>
      <c r="C908" s="24"/>
      <c r="D908" s="24"/>
      <c r="G908" s="24"/>
      <c r="H908" s="24"/>
      <c r="I908" s="24"/>
    </row>
    <row r="909" spans="2:9" x14ac:dyDescent="0.2">
      <c r="B909" s="24"/>
      <c r="C909" s="24"/>
      <c r="D909" s="24"/>
      <c r="G909" s="24"/>
      <c r="H909" s="24"/>
      <c r="I909" s="24"/>
    </row>
    <row r="910" spans="2:9" x14ac:dyDescent="0.2">
      <c r="B910" s="24"/>
      <c r="C910" s="24"/>
      <c r="D910" s="24"/>
      <c r="G910" s="24"/>
      <c r="H910" s="24"/>
      <c r="I910" s="24"/>
    </row>
    <row r="911" spans="2:9" x14ac:dyDescent="0.2">
      <c r="B911" s="24"/>
      <c r="C911" s="24"/>
      <c r="D911" s="24"/>
      <c r="G911" s="24"/>
      <c r="H911" s="24"/>
      <c r="I911" s="24"/>
    </row>
    <row r="912" spans="2:9" x14ac:dyDescent="0.2">
      <c r="B912" s="24"/>
      <c r="C912" s="24"/>
      <c r="D912" s="24"/>
      <c r="G912" s="24"/>
      <c r="H912" s="24"/>
      <c r="I912" s="24"/>
    </row>
    <row r="913" spans="2:9" x14ac:dyDescent="0.2">
      <c r="B913" s="24"/>
      <c r="C913" s="24"/>
      <c r="D913" s="24"/>
      <c r="G913" s="24"/>
      <c r="H913" s="24"/>
      <c r="I913" s="24"/>
    </row>
    <row r="914" spans="2:9" x14ac:dyDescent="0.2">
      <c r="B914" s="24"/>
      <c r="C914" s="24"/>
      <c r="D914" s="24"/>
      <c r="G914" s="24"/>
      <c r="H914" s="24"/>
      <c r="I914" s="24"/>
    </row>
    <row r="915" spans="2:9" x14ac:dyDescent="0.2">
      <c r="B915" s="24"/>
      <c r="C915" s="24"/>
      <c r="D915" s="24"/>
      <c r="G915" s="24"/>
      <c r="H915" s="24"/>
      <c r="I915" s="24"/>
    </row>
    <row r="916" spans="2:9" x14ac:dyDescent="0.2">
      <c r="B916" s="24"/>
      <c r="C916" s="24"/>
      <c r="D916" s="24"/>
      <c r="G916" s="24"/>
      <c r="H916" s="24"/>
      <c r="I916" s="24"/>
    </row>
    <row r="917" spans="2:9" x14ac:dyDescent="0.2">
      <c r="B917" s="24"/>
      <c r="C917" s="24"/>
      <c r="D917" s="24"/>
      <c r="G917" s="24"/>
      <c r="H917" s="24"/>
      <c r="I917" s="24"/>
    </row>
    <row r="918" spans="2:9" x14ac:dyDescent="0.2">
      <c r="B918" s="24"/>
      <c r="C918" s="24"/>
      <c r="D918" s="24"/>
      <c r="G918" s="24"/>
      <c r="H918" s="24"/>
      <c r="I918" s="24"/>
    </row>
    <row r="919" spans="2:9" x14ac:dyDescent="0.2">
      <c r="B919" s="24"/>
      <c r="C919" s="24"/>
      <c r="D919" s="24"/>
      <c r="G919" s="24"/>
      <c r="H919" s="24"/>
      <c r="I919" s="24"/>
    </row>
    <row r="920" spans="2:9" x14ac:dyDescent="0.2">
      <c r="B920" s="24"/>
      <c r="C920" s="24"/>
      <c r="D920" s="24"/>
      <c r="G920" s="24"/>
      <c r="H920" s="24"/>
      <c r="I920" s="24"/>
    </row>
    <row r="921" spans="2:9" x14ac:dyDescent="0.2">
      <c r="B921" s="24"/>
      <c r="C921" s="24"/>
      <c r="D921" s="24"/>
      <c r="G921" s="24"/>
      <c r="H921" s="24"/>
      <c r="I921" s="24"/>
    </row>
    <row r="922" spans="2:9" x14ac:dyDescent="0.2">
      <c r="B922" s="24"/>
      <c r="C922" s="24"/>
      <c r="D922" s="24"/>
      <c r="G922" s="24"/>
      <c r="H922" s="24"/>
      <c r="I922" s="24"/>
    </row>
    <row r="923" spans="2:9" x14ac:dyDescent="0.2">
      <c r="B923" s="24"/>
      <c r="C923" s="24"/>
      <c r="D923" s="24"/>
      <c r="G923" s="24"/>
      <c r="H923" s="24"/>
      <c r="I923" s="24"/>
    </row>
    <row r="924" spans="2:9" x14ac:dyDescent="0.2">
      <c r="B924" s="24"/>
      <c r="C924" s="24"/>
      <c r="D924" s="24"/>
      <c r="G924" s="24"/>
      <c r="H924" s="24"/>
      <c r="I924" s="24"/>
    </row>
    <row r="925" spans="2:9" x14ac:dyDescent="0.2">
      <c r="B925" s="24"/>
      <c r="C925" s="24"/>
      <c r="D925" s="24"/>
      <c r="G925" s="24"/>
      <c r="H925" s="24"/>
      <c r="I925" s="24"/>
    </row>
    <row r="926" spans="2:9" x14ac:dyDescent="0.2">
      <c r="B926" s="24"/>
      <c r="C926" s="24"/>
      <c r="D926" s="24"/>
      <c r="G926" s="24"/>
      <c r="H926" s="24"/>
      <c r="I926" s="24"/>
    </row>
    <row r="927" spans="2:9" x14ac:dyDescent="0.2">
      <c r="B927" s="24"/>
      <c r="C927" s="24"/>
      <c r="D927" s="24"/>
      <c r="G927" s="24"/>
      <c r="H927" s="24"/>
      <c r="I927" s="24"/>
    </row>
    <row r="928" spans="2:9" x14ac:dyDescent="0.2">
      <c r="B928" s="24"/>
      <c r="C928" s="24"/>
      <c r="D928" s="24"/>
      <c r="G928" s="24"/>
      <c r="H928" s="24"/>
      <c r="I928" s="24"/>
    </row>
    <row r="929" spans="2:9" x14ac:dyDescent="0.2">
      <c r="B929" s="24"/>
      <c r="C929" s="24"/>
      <c r="D929" s="24"/>
      <c r="G929" s="24"/>
      <c r="H929" s="24"/>
      <c r="I929" s="24"/>
    </row>
    <row r="930" spans="2:9" x14ac:dyDescent="0.2">
      <c r="D930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opLeftCell="A11" workbookViewId="0">
      <selection activeCell="A12" sqref="A12"/>
    </sheetView>
  </sheetViews>
  <sheetFormatPr defaultRowHeight="13.5" x14ac:dyDescent="0.25"/>
  <cols>
    <col min="1" max="1" width="10.85546875" style="43" customWidth="1"/>
    <col min="2" max="2" width="14.28515625" style="43" customWidth="1"/>
    <col min="3" max="3" width="9.28515625" style="43" customWidth="1"/>
    <col min="4" max="4" width="12.5703125" style="43" customWidth="1"/>
    <col min="5" max="5" width="11.85546875" style="43" customWidth="1"/>
    <col min="6" max="6" width="9.42578125" style="43" customWidth="1"/>
    <col min="7" max="7" width="11.28515625" style="43" customWidth="1"/>
    <col min="8" max="8" width="10.7109375" style="43" customWidth="1"/>
    <col min="9" max="9" width="10.42578125" style="43" customWidth="1"/>
    <col min="10" max="10" width="11" style="43" customWidth="1"/>
    <col min="11" max="11" width="10.5703125" style="43" customWidth="1"/>
    <col min="12" max="16384" width="9.140625" style="43"/>
  </cols>
  <sheetData>
    <row r="1" spans="1:12" x14ac:dyDescent="0.25">
      <c r="B1" s="44" t="s">
        <v>62</v>
      </c>
      <c r="C1" s="44" t="s">
        <v>63</v>
      </c>
      <c r="D1" s="44" t="s">
        <v>64</v>
      </c>
      <c r="E1" s="44" t="s">
        <v>65</v>
      </c>
    </row>
    <row r="2" spans="1:12" x14ac:dyDescent="0.25">
      <c r="B2" s="44" t="s">
        <v>66</v>
      </c>
      <c r="C2" s="44" t="s">
        <v>67</v>
      </c>
      <c r="D2" s="44" t="s">
        <v>68</v>
      </c>
      <c r="E2" s="44" t="s">
        <v>69</v>
      </c>
    </row>
    <row r="3" spans="1:12" x14ac:dyDescent="0.25">
      <c r="B3" s="44" t="s">
        <v>70</v>
      </c>
      <c r="C3" s="44"/>
      <c r="D3" s="44" t="s">
        <v>71</v>
      </c>
      <c r="E3" s="44" t="s">
        <v>67</v>
      </c>
    </row>
    <row r="5" spans="1:12" x14ac:dyDescent="0.25">
      <c r="A5" s="43" t="s">
        <v>72</v>
      </c>
      <c r="B5" s="45">
        <f>D$8*C5</f>
        <v>52166.938621788693</v>
      </c>
      <c r="C5" s="46">
        <f>F18</f>
        <v>0.34412502752643082</v>
      </c>
      <c r="D5" s="47">
        <f>SUM(H18:J18)</f>
        <v>56889</v>
      </c>
      <c r="E5" s="46">
        <f>D5/D$8</f>
        <v>0.37527463194427091</v>
      </c>
      <c r="F5" s="46">
        <f>(E5/C5)-1</f>
        <v>9.0518276574486078E-2</v>
      </c>
    </row>
    <row r="6" spans="1:12" x14ac:dyDescent="0.25">
      <c r="A6" s="43" t="s">
        <v>73</v>
      </c>
      <c r="B6" s="45">
        <f>D$8*C6</f>
        <v>85999.151026447726</v>
      </c>
      <c r="C6" s="46">
        <f>F19</f>
        <v>0.56730298913621147</v>
      </c>
      <c r="D6" s="47">
        <f>SUM(H19:J19)</f>
        <v>87407</v>
      </c>
      <c r="E6" s="46">
        <f>D6/D$8</f>
        <v>0.57659002187334785</v>
      </c>
      <c r="F6" s="46">
        <f>(E6/C6)-1</f>
        <v>1.6370498507820352E-2</v>
      </c>
    </row>
    <row r="7" spans="1:12" x14ac:dyDescent="0.25">
      <c r="A7" s="43" t="s">
        <v>74</v>
      </c>
      <c r="B7" s="45">
        <f>D$8*C7</f>
        <v>13426.890951763589</v>
      </c>
      <c r="C7" s="46">
        <f>F20</f>
        <v>8.857198333735769E-2</v>
      </c>
      <c r="D7" s="47">
        <f>SUM(H20:J20)</f>
        <v>7296.9806000000171</v>
      </c>
      <c r="E7" s="46">
        <f>D7/D$8</f>
        <v>4.8135346182381328E-2</v>
      </c>
      <c r="F7" s="46">
        <f>(E7/C7)-1</f>
        <v>-0.45653981802529076</v>
      </c>
    </row>
    <row r="8" spans="1:12" x14ac:dyDescent="0.25">
      <c r="A8" s="43" t="s">
        <v>75</v>
      </c>
      <c r="B8" s="45">
        <f>SUM(B5:B7)</f>
        <v>151592.98059999998</v>
      </c>
      <c r="C8" s="46">
        <f>SUM(C5:C7)</f>
        <v>1</v>
      </c>
      <c r="D8" s="45">
        <f>SUM(D5:D7)</f>
        <v>151592.98060000001</v>
      </c>
      <c r="E8" s="46">
        <f>SUM(E5:E7)</f>
        <v>1</v>
      </c>
    </row>
    <row r="10" spans="1:12" x14ac:dyDescent="0.25">
      <c r="A10" s="43" t="s">
        <v>76</v>
      </c>
    </row>
    <row r="12" spans="1:12" ht="15" x14ac:dyDescent="0.3">
      <c r="A12" s="48" t="s">
        <v>77</v>
      </c>
    </row>
    <row r="14" spans="1:12" x14ac:dyDescent="0.25">
      <c r="A14" s="44"/>
      <c r="B14" s="44" t="s">
        <v>63</v>
      </c>
      <c r="C14" s="44" t="s">
        <v>63</v>
      </c>
      <c r="D14" s="44" t="s">
        <v>63</v>
      </c>
      <c r="E14" s="44" t="s">
        <v>78</v>
      </c>
      <c r="F14" s="44" t="s">
        <v>79</v>
      </c>
      <c r="G14" s="44" t="s">
        <v>80</v>
      </c>
      <c r="H14" s="44" t="s">
        <v>81</v>
      </c>
      <c r="I14" s="44" t="s">
        <v>81</v>
      </c>
      <c r="J14" s="44" t="s">
        <v>81</v>
      </c>
      <c r="K14" s="44" t="s">
        <v>81</v>
      </c>
      <c r="L14" s="44" t="s">
        <v>65</v>
      </c>
    </row>
    <row r="15" spans="1:12" x14ac:dyDescent="0.25">
      <c r="A15" s="44"/>
      <c r="B15" s="44" t="s">
        <v>82</v>
      </c>
      <c r="C15" s="44" t="s">
        <v>83</v>
      </c>
      <c r="D15" s="44" t="s">
        <v>84</v>
      </c>
      <c r="E15" s="44" t="s">
        <v>85</v>
      </c>
      <c r="F15" s="44" t="s">
        <v>86</v>
      </c>
      <c r="G15" s="44" t="s">
        <v>87</v>
      </c>
      <c r="H15" s="44" t="s">
        <v>69</v>
      </c>
      <c r="I15" s="44" t="s">
        <v>69</v>
      </c>
      <c r="J15" s="44" t="s">
        <v>69</v>
      </c>
      <c r="K15" s="44" t="s">
        <v>69</v>
      </c>
      <c r="L15" s="44" t="s">
        <v>88</v>
      </c>
    </row>
    <row r="16" spans="1:12" x14ac:dyDescent="0.25">
      <c r="A16" s="44"/>
      <c r="B16" s="44" t="s">
        <v>89</v>
      </c>
      <c r="C16" s="44" t="s">
        <v>90</v>
      </c>
      <c r="D16" s="44" t="s">
        <v>91</v>
      </c>
      <c r="E16" s="44" t="s">
        <v>92</v>
      </c>
      <c r="F16" s="44"/>
      <c r="G16" s="44" t="s">
        <v>93</v>
      </c>
      <c r="H16" s="44" t="s">
        <v>94</v>
      </c>
      <c r="I16" s="44" t="s">
        <v>95</v>
      </c>
      <c r="J16" s="44" t="s">
        <v>96</v>
      </c>
      <c r="K16" s="44" t="s">
        <v>75</v>
      </c>
      <c r="L16" s="44" t="s">
        <v>86</v>
      </c>
    </row>
    <row r="18" spans="1:12" x14ac:dyDescent="0.25">
      <c r="A18" s="43" t="s">
        <v>72</v>
      </c>
      <c r="B18" s="45">
        <v>24738</v>
      </c>
      <c r="C18" s="45">
        <f>3613</f>
        <v>3613</v>
      </c>
      <c r="D18" s="45">
        <f>(473208/701331)*SUM(B18:C18)</f>
        <v>19129.227152371703</v>
      </c>
      <c r="E18" s="47">
        <f>SUM(B18:D18)</f>
        <v>47480.227152371706</v>
      </c>
      <c r="F18" s="46">
        <f>E18/E21</f>
        <v>0.34412502752643082</v>
      </c>
      <c r="G18" s="45">
        <f>F18*$K$21</f>
        <v>52166.938621788693</v>
      </c>
      <c r="H18" s="45">
        <v>29487</v>
      </c>
      <c r="I18" s="45">
        <v>23792</v>
      </c>
      <c r="J18" s="45">
        <v>3610</v>
      </c>
      <c r="K18" s="45">
        <f>SUM(H18:J18)</f>
        <v>56889</v>
      </c>
      <c r="L18" s="46">
        <f>K18/$K$21</f>
        <v>0.37527463194427091</v>
      </c>
    </row>
    <row r="19" spans="1:12" x14ac:dyDescent="0.25">
      <c r="A19" s="43" t="s">
        <v>97</v>
      </c>
      <c r="B19" s="45">
        <f>68160-B18-B20</f>
        <v>40271</v>
      </c>
      <c r="C19" s="45">
        <f>(10606-C18-C20)</f>
        <v>6480</v>
      </c>
      <c r="D19" s="45">
        <f>((559382-473208-14110)/(814253-701331-6042))*SUM(B19:C19)</f>
        <v>31521.931736526949</v>
      </c>
      <c r="E19" s="47">
        <f>SUM(B19:D19)</f>
        <v>78272.931736526953</v>
      </c>
      <c r="F19" s="46">
        <f>E19/E21</f>
        <v>0.56730298913621147</v>
      </c>
      <c r="G19" s="45">
        <f>F19*$K$21</f>
        <v>85999.151026447726</v>
      </c>
      <c r="H19" s="45">
        <v>42192</v>
      </c>
      <c r="I19" s="45">
        <v>38731</v>
      </c>
      <c r="J19" s="45">
        <v>6484</v>
      </c>
      <c r="K19" s="45">
        <f>SUM(H19:J19)</f>
        <v>87407</v>
      </c>
      <c r="L19" s="46">
        <f>K19/$K$21</f>
        <v>0.57659002187334785</v>
      </c>
    </row>
    <row r="20" spans="1:12" x14ac:dyDescent="0.25">
      <c r="A20" s="43" t="s">
        <v>98</v>
      </c>
      <c r="B20" s="45">
        <v>3151</v>
      </c>
      <c r="C20" s="45">
        <f>513</f>
        <v>513</v>
      </c>
      <c r="D20" s="45">
        <f>((14110)/(6042))*SUM(B20:C20)</f>
        <v>8556.6103939093027</v>
      </c>
      <c r="E20" s="47">
        <f>SUM(B20:D20)</f>
        <v>12220.610393909303</v>
      </c>
      <c r="F20" s="46">
        <f>E20/E21</f>
        <v>8.857198333735769E-2</v>
      </c>
      <c r="G20" s="45">
        <f>F20*$K$21</f>
        <v>13426.890951763589</v>
      </c>
      <c r="H20" s="45">
        <f>H23-H21</f>
        <v>3541.1338000000105</v>
      </c>
      <c r="I20" s="45">
        <f>I23-I21</f>
        <v>3030.6662000000069</v>
      </c>
      <c r="J20" s="45">
        <f>J23-J21</f>
        <v>725.18059999999969</v>
      </c>
      <c r="K20" s="45">
        <f>SUM(H20:J20)</f>
        <v>7296.9806000000171</v>
      </c>
      <c r="L20" s="46">
        <f>K20/$K$21</f>
        <v>4.8135346182381328E-2</v>
      </c>
    </row>
    <row r="21" spans="1:12" x14ac:dyDescent="0.25">
      <c r="A21" s="43" t="s">
        <v>99</v>
      </c>
      <c r="B21" s="45">
        <f t="shared" ref="B21:G21" si="0">SUM(B18:B20)</f>
        <v>68160</v>
      </c>
      <c r="C21" s="45">
        <f t="shared" si="0"/>
        <v>10606</v>
      </c>
      <c r="D21" s="45">
        <f t="shared" si="0"/>
        <v>59207.769282807953</v>
      </c>
      <c r="E21" s="45">
        <f t="shared" si="0"/>
        <v>137973.76928280797</v>
      </c>
      <c r="F21" s="46">
        <f t="shared" si="0"/>
        <v>1</v>
      </c>
      <c r="G21" s="45">
        <f t="shared" si="0"/>
        <v>151592.98059999998</v>
      </c>
      <c r="H21" s="45">
        <f>SUM(H18:H19)</f>
        <v>71679</v>
      </c>
      <c r="I21" s="45">
        <f>SUM(I18:I19)</f>
        <v>62523</v>
      </c>
      <c r="J21" s="45">
        <f>SUM(J18:J19)</f>
        <v>10094</v>
      </c>
      <c r="K21" s="45">
        <f>SUM(K18:K20)</f>
        <v>151592.98060000001</v>
      </c>
      <c r="L21" s="49">
        <f>SUM(L18:L20)</f>
        <v>1</v>
      </c>
    </row>
    <row r="23" spans="1:12" x14ac:dyDescent="0.25">
      <c r="A23" s="43" t="s">
        <v>100</v>
      </c>
      <c r="H23" s="43">
        <f>73738*1.01*1.01</f>
        <v>75220.133800000011</v>
      </c>
      <c r="I23" s="43">
        <f>64262*1.01*1.01</f>
        <v>65553.666200000007</v>
      </c>
      <c r="J23" s="43">
        <f>10606*1.01*1.01</f>
        <v>10819.1806</v>
      </c>
      <c r="K23" s="43">
        <f>SUM(H23:J23)</f>
        <v>151592.98060000001</v>
      </c>
    </row>
    <row r="24" spans="1:12" x14ac:dyDescent="0.25">
      <c r="A24" s="50" t="s">
        <v>101</v>
      </c>
    </row>
    <row r="25" spans="1:12" x14ac:dyDescent="0.25">
      <c r="A25" s="50" t="s">
        <v>102</v>
      </c>
    </row>
    <row r="26" spans="1:12" x14ac:dyDescent="0.25">
      <c r="A26" s="50" t="s">
        <v>103</v>
      </c>
    </row>
    <row r="27" spans="1:12" x14ac:dyDescent="0.25">
      <c r="A27" s="50" t="s">
        <v>104</v>
      </c>
    </row>
    <row r="28" spans="1:12" x14ac:dyDescent="0.25">
      <c r="A28" s="50" t="s">
        <v>105</v>
      </c>
    </row>
    <row r="29" spans="1:12" x14ac:dyDescent="0.25">
      <c r="A29" s="50" t="s">
        <v>106</v>
      </c>
    </row>
    <row r="30" spans="1:12" x14ac:dyDescent="0.25">
      <c r="A30" s="50" t="s">
        <v>107</v>
      </c>
    </row>
    <row r="31" spans="1:12" x14ac:dyDescent="0.25">
      <c r="A31" s="50" t="s">
        <v>108</v>
      </c>
    </row>
  </sheetData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F14" sqref="F14"/>
    </sheetView>
  </sheetViews>
  <sheetFormatPr defaultRowHeight="13.5" x14ac:dyDescent="0.25"/>
  <cols>
    <col min="1" max="1" width="10.85546875" style="51" customWidth="1"/>
    <col min="2" max="2" width="11.140625" style="43" customWidth="1"/>
    <col min="3" max="3" width="11" style="43" customWidth="1"/>
    <col min="4" max="4" width="11.140625" style="43" customWidth="1"/>
    <col min="5" max="5" width="11" style="43" customWidth="1"/>
    <col min="6" max="6" width="11.42578125" style="43" customWidth="1"/>
    <col min="7" max="7" width="11.140625" style="43" customWidth="1"/>
    <col min="8" max="8" width="12.140625" style="43" customWidth="1"/>
    <col min="9" max="9" width="13.140625" style="43" customWidth="1"/>
    <col min="10" max="16384" width="9.140625" style="43"/>
  </cols>
  <sheetData>
    <row r="1" spans="1:13" x14ac:dyDescent="0.25">
      <c r="A1" s="51" t="s">
        <v>109</v>
      </c>
    </row>
    <row r="2" spans="1:13" x14ac:dyDescent="0.25">
      <c r="A2" s="51" t="s">
        <v>110</v>
      </c>
    </row>
    <row r="3" spans="1:13" x14ac:dyDescent="0.25">
      <c r="B3" s="44" t="s">
        <v>111</v>
      </c>
      <c r="C3" s="44" t="s">
        <v>111</v>
      </c>
      <c r="D3" s="52">
        <v>0.5</v>
      </c>
      <c r="E3" s="52">
        <v>0.5</v>
      </c>
      <c r="F3" s="53" t="s">
        <v>112</v>
      </c>
      <c r="G3" s="44" t="s">
        <v>113</v>
      </c>
      <c r="H3" s="44" t="s">
        <v>114</v>
      </c>
      <c r="I3" s="44" t="s">
        <v>114</v>
      </c>
    </row>
    <row r="4" spans="1:13" x14ac:dyDescent="0.25">
      <c r="A4" s="51" t="s">
        <v>115</v>
      </c>
      <c r="B4" s="44" t="s">
        <v>116</v>
      </c>
      <c r="C4" s="44" t="s">
        <v>117</v>
      </c>
      <c r="D4" s="44" t="s">
        <v>116</v>
      </c>
      <c r="E4" s="44" t="s">
        <v>113</v>
      </c>
      <c r="F4" s="44" t="s">
        <v>117</v>
      </c>
      <c r="G4" s="44" t="s">
        <v>117</v>
      </c>
      <c r="H4" s="44" t="s">
        <v>118</v>
      </c>
      <c r="I4" s="44" t="s">
        <v>119</v>
      </c>
    </row>
    <row r="5" spans="1:13" x14ac:dyDescent="0.25">
      <c r="A5" s="51" t="s">
        <v>120</v>
      </c>
      <c r="B5" s="44" t="s">
        <v>121</v>
      </c>
      <c r="C5" s="44" t="s">
        <v>122</v>
      </c>
      <c r="D5" s="44" t="s">
        <v>121</v>
      </c>
      <c r="E5" s="44" t="s">
        <v>121</v>
      </c>
      <c r="F5" s="44" t="s">
        <v>122</v>
      </c>
      <c r="G5" s="44" t="s">
        <v>122</v>
      </c>
      <c r="H5" s="44" t="s">
        <v>123</v>
      </c>
      <c r="I5" s="44" t="s">
        <v>123</v>
      </c>
    </row>
    <row r="7" spans="1:13" x14ac:dyDescent="0.25">
      <c r="A7" s="54">
        <v>1</v>
      </c>
      <c r="B7" s="55">
        <f t="shared" ref="B7:B17" si="0">$C$23</f>
        <v>7.1876311108761831E-2</v>
      </c>
      <c r="C7" s="55">
        <f>B7/A7</f>
        <v>7.1876311108761831E-2</v>
      </c>
      <c r="D7" s="56">
        <f>0.038</f>
        <v>3.7999999999999999E-2</v>
      </c>
      <c r="E7" s="56">
        <f>D7</f>
        <v>3.7999999999999999E-2</v>
      </c>
      <c r="F7" s="55">
        <f>SUM(E7,D7/A7)</f>
        <v>7.5999999999999998E-2</v>
      </c>
      <c r="G7" s="56">
        <f>B7</f>
        <v>7.1876311108761831E-2</v>
      </c>
      <c r="H7" s="57">
        <f>C7-G7</f>
        <v>0</v>
      </c>
      <c r="I7" s="57">
        <f>F7-G7</f>
        <v>4.123688891238167E-3</v>
      </c>
      <c r="K7" s="43" t="s">
        <v>124</v>
      </c>
    </row>
    <row r="8" spans="1:13" x14ac:dyDescent="0.25">
      <c r="A8" s="54">
        <v>0.9</v>
      </c>
      <c r="B8" s="55">
        <f t="shared" si="0"/>
        <v>7.1876311108761831E-2</v>
      </c>
      <c r="C8" s="55">
        <f t="shared" ref="C8:C17" si="1">B8/A8</f>
        <v>7.9862567898624254E-2</v>
      </c>
      <c r="D8" s="56">
        <f t="shared" ref="D8:D17" si="2">0.038</f>
        <v>3.7999999999999999E-2</v>
      </c>
      <c r="E8" s="56">
        <f t="shared" ref="E8:E17" si="3">D8</f>
        <v>3.7999999999999999E-2</v>
      </c>
      <c r="F8" s="55">
        <f t="shared" ref="F8:F17" si="4">SUM(E8,D8/A8)</f>
        <v>8.0222222222222223E-2</v>
      </c>
      <c r="G8" s="56">
        <f t="shared" ref="G8:G17" si="5">B8</f>
        <v>7.1876311108761831E-2</v>
      </c>
      <c r="H8" s="57">
        <f t="shared" ref="H8:H17" si="6">C8-G8</f>
        <v>7.9862567898624226E-3</v>
      </c>
      <c r="I8" s="57">
        <f t="shared" ref="I8:I17" si="7">F8-G8</f>
        <v>8.3459111134603914E-3</v>
      </c>
      <c r="K8" s="58">
        <f>F8-F7</f>
        <v>4.2222222222222244E-3</v>
      </c>
      <c r="L8" s="59"/>
      <c r="M8" s="60"/>
    </row>
    <row r="9" spans="1:13" x14ac:dyDescent="0.25">
      <c r="A9" s="54">
        <v>0.8</v>
      </c>
      <c r="B9" s="55">
        <f t="shared" si="0"/>
        <v>7.1876311108761831E-2</v>
      </c>
      <c r="C9" s="55">
        <f t="shared" si="1"/>
        <v>8.9845388885952282E-2</v>
      </c>
      <c r="D9" s="56">
        <f t="shared" si="2"/>
        <v>3.7999999999999999E-2</v>
      </c>
      <c r="E9" s="56">
        <f t="shared" si="3"/>
        <v>3.7999999999999999E-2</v>
      </c>
      <c r="F9" s="55">
        <f t="shared" si="4"/>
        <v>8.5499999999999993E-2</v>
      </c>
      <c r="G9" s="56">
        <f t="shared" si="5"/>
        <v>7.1876311108761831E-2</v>
      </c>
      <c r="H9" s="57">
        <f t="shared" si="6"/>
        <v>1.7969077777190451E-2</v>
      </c>
      <c r="I9" s="57">
        <f t="shared" si="7"/>
        <v>1.3623688891238162E-2</v>
      </c>
      <c r="K9" s="61">
        <f>F8-0.3*K8</f>
        <v>7.8955555555555557E-2</v>
      </c>
      <c r="L9" s="62"/>
      <c r="M9" s="63"/>
    </row>
    <row r="10" spans="1:13" x14ac:dyDescent="0.25">
      <c r="A10" s="54">
        <v>0.7</v>
      </c>
      <c r="B10" s="55">
        <f t="shared" si="0"/>
        <v>7.1876311108761831E-2</v>
      </c>
      <c r="C10" s="55">
        <f t="shared" si="1"/>
        <v>0.10268044444108834</v>
      </c>
      <c r="D10" s="56">
        <f t="shared" si="2"/>
        <v>3.7999999999999999E-2</v>
      </c>
      <c r="E10" s="56">
        <f t="shared" si="3"/>
        <v>3.7999999999999999E-2</v>
      </c>
      <c r="F10" s="55">
        <f t="shared" si="4"/>
        <v>9.2285714285714276E-2</v>
      </c>
      <c r="G10" s="56">
        <f t="shared" si="5"/>
        <v>7.1876311108761831E-2</v>
      </c>
      <c r="H10" s="57">
        <f t="shared" si="6"/>
        <v>3.0804133332326511E-2</v>
      </c>
      <c r="I10" s="57">
        <f t="shared" si="7"/>
        <v>2.0409403176952445E-2</v>
      </c>
      <c r="K10" s="64">
        <f>C8-C7</f>
        <v>7.9862567898624226E-3</v>
      </c>
      <c r="L10" s="62"/>
      <c r="M10" s="63"/>
    </row>
    <row r="11" spans="1:13" x14ac:dyDescent="0.25">
      <c r="A11" s="54">
        <v>0.65</v>
      </c>
      <c r="B11" s="55">
        <f t="shared" si="0"/>
        <v>7.1876311108761831E-2</v>
      </c>
      <c r="C11" s="55">
        <f>B11/A11</f>
        <v>0.11057894016732589</v>
      </c>
      <c r="D11" s="56">
        <f t="shared" si="2"/>
        <v>3.7999999999999999E-2</v>
      </c>
      <c r="E11" s="56">
        <f t="shared" si="3"/>
        <v>3.7999999999999999E-2</v>
      </c>
      <c r="F11" s="55">
        <f>SUM(E11,D11/A11)</f>
        <v>9.646153846153846E-2</v>
      </c>
      <c r="G11" s="56">
        <f>B11</f>
        <v>7.1876311108761831E-2</v>
      </c>
      <c r="H11" s="57">
        <f>C11-G11</f>
        <v>3.8702629058564059E-2</v>
      </c>
      <c r="I11" s="57">
        <f>F11-G11</f>
        <v>2.4585227352776629E-2</v>
      </c>
      <c r="K11" s="61">
        <f>C8-0.3*K10</f>
        <v>7.7466690861665521E-2</v>
      </c>
      <c r="L11" s="62"/>
      <c r="M11" s="63"/>
    </row>
    <row r="12" spans="1:13" x14ac:dyDescent="0.25">
      <c r="A12" s="54">
        <v>0.6</v>
      </c>
      <c r="B12" s="55">
        <f t="shared" si="0"/>
        <v>7.1876311108761831E-2</v>
      </c>
      <c r="C12" s="55">
        <f t="shared" si="1"/>
        <v>0.11979385184793639</v>
      </c>
      <c r="D12" s="56">
        <f t="shared" si="2"/>
        <v>3.7999999999999999E-2</v>
      </c>
      <c r="E12" s="56">
        <f t="shared" si="3"/>
        <v>3.7999999999999999E-2</v>
      </c>
      <c r="F12" s="55">
        <f t="shared" si="4"/>
        <v>0.10133333333333333</v>
      </c>
      <c r="G12" s="56">
        <f t="shared" si="5"/>
        <v>7.1876311108761831E-2</v>
      </c>
      <c r="H12" s="57">
        <f t="shared" si="6"/>
        <v>4.7917540739174563E-2</v>
      </c>
      <c r="I12" s="57">
        <f t="shared" si="7"/>
        <v>2.94570222245715E-2</v>
      </c>
      <c r="K12" s="65"/>
      <c r="L12" s="62"/>
      <c r="M12" s="63"/>
    </row>
    <row r="13" spans="1:13" x14ac:dyDescent="0.25">
      <c r="A13" s="54">
        <v>0.5</v>
      </c>
      <c r="B13" s="55">
        <f t="shared" si="0"/>
        <v>7.1876311108761831E-2</v>
      </c>
      <c r="C13" s="55">
        <f t="shared" si="1"/>
        <v>0.14375262221752366</v>
      </c>
      <c r="D13" s="56">
        <f t="shared" si="2"/>
        <v>3.7999999999999999E-2</v>
      </c>
      <c r="E13" s="56">
        <f t="shared" si="3"/>
        <v>3.7999999999999999E-2</v>
      </c>
      <c r="F13" s="55">
        <f t="shared" si="4"/>
        <v>0.11399999999999999</v>
      </c>
      <c r="G13" s="56">
        <f t="shared" si="5"/>
        <v>7.1876311108761831E-2</v>
      </c>
      <c r="H13" s="57">
        <f t="shared" si="6"/>
        <v>7.1876311108761831E-2</v>
      </c>
      <c r="I13" s="57">
        <f t="shared" si="7"/>
        <v>4.2123688891238159E-2</v>
      </c>
      <c r="K13" s="65"/>
      <c r="L13" s="62"/>
      <c r="M13" s="63"/>
    </row>
    <row r="14" spans="1:13" x14ac:dyDescent="0.25">
      <c r="A14" s="54">
        <v>0.4</v>
      </c>
      <c r="B14" s="55">
        <f t="shared" si="0"/>
        <v>7.1876311108761831E-2</v>
      </c>
      <c r="C14" s="55">
        <f t="shared" si="1"/>
        <v>0.17969077777190456</v>
      </c>
      <c r="D14" s="56">
        <f t="shared" si="2"/>
        <v>3.7999999999999999E-2</v>
      </c>
      <c r="E14" s="56">
        <f t="shared" si="3"/>
        <v>3.7999999999999999E-2</v>
      </c>
      <c r="F14" s="55">
        <f t="shared" si="4"/>
        <v>0.13299999999999998</v>
      </c>
      <c r="G14" s="56">
        <f t="shared" si="5"/>
        <v>7.1876311108761831E-2</v>
      </c>
      <c r="H14" s="57">
        <f t="shared" si="6"/>
        <v>0.10781446666314273</v>
      </c>
      <c r="I14" s="57">
        <f t="shared" si="7"/>
        <v>6.1123688891238148E-2</v>
      </c>
      <c r="K14" s="65">
        <f>C23*350*5*30*1.016*1.2</f>
        <v>4600.658921449628</v>
      </c>
      <c r="L14" s="62" t="s">
        <v>125</v>
      </c>
      <c r="M14" s="63"/>
    </row>
    <row r="15" spans="1:13" x14ac:dyDescent="0.25">
      <c r="A15" s="54">
        <v>0.3</v>
      </c>
      <c r="B15" s="55">
        <f t="shared" si="0"/>
        <v>7.1876311108761831E-2</v>
      </c>
      <c r="C15" s="55">
        <f t="shared" si="1"/>
        <v>0.23958770369587279</v>
      </c>
      <c r="D15" s="56">
        <f t="shared" si="2"/>
        <v>3.7999999999999999E-2</v>
      </c>
      <c r="E15" s="56">
        <f t="shared" si="3"/>
        <v>3.7999999999999999E-2</v>
      </c>
      <c r="F15" s="55">
        <f t="shared" si="4"/>
        <v>0.16466666666666668</v>
      </c>
      <c r="G15" s="56">
        <f t="shared" si="5"/>
        <v>7.1876311108761831E-2</v>
      </c>
      <c r="H15" s="57">
        <f t="shared" si="6"/>
        <v>0.16771139258711096</v>
      </c>
      <c r="I15" s="57">
        <f t="shared" si="7"/>
        <v>9.2790355557904852E-2</v>
      </c>
      <c r="K15" s="66">
        <f>H22*350*5*30*1.016</f>
        <v>2024.5197000000001</v>
      </c>
      <c r="L15" s="62" t="s">
        <v>126</v>
      </c>
      <c r="M15" s="63"/>
    </row>
    <row r="16" spans="1:13" x14ac:dyDescent="0.25">
      <c r="A16" s="54">
        <v>0.2</v>
      </c>
      <c r="B16" s="55">
        <f t="shared" si="0"/>
        <v>7.1876311108761831E-2</v>
      </c>
      <c r="C16" s="55">
        <f t="shared" si="1"/>
        <v>0.35938155554380913</v>
      </c>
      <c r="D16" s="56">
        <f t="shared" si="2"/>
        <v>3.7999999999999999E-2</v>
      </c>
      <c r="E16" s="56">
        <f t="shared" si="3"/>
        <v>3.7999999999999999E-2</v>
      </c>
      <c r="F16" s="55">
        <f t="shared" si="4"/>
        <v>0.22799999999999998</v>
      </c>
      <c r="G16" s="56">
        <f t="shared" si="5"/>
        <v>7.1876311108761831E-2</v>
      </c>
      <c r="H16" s="57">
        <f t="shared" si="6"/>
        <v>0.28750524443504732</v>
      </c>
      <c r="I16" s="57">
        <f t="shared" si="7"/>
        <v>0.15612368889123815</v>
      </c>
      <c r="K16" s="65">
        <f>1000*365*C23*1.016</f>
        <v>26654.611211573236</v>
      </c>
      <c r="L16" s="62" t="s">
        <v>127</v>
      </c>
      <c r="M16" s="63"/>
    </row>
    <row r="17" spans="1:13" x14ac:dyDescent="0.25">
      <c r="A17" s="54">
        <v>0.1</v>
      </c>
      <c r="B17" s="55">
        <f t="shared" si="0"/>
        <v>7.1876311108761831E-2</v>
      </c>
      <c r="C17" s="55">
        <f t="shared" si="1"/>
        <v>0.71876311108761826</v>
      </c>
      <c r="D17" s="56">
        <f t="shared" si="2"/>
        <v>3.7999999999999999E-2</v>
      </c>
      <c r="E17" s="56">
        <f t="shared" si="3"/>
        <v>3.7999999999999999E-2</v>
      </c>
      <c r="F17" s="55">
        <f t="shared" si="4"/>
        <v>0.41799999999999993</v>
      </c>
      <c r="G17" s="56">
        <f t="shared" si="5"/>
        <v>7.1876311108761831E-2</v>
      </c>
      <c r="H17" s="57">
        <f t="shared" si="6"/>
        <v>0.64688679997885645</v>
      </c>
      <c r="I17" s="57">
        <f t="shared" si="7"/>
        <v>0.34612368889123812</v>
      </c>
      <c r="K17" s="65">
        <f>1000*365*H22*1.016</f>
        <v>14075.2322</v>
      </c>
      <c r="L17" s="62" t="s">
        <v>128</v>
      </c>
      <c r="M17" s="63"/>
    </row>
    <row r="18" spans="1:13" x14ac:dyDescent="0.25">
      <c r="K18" s="65">
        <f>339873*H22*1.016</f>
        <v>13106.277790440001</v>
      </c>
      <c r="L18" s="62" t="s">
        <v>129</v>
      </c>
      <c r="M18" s="63"/>
    </row>
    <row r="19" spans="1:13" x14ac:dyDescent="0.25">
      <c r="B19" s="43" t="s">
        <v>130</v>
      </c>
      <c r="K19" s="65">
        <f>SUM(K17:K18)</f>
        <v>27181.509990440001</v>
      </c>
      <c r="L19" s="62"/>
      <c r="M19" s="63"/>
    </row>
    <row r="20" spans="1:13" x14ac:dyDescent="0.25">
      <c r="B20" s="67">
        <f>C14*1.2</f>
        <v>0.21562893332628547</v>
      </c>
      <c r="C20" s="43" t="s">
        <v>131</v>
      </c>
      <c r="K20" s="65">
        <f>SUM(K14,K16)</f>
        <v>31255.270133022863</v>
      </c>
      <c r="L20" s="62">
        <f>K20/K22</f>
        <v>9.1961615465255733E-2</v>
      </c>
      <c r="M20" s="63" t="s">
        <v>132</v>
      </c>
    </row>
    <row r="21" spans="1:13" x14ac:dyDescent="0.25">
      <c r="A21" s="51" t="s">
        <v>100</v>
      </c>
      <c r="K21" s="65">
        <f>SUM(K14,K17:K18)</f>
        <v>31782.168911889632</v>
      </c>
      <c r="L21" s="62">
        <f>K21/K22</f>
        <v>9.351189683172724E-2</v>
      </c>
      <c r="M21" s="63" t="s">
        <v>133</v>
      </c>
    </row>
    <row r="22" spans="1:13" x14ac:dyDescent="0.25">
      <c r="A22" s="68" t="s">
        <v>134</v>
      </c>
      <c r="B22" s="69"/>
      <c r="C22" s="70" t="s">
        <v>135</v>
      </c>
      <c r="D22" s="70"/>
      <c r="E22" s="71" t="s">
        <v>136</v>
      </c>
      <c r="H22" s="43">
        <f>0.5*0.07591</f>
        <v>3.7955000000000003E-2</v>
      </c>
      <c r="K22" s="72">
        <f>339873</f>
        <v>339873</v>
      </c>
      <c r="L22" s="73"/>
      <c r="M22" s="74"/>
    </row>
    <row r="23" spans="1:13" x14ac:dyDescent="0.25">
      <c r="A23" s="75"/>
      <c r="B23" s="76"/>
      <c r="C23" s="76">
        <f>73700000/(3500*1016*365*0.79)</f>
        <v>7.1876311108761831E-2</v>
      </c>
      <c r="D23" s="76"/>
      <c r="E23" s="77">
        <f>C23*365/12</f>
        <v>2.1862377962248392</v>
      </c>
    </row>
    <row r="24" spans="1:13" x14ac:dyDescent="0.25">
      <c r="A24" s="78" t="s">
        <v>137</v>
      </c>
      <c r="B24" s="69"/>
      <c r="C24" s="70" t="s">
        <v>135</v>
      </c>
      <c r="D24" s="70"/>
      <c r="E24" s="71" t="s">
        <v>136</v>
      </c>
    </row>
    <row r="25" spans="1:13" x14ac:dyDescent="0.25">
      <c r="A25" s="79"/>
      <c r="B25" s="76"/>
      <c r="C25" s="76">
        <f>73700000*0.5/(3500*1016*365*0.79)</f>
        <v>3.5938155554380916E-2</v>
      </c>
      <c r="D25" s="76"/>
      <c r="E25" s="77">
        <f>C25*365/12</f>
        <v>1.0931188981124196</v>
      </c>
      <c r="K25" s="43">
        <f>SUM(K14,K19)</f>
        <v>31782.168911889628</v>
      </c>
    </row>
    <row r="26" spans="1:13" x14ac:dyDescent="0.25">
      <c r="A26" s="80"/>
      <c r="B26" s="62"/>
      <c r="C26" s="62"/>
      <c r="D26" s="62"/>
      <c r="E26" s="62"/>
      <c r="K26" s="43">
        <f>K25/K22</f>
        <v>9.3511896831727226E-2</v>
      </c>
    </row>
    <row r="27" spans="1:13" x14ac:dyDescent="0.25">
      <c r="A27" s="43" t="s">
        <v>138</v>
      </c>
      <c r="C27" s="43" t="s">
        <v>139</v>
      </c>
    </row>
    <row r="28" spans="1:13" x14ac:dyDescent="0.25">
      <c r="A28" s="43"/>
      <c r="C28" s="43" t="s">
        <v>140</v>
      </c>
    </row>
    <row r="29" spans="1:13" x14ac:dyDescent="0.25">
      <c r="A29" s="43"/>
    </row>
    <row r="30" spans="1:13" x14ac:dyDescent="0.25">
      <c r="A30" s="43"/>
      <c r="B30" s="44" t="s">
        <v>141</v>
      </c>
      <c r="C30" s="43" t="s">
        <v>142</v>
      </c>
    </row>
    <row r="31" spans="1:13" x14ac:dyDescent="0.25">
      <c r="A31" s="43"/>
      <c r="B31" s="44"/>
      <c r="C31" s="43" t="s">
        <v>143</v>
      </c>
    </row>
    <row r="32" spans="1:13" x14ac:dyDescent="0.25">
      <c r="A32" s="43"/>
      <c r="C32" s="43" t="s">
        <v>144</v>
      </c>
    </row>
    <row r="33" spans="1:3" x14ac:dyDescent="0.25">
      <c r="A33" s="43" t="s">
        <v>145</v>
      </c>
      <c r="C33" s="43" t="s">
        <v>146</v>
      </c>
    </row>
    <row r="34" spans="1:3" x14ac:dyDescent="0.25">
      <c r="A34" s="55">
        <f>C23*1000/500</f>
        <v>0.14375262221752366</v>
      </c>
      <c r="C34" s="43" t="s">
        <v>147</v>
      </c>
    </row>
    <row r="40" spans="1:3" x14ac:dyDescent="0.25">
      <c r="A40" s="43"/>
    </row>
    <row r="41" spans="1:3" x14ac:dyDescent="0.25">
      <c r="A41" s="43"/>
    </row>
    <row r="42" spans="1:3" x14ac:dyDescent="0.25">
      <c r="A42" s="43"/>
      <c r="B42" s="44"/>
    </row>
    <row r="43" spans="1:3" x14ac:dyDescent="0.25">
      <c r="A43" s="43"/>
      <c r="B43" s="44"/>
    </row>
    <row r="44" spans="1:3" x14ac:dyDescent="0.25">
      <c r="A44" s="43"/>
    </row>
    <row r="45" spans="1:3" x14ac:dyDescent="0.25">
      <c r="A45" s="43"/>
    </row>
    <row r="46" spans="1:3" x14ac:dyDescent="0.25">
      <c r="A46" s="5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9"/>
  <sheetViews>
    <sheetView tabSelected="1" workbookViewId="0">
      <selection activeCell="E20" sqref="E20"/>
    </sheetView>
  </sheetViews>
  <sheetFormatPr defaultRowHeight="13.5" x14ac:dyDescent="0.25"/>
  <cols>
    <col min="1" max="1" width="14.140625" style="43" customWidth="1"/>
    <col min="2" max="7" width="10.7109375" style="43" customWidth="1"/>
    <col min="8" max="8" width="11.140625" style="43" customWidth="1"/>
    <col min="9" max="16384" width="9.140625" style="43"/>
  </cols>
  <sheetData>
    <row r="1" spans="1:10" x14ac:dyDescent="0.25">
      <c r="A1" s="43" t="s">
        <v>148</v>
      </c>
    </row>
    <row r="3" spans="1:10" x14ac:dyDescent="0.25">
      <c r="A3" s="43" t="s">
        <v>15</v>
      </c>
      <c r="B3" s="43">
        <v>1995</v>
      </c>
      <c r="C3" s="43">
        <v>1996</v>
      </c>
      <c r="D3" s="43">
        <v>1997</v>
      </c>
      <c r="E3" s="43">
        <v>1998</v>
      </c>
      <c r="F3" s="43">
        <v>1999</v>
      </c>
      <c r="G3" s="44" t="s">
        <v>149</v>
      </c>
      <c r="H3" s="43" t="s">
        <v>150</v>
      </c>
    </row>
    <row r="4" spans="1:10" x14ac:dyDescent="0.25">
      <c r="A4" s="81" t="s">
        <v>151</v>
      </c>
      <c r="B4" s="45">
        <f>MAX(B17:B381)</f>
        <v>2164.2939999999999</v>
      </c>
      <c r="C4" s="45">
        <f>MAX(C17:C381)</f>
        <v>2407</v>
      </c>
      <c r="D4" s="45">
        <f>MAX(D17:D381)</f>
        <v>2140</v>
      </c>
      <c r="E4" s="45">
        <f>MAX(E17:E381)</f>
        <v>2634</v>
      </c>
      <c r="F4" s="45">
        <f>MAX(F17:F381)</f>
        <v>2279</v>
      </c>
      <c r="G4" s="45"/>
      <c r="H4" s="45">
        <f>MAX(H17:H381)</f>
        <v>1349.992</v>
      </c>
      <c r="I4" s="45">
        <f>SUM(I17:I381)</f>
        <v>129</v>
      </c>
      <c r="J4" s="43" t="s">
        <v>152</v>
      </c>
    </row>
    <row r="5" spans="1:10" x14ac:dyDescent="0.25">
      <c r="A5" s="81" t="s">
        <v>153</v>
      </c>
      <c r="B5" s="45">
        <f>SUM(B17:B381)</f>
        <v>300555.88999999961</v>
      </c>
      <c r="C5" s="45">
        <f>SUM(C17:C381)</f>
        <v>336277</v>
      </c>
      <c r="D5" s="45">
        <f>SUM(D17:D381)</f>
        <v>326300</v>
      </c>
      <c r="E5" s="45">
        <f>SUM(E17:E381)</f>
        <v>366490</v>
      </c>
      <c r="F5" s="45">
        <f>SUM(F17:F381)</f>
        <v>367326</v>
      </c>
      <c r="G5" s="45"/>
      <c r="H5" s="45">
        <f>SUM(H17:H381)</f>
        <v>319502.73800000019</v>
      </c>
    </row>
    <row r="6" spans="1:10" x14ac:dyDescent="0.25">
      <c r="A6" s="81" t="s">
        <v>154</v>
      </c>
      <c r="B6" s="45">
        <f>B5/334</f>
        <v>899.8679341317353</v>
      </c>
      <c r="C6" s="45">
        <f>C5/365</f>
        <v>921.30684931506846</v>
      </c>
      <c r="D6" s="45">
        <f>D5/365</f>
        <v>893.97260273972597</v>
      </c>
      <c r="E6" s="45">
        <f>E5/365</f>
        <v>1004.082191780822</v>
      </c>
      <c r="F6" s="45">
        <f>F5/365</f>
        <v>1006.3726027397261</v>
      </c>
      <c r="G6" s="45"/>
      <c r="H6" s="45">
        <f>H5/365</f>
        <v>875.34996712328814</v>
      </c>
    </row>
    <row r="7" spans="1:10" x14ac:dyDescent="0.25">
      <c r="A7" s="81" t="s">
        <v>155</v>
      </c>
      <c r="B7" s="46">
        <f>B6/B4</f>
        <v>0.41577897186414386</v>
      </c>
      <c r="C7" s="46">
        <f>C6/C4</f>
        <v>0.38276146627132052</v>
      </c>
      <c r="D7" s="46">
        <f>D6/D4</f>
        <v>0.4177442068877224</v>
      </c>
      <c r="E7" s="46">
        <f>E6/E4</f>
        <v>0.38120052839059299</v>
      </c>
      <c r="F7" s="46">
        <f>F6/F4</f>
        <v>0.44158517013590437</v>
      </c>
      <c r="G7" s="46"/>
      <c r="H7" s="46">
        <f>H6/H4</f>
        <v>0.64841122549117935</v>
      </c>
    </row>
    <row r="8" spans="1:10" x14ac:dyDescent="0.25">
      <c r="A8" s="81"/>
      <c r="B8" s="45"/>
      <c r="C8" s="45"/>
      <c r="D8" s="45"/>
      <c r="E8" s="45"/>
      <c r="F8" s="45"/>
    </row>
    <row r="9" spans="1:10" x14ac:dyDescent="0.25">
      <c r="A9" s="81" t="s">
        <v>156</v>
      </c>
      <c r="B9" s="45"/>
      <c r="C9" s="45"/>
      <c r="D9" s="45"/>
      <c r="E9" s="45"/>
      <c r="F9" s="45"/>
      <c r="I9" s="43">
        <v>129</v>
      </c>
      <c r="J9" s="43" t="s">
        <v>152</v>
      </c>
    </row>
    <row r="10" spans="1:10" x14ac:dyDescent="0.25">
      <c r="A10" s="81" t="s">
        <v>157</v>
      </c>
      <c r="B10" s="45"/>
      <c r="C10" s="45"/>
      <c r="D10" s="45"/>
      <c r="E10" s="45"/>
      <c r="F10" s="45"/>
      <c r="I10" s="43">
        <v>90</v>
      </c>
      <c r="J10" s="43" t="s">
        <v>158</v>
      </c>
    </row>
    <row r="11" spans="1:10" x14ac:dyDescent="0.25">
      <c r="A11" s="81" t="s">
        <v>159</v>
      </c>
      <c r="B11" s="45"/>
      <c r="C11" s="45"/>
      <c r="D11" s="45"/>
      <c r="E11" s="45"/>
      <c r="F11" s="45"/>
      <c r="I11" s="43">
        <v>29</v>
      </c>
      <c r="J11" s="43" t="s">
        <v>160</v>
      </c>
    </row>
    <row r="12" spans="1:10" x14ac:dyDescent="0.25">
      <c r="A12" s="81" t="s">
        <v>161</v>
      </c>
      <c r="B12" s="45"/>
      <c r="C12" s="45"/>
      <c r="D12" s="45"/>
      <c r="E12" s="45"/>
      <c r="F12" s="45"/>
      <c r="I12" s="45">
        <v>8</v>
      </c>
      <c r="J12" s="43" t="s">
        <v>162</v>
      </c>
    </row>
    <row r="13" spans="1:10" x14ac:dyDescent="0.25">
      <c r="A13" s="81"/>
      <c r="B13" s="45"/>
      <c r="C13" s="45"/>
      <c r="D13" s="45"/>
      <c r="E13" s="45"/>
      <c r="F13" s="45"/>
    </row>
    <row r="14" spans="1:10" x14ac:dyDescent="0.25">
      <c r="A14" s="43" t="s">
        <v>163</v>
      </c>
      <c r="G14" s="43" t="s">
        <v>164</v>
      </c>
    </row>
    <row r="15" spans="1:10" x14ac:dyDescent="0.25">
      <c r="A15" s="43" t="s">
        <v>15</v>
      </c>
      <c r="B15" s="43">
        <v>1995</v>
      </c>
      <c r="C15" s="43">
        <v>1996</v>
      </c>
      <c r="D15" s="43">
        <v>1997</v>
      </c>
      <c r="E15" s="43">
        <v>1998</v>
      </c>
      <c r="F15" s="43">
        <v>1999</v>
      </c>
      <c r="G15" s="44" t="s">
        <v>149</v>
      </c>
      <c r="H15" s="43" t="s">
        <v>150</v>
      </c>
    </row>
    <row r="17" spans="1:9" x14ac:dyDescent="0.25">
      <c r="A17" s="81" t="str">
        <f>'[2]93-95'!D428</f>
        <v>1/1</v>
      </c>
      <c r="B17" s="45">
        <f>'[2]93-95'!F428/1000</f>
        <v>1585.058</v>
      </c>
      <c r="C17" s="45">
        <f>'[2]96-99'!B2</f>
        <v>991</v>
      </c>
      <c r="D17" s="45">
        <f>'[2]96-99'!B368</f>
        <v>859</v>
      </c>
      <c r="E17" s="45">
        <f>'[2]96-99'!B733</f>
        <v>967</v>
      </c>
      <c r="F17" s="45">
        <f>'[2]96-99'!B1098</f>
        <v>1328</v>
      </c>
      <c r="G17" s="82">
        <f>'[2]Core rec-send'!I65</f>
        <v>-203.36599999999999</v>
      </c>
      <c r="H17" s="45">
        <f>IF(G17&lt;0,SUM(F17:G17),F17)</f>
        <v>1124.634</v>
      </c>
      <c r="I17" s="43">
        <f t="shared" ref="I17:I80" si="0">IF(H17&gt;1000,1,0)</f>
        <v>1</v>
      </c>
    </row>
    <row r="18" spans="1:9" x14ac:dyDescent="0.25">
      <c r="A18" s="81" t="str">
        <f>'[2]93-95'!D429</f>
        <v>1/2</v>
      </c>
      <c r="B18" s="45">
        <f>'[2]93-95'!F429/1000</f>
        <v>1788.43</v>
      </c>
      <c r="C18" s="45">
        <f>'[2]96-99'!B3</f>
        <v>1218</v>
      </c>
      <c r="D18" s="45">
        <f>'[2]96-99'!B369</f>
        <v>928</v>
      </c>
      <c r="E18" s="45">
        <f>'[2]96-99'!B734</f>
        <v>1055</v>
      </c>
      <c r="F18" s="45">
        <f>'[2]96-99'!B1099</f>
        <v>1271</v>
      </c>
      <c r="G18" s="82">
        <f>'[2]Core rec-send'!I66</f>
        <v>-187.423</v>
      </c>
      <c r="H18" s="45">
        <f t="shared" ref="H18:H81" si="1">IF(G18&lt;0,SUM(F18:G18),F18)</f>
        <v>1083.577</v>
      </c>
      <c r="I18" s="43">
        <f t="shared" si="0"/>
        <v>1</v>
      </c>
    </row>
    <row r="19" spans="1:9" x14ac:dyDescent="0.25">
      <c r="A19" s="81" t="str">
        <f>'[2]93-95'!D430</f>
        <v>1/3</v>
      </c>
      <c r="B19" s="45">
        <f>'[2]93-95'!F430/1000</f>
        <v>1788.43</v>
      </c>
      <c r="C19" s="45">
        <f>'[2]96-99'!B4</f>
        <v>1377</v>
      </c>
      <c r="D19" s="45">
        <f>'[2]96-99'!B370</f>
        <v>1107</v>
      </c>
      <c r="E19" s="45">
        <f>'[2]96-99'!B735</f>
        <v>1306</v>
      </c>
      <c r="F19" s="45">
        <f>'[2]96-99'!B1100</f>
        <v>1340</v>
      </c>
      <c r="G19" s="82">
        <f>'[2]Core rec-send'!I67</f>
        <v>-256.26800000000003</v>
      </c>
      <c r="H19" s="45">
        <f t="shared" si="1"/>
        <v>1083.732</v>
      </c>
      <c r="I19" s="43">
        <f t="shared" si="0"/>
        <v>1</v>
      </c>
    </row>
    <row r="20" spans="1:9" x14ac:dyDescent="0.25">
      <c r="A20" s="81" t="str">
        <f>'[2]93-95'!D431</f>
        <v>1/4</v>
      </c>
      <c r="B20" s="45">
        <f>'[2]93-95'!F431/1000</f>
        <v>2063.4189999999999</v>
      </c>
      <c r="C20" s="45">
        <f>'[2]96-99'!B5</f>
        <v>1494</v>
      </c>
      <c r="D20" s="45">
        <f>'[2]96-99'!B371</f>
        <v>1331</v>
      </c>
      <c r="E20" s="45">
        <f>'[2]96-99'!B736</f>
        <v>2007</v>
      </c>
      <c r="F20" s="45">
        <f>'[2]96-99'!B1101</f>
        <v>1391</v>
      </c>
      <c r="G20" s="82">
        <f>'[2]Core rec-send'!I68</f>
        <v>-511.54100000000005</v>
      </c>
      <c r="H20" s="45">
        <f t="shared" si="1"/>
        <v>879.45899999999995</v>
      </c>
      <c r="I20" s="43">
        <f t="shared" si="0"/>
        <v>0</v>
      </c>
    </row>
    <row r="21" spans="1:9" x14ac:dyDescent="0.25">
      <c r="A21" s="81" t="str">
        <f>'[2]93-95'!D432</f>
        <v>1/5</v>
      </c>
      <c r="B21" s="45">
        <f>'[2]93-95'!F432/1000</f>
        <v>1605.105</v>
      </c>
      <c r="C21" s="45">
        <f>'[2]96-99'!B6</f>
        <v>1405</v>
      </c>
      <c r="D21" s="45">
        <f>'[2]96-99'!B372</f>
        <v>1713</v>
      </c>
      <c r="E21" s="45">
        <f>'[2]96-99'!B737</f>
        <v>2079</v>
      </c>
      <c r="F21" s="45">
        <f>'[2]96-99'!B1102</f>
        <v>1392</v>
      </c>
      <c r="G21" s="82">
        <f>'[2]Core rec-send'!I69</f>
        <v>-450.97900000000004</v>
      </c>
      <c r="H21" s="45">
        <f t="shared" si="1"/>
        <v>941.02099999999996</v>
      </c>
      <c r="I21" s="43">
        <f t="shared" si="0"/>
        <v>0</v>
      </c>
    </row>
    <row r="22" spans="1:9" x14ac:dyDescent="0.25">
      <c r="A22" s="81" t="str">
        <f>'[2]93-95'!D433</f>
        <v>1/6</v>
      </c>
      <c r="B22" s="45">
        <f>'[2]93-95'!F433/1000</f>
        <v>1880.0940000000001</v>
      </c>
      <c r="C22" s="45">
        <f>'[2]96-99'!B7</f>
        <v>1202</v>
      </c>
      <c r="D22" s="45">
        <f>'[2]96-99'!B373</f>
        <v>1986</v>
      </c>
      <c r="E22" s="45">
        <f>'[2]96-99'!B738</f>
        <v>2123</v>
      </c>
      <c r="F22" s="45">
        <f>'[2]96-99'!B1103</f>
        <v>1355</v>
      </c>
      <c r="G22" s="82">
        <f>'[2]Core rec-send'!I70</f>
        <v>-387.08699999999999</v>
      </c>
      <c r="H22" s="45">
        <f t="shared" si="1"/>
        <v>967.91300000000001</v>
      </c>
      <c r="I22" s="43">
        <f t="shared" si="0"/>
        <v>0</v>
      </c>
    </row>
    <row r="23" spans="1:9" x14ac:dyDescent="0.25">
      <c r="A23" s="81" t="str">
        <f>'[2]93-95'!D434</f>
        <v>1/7</v>
      </c>
      <c r="B23" s="45">
        <f>'[2]93-95'!F434/1000</f>
        <v>1861.3130000000001</v>
      </c>
      <c r="C23" s="45">
        <f>'[2]96-99'!B8</f>
        <v>968</v>
      </c>
      <c r="D23" s="45">
        <f>'[2]96-99'!B374</f>
        <v>1704</v>
      </c>
      <c r="E23" s="45">
        <f>'[2]96-99'!B739</f>
        <v>1810</v>
      </c>
      <c r="F23" s="45">
        <f>'[2]96-99'!B1104</f>
        <v>1552</v>
      </c>
      <c r="G23" s="82">
        <f>'[2]Core rec-send'!I71</f>
        <v>-561.73699999999997</v>
      </c>
      <c r="H23" s="45">
        <f t="shared" si="1"/>
        <v>990.26300000000003</v>
      </c>
      <c r="I23" s="43">
        <f t="shared" si="0"/>
        <v>0</v>
      </c>
    </row>
    <row r="24" spans="1:9" x14ac:dyDescent="0.25">
      <c r="A24" s="81" t="str">
        <f>'[2]93-95'!D435</f>
        <v>1/8</v>
      </c>
      <c r="B24" s="45">
        <f>'[2]93-95'!F435/1000</f>
        <v>1492.973</v>
      </c>
      <c r="C24" s="45">
        <f>'[2]96-99'!B9</f>
        <v>1108</v>
      </c>
      <c r="D24" s="45">
        <f>'[2]96-99'!B375</f>
        <v>1679</v>
      </c>
      <c r="E24" s="45">
        <f>'[2]96-99'!B740</f>
        <v>1527</v>
      </c>
      <c r="F24" s="45">
        <f>'[2]96-99'!B1105</f>
        <v>1356</v>
      </c>
      <c r="G24" s="82">
        <f>'[2]Core rec-send'!I72</f>
        <v>-258.06600000000003</v>
      </c>
      <c r="H24" s="45">
        <f t="shared" si="1"/>
        <v>1097.934</v>
      </c>
      <c r="I24" s="43">
        <f t="shared" si="0"/>
        <v>1</v>
      </c>
    </row>
    <row r="25" spans="1:9" x14ac:dyDescent="0.25">
      <c r="A25" s="81" t="str">
        <f>'[2]93-95'!D436</f>
        <v>1/9</v>
      </c>
      <c r="B25" s="45">
        <f>'[2]93-95'!F436/1000</f>
        <v>1238.454</v>
      </c>
      <c r="C25" s="45">
        <f>'[2]96-99'!B10</f>
        <v>1302</v>
      </c>
      <c r="D25" s="45">
        <f>'[2]96-99'!B376</f>
        <v>1621</v>
      </c>
      <c r="E25" s="45">
        <f>'[2]96-99'!B741</f>
        <v>1515</v>
      </c>
      <c r="F25" s="45">
        <f>'[2]96-99'!B1106</f>
        <v>1279</v>
      </c>
      <c r="G25" s="82">
        <f>'[2]Core rec-send'!I73</f>
        <v>-161.56500000000005</v>
      </c>
      <c r="H25" s="45">
        <f t="shared" si="1"/>
        <v>1117.4349999999999</v>
      </c>
      <c r="I25" s="43">
        <f t="shared" si="0"/>
        <v>1</v>
      </c>
    </row>
    <row r="26" spans="1:9" x14ac:dyDescent="0.25">
      <c r="A26" s="81" t="str">
        <f>'[2]93-95'!D437</f>
        <v>1/10</v>
      </c>
      <c r="B26" s="45">
        <f>'[2]93-95'!F437/1000</f>
        <v>1605.105</v>
      </c>
      <c r="C26" s="45">
        <f>'[2]96-99'!B11</f>
        <v>1230</v>
      </c>
      <c r="D26" s="45">
        <f>'[2]96-99'!B377</f>
        <v>1567</v>
      </c>
      <c r="E26" s="45">
        <f>'[2]96-99'!B742</f>
        <v>1353</v>
      </c>
      <c r="F26" s="45">
        <f>'[2]96-99'!B1107</f>
        <v>1275</v>
      </c>
      <c r="G26" s="82">
        <f>'[2]Core rec-send'!I74</f>
        <v>-152.10300000000007</v>
      </c>
      <c r="H26" s="45">
        <f t="shared" si="1"/>
        <v>1122.8969999999999</v>
      </c>
      <c r="I26" s="43">
        <f t="shared" si="0"/>
        <v>1</v>
      </c>
    </row>
    <row r="27" spans="1:9" x14ac:dyDescent="0.25">
      <c r="A27" s="81" t="str">
        <f>'[2]93-95'!D438</f>
        <v>1/11</v>
      </c>
      <c r="B27" s="45">
        <f>'[2]93-95'!F438/1000</f>
        <v>1330.117</v>
      </c>
      <c r="C27" s="45">
        <f>'[2]96-99'!B12</f>
        <v>1055</v>
      </c>
      <c r="D27" s="45">
        <f>'[2]96-99'!B378</f>
        <v>1602</v>
      </c>
      <c r="E27" s="45">
        <f>'[2]96-99'!B743</f>
        <v>1390</v>
      </c>
      <c r="F27" s="45">
        <f>'[2]96-99'!B1108</f>
        <v>1284</v>
      </c>
      <c r="G27" s="82">
        <f>'[2]Core rec-send'!I75</f>
        <v>-154.21100000000001</v>
      </c>
      <c r="H27" s="45">
        <f t="shared" si="1"/>
        <v>1129.789</v>
      </c>
      <c r="I27" s="43">
        <f t="shared" si="0"/>
        <v>1</v>
      </c>
    </row>
    <row r="28" spans="1:9" x14ac:dyDescent="0.25">
      <c r="A28" s="81" t="str">
        <f>'[2]93-95'!D439</f>
        <v>1/12</v>
      </c>
      <c r="B28" s="45">
        <f>'[2]93-95'!F439/1000</f>
        <v>1421.78</v>
      </c>
      <c r="C28" s="45">
        <f>'[2]96-99'!B13</f>
        <v>1014</v>
      </c>
      <c r="D28" s="45">
        <f>'[2]96-99'!B379</f>
        <v>1925</v>
      </c>
      <c r="E28" s="45">
        <f>'[2]96-99'!B744</f>
        <v>1469</v>
      </c>
      <c r="F28" s="45">
        <f>'[2]96-99'!B1109</f>
        <v>1549</v>
      </c>
      <c r="G28" s="82">
        <f>'[2]Core rec-send'!I76</f>
        <v>-391.72399999999993</v>
      </c>
      <c r="H28" s="45">
        <f t="shared" si="1"/>
        <v>1157.2760000000001</v>
      </c>
      <c r="I28" s="43">
        <f t="shared" si="0"/>
        <v>1</v>
      </c>
    </row>
    <row r="29" spans="1:9" x14ac:dyDescent="0.25">
      <c r="A29" s="81" t="str">
        <f>'[2]93-95'!D440</f>
        <v>1/13</v>
      </c>
      <c r="B29" s="45">
        <f>'[2]93-95'!F440/1000</f>
        <v>1421.78</v>
      </c>
      <c r="C29" s="45">
        <f>'[2]96-99'!B14</f>
        <v>1000</v>
      </c>
      <c r="D29" s="45">
        <f>'[2]96-99'!B380</f>
        <v>1945</v>
      </c>
      <c r="E29" s="45">
        <f>'[2]96-99'!B745</f>
        <v>1405</v>
      </c>
      <c r="F29" s="45">
        <f>'[2]96-99'!B1110</f>
        <v>1536</v>
      </c>
      <c r="G29" s="82">
        <f>'[2]Core rec-send'!I77</f>
        <v>-435.80300000000011</v>
      </c>
      <c r="H29" s="45">
        <f t="shared" si="1"/>
        <v>1100.1969999999999</v>
      </c>
      <c r="I29" s="43">
        <f t="shared" si="0"/>
        <v>1</v>
      </c>
    </row>
    <row r="30" spans="1:9" x14ac:dyDescent="0.25">
      <c r="A30" s="81" t="str">
        <f>'[2]93-95'!D441</f>
        <v>1/14</v>
      </c>
      <c r="B30" s="45">
        <f>'[2]93-95'!F441/1000</f>
        <v>1400.8879999999999</v>
      </c>
      <c r="C30" s="45">
        <f>'[2]96-99'!B15</f>
        <v>1085</v>
      </c>
      <c r="D30" s="45">
        <f>'[2]96-99'!B381</f>
        <v>1896</v>
      </c>
      <c r="E30" s="45">
        <f>'[2]96-99'!B746</f>
        <v>1462</v>
      </c>
      <c r="F30" s="45">
        <f>'[2]96-99'!B1111</f>
        <v>1231</v>
      </c>
      <c r="G30" s="82">
        <f>'[2]Core rec-send'!I78</f>
        <v>-129.73900000000003</v>
      </c>
      <c r="H30" s="45">
        <f t="shared" si="1"/>
        <v>1101.261</v>
      </c>
      <c r="I30" s="43">
        <f t="shared" si="0"/>
        <v>1</v>
      </c>
    </row>
    <row r="31" spans="1:9" x14ac:dyDescent="0.25">
      <c r="A31" s="81" t="str">
        <f>'[2]93-95'!D442</f>
        <v>1/15</v>
      </c>
      <c r="B31" s="45">
        <f>'[2]93-95'!F442/1000</f>
        <v>1677.144</v>
      </c>
      <c r="C31" s="45">
        <f>'[2]96-99'!B16</f>
        <v>1247</v>
      </c>
      <c r="D31" s="45">
        <f>'[2]96-99'!B382</f>
        <v>2140</v>
      </c>
      <c r="E31" s="45">
        <f>'[2]96-99'!B747</f>
        <v>1417</v>
      </c>
      <c r="F31" s="45">
        <f>'[2]96-99'!B1112</f>
        <v>1096</v>
      </c>
      <c r="G31" s="82">
        <f>'[2]Core rec-send'!I79</f>
        <v>104.56700000000001</v>
      </c>
      <c r="H31" s="45">
        <f t="shared" si="1"/>
        <v>1096</v>
      </c>
      <c r="I31" s="43">
        <f t="shared" si="0"/>
        <v>1</v>
      </c>
    </row>
    <row r="32" spans="1:9" x14ac:dyDescent="0.25">
      <c r="A32" s="81" t="str">
        <f>'[2]93-95'!D443</f>
        <v>1/16</v>
      </c>
      <c r="B32" s="45">
        <f>'[2]93-95'!F443/1000</f>
        <v>1971.7570000000001</v>
      </c>
      <c r="C32" s="45">
        <f>'[2]96-99'!B17</f>
        <v>1332</v>
      </c>
      <c r="D32" s="45">
        <f>'[2]96-99'!B383</f>
        <v>1825</v>
      </c>
      <c r="E32" s="45">
        <f>'[2]96-99'!B748</f>
        <v>1077</v>
      </c>
      <c r="F32" s="45">
        <f>'[2]96-99'!B1113</f>
        <v>1078</v>
      </c>
      <c r="G32" s="82">
        <f>'[2]Core rec-send'!I80</f>
        <v>185.05099999999993</v>
      </c>
      <c r="H32" s="45">
        <f t="shared" si="1"/>
        <v>1078</v>
      </c>
      <c r="I32" s="43">
        <f t="shared" si="0"/>
        <v>1</v>
      </c>
    </row>
    <row r="33" spans="1:9" x14ac:dyDescent="0.25">
      <c r="A33" s="81" t="str">
        <f>'[2]93-95'!D444</f>
        <v>1/17</v>
      </c>
      <c r="B33" s="45">
        <f>'[2]93-95'!F444/1000</f>
        <v>2063.4189999999999</v>
      </c>
      <c r="C33" s="45">
        <f>'[2]96-99'!B18</f>
        <v>1422</v>
      </c>
      <c r="D33" s="45">
        <f>'[2]96-99'!B384</f>
        <v>1465</v>
      </c>
      <c r="E33" s="45">
        <f>'[2]96-99'!B749</f>
        <v>1028</v>
      </c>
      <c r="F33" s="45">
        <f>'[2]96-99'!B1114</f>
        <v>1165</v>
      </c>
      <c r="G33" s="82">
        <f>'[2]Core rec-send'!I81</f>
        <v>93.103000000000065</v>
      </c>
      <c r="H33" s="45">
        <f t="shared" si="1"/>
        <v>1165</v>
      </c>
      <c r="I33" s="43">
        <f t="shared" si="0"/>
        <v>1</v>
      </c>
    </row>
    <row r="34" spans="1:9" x14ac:dyDescent="0.25">
      <c r="A34" s="81" t="str">
        <f>'[2]93-95'!D445</f>
        <v>1/18</v>
      </c>
      <c r="B34" s="45">
        <f>'[2]93-95'!F445/1000</f>
        <v>1880.0940000000001</v>
      </c>
      <c r="C34" s="45">
        <f>'[2]96-99'!B19</f>
        <v>1391</v>
      </c>
      <c r="D34" s="45">
        <f>'[2]96-99'!B385</f>
        <v>1361</v>
      </c>
      <c r="E34" s="45">
        <f>'[2]96-99'!B750</f>
        <v>1108</v>
      </c>
      <c r="F34" s="45">
        <f>'[2]96-99'!B1115</f>
        <v>1399</v>
      </c>
      <c r="G34" s="82">
        <f>'[2]Core rec-send'!I82</f>
        <v>-146.33500000000004</v>
      </c>
      <c r="H34" s="45">
        <f t="shared" si="1"/>
        <v>1252.665</v>
      </c>
      <c r="I34" s="43">
        <f t="shared" si="0"/>
        <v>1</v>
      </c>
    </row>
    <row r="35" spans="1:9" x14ac:dyDescent="0.25">
      <c r="A35" s="81" t="str">
        <f>'[2]93-95'!D446</f>
        <v>1/19</v>
      </c>
      <c r="B35" s="45">
        <f>'[2]93-95'!F446/1000</f>
        <v>1696.768</v>
      </c>
      <c r="C35" s="45">
        <f>'[2]96-99'!B20</f>
        <v>1387</v>
      </c>
      <c r="D35" s="45">
        <f>'[2]96-99'!B386</f>
        <v>1408</v>
      </c>
      <c r="E35" s="45">
        <f>'[2]96-99'!B751</f>
        <v>1720</v>
      </c>
      <c r="F35" s="45">
        <f>'[2]96-99'!B1116</f>
        <v>1284</v>
      </c>
      <c r="G35" s="82">
        <f>'[2]Core rec-send'!I83</f>
        <v>-87.732999999999947</v>
      </c>
      <c r="H35" s="45">
        <f t="shared" si="1"/>
        <v>1196.2670000000001</v>
      </c>
      <c r="I35" s="43">
        <f t="shared" si="0"/>
        <v>1</v>
      </c>
    </row>
    <row r="36" spans="1:9" x14ac:dyDescent="0.25">
      <c r="A36" s="81" t="str">
        <f>'[2]93-95'!D447</f>
        <v>1/20</v>
      </c>
      <c r="B36" s="45">
        <f>'[2]93-95'!F447/1000</f>
        <v>1788.43</v>
      </c>
      <c r="C36" s="45">
        <f>'[2]96-99'!B21</f>
        <v>1378</v>
      </c>
      <c r="D36" s="45">
        <f>'[2]96-99'!B387</f>
        <v>1818</v>
      </c>
      <c r="E36" s="45">
        <f>'[2]96-99'!B752</f>
        <v>1758</v>
      </c>
      <c r="F36" s="45">
        <f>'[2]96-99'!B1117</f>
        <v>1301</v>
      </c>
      <c r="G36" s="82">
        <f>'[2]Core rec-send'!I84</f>
        <v>-55.749000000000024</v>
      </c>
      <c r="H36" s="45">
        <f t="shared" si="1"/>
        <v>1245.251</v>
      </c>
      <c r="I36" s="43">
        <f t="shared" si="0"/>
        <v>1</v>
      </c>
    </row>
    <row r="37" spans="1:9" x14ac:dyDescent="0.25">
      <c r="A37" s="81" t="str">
        <f>'[2]93-95'!D448</f>
        <v>1/21</v>
      </c>
      <c r="B37" s="45">
        <f>'[2]93-95'!F448/1000</f>
        <v>1769.2270000000001</v>
      </c>
      <c r="C37" s="45">
        <f>'[2]96-99'!B22</f>
        <v>1726</v>
      </c>
      <c r="D37" s="45">
        <f>'[2]96-99'!B388</f>
        <v>1723</v>
      </c>
      <c r="E37" s="45">
        <f>'[2]96-99'!B753</f>
        <v>1649</v>
      </c>
      <c r="F37" s="45">
        <f>'[2]96-99'!B1118</f>
        <v>1437</v>
      </c>
      <c r="G37" s="82">
        <f>'[2]Core rec-send'!I85</f>
        <v>-125.58300000000008</v>
      </c>
      <c r="H37" s="45">
        <f t="shared" si="1"/>
        <v>1311.4169999999999</v>
      </c>
      <c r="I37" s="43">
        <f t="shared" si="0"/>
        <v>1</v>
      </c>
    </row>
    <row r="38" spans="1:9" x14ac:dyDescent="0.25">
      <c r="A38" s="81" t="str">
        <f>'[2]93-95'!D449</f>
        <v>1/22</v>
      </c>
      <c r="B38" s="45">
        <f>'[2]93-95'!F449/1000</f>
        <v>1677.144</v>
      </c>
      <c r="C38" s="45">
        <f>'[2]96-99'!B23</f>
        <v>2057</v>
      </c>
      <c r="D38" s="45">
        <f>'[2]96-99'!B389</f>
        <v>1579</v>
      </c>
      <c r="E38" s="45">
        <f>'[2]96-99'!B754</f>
        <v>1571</v>
      </c>
      <c r="F38" s="45">
        <f>'[2]96-99'!B1119</f>
        <v>1317</v>
      </c>
      <c r="G38" s="82">
        <f>'[2]Core rec-send'!I86</f>
        <v>-115.68200000000002</v>
      </c>
      <c r="H38" s="45">
        <f t="shared" si="1"/>
        <v>1201.318</v>
      </c>
      <c r="I38" s="43">
        <f t="shared" si="0"/>
        <v>1</v>
      </c>
    </row>
    <row r="39" spans="1:9" x14ac:dyDescent="0.25">
      <c r="A39" s="81" t="str">
        <f>'[2]93-95'!D450</f>
        <v>1/23</v>
      </c>
      <c r="B39" s="45">
        <f>'[2]93-95'!F450/1000</f>
        <v>1605.105</v>
      </c>
      <c r="C39" s="45">
        <f>'[2]96-99'!B24</f>
        <v>2061</v>
      </c>
      <c r="D39" s="45">
        <f>'[2]96-99'!B390</f>
        <v>1234</v>
      </c>
      <c r="E39" s="45">
        <f>'[2]96-99'!B755</f>
        <v>1382</v>
      </c>
      <c r="F39" s="45">
        <f>'[2]96-99'!B1120</f>
        <v>1237</v>
      </c>
      <c r="G39" s="82">
        <f>'[2]Core rec-send'!I87</f>
        <v>83.624000000000024</v>
      </c>
      <c r="H39" s="45">
        <f t="shared" si="1"/>
        <v>1237</v>
      </c>
      <c r="I39" s="43">
        <f t="shared" si="0"/>
        <v>1</v>
      </c>
    </row>
    <row r="40" spans="1:9" x14ac:dyDescent="0.25">
      <c r="A40" s="81" t="str">
        <f>'[2]93-95'!D451</f>
        <v>1/24</v>
      </c>
      <c r="B40" s="45">
        <f>'[2]93-95'!F451/1000</f>
        <v>1605.105</v>
      </c>
      <c r="C40" s="45">
        <f>'[2]96-99'!B25</f>
        <v>1840</v>
      </c>
      <c r="D40" s="45">
        <f>'[2]96-99'!B391</f>
        <v>1197</v>
      </c>
      <c r="E40" s="45">
        <f>'[2]96-99'!B756</f>
        <v>1368</v>
      </c>
      <c r="F40" s="45">
        <f>'[2]96-99'!B1121</f>
        <v>1529</v>
      </c>
      <c r="G40" s="82">
        <f>'[2]Core rec-send'!I88</f>
        <v>-193.67599999999993</v>
      </c>
      <c r="H40" s="45">
        <f t="shared" si="1"/>
        <v>1335.3240000000001</v>
      </c>
      <c r="I40" s="43">
        <f t="shared" si="0"/>
        <v>1</v>
      </c>
    </row>
    <row r="41" spans="1:9" x14ac:dyDescent="0.25">
      <c r="A41" s="81" t="str">
        <f>'[2]93-95'!D452</f>
        <v>1/25</v>
      </c>
      <c r="B41" s="45">
        <f>'[2]93-95'!F452/1000</f>
        <v>1605.105</v>
      </c>
      <c r="C41" s="45">
        <f>'[2]96-99'!B26</f>
        <v>1830</v>
      </c>
      <c r="D41" s="45">
        <f>'[2]96-99'!B392</f>
        <v>1416</v>
      </c>
      <c r="E41" s="45">
        <f>'[2]96-99'!B757</f>
        <v>1324</v>
      </c>
      <c r="F41" s="45">
        <f>'[2]96-99'!B1122</f>
        <v>2054</v>
      </c>
      <c r="G41" s="82">
        <f>'[2]Core rec-send'!I89</f>
        <v>-768.04299999999989</v>
      </c>
      <c r="H41" s="45">
        <f t="shared" si="1"/>
        <v>1285.9570000000001</v>
      </c>
      <c r="I41" s="43">
        <f t="shared" si="0"/>
        <v>1</v>
      </c>
    </row>
    <row r="42" spans="1:9" x14ac:dyDescent="0.25">
      <c r="A42" s="81" t="str">
        <f>'[2]93-95'!D453</f>
        <v>1/26</v>
      </c>
      <c r="B42" s="45">
        <f>'[2]93-95'!F453/1000</f>
        <v>1605.105</v>
      </c>
      <c r="C42" s="45">
        <f>'[2]96-99'!B27</f>
        <v>1670</v>
      </c>
      <c r="D42" s="45">
        <f>'[2]96-99'!B393</f>
        <v>1243</v>
      </c>
      <c r="E42" s="45">
        <f>'[2]96-99'!B758</f>
        <v>1443</v>
      </c>
      <c r="F42" s="45">
        <f>'[2]96-99'!B1123</f>
        <v>2224</v>
      </c>
      <c r="G42" s="82">
        <f>'[2]Core rec-send'!I90</f>
        <v>-998.1389999999999</v>
      </c>
      <c r="H42" s="45">
        <f t="shared" si="1"/>
        <v>1225.8610000000001</v>
      </c>
      <c r="I42" s="43">
        <f t="shared" si="0"/>
        <v>1</v>
      </c>
    </row>
    <row r="43" spans="1:9" x14ac:dyDescent="0.25">
      <c r="A43" s="81" t="str">
        <f>'[2]93-95'!D454</f>
        <v>1/27</v>
      </c>
      <c r="B43" s="45">
        <f>'[2]93-95'!F454/1000</f>
        <v>1696.768</v>
      </c>
      <c r="C43" s="45">
        <f>'[2]96-99'!B28</f>
        <v>1516</v>
      </c>
      <c r="D43" s="45">
        <f>'[2]96-99'!B394</f>
        <v>1165</v>
      </c>
      <c r="E43" s="45">
        <f>'[2]96-99'!B759</f>
        <v>1392</v>
      </c>
      <c r="F43" s="45">
        <f>'[2]96-99'!B1124</f>
        <v>2039</v>
      </c>
      <c r="G43" s="82">
        <f>'[2]Core rec-send'!I91</f>
        <v>-934.45</v>
      </c>
      <c r="H43" s="45">
        <f t="shared" si="1"/>
        <v>1104.55</v>
      </c>
      <c r="I43" s="43">
        <f t="shared" si="0"/>
        <v>1</v>
      </c>
    </row>
    <row r="44" spans="1:9" x14ac:dyDescent="0.25">
      <c r="A44" s="81" t="str">
        <f>'[2]93-95'!D455</f>
        <v>1/28</v>
      </c>
      <c r="B44" s="45">
        <f>'[2]93-95'!F455/1000</f>
        <v>1400.8879999999999</v>
      </c>
      <c r="C44" s="45">
        <f>'[2]96-99'!B29</f>
        <v>1351</v>
      </c>
      <c r="D44" s="45">
        <f>'[2]96-99'!B395</f>
        <v>1014</v>
      </c>
      <c r="E44" s="45">
        <f>'[2]96-99'!B760</f>
        <v>1362</v>
      </c>
      <c r="F44" s="45">
        <f>'[2]96-99'!B1125</f>
        <v>1859</v>
      </c>
      <c r="G44" s="82">
        <f>'[2]Core rec-send'!I92</f>
        <v>-669.50600000000009</v>
      </c>
      <c r="H44" s="45">
        <f t="shared" si="1"/>
        <v>1189.4939999999999</v>
      </c>
      <c r="I44" s="43">
        <f t="shared" si="0"/>
        <v>1</v>
      </c>
    </row>
    <row r="45" spans="1:9" x14ac:dyDescent="0.25">
      <c r="A45" s="81" t="str">
        <f>'[2]93-95'!D456</f>
        <v>1/29</v>
      </c>
      <c r="B45" s="45">
        <f>'[2]93-95'!F456/1000</f>
        <v>1124.6320000000001</v>
      </c>
      <c r="C45" s="45">
        <f>'[2]96-99'!B30</f>
        <v>1573</v>
      </c>
      <c r="D45" s="45">
        <f>'[2]96-99'!B396</f>
        <v>937</v>
      </c>
      <c r="E45" s="45">
        <f>'[2]96-99'!B761</f>
        <v>1577</v>
      </c>
      <c r="F45" s="45">
        <f>'[2]96-99'!B1126</f>
        <v>1594</v>
      </c>
      <c r="G45" s="82">
        <f>'[2]Core rec-send'!I93</f>
        <v>-466.96000000000004</v>
      </c>
      <c r="H45" s="45">
        <f t="shared" si="1"/>
        <v>1127.04</v>
      </c>
      <c r="I45" s="43">
        <f t="shared" si="0"/>
        <v>1</v>
      </c>
    </row>
    <row r="46" spans="1:9" x14ac:dyDescent="0.25">
      <c r="A46" s="81" t="str">
        <f>'[2]93-95'!D457</f>
        <v>1/30</v>
      </c>
      <c r="B46" s="45">
        <f>'[2]93-95'!F457/1000</f>
        <v>1055.1289999999999</v>
      </c>
      <c r="C46" s="45">
        <f>'[2]96-99'!B31</f>
        <v>1642</v>
      </c>
      <c r="D46" s="45">
        <f>'[2]96-99'!B397</f>
        <v>1017</v>
      </c>
      <c r="E46" s="45">
        <f>'[2]96-99'!B762</f>
        <v>1350</v>
      </c>
      <c r="F46" s="45">
        <f>'[2]96-99'!B1127</f>
        <v>1425</v>
      </c>
      <c r="G46" s="82">
        <f>'[2]Core rec-send'!I94</f>
        <v>-209.03099999999995</v>
      </c>
      <c r="H46" s="45">
        <f t="shared" si="1"/>
        <v>1215.9690000000001</v>
      </c>
      <c r="I46" s="43">
        <f t="shared" si="0"/>
        <v>1</v>
      </c>
    </row>
    <row r="47" spans="1:9" x14ac:dyDescent="0.25">
      <c r="A47" s="81" t="str">
        <f>'[2]93-95'!D458</f>
        <v>1/31</v>
      </c>
      <c r="B47" s="45">
        <f>'[2]93-95'!F458/1000</f>
        <v>871.80200000000002</v>
      </c>
      <c r="C47" s="45">
        <f>'[2]96-99'!B32</f>
        <v>1694</v>
      </c>
      <c r="D47" s="45">
        <f>'[2]96-99'!B398</f>
        <v>1022</v>
      </c>
      <c r="E47" s="45">
        <f>'[2]96-99'!B763</f>
        <v>1581</v>
      </c>
      <c r="F47" s="45">
        <f>'[2]96-99'!B1128</f>
        <v>1777</v>
      </c>
      <c r="G47" s="82">
        <f>'[2]Core rec-send'!I95</f>
        <v>-544.26199999999994</v>
      </c>
      <c r="H47" s="45">
        <f t="shared" si="1"/>
        <v>1232.7380000000001</v>
      </c>
      <c r="I47" s="43">
        <f t="shared" si="0"/>
        <v>1</v>
      </c>
    </row>
    <row r="48" spans="1:9" x14ac:dyDescent="0.25">
      <c r="A48" s="81" t="str">
        <f>'[2]93-95'!D459</f>
        <v>2/1</v>
      </c>
      <c r="B48" s="45">
        <f>'[2]93-95'!F459/1000</f>
        <v>817.78</v>
      </c>
      <c r="C48" s="45">
        <f>'[2]96-99'!B33</f>
        <v>1386</v>
      </c>
      <c r="D48" s="45">
        <f>'[2]96-99'!B399</f>
        <v>1100</v>
      </c>
      <c r="E48" s="45">
        <f>'[2]96-99'!B764</f>
        <v>1398</v>
      </c>
      <c r="F48" s="45">
        <f>'[2]96-99'!B1129</f>
        <v>1722</v>
      </c>
      <c r="G48" s="82">
        <f>'[2]Core rec-send'!I96</f>
        <v>-643.56400000000008</v>
      </c>
      <c r="H48" s="45">
        <f t="shared" si="1"/>
        <v>1078.4359999999999</v>
      </c>
      <c r="I48" s="43">
        <f t="shared" si="0"/>
        <v>1</v>
      </c>
    </row>
    <row r="49" spans="1:9" x14ac:dyDescent="0.25">
      <c r="A49" s="81" t="str">
        <f>'[2]93-95'!D460</f>
        <v>2/2</v>
      </c>
      <c r="B49" s="45">
        <f>'[2]93-95'!F460/1000</f>
        <v>817.78</v>
      </c>
      <c r="C49" s="45">
        <f>'[2]96-99'!B34</f>
        <v>1337</v>
      </c>
      <c r="D49" s="45">
        <f>'[2]96-99'!B400</f>
        <v>1249</v>
      </c>
      <c r="E49" s="45">
        <f>'[2]96-99'!B765</f>
        <v>1398</v>
      </c>
      <c r="F49" s="45">
        <f>'[2]96-99'!B1130</f>
        <v>1500</v>
      </c>
      <c r="G49" s="82">
        <f>'[2]Core rec-send'!I97</f>
        <v>-354.30799999999999</v>
      </c>
      <c r="H49" s="45">
        <f t="shared" si="1"/>
        <v>1145.692</v>
      </c>
      <c r="I49" s="43">
        <f t="shared" si="0"/>
        <v>1</v>
      </c>
    </row>
    <row r="50" spans="1:9" x14ac:dyDescent="0.25">
      <c r="A50" s="81" t="str">
        <f>'[2]93-95'!D461</f>
        <v>2/3</v>
      </c>
      <c r="B50" s="45">
        <f>'[2]93-95'!F461/1000</f>
        <v>817.78</v>
      </c>
      <c r="C50" s="45">
        <f>'[2]96-99'!B35</f>
        <v>1373</v>
      </c>
      <c r="D50" s="45">
        <f>'[2]96-99'!B401</f>
        <v>1260</v>
      </c>
      <c r="E50" s="45">
        <f>'[2]96-99'!B766</f>
        <v>1935</v>
      </c>
      <c r="F50" s="45">
        <f>'[2]96-99'!B1131</f>
        <v>1384</v>
      </c>
      <c r="G50" s="82">
        <f>'[2]Core rec-send'!I98</f>
        <v>-291.65000000000009</v>
      </c>
      <c r="H50" s="45">
        <f t="shared" si="1"/>
        <v>1092.3499999999999</v>
      </c>
      <c r="I50" s="43">
        <f t="shared" si="0"/>
        <v>1</v>
      </c>
    </row>
    <row r="51" spans="1:9" x14ac:dyDescent="0.25">
      <c r="A51" s="81" t="str">
        <f>'[2]93-95'!D462</f>
        <v>2/4</v>
      </c>
      <c r="B51" s="45">
        <f>'[2]93-95'!F462/1000</f>
        <v>886.96900000000005</v>
      </c>
      <c r="C51" s="45">
        <f>'[2]96-99'!B36</f>
        <v>1070</v>
      </c>
      <c r="D51" s="45">
        <f>'[2]96-99'!B402</f>
        <v>1266</v>
      </c>
      <c r="E51" s="45">
        <f>'[2]96-99'!B767</f>
        <v>1689</v>
      </c>
      <c r="F51" s="45">
        <f>'[2]96-99'!B1132</f>
        <v>1782</v>
      </c>
      <c r="G51" s="82">
        <f>'[2]Core rec-send'!I99</f>
        <v>-630.375</v>
      </c>
      <c r="H51" s="45">
        <f t="shared" si="1"/>
        <v>1151.625</v>
      </c>
      <c r="I51" s="43">
        <f t="shared" si="0"/>
        <v>1</v>
      </c>
    </row>
    <row r="52" spans="1:9" x14ac:dyDescent="0.25">
      <c r="A52" s="81" t="str">
        <f>'[2]93-95'!D463</f>
        <v>2/5</v>
      </c>
      <c r="B52" s="45">
        <f>'[2]93-95'!F463/1000</f>
        <v>979.13</v>
      </c>
      <c r="C52" s="45">
        <f>'[2]96-99'!B37</f>
        <v>1057</v>
      </c>
      <c r="D52" s="45">
        <f>'[2]96-99'!B403</f>
        <v>1309</v>
      </c>
      <c r="E52" s="45">
        <f>'[2]96-99'!B768</f>
        <v>1491</v>
      </c>
      <c r="F52" s="45">
        <f>'[2]96-99'!B1133</f>
        <v>1548</v>
      </c>
      <c r="G52" s="82">
        <f>'[2]Core rec-send'!I100</f>
        <v>-365.73199999999997</v>
      </c>
      <c r="H52" s="45">
        <f t="shared" si="1"/>
        <v>1182.268</v>
      </c>
      <c r="I52" s="43">
        <f t="shared" si="0"/>
        <v>1</v>
      </c>
    </row>
    <row r="53" spans="1:9" x14ac:dyDescent="0.25">
      <c r="A53" s="81" t="str">
        <f>'[2]93-95'!D464</f>
        <v>2/6</v>
      </c>
      <c r="B53" s="45">
        <f>'[2]93-95'!F464/1000</f>
        <v>1184.73</v>
      </c>
      <c r="C53" s="45">
        <f>'[2]96-99'!B38</f>
        <v>1017</v>
      </c>
      <c r="D53" s="45">
        <f>'[2]96-99'!B404</f>
        <v>1377</v>
      </c>
      <c r="E53" s="45">
        <f>'[2]96-99'!B769</f>
        <v>1730</v>
      </c>
      <c r="F53" s="45">
        <f>'[2]96-99'!B1134</f>
        <v>1431</v>
      </c>
      <c r="G53" s="82">
        <f>'[2]Core rec-send'!I101</f>
        <v>-257.25500000000011</v>
      </c>
      <c r="H53" s="45">
        <f t="shared" si="1"/>
        <v>1173.7449999999999</v>
      </c>
      <c r="I53" s="43">
        <f t="shared" si="0"/>
        <v>1</v>
      </c>
    </row>
    <row r="54" spans="1:9" x14ac:dyDescent="0.25">
      <c r="A54" s="81" t="str">
        <f>'[2]93-95'!D465</f>
        <v>2/7</v>
      </c>
      <c r="B54" s="45">
        <f>'[2]93-95'!F465/1000</f>
        <v>1368.203</v>
      </c>
      <c r="C54" s="45">
        <f>'[2]96-99'!B39</f>
        <v>877</v>
      </c>
      <c r="D54" s="45">
        <f>'[2]96-99'!B405</f>
        <v>1426</v>
      </c>
      <c r="E54" s="45">
        <f>'[2]96-99'!B770</f>
        <v>1533</v>
      </c>
      <c r="F54" s="45">
        <f>'[2]96-99'!B1135</f>
        <v>1391</v>
      </c>
      <c r="G54" s="82">
        <f>'[2]Core rec-send'!I102</f>
        <v>-209.92200000000003</v>
      </c>
      <c r="H54" s="45">
        <f t="shared" si="1"/>
        <v>1181.078</v>
      </c>
      <c r="I54" s="43">
        <f t="shared" si="0"/>
        <v>1</v>
      </c>
    </row>
    <row r="55" spans="1:9" x14ac:dyDescent="0.25">
      <c r="A55" s="81" t="str">
        <f>'[2]93-95'!D466</f>
        <v>2/8</v>
      </c>
      <c r="B55" s="45">
        <f>'[2]93-95'!F466/1000</f>
        <v>1551.6769999999999</v>
      </c>
      <c r="C55" s="45">
        <f>'[2]96-99'!B40</f>
        <v>841</v>
      </c>
      <c r="D55" s="45">
        <f>'[2]96-99'!B406</f>
        <v>1439</v>
      </c>
      <c r="E55" s="45">
        <f>'[2]96-99'!B771</f>
        <v>1534</v>
      </c>
      <c r="F55" s="45">
        <f>'[2]96-99'!B1136</f>
        <v>1327</v>
      </c>
      <c r="G55" s="82">
        <f>'[2]Core rec-send'!I103</f>
        <v>-248.57400000000007</v>
      </c>
      <c r="H55" s="45">
        <f t="shared" si="1"/>
        <v>1078.4259999999999</v>
      </c>
      <c r="I55" s="43">
        <f t="shared" si="0"/>
        <v>1</v>
      </c>
    </row>
    <row r="56" spans="1:9" x14ac:dyDescent="0.25">
      <c r="A56" s="81" t="str">
        <f>'[2]93-95'!D467</f>
        <v>2/9</v>
      </c>
      <c r="B56" s="45">
        <f>'[2]93-95'!F467/1000</f>
        <v>1551.6769999999999</v>
      </c>
      <c r="C56" s="45">
        <f>'[2]96-99'!B41</f>
        <v>1012</v>
      </c>
      <c r="D56" s="45">
        <f>'[2]96-99'!B407</f>
        <v>1356</v>
      </c>
      <c r="E56" s="45">
        <f>'[2]96-99'!B772</f>
        <v>1680</v>
      </c>
      <c r="F56" s="45">
        <f>'[2]96-99'!B1137</f>
        <v>1990</v>
      </c>
      <c r="G56" s="82">
        <f>'[2]Core rec-send'!I104</f>
        <v>-805.82799999999997</v>
      </c>
      <c r="H56" s="45">
        <f t="shared" si="1"/>
        <v>1184.172</v>
      </c>
      <c r="I56" s="43">
        <f t="shared" si="0"/>
        <v>1</v>
      </c>
    </row>
    <row r="57" spans="1:9" x14ac:dyDescent="0.25">
      <c r="A57" s="81" t="str">
        <f>'[2]93-95'!D468</f>
        <v>2/10</v>
      </c>
      <c r="B57" s="45">
        <f>'[2]93-95'!F468/1000</f>
        <v>1551.6769999999999</v>
      </c>
      <c r="C57" s="45">
        <f>'[2]96-99'!B42</f>
        <v>885</v>
      </c>
      <c r="D57" s="45">
        <f>'[2]96-99'!B408</f>
        <v>1477</v>
      </c>
      <c r="E57" s="45">
        <f>'[2]96-99'!B773</f>
        <v>1535</v>
      </c>
      <c r="F57" s="45">
        <f>'[2]96-99'!B1138</f>
        <v>2279</v>
      </c>
      <c r="G57" s="82">
        <f>'[2]Core rec-send'!I105</f>
        <v>-1220.202</v>
      </c>
      <c r="H57" s="45">
        <f t="shared" si="1"/>
        <v>1058.798</v>
      </c>
      <c r="I57" s="43">
        <f t="shared" si="0"/>
        <v>1</v>
      </c>
    </row>
    <row r="58" spans="1:9" x14ac:dyDescent="0.25">
      <c r="A58" s="81" t="str">
        <f>'[2]93-95'!D469</f>
        <v>2/11</v>
      </c>
      <c r="B58" s="45">
        <f>'[2]93-95'!F469/1000</f>
        <v>1532.096</v>
      </c>
      <c r="C58" s="45">
        <f>'[2]96-99'!B43</f>
        <v>862</v>
      </c>
      <c r="D58" s="45">
        <f>'[2]96-99'!B409</f>
        <v>1302</v>
      </c>
      <c r="E58" s="45">
        <f>'[2]96-99'!B774</f>
        <v>1475</v>
      </c>
      <c r="F58" s="45">
        <f>'[2]96-99'!B1139</f>
        <v>2116</v>
      </c>
      <c r="G58" s="82">
        <f>'[2]Core rec-send'!I106</f>
        <v>-1021.3150000000001</v>
      </c>
      <c r="H58" s="45">
        <f t="shared" si="1"/>
        <v>1094.6849999999999</v>
      </c>
      <c r="I58" s="43">
        <f t="shared" si="0"/>
        <v>1</v>
      </c>
    </row>
    <row r="59" spans="1:9" x14ac:dyDescent="0.25">
      <c r="A59" s="81" t="str">
        <f>'[2]93-95'!D470</f>
        <v>2/12</v>
      </c>
      <c r="B59" s="45">
        <f>'[2]93-95'!F470/1000</f>
        <v>1439.9349999999999</v>
      </c>
      <c r="C59" s="45">
        <f>'[2]96-99'!B44</f>
        <v>929</v>
      </c>
      <c r="D59" s="45">
        <f>'[2]96-99'!B410</f>
        <v>1516</v>
      </c>
      <c r="E59" s="45">
        <f>'[2]96-99'!B775</f>
        <v>1466</v>
      </c>
      <c r="F59" s="45">
        <f>'[2]96-99'!B1140</f>
        <v>1554</v>
      </c>
      <c r="G59" s="82">
        <f>'[2]Core rec-send'!I107</f>
        <v>-433.71499999999992</v>
      </c>
      <c r="H59" s="45">
        <f t="shared" si="1"/>
        <v>1120.2850000000001</v>
      </c>
      <c r="I59" s="43">
        <f t="shared" si="0"/>
        <v>1</v>
      </c>
    </row>
    <row r="60" spans="1:9" x14ac:dyDescent="0.25">
      <c r="A60" s="81" t="str">
        <f>'[2]93-95'!D471</f>
        <v>2/13</v>
      </c>
      <c r="B60" s="45">
        <f>'[2]93-95'!F471/1000</f>
        <v>1735.1510000000001</v>
      </c>
      <c r="C60" s="45">
        <f>'[2]96-99'!B45</f>
        <v>976</v>
      </c>
      <c r="D60" s="45">
        <f>'[2]96-99'!B411</f>
        <v>1352</v>
      </c>
      <c r="E60" s="45">
        <f>'[2]96-99'!B776</f>
        <v>1184</v>
      </c>
      <c r="F60" s="45">
        <f>'[2]96-99'!B1141</f>
        <v>1275</v>
      </c>
      <c r="G60" s="82">
        <f>'[2]Core rec-send'!I108</f>
        <v>-98.088999999999942</v>
      </c>
      <c r="H60" s="45">
        <f t="shared" si="1"/>
        <v>1176.9110000000001</v>
      </c>
      <c r="I60" s="43">
        <f t="shared" si="0"/>
        <v>1</v>
      </c>
    </row>
    <row r="61" spans="1:9" x14ac:dyDescent="0.25">
      <c r="A61" s="81" t="str">
        <f>'[2]93-95'!D472</f>
        <v>2/14</v>
      </c>
      <c r="B61" s="45">
        <f>'[2]93-95'!F472/1000</f>
        <v>1459.94</v>
      </c>
      <c r="C61" s="45">
        <f>'[2]96-99'!B46</f>
        <v>1018</v>
      </c>
      <c r="D61" s="45">
        <f>'[2]96-99'!B412</f>
        <v>1097</v>
      </c>
      <c r="E61" s="45">
        <f>'[2]96-99'!B777</f>
        <v>1680</v>
      </c>
      <c r="F61" s="45">
        <f>'[2]96-99'!B1142</f>
        <v>1375</v>
      </c>
      <c r="G61" s="82">
        <f>'[2]Core rec-send'!I109</f>
        <v>-182.53800000000001</v>
      </c>
      <c r="H61" s="45">
        <f t="shared" si="1"/>
        <v>1192.462</v>
      </c>
      <c r="I61" s="43">
        <f t="shared" si="0"/>
        <v>1</v>
      </c>
    </row>
    <row r="62" spans="1:9" x14ac:dyDescent="0.25">
      <c r="A62" s="81" t="str">
        <f>'[2]93-95'!D473</f>
        <v>2/15</v>
      </c>
      <c r="B62" s="45">
        <f>'[2]93-95'!F473/1000</f>
        <v>1184.73</v>
      </c>
      <c r="C62" s="45">
        <f>'[2]96-99'!B47</f>
        <v>1065</v>
      </c>
      <c r="D62" s="45">
        <f>'[2]96-99'!B413</f>
        <v>914</v>
      </c>
      <c r="E62" s="45">
        <f>'[2]96-99'!B778</f>
        <v>1672</v>
      </c>
      <c r="F62" s="45">
        <f>'[2]96-99'!B1143</f>
        <v>1573</v>
      </c>
      <c r="G62" s="82">
        <f>'[2]Core rec-send'!I110</f>
        <v>-395.40000000000009</v>
      </c>
      <c r="H62" s="45">
        <f t="shared" si="1"/>
        <v>1177.5999999999999</v>
      </c>
      <c r="I62" s="43">
        <f t="shared" si="0"/>
        <v>1</v>
      </c>
    </row>
    <row r="63" spans="1:9" x14ac:dyDescent="0.25">
      <c r="A63" s="81" t="str">
        <f>'[2]93-95'!D474</f>
        <v>2/16</v>
      </c>
      <c r="B63" s="45">
        <f>'[2]93-95'!F474/1000</f>
        <v>1184.73</v>
      </c>
      <c r="C63" s="45">
        <f>'[2]96-99'!B48</f>
        <v>874</v>
      </c>
      <c r="D63" s="45">
        <f>'[2]96-99'!B414</f>
        <v>974</v>
      </c>
      <c r="E63" s="45">
        <f>'[2]96-99'!B779</f>
        <v>1709</v>
      </c>
      <c r="F63" s="45">
        <f>'[2]96-99'!B1144</f>
        <v>1471</v>
      </c>
      <c r="G63" s="82">
        <f>'[2]Core rec-send'!I111</f>
        <v>-283.59699999999998</v>
      </c>
      <c r="H63" s="45">
        <f t="shared" si="1"/>
        <v>1187.403</v>
      </c>
      <c r="I63" s="43">
        <f t="shared" si="0"/>
        <v>1</v>
      </c>
    </row>
    <row r="64" spans="1:9" x14ac:dyDescent="0.25">
      <c r="A64" s="81" t="str">
        <f>'[2]93-95'!D475</f>
        <v>2/17</v>
      </c>
      <c r="B64" s="45">
        <f>'[2]93-95'!F475/1000</f>
        <v>1001.255</v>
      </c>
      <c r="C64" s="45">
        <f>'[2]96-99'!B49</f>
        <v>841</v>
      </c>
      <c r="D64" s="45">
        <f>'[2]96-99'!B415</f>
        <v>1378</v>
      </c>
      <c r="E64" s="45">
        <f>'[2]96-99'!B780</f>
        <v>1698</v>
      </c>
      <c r="F64" s="45">
        <f>'[2]96-99'!B1145</f>
        <v>1216</v>
      </c>
      <c r="G64" s="82">
        <f>'[2]Core rec-send'!I112</f>
        <v>-13.627999999999929</v>
      </c>
      <c r="H64" s="45">
        <f t="shared" si="1"/>
        <v>1202.3720000000001</v>
      </c>
      <c r="I64" s="43">
        <f t="shared" si="0"/>
        <v>1</v>
      </c>
    </row>
    <row r="65" spans="1:9" x14ac:dyDescent="0.25">
      <c r="A65" s="81" t="str">
        <f>'[2]93-95'!D476</f>
        <v>2/18</v>
      </c>
      <c r="B65" s="45">
        <f>'[2]93-95'!F476/1000</f>
        <v>886.96900000000005</v>
      </c>
      <c r="C65" s="45">
        <f>'[2]96-99'!B50</f>
        <v>813</v>
      </c>
      <c r="D65" s="45">
        <f>'[2]96-99'!B416</f>
        <v>1130</v>
      </c>
      <c r="E65" s="45">
        <f>'[2]96-99'!B781</f>
        <v>1485</v>
      </c>
      <c r="F65" s="45">
        <f>'[2]96-99'!B1146</f>
        <v>1389</v>
      </c>
      <c r="G65" s="82">
        <f>'[2]Core rec-send'!I113</f>
        <v>-266.17699999999991</v>
      </c>
      <c r="H65" s="45">
        <f t="shared" si="1"/>
        <v>1122.8230000000001</v>
      </c>
      <c r="I65" s="43">
        <f t="shared" si="0"/>
        <v>1</v>
      </c>
    </row>
    <row r="66" spans="1:9" x14ac:dyDescent="0.25">
      <c r="A66" s="81" t="str">
        <f>'[2]93-95'!D477</f>
        <v>2/19</v>
      </c>
      <c r="B66" s="45">
        <f>'[2]93-95'!F477/1000</f>
        <v>794.80799999999999</v>
      </c>
      <c r="C66" s="45">
        <f>'[2]96-99'!B51</f>
        <v>1140</v>
      </c>
      <c r="D66" s="45">
        <f>'[2]96-99'!B417</f>
        <v>1013</v>
      </c>
      <c r="E66" s="45">
        <f>'[2]96-99'!B782</f>
        <v>1894</v>
      </c>
      <c r="F66" s="45">
        <f>'[2]96-99'!B1147</f>
        <v>1223</v>
      </c>
      <c r="G66" s="82">
        <f>'[2]Core rec-send'!I114</f>
        <v>-112.0329999999999</v>
      </c>
      <c r="H66" s="45">
        <f t="shared" si="1"/>
        <v>1110.9670000000001</v>
      </c>
      <c r="I66" s="43">
        <f t="shared" si="0"/>
        <v>1</v>
      </c>
    </row>
    <row r="67" spans="1:9" x14ac:dyDescent="0.25">
      <c r="A67" s="81" t="str">
        <f>'[2]93-95'!D478</f>
        <v>2/20</v>
      </c>
      <c r="B67" s="45">
        <f>'[2]93-95'!F478/1000</f>
        <v>817.78</v>
      </c>
      <c r="C67" s="45">
        <f>'[2]96-99'!B52</f>
        <v>1248</v>
      </c>
      <c r="D67" s="45">
        <f>'[2]96-99'!B418</f>
        <v>1034</v>
      </c>
      <c r="E67" s="45">
        <f>'[2]96-99'!B783</f>
        <v>1639</v>
      </c>
      <c r="F67" s="45">
        <f>'[2]96-99'!B1148</f>
        <v>1063</v>
      </c>
      <c r="G67" s="82">
        <f>'[2]Core rec-send'!I115</f>
        <v>131.08600000000001</v>
      </c>
      <c r="H67" s="45">
        <f t="shared" si="1"/>
        <v>1063</v>
      </c>
      <c r="I67" s="43">
        <f t="shared" si="0"/>
        <v>1</v>
      </c>
    </row>
    <row r="68" spans="1:9" x14ac:dyDescent="0.25">
      <c r="A68" s="81" t="str">
        <f>'[2]93-95'!D479</f>
        <v>2/21</v>
      </c>
      <c r="B68" s="45">
        <f>'[2]93-95'!F479/1000</f>
        <v>1001.255</v>
      </c>
      <c r="C68" s="45">
        <f>'[2]96-99'!B53</f>
        <v>1471</v>
      </c>
      <c r="D68" s="45">
        <f>'[2]96-99'!B419</f>
        <v>1043</v>
      </c>
      <c r="E68" s="45">
        <f>'[2]96-99'!B784</f>
        <v>1460</v>
      </c>
      <c r="F68" s="45">
        <f>'[2]96-99'!B1149</f>
        <v>1425</v>
      </c>
      <c r="G68" s="82">
        <f>'[2]Core rec-send'!I116</f>
        <v>-244.73199999999997</v>
      </c>
      <c r="H68" s="45">
        <f t="shared" si="1"/>
        <v>1180.268</v>
      </c>
      <c r="I68" s="43">
        <f t="shared" si="0"/>
        <v>1</v>
      </c>
    </row>
    <row r="69" spans="1:9" x14ac:dyDescent="0.25">
      <c r="A69" s="81" t="str">
        <f>'[2]93-95'!D480</f>
        <v>2/22</v>
      </c>
      <c r="B69" s="45">
        <f>'[2]93-95'!F480/1000</f>
        <v>1184.73</v>
      </c>
      <c r="C69" s="45">
        <f>'[2]96-99'!B54</f>
        <v>1723</v>
      </c>
      <c r="D69" s="45">
        <f>'[2]96-99'!B420</f>
        <v>1102</v>
      </c>
      <c r="E69" s="45">
        <f>'[2]96-99'!B785</f>
        <v>1350</v>
      </c>
      <c r="F69" s="45">
        <f>'[2]96-99'!B1150</f>
        <v>1236</v>
      </c>
      <c r="G69" s="82">
        <f>'[2]Core rec-send'!I117</f>
        <v>-38.990999999999985</v>
      </c>
      <c r="H69" s="45">
        <f t="shared" si="1"/>
        <v>1197.009</v>
      </c>
      <c r="I69" s="43">
        <f t="shared" si="0"/>
        <v>1</v>
      </c>
    </row>
    <row r="70" spans="1:9" x14ac:dyDescent="0.25">
      <c r="A70" s="81" t="str">
        <f>'[2]93-95'!D481</f>
        <v>2/23</v>
      </c>
      <c r="B70" s="45">
        <f>'[2]93-95'!F481/1000</f>
        <v>1368.203</v>
      </c>
      <c r="C70" s="45">
        <f>'[2]96-99'!B55</f>
        <v>1511</v>
      </c>
      <c r="D70" s="45">
        <f>'[2]96-99'!B421</f>
        <v>1206</v>
      </c>
      <c r="E70" s="45">
        <f>'[2]96-99'!B786</f>
        <v>1748</v>
      </c>
      <c r="F70" s="45">
        <f>'[2]96-99'!B1151</f>
        <v>1059</v>
      </c>
      <c r="G70" s="82">
        <f>'[2]Core rec-send'!I118</f>
        <v>35.715999999999894</v>
      </c>
      <c r="H70" s="45">
        <f t="shared" si="1"/>
        <v>1059</v>
      </c>
      <c r="I70" s="43">
        <f t="shared" si="0"/>
        <v>1</v>
      </c>
    </row>
    <row r="71" spans="1:9" x14ac:dyDescent="0.25">
      <c r="A71" s="81" t="str">
        <f>'[2]93-95'!D482</f>
        <v>2/24</v>
      </c>
      <c r="B71" s="45">
        <f>'[2]93-95'!F482/1000</f>
        <v>1001.255</v>
      </c>
      <c r="C71" s="45">
        <f>'[2]96-99'!B56</f>
        <v>1451</v>
      </c>
      <c r="D71" s="45">
        <f>'[2]96-99'!B422</f>
        <v>1367</v>
      </c>
      <c r="E71" s="45">
        <f>'[2]96-99'!B787</f>
        <v>1738</v>
      </c>
      <c r="F71" s="45">
        <f>'[2]96-99'!B1152</f>
        <v>1023</v>
      </c>
      <c r="G71" s="82">
        <f>'[2]Core rec-send'!I119</f>
        <v>126.61400000000003</v>
      </c>
      <c r="H71" s="45">
        <f t="shared" si="1"/>
        <v>1023</v>
      </c>
      <c r="I71" s="43">
        <f t="shared" si="0"/>
        <v>1</v>
      </c>
    </row>
    <row r="72" spans="1:9" x14ac:dyDescent="0.25">
      <c r="A72" s="81" t="str">
        <f>'[2]93-95'!D483</f>
        <v>2/25</v>
      </c>
      <c r="B72" s="45">
        <f>'[2]93-95'!F483/1000</f>
        <v>1163.453</v>
      </c>
      <c r="C72" s="45">
        <f>'[2]96-99'!B57</f>
        <v>2042</v>
      </c>
      <c r="D72" s="45">
        <f>'[2]96-99'!B423</f>
        <v>1236</v>
      </c>
      <c r="E72" s="45">
        <f>'[2]96-99'!B788</f>
        <v>1623</v>
      </c>
      <c r="F72" s="45">
        <f>'[2]96-99'!B1153</f>
        <v>1267</v>
      </c>
      <c r="G72" s="82">
        <f>'[2]Core rec-send'!I120</f>
        <v>-108.46900000000005</v>
      </c>
      <c r="H72" s="45">
        <f t="shared" si="1"/>
        <v>1158.5309999999999</v>
      </c>
      <c r="I72" s="43">
        <f t="shared" si="0"/>
        <v>1</v>
      </c>
    </row>
    <row r="73" spans="1:9" x14ac:dyDescent="0.25">
      <c r="A73" s="81" t="str">
        <f>'[2]93-95'!D484</f>
        <v>2/26</v>
      </c>
      <c r="B73" s="45">
        <f>'[2]93-95'!F484/1000</f>
        <v>1071.2909999999999</v>
      </c>
      <c r="C73" s="45">
        <f>'[2]96-99'!B58</f>
        <v>2285</v>
      </c>
      <c r="D73" s="45">
        <f>'[2]96-99'!B424</f>
        <v>1153</v>
      </c>
      <c r="E73" s="45">
        <f>'[2]96-99'!B789</f>
        <v>1516</v>
      </c>
      <c r="F73" s="45">
        <f>'[2]96-99'!B1154</f>
        <v>1198</v>
      </c>
      <c r="G73" s="82">
        <f>'[2]Core rec-send'!I121</f>
        <v>-64.294000000000096</v>
      </c>
      <c r="H73" s="45">
        <f t="shared" si="1"/>
        <v>1133.7059999999999</v>
      </c>
      <c r="I73" s="43">
        <f t="shared" si="0"/>
        <v>1</v>
      </c>
    </row>
    <row r="74" spans="1:9" x14ac:dyDescent="0.25">
      <c r="A74" s="81" t="str">
        <f>'[2]93-95'!D485</f>
        <v>2/27</v>
      </c>
      <c r="B74" s="45">
        <f>'[2]93-95'!F485/1000</f>
        <v>1184.73</v>
      </c>
      <c r="C74" s="45">
        <f>'[2]96-99'!B59</f>
        <v>2407</v>
      </c>
      <c r="D74" s="45">
        <f>'[2]96-99'!B425</f>
        <v>1462</v>
      </c>
      <c r="E74" s="45">
        <f>'[2]96-99'!B790</f>
        <v>1285</v>
      </c>
      <c r="F74" s="45">
        <f>'[2]96-99'!B1155</f>
        <v>1009</v>
      </c>
      <c r="G74" s="82">
        <f>'[2]Core rec-send'!I122</f>
        <v>227.0809999999999</v>
      </c>
      <c r="H74" s="45">
        <f t="shared" si="1"/>
        <v>1009</v>
      </c>
      <c r="I74" s="43">
        <f t="shared" si="0"/>
        <v>1</v>
      </c>
    </row>
    <row r="75" spans="1:9" x14ac:dyDescent="0.25">
      <c r="A75" s="81" t="str">
        <f>'[2]93-95'!D486</f>
        <v>2/28</v>
      </c>
      <c r="B75" s="45">
        <f>'[2]93-95'!F486/1000</f>
        <v>1184.73</v>
      </c>
      <c r="C75" s="45">
        <f>'[2]96-99'!B60</f>
        <v>1977</v>
      </c>
      <c r="D75" s="45">
        <f>'[2]96-99'!B426</f>
        <v>1413</v>
      </c>
      <c r="E75" s="45">
        <f>'[2]96-99'!B791</f>
        <v>1154</v>
      </c>
      <c r="F75" s="45">
        <f>'[2]96-99'!B1156</f>
        <v>951</v>
      </c>
      <c r="G75" s="82">
        <f>'[2]Core rec-send'!I123</f>
        <v>255.55899999999997</v>
      </c>
      <c r="H75" s="45">
        <f t="shared" si="1"/>
        <v>951</v>
      </c>
      <c r="I75" s="43">
        <f t="shared" si="0"/>
        <v>0</v>
      </c>
    </row>
    <row r="76" spans="1:9" x14ac:dyDescent="0.25">
      <c r="A76" s="81" t="str">
        <f>'[2]93-95'!D487</f>
        <v>3/1</v>
      </c>
      <c r="B76" s="45">
        <f>'[2]93-95'!F487/1000</f>
        <v>1180.249</v>
      </c>
      <c r="C76" s="45">
        <f>'[2]96-99'!B61</f>
        <v>1678</v>
      </c>
      <c r="D76" s="45">
        <f>'[2]96-99'!B427</f>
        <v>1316</v>
      </c>
      <c r="E76" s="45">
        <f>'[2]96-99'!B792</f>
        <v>1338</v>
      </c>
      <c r="F76" s="45">
        <f>'[2]96-99'!B1157</f>
        <v>931</v>
      </c>
      <c r="G76" s="82">
        <f>'[2]Core rec-send'!I124</f>
        <v>233.04199999999992</v>
      </c>
      <c r="H76" s="45">
        <f t="shared" si="1"/>
        <v>931</v>
      </c>
      <c r="I76" s="43">
        <f t="shared" si="0"/>
        <v>0</v>
      </c>
    </row>
    <row r="77" spans="1:9" x14ac:dyDescent="0.25">
      <c r="A77" s="81" t="str">
        <f>'[2]93-95'!D488</f>
        <v>3/2</v>
      </c>
      <c r="B77" s="45">
        <f>'[2]93-95'!F488/1000</f>
        <v>1272.0909999999999</v>
      </c>
      <c r="C77" s="45">
        <f>'[2]96-99'!B62</f>
        <v>1249</v>
      </c>
      <c r="D77" s="45">
        <f>'[2]96-99'!B428</f>
        <v>1346</v>
      </c>
      <c r="E77" s="45">
        <f>'[2]96-99'!B793</f>
        <v>1209</v>
      </c>
      <c r="F77" s="45">
        <f>'[2]96-99'!B1158</f>
        <v>965</v>
      </c>
      <c r="G77" s="82">
        <f>'[2]Core rec-send'!I125</f>
        <v>152.62899999999991</v>
      </c>
      <c r="H77" s="45">
        <f t="shared" si="1"/>
        <v>965</v>
      </c>
      <c r="I77" s="43">
        <f t="shared" si="0"/>
        <v>0</v>
      </c>
    </row>
    <row r="78" spans="1:9" x14ac:dyDescent="0.25">
      <c r="A78" s="81" t="str">
        <f>'[2]93-95'!D489</f>
        <v>3/3</v>
      </c>
      <c r="B78" s="45">
        <f>'[2]93-95'!F489/1000</f>
        <v>1088.4069999999999</v>
      </c>
      <c r="C78" s="45">
        <f>'[2]96-99'!B63</f>
        <v>992</v>
      </c>
      <c r="D78" s="45">
        <f>'[2]96-99'!B429</f>
        <v>1371</v>
      </c>
      <c r="E78" s="45">
        <f>'[2]96-99'!B794</f>
        <v>1313</v>
      </c>
      <c r="F78" s="45">
        <f>'[2]96-99'!B1159</f>
        <v>1036</v>
      </c>
      <c r="G78" s="82">
        <f>'[2]Core rec-send'!I126</f>
        <v>26.618999999999915</v>
      </c>
      <c r="H78" s="45">
        <f t="shared" si="1"/>
        <v>1036</v>
      </c>
      <c r="I78" s="43">
        <f t="shared" si="0"/>
        <v>1</v>
      </c>
    </row>
    <row r="79" spans="1:9" x14ac:dyDescent="0.25">
      <c r="A79" s="81" t="str">
        <f>'[2]93-95'!D490</f>
        <v>3/4</v>
      </c>
      <c r="B79" s="45">
        <f>'[2]93-95'!F490/1000</f>
        <v>1153.549</v>
      </c>
      <c r="C79" s="45">
        <f>'[2]96-99'!B64</f>
        <v>1161</v>
      </c>
      <c r="D79" s="45">
        <f>'[2]96-99'!B430</f>
        <v>1289</v>
      </c>
      <c r="E79" s="45">
        <f>'[2]96-99'!B795</f>
        <v>1229</v>
      </c>
      <c r="F79" s="45">
        <f>'[2]96-99'!B1160</f>
        <v>1264</v>
      </c>
      <c r="G79" s="82">
        <f>'[2]Core rec-send'!I127</f>
        <v>-174.37300000000005</v>
      </c>
      <c r="H79" s="45">
        <f t="shared" si="1"/>
        <v>1089.627</v>
      </c>
      <c r="I79" s="43">
        <f t="shared" si="0"/>
        <v>1</v>
      </c>
    </row>
    <row r="80" spans="1:9" x14ac:dyDescent="0.25">
      <c r="A80" s="81" t="str">
        <f>'[2]93-95'!D491</f>
        <v>3/5</v>
      </c>
      <c r="B80" s="45">
        <f>'[2]93-95'!F491/1000</f>
        <v>1153.549</v>
      </c>
      <c r="C80" s="45">
        <f>'[2]96-99'!B65</f>
        <v>1404</v>
      </c>
      <c r="D80" s="45">
        <f>'[2]96-99'!B431</f>
        <v>1133</v>
      </c>
      <c r="E80" s="45">
        <f>'[2]96-99'!B796</f>
        <v>1354</v>
      </c>
      <c r="F80" s="45">
        <f>'[2]96-99'!B1161</f>
        <v>1112</v>
      </c>
      <c r="G80" s="82">
        <f>'[2]Core rec-send'!I128</f>
        <v>-123.23400000000004</v>
      </c>
      <c r="H80" s="45">
        <f t="shared" si="1"/>
        <v>988.76599999999996</v>
      </c>
      <c r="I80" s="43">
        <f t="shared" si="0"/>
        <v>0</v>
      </c>
    </row>
    <row r="81" spans="1:9" x14ac:dyDescent="0.25">
      <c r="A81" s="81" t="str">
        <f>'[2]93-95'!D492</f>
        <v>3/6</v>
      </c>
      <c r="B81" s="45">
        <f>'[2]93-95'!F492/1000</f>
        <v>904.72500000000002</v>
      </c>
      <c r="C81" s="45">
        <f>'[2]96-99'!B66</f>
        <v>1234</v>
      </c>
      <c r="D81" s="45">
        <f>'[2]96-99'!B432</f>
        <v>1136</v>
      </c>
      <c r="E81" s="45">
        <f>'[2]96-99'!B797</f>
        <v>1546</v>
      </c>
      <c r="F81" s="45">
        <f>'[2]96-99'!B1162</f>
        <v>1413</v>
      </c>
      <c r="G81" s="82">
        <f>'[2]Core rec-send'!I129</f>
        <v>-419.6</v>
      </c>
      <c r="H81" s="45">
        <f t="shared" si="1"/>
        <v>993.4</v>
      </c>
      <c r="I81" s="43">
        <f t="shared" ref="I81:I144" si="2">IF(H81&gt;1000,1,0)</f>
        <v>0</v>
      </c>
    </row>
    <row r="82" spans="1:9" x14ac:dyDescent="0.25">
      <c r="A82" s="81" t="str">
        <f>'[2]93-95'!D493</f>
        <v>3/7</v>
      </c>
      <c r="B82" s="45">
        <f>'[2]93-95'!F493/1000</f>
        <v>1088.4069999999999</v>
      </c>
      <c r="C82" s="45">
        <f>'[2]96-99'!B67</f>
        <v>1236</v>
      </c>
      <c r="D82" s="45">
        <f>'[2]96-99'!B433</f>
        <v>1045</v>
      </c>
      <c r="E82" s="45">
        <f>'[2]96-99'!B798</f>
        <v>1346</v>
      </c>
      <c r="F82" s="45">
        <f>'[2]96-99'!B1163</f>
        <v>1482</v>
      </c>
      <c r="G82" s="82">
        <f>'[2]Core rec-send'!I130</f>
        <v>-475.75</v>
      </c>
      <c r="H82" s="45">
        <f t="shared" ref="H82:H145" si="3">IF(G82&lt;0,SUM(F82:G82),F82)</f>
        <v>1006.25</v>
      </c>
      <c r="I82" s="43">
        <f t="shared" si="2"/>
        <v>1</v>
      </c>
    </row>
    <row r="83" spans="1:9" x14ac:dyDescent="0.25">
      <c r="A83" s="81" t="str">
        <f>'[2]93-95'!D494</f>
        <v>3/8</v>
      </c>
      <c r="B83" s="45">
        <f>'[2]93-95'!F494/1000</f>
        <v>904.72500000000002</v>
      </c>
      <c r="C83" s="45">
        <f>'[2]96-99'!B68</f>
        <v>1023</v>
      </c>
      <c r="D83" s="45">
        <f>'[2]96-99'!B434</f>
        <v>973</v>
      </c>
      <c r="E83" s="45">
        <f>'[2]96-99'!B799</f>
        <v>1236</v>
      </c>
      <c r="F83" s="45">
        <f>'[2]96-99'!B1164</f>
        <v>1410</v>
      </c>
      <c r="G83" s="82">
        <f>'[2]Core rec-send'!I131</f>
        <v>-438.19000000000005</v>
      </c>
      <c r="H83" s="45">
        <f t="shared" si="3"/>
        <v>971.81</v>
      </c>
      <c r="I83" s="43">
        <f t="shared" si="2"/>
        <v>0</v>
      </c>
    </row>
    <row r="84" spans="1:9" x14ac:dyDescent="0.25">
      <c r="A84" s="81" t="str">
        <f>'[2]93-95'!D495</f>
        <v>3/9</v>
      </c>
      <c r="B84" s="45">
        <f>'[2]93-95'!F495/1000</f>
        <v>812.88499999999999</v>
      </c>
      <c r="C84" s="45">
        <f>'[2]96-99'!B69</f>
        <v>860</v>
      </c>
      <c r="D84" s="45">
        <f>'[2]96-99'!B435</f>
        <v>890</v>
      </c>
      <c r="E84" s="45">
        <f>'[2]96-99'!B800</f>
        <v>1050</v>
      </c>
      <c r="F84" s="45">
        <f>'[2]96-99'!B1165</f>
        <v>1649</v>
      </c>
      <c r="G84" s="82">
        <f>'[2]Core rec-send'!I132</f>
        <v>-749.60299999999995</v>
      </c>
      <c r="H84" s="45">
        <f t="shared" si="3"/>
        <v>899.39700000000005</v>
      </c>
      <c r="I84" s="43">
        <f t="shared" si="2"/>
        <v>0</v>
      </c>
    </row>
    <row r="85" spans="1:9" x14ac:dyDescent="0.25">
      <c r="A85" s="81" t="str">
        <f>'[2]93-95'!D496</f>
        <v>3/10</v>
      </c>
      <c r="B85" s="45">
        <f>'[2]93-95'!F496/1000</f>
        <v>996.56700000000001</v>
      </c>
      <c r="C85" s="45">
        <f>'[2]96-99'!B70</f>
        <v>795</v>
      </c>
      <c r="D85" s="45">
        <f>'[2]96-99'!B436</f>
        <v>817</v>
      </c>
      <c r="E85" s="45">
        <f>'[2]96-99'!B801</f>
        <v>935</v>
      </c>
      <c r="F85" s="45">
        <f>'[2]96-99'!B1166</f>
        <v>1609</v>
      </c>
      <c r="G85" s="82">
        <f>'[2]Core rec-send'!I133</f>
        <v>-889.35500000000002</v>
      </c>
      <c r="H85" s="45">
        <f t="shared" si="3"/>
        <v>719.64499999999998</v>
      </c>
      <c r="I85" s="43">
        <f t="shared" si="2"/>
        <v>0</v>
      </c>
    </row>
    <row r="86" spans="1:9" x14ac:dyDescent="0.25">
      <c r="A86" s="81" t="str">
        <f>'[2]93-95'!D497</f>
        <v>3/11</v>
      </c>
      <c r="B86" s="45">
        <f>'[2]93-95'!F497/1000</f>
        <v>1153.549</v>
      </c>
      <c r="C86" s="45">
        <f>'[2]96-99'!B71</f>
        <v>851</v>
      </c>
      <c r="D86" s="45">
        <f>'[2]96-99'!B437</f>
        <v>857</v>
      </c>
      <c r="E86" s="45">
        <f>'[2]96-99'!B802</f>
        <v>857</v>
      </c>
      <c r="F86" s="45">
        <f>'[2]96-99'!B1167</f>
        <v>1861</v>
      </c>
      <c r="G86" s="82">
        <f>'[2]Core rec-send'!I134</f>
        <v>-996.47299999999996</v>
      </c>
      <c r="H86" s="45">
        <f t="shared" si="3"/>
        <v>864.52700000000004</v>
      </c>
      <c r="I86" s="43">
        <f t="shared" si="2"/>
        <v>0</v>
      </c>
    </row>
    <row r="87" spans="1:9" x14ac:dyDescent="0.25">
      <c r="A87" s="81" t="str">
        <f>'[2]93-95'!D498</f>
        <v>3/12</v>
      </c>
      <c r="B87" s="45">
        <f>'[2]93-95'!F498/1000</f>
        <v>1153.549</v>
      </c>
      <c r="C87" s="45">
        <f>'[2]96-99'!B72</f>
        <v>964</v>
      </c>
      <c r="D87" s="45">
        <f>'[2]96-99'!B438</f>
        <v>1024</v>
      </c>
      <c r="E87" s="45">
        <f>'[2]96-99'!B803</f>
        <v>885</v>
      </c>
      <c r="F87" s="45">
        <f>'[2]96-99'!B1168</f>
        <v>1312</v>
      </c>
      <c r="G87" s="82">
        <f>'[2]Core rec-send'!I135</f>
        <v>-524.774</v>
      </c>
      <c r="H87" s="45">
        <f t="shared" si="3"/>
        <v>787.226</v>
      </c>
      <c r="I87" s="43">
        <f t="shared" si="2"/>
        <v>0</v>
      </c>
    </row>
    <row r="88" spans="1:9" x14ac:dyDescent="0.25">
      <c r="A88" s="81" t="str">
        <f>'[2]93-95'!D499</f>
        <v>3/13</v>
      </c>
      <c r="B88" s="45">
        <f>'[2]93-95'!F499/1000</f>
        <v>996.56700000000001</v>
      </c>
      <c r="C88" s="45">
        <f>'[2]96-99'!B73</f>
        <v>1413</v>
      </c>
      <c r="D88" s="45">
        <f>'[2]96-99'!B439</f>
        <v>986</v>
      </c>
      <c r="E88" s="45">
        <f>'[2]96-99'!B804</f>
        <v>1030</v>
      </c>
      <c r="F88" s="45">
        <f>'[2]96-99'!B1169</f>
        <v>1085</v>
      </c>
      <c r="G88" s="82">
        <f>'[2]Core rec-send'!I136</f>
        <v>-156.40300000000002</v>
      </c>
      <c r="H88" s="45">
        <f t="shared" si="3"/>
        <v>928.59699999999998</v>
      </c>
      <c r="I88" s="43">
        <f t="shared" si="2"/>
        <v>0</v>
      </c>
    </row>
    <row r="89" spans="1:9" x14ac:dyDescent="0.25">
      <c r="A89" s="81" t="str">
        <f>'[2]93-95'!D500</f>
        <v>3/14</v>
      </c>
      <c r="B89" s="45">
        <f>'[2]93-95'!F500/1000</f>
        <v>629.202</v>
      </c>
      <c r="C89" s="45">
        <f>'[2]96-99'!B74</f>
        <v>1453</v>
      </c>
      <c r="D89" s="45">
        <f>'[2]96-99'!B440</f>
        <v>914</v>
      </c>
      <c r="E89" s="45">
        <f>'[2]96-99'!B805</f>
        <v>1070</v>
      </c>
      <c r="F89" s="45">
        <f>'[2]96-99'!B1170</f>
        <v>1249</v>
      </c>
      <c r="G89" s="82">
        <f>'[2]Core rec-send'!I137</f>
        <v>-325.28599999999994</v>
      </c>
      <c r="H89" s="45">
        <f t="shared" si="3"/>
        <v>923.71400000000006</v>
      </c>
      <c r="I89" s="43">
        <f t="shared" si="2"/>
        <v>0</v>
      </c>
    </row>
    <row r="90" spans="1:9" x14ac:dyDescent="0.25">
      <c r="A90" s="81" t="str">
        <f>'[2]93-95'!D501</f>
        <v>3/15</v>
      </c>
      <c r="B90" s="45">
        <f>'[2]93-95'!F501/1000</f>
        <v>629.202</v>
      </c>
      <c r="C90" s="45">
        <f>'[2]96-99'!B75</f>
        <v>1325</v>
      </c>
      <c r="D90" s="45">
        <f>'[2]96-99'!B441</f>
        <v>839</v>
      </c>
      <c r="E90" s="45">
        <f>'[2]96-99'!B806</f>
        <v>956</v>
      </c>
      <c r="F90" s="45">
        <f>'[2]96-99'!B1171</f>
        <v>1944</v>
      </c>
      <c r="G90" s="82">
        <f>'[2]Core rec-send'!I138</f>
        <v>-1027.472</v>
      </c>
      <c r="H90" s="45">
        <f t="shared" si="3"/>
        <v>916.52800000000002</v>
      </c>
      <c r="I90" s="43">
        <f t="shared" si="2"/>
        <v>0</v>
      </c>
    </row>
    <row r="91" spans="1:9" x14ac:dyDescent="0.25">
      <c r="A91" s="81" t="str">
        <f>'[2]93-95'!D502</f>
        <v>3/16</v>
      </c>
      <c r="B91" s="45">
        <f>'[2]93-95'!F502/1000</f>
        <v>721.04300000000001</v>
      </c>
      <c r="C91" s="45">
        <f>'[2]96-99'!B76</f>
        <v>1056</v>
      </c>
      <c r="D91" s="45">
        <f>'[2]96-99'!B442</f>
        <v>994</v>
      </c>
      <c r="E91" s="45">
        <f>'[2]96-99'!B807</f>
        <v>1077</v>
      </c>
      <c r="F91" s="45">
        <f>'[2]96-99'!B1172</f>
        <v>1548</v>
      </c>
      <c r="G91" s="82">
        <f>'[2]Core rec-send'!I139</f>
        <v>-608.10299999999995</v>
      </c>
      <c r="H91" s="45">
        <f t="shared" si="3"/>
        <v>939.89700000000005</v>
      </c>
      <c r="I91" s="43">
        <f t="shared" si="2"/>
        <v>0</v>
      </c>
    </row>
    <row r="92" spans="1:9" x14ac:dyDescent="0.25">
      <c r="A92" s="81" t="str">
        <f>'[2]93-95'!D503</f>
        <v>3/17</v>
      </c>
      <c r="B92" s="45">
        <f>'[2]93-95'!F503/1000</f>
        <v>721.04300000000001</v>
      </c>
      <c r="C92" s="45">
        <f>'[2]96-99'!B77</f>
        <v>894</v>
      </c>
      <c r="D92" s="45">
        <f>'[2]96-99'!B443</f>
        <v>1010</v>
      </c>
      <c r="E92" s="45">
        <f>'[2]96-99'!B808</f>
        <v>963</v>
      </c>
      <c r="F92" s="45">
        <f>'[2]96-99'!B1173</f>
        <v>1475</v>
      </c>
      <c r="G92" s="82">
        <f>'[2]Core rec-send'!I140</f>
        <v>-556.73199999999997</v>
      </c>
      <c r="H92" s="45">
        <f t="shared" si="3"/>
        <v>918.26800000000003</v>
      </c>
      <c r="I92" s="43">
        <f t="shared" si="2"/>
        <v>0</v>
      </c>
    </row>
    <row r="93" spans="1:9" x14ac:dyDescent="0.25">
      <c r="A93" s="81" t="str">
        <f>'[2]93-95'!D504</f>
        <v>3/18</v>
      </c>
      <c r="B93" s="45">
        <f>'[2]93-95'!F504/1000</f>
        <v>599.96199999999999</v>
      </c>
      <c r="C93" s="45">
        <f>'[2]96-99'!B78</f>
        <v>937</v>
      </c>
      <c r="D93" s="45">
        <f>'[2]96-99'!B444</f>
        <v>904</v>
      </c>
      <c r="E93" s="45">
        <f>'[2]96-99'!B809</f>
        <v>922</v>
      </c>
      <c r="F93" s="45">
        <f>'[2]96-99'!B1174</f>
        <v>1253</v>
      </c>
      <c r="G93" s="82">
        <f>'[2]Core rec-send'!I141</f>
        <v>-126.50399999999991</v>
      </c>
      <c r="H93" s="45">
        <f t="shared" si="3"/>
        <v>1126.4960000000001</v>
      </c>
      <c r="I93" s="43">
        <f t="shared" si="2"/>
        <v>1</v>
      </c>
    </row>
    <row r="94" spans="1:9" x14ac:dyDescent="0.25">
      <c r="A94" s="81" t="str">
        <f>'[2]93-95'!D505</f>
        <v>3/19</v>
      </c>
      <c r="B94" s="45">
        <f>'[2]93-95'!F505/1000</f>
        <v>692.226</v>
      </c>
      <c r="C94" s="45">
        <f>'[2]96-99'!B79</f>
        <v>917</v>
      </c>
      <c r="D94" s="45">
        <f>'[2]96-99'!B445</f>
        <v>815</v>
      </c>
      <c r="E94" s="45">
        <f>'[2]96-99'!B810</f>
        <v>924</v>
      </c>
      <c r="F94" s="45">
        <f>'[2]96-99'!B1175</f>
        <v>1142</v>
      </c>
      <c r="G94" s="82">
        <f>'[2]Core rec-send'!I142</f>
        <v>-92.060999999999922</v>
      </c>
      <c r="H94" s="45">
        <f t="shared" si="3"/>
        <v>1049.9390000000001</v>
      </c>
      <c r="I94" s="43">
        <f t="shared" si="2"/>
        <v>1</v>
      </c>
    </row>
    <row r="95" spans="1:9" x14ac:dyDescent="0.25">
      <c r="A95" s="81" t="str">
        <f>'[2]93-95'!D506</f>
        <v>3/20</v>
      </c>
      <c r="B95" s="45">
        <f>'[2]93-95'!F506/1000</f>
        <v>721.04300000000001</v>
      </c>
      <c r="C95" s="45">
        <f>'[2]96-99'!B80</f>
        <v>890</v>
      </c>
      <c r="D95" s="45">
        <f>'[2]96-99'!B446</f>
        <v>793</v>
      </c>
      <c r="E95" s="45">
        <f>'[2]96-99'!B811</f>
        <v>904</v>
      </c>
      <c r="F95" s="45">
        <f>'[2]96-99'!B1176</f>
        <v>1421</v>
      </c>
      <c r="G95" s="82">
        <f>'[2]Core rec-send'!I143</f>
        <v>-276.91100000000006</v>
      </c>
      <c r="H95" s="45">
        <f t="shared" si="3"/>
        <v>1144.0889999999999</v>
      </c>
      <c r="I95" s="43">
        <f t="shared" si="2"/>
        <v>1</v>
      </c>
    </row>
    <row r="96" spans="1:9" x14ac:dyDescent="0.25">
      <c r="A96" s="81" t="str">
        <f>'[2]93-95'!D507</f>
        <v>3/21</v>
      </c>
      <c r="B96" s="45">
        <f>'[2]93-95'!F507/1000</f>
        <v>1272.0909999999999</v>
      </c>
      <c r="C96" s="45">
        <f>'[2]96-99'!B81</f>
        <v>881</v>
      </c>
      <c r="D96" s="45">
        <f>'[2]96-99'!B447</f>
        <v>785</v>
      </c>
      <c r="E96" s="45">
        <f>'[2]96-99'!B812</f>
        <v>885</v>
      </c>
      <c r="F96" s="45">
        <f>'[2]96-99'!B1177</f>
        <v>1270</v>
      </c>
      <c r="G96" s="82">
        <f>'[2]Core rec-send'!I144</f>
        <v>-122.81899999999996</v>
      </c>
      <c r="H96" s="45">
        <f t="shared" si="3"/>
        <v>1147.181</v>
      </c>
      <c r="I96" s="43">
        <f t="shared" si="2"/>
        <v>1</v>
      </c>
    </row>
    <row r="97" spans="1:9" x14ac:dyDescent="0.25">
      <c r="A97" s="81" t="str">
        <f>'[2]93-95'!D508</f>
        <v>3/22</v>
      </c>
      <c r="B97" s="45">
        <f>'[2]93-95'!F508/1000</f>
        <v>1639.4559999999999</v>
      </c>
      <c r="C97" s="45">
        <f>'[2]96-99'!B82</f>
        <v>950</v>
      </c>
      <c r="D97" s="45">
        <f>'[2]96-99'!B448</f>
        <v>797</v>
      </c>
      <c r="E97" s="45">
        <f>'[2]96-99'!B813</f>
        <v>824</v>
      </c>
      <c r="F97" s="45">
        <f>'[2]96-99'!B1178</f>
        <v>1158</v>
      </c>
      <c r="G97" s="82">
        <f>'[2]Core rec-send'!I145</f>
        <v>-22.565000000000055</v>
      </c>
      <c r="H97" s="45">
        <f t="shared" si="3"/>
        <v>1135.4349999999999</v>
      </c>
      <c r="I97" s="43">
        <f t="shared" si="2"/>
        <v>1</v>
      </c>
    </row>
    <row r="98" spans="1:9" x14ac:dyDescent="0.25">
      <c r="A98" s="81" t="str">
        <f>'[2]93-95'!D509</f>
        <v>3/23</v>
      </c>
      <c r="B98" s="45">
        <f>'[2]93-95'!F509/1000</f>
        <v>1547.615</v>
      </c>
      <c r="C98" s="45">
        <f>'[2]96-99'!B83</f>
        <v>1090</v>
      </c>
      <c r="D98" s="45">
        <f>'[2]96-99'!B449</f>
        <v>939</v>
      </c>
      <c r="E98" s="45">
        <f>'[2]96-99'!B814</f>
        <v>798</v>
      </c>
      <c r="F98" s="45">
        <f>'[2]96-99'!B1179</f>
        <v>1364</v>
      </c>
      <c r="G98" s="82">
        <f>'[2]Core rec-send'!I146</f>
        <v>-332.00399999999991</v>
      </c>
      <c r="H98" s="45">
        <f t="shared" si="3"/>
        <v>1031.9960000000001</v>
      </c>
      <c r="I98" s="43">
        <f t="shared" si="2"/>
        <v>1</v>
      </c>
    </row>
    <row r="99" spans="1:9" x14ac:dyDescent="0.25">
      <c r="A99" s="81" t="str">
        <f>'[2]93-95'!D510</f>
        <v>3/24</v>
      </c>
      <c r="B99" s="45">
        <f>'[2]93-95'!F510/1000</f>
        <v>1639.4559999999999</v>
      </c>
      <c r="C99" s="45">
        <f>'[2]96-99'!B84</f>
        <v>1149</v>
      </c>
      <c r="D99" s="45">
        <f>'[2]96-99'!B450</f>
        <v>902</v>
      </c>
      <c r="E99" s="45">
        <f>'[2]96-99'!B815</f>
        <v>895</v>
      </c>
      <c r="F99" s="45">
        <f>'[2]96-99'!B1180</f>
        <v>1151</v>
      </c>
      <c r="G99" s="82">
        <f>'[2]Core rec-send'!I147</f>
        <v>-156.95699999999999</v>
      </c>
      <c r="H99" s="45">
        <f t="shared" si="3"/>
        <v>994.04300000000001</v>
      </c>
      <c r="I99" s="43">
        <f t="shared" si="2"/>
        <v>0</v>
      </c>
    </row>
    <row r="100" spans="1:9" x14ac:dyDescent="0.25">
      <c r="A100" s="81" t="str">
        <f>'[2]93-95'!D511</f>
        <v>3/25</v>
      </c>
      <c r="B100" s="45">
        <f>'[2]93-95'!F511/1000</f>
        <v>1522.607</v>
      </c>
      <c r="C100" s="45">
        <f>'[2]96-99'!B85</f>
        <v>1121</v>
      </c>
      <c r="D100" s="45">
        <f>'[2]96-99'!B451</f>
        <v>860</v>
      </c>
      <c r="E100" s="45">
        <f>'[2]96-99'!B816</f>
        <v>1472</v>
      </c>
      <c r="F100" s="45">
        <f>'[2]96-99'!B1181</f>
        <v>1810</v>
      </c>
      <c r="G100" s="82">
        <f>'[2]Core rec-send'!I148</f>
        <v>-760.72499999999991</v>
      </c>
      <c r="H100" s="45">
        <f t="shared" si="3"/>
        <v>1049.2750000000001</v>
      </c>
      <c r="I100" s="43">
        <f t="shared" si="2"/>
        <v>1</v>
      </c>
    </row>
    <row r="101" spans="1:9" x14ac:dyDescent="0.25">
      <c r="A101" s="81" t="str">
        <f>'[2]93-95'!D512</f>
        <v>3/26</v>
      </c>
      <c r="B101" s="45">
        <f>'[2]93-95'!F512/1000</f>
        <v>1338.078</v>
      </c>
      <c r="C101" s="45">
        <f>'[2]96-99'!B86</f>
        <v>1269</v>
      </c>
      <c r="D101" s="45">
        <f>'[2]96-99'!B452</f>
        <v>831</v>
      </c>
      <c r="E101" s="45">
        <f>'[2]96-99'!B817</f>
        <v>1174</v>
      </c>
      <c r="F101" s="45">
        <f>'[2]96-99'!B1182</f>
        <v>1074</v>
      </c>
      <c r="G101" s="82">
        <f>'[2]Core rec-send'!I149</f>
        <v>16.296000000000049</v>
      </c>
      <c r="H101" s="45">
        <f t="shared" si="3"/>
        <v>1074</v>
      </c>
      <c r="I101" s="43">
        <f t="shared" si="2"/>
        <v>1</v>
      </c>
    </row>
    <row r="102" spans="1:9" x14ac:dyDescent="0.25">
      <c r="A102" s="81" t="str">
        <f>'[2]93-95'!D513</f>
        <v>3/27</v>
      </c>
      <c r="B102" s="45">
        <f>'[2]93-95'!F513/1000</f>
        <v>1088.4069999999999</v>
      </c>
      <c r="C102" s="45">
        <f>'[2]96-99'!B87</f>
        <v>1169</v>
      </c>
      <c r="D102" s="45">
        <f>'[2]96-99'!B453</f>
        <v>858</v>
      </c>
      <c r="E102" s="45">
        <f>'[2]96-99'!B818</f>
        <v>1286</v>
      </c>
      <c r="F102" s="45">
        <f>'[2]96-99'!B1183</f>
        <v>1071</v>
      </c>
      <c r="G102" s="82">
        <f>'[2]Core rec-send'!I150</f>
        <v>-183.09900000000005</v>
      </c>
      <c r="H102" s="45">
        <f t="shared" si="3"/>
        <v>887.90099999999995</v>
      </c>
      <c r="I102" s="43">
        <f t="shared" si="2"/>
        <v>0</v>
      </c>
    </row>
    <row r="103" spans="1:9" x14ac:dyDescent="0.25">
      <c r="A103" s="81" t="str">
        <f>'[2]93-95'!D514</f>
        <v>3/28</v>
      </c>
      <c r="B103" s="45">
        <f>'[2]93-95'!F514/1000</f>
        <v>1088.4069999999999</v>
      </c>
      <c r="C103" s="45">
        <f>'[2]96-99'!B88</f>
        <v>1123</v>
      </c>
      <c r="D103" s="45">
        <f>'[2]96-99'!B454</f>
        <v>839</v>
      </c>
      <c r="E103" s="45">
        <f>'[2]96-99'!B819</f>
        <v>1803</v>
      </c>
      <c r="F103" s="45">
        <f>'[2]96-99'!B1184</f>
        <v>1040</v>
      </c>
      <c r="G103" s="82">
        <f>'[2]Core rec-send'!I151</f>
        <v>-127.32799999999997</v>
      </c>
      <c r="H103" s="45">
        <f t="shared" si="3"/>
        <v>912.67200000000003</v>
      </c>
      <c r="I103" s="43">
        <f t="shared" si="2"/>
        <v>0</v>
      </c>
    </row>
    <row r="104" spans="1:9" x14ac:dyDescent="0.25">
      <c r="A104" s="81" t="str">
        <f>'[2]93-95'!D515</f>
        <v>3/29</v>
      </c>
      <c r="B104" s="45">
        <f>'[2]93-95'!F515/1000</f>
        <v>996.56700000000001</v>
      </c>
      <c r="C104" s="45">
        <f>'[2]96-99'!B89</f>
        <v>1430</v>
      </c>
      <c r="D104" s="45">
        <f>'[2]96-99'!B455</f>
        <v>806</v>
      </c>
      <c r="E104" s="45">
        <f>'[2]96-99'!B820</f>
        <v>1733</v>
      </c>
      <c r="F104" s="45">
        <f>'[2]96-99'!B1185</f>
        <v>945</v>
      </c>
      <c r="G104" s="82">
        <f>'[2]Core rec-send'!I152</f>
        <v>-31.201999999999998</v>
      </c>
      <c r="H104" s="45">
        <f t="shared" si="3"/>
        <v>913.798</v>
      </c>
      <c r="I104" s="43">
        <f t="shared" si="2"/>
        <v>0</v>
      </c>
    </row>
    <row r="105" spans="1:9" x14ac:dyDescent="0.25">
      <c r="A105" s="81" t="str">
        <f>'[2]93-95'!D516</f>
        <v>3/30</v>
      </c>
      <c r="B105" s="45">
        <f>'[2]93-95'!F516/1000</f>
        <v>812.88499999999999</v>
      </c>
      <c r="C105" s="45">
        <f>'[2]96-99'!B90</f>
        <v>1231</v>
      </c>
      <c r="D105" s="45">
        <f>'[2]96-99'!B456</f>
        <v>841</v>
      </c>
      <c r="E105" s="45">
        <f>'[2]96-99'!B821</f>
        <v>1438</v>
      </c>
      <c r="F105" s="45">
        <f>'[2]96-99'!B1186</f>
        <v>1161</v>
      </c>
      <c r="G105" s="82">
        <f>'[2]Core rec-send'!I153</f>
        <v>-267.94200000000001</v>
      </c>
      <c r="H105" s="45">
        <f t="shared" si="3"/>
        <v>893.05799999999999</v>
      </c>
      <c r="I105" s="43">
        <f t="shared" si="2"/>
        <v>0</v>
      </c>
    </row>
    <row r="106" spans="1:9" x14ac:dyDescent="0.25">
      <c r="A106" s="81" t="str">
        <f>'[2]93-95'!D517</f>
        <v>3/31</v>
      </c>
      <c r="B106" s="45">
        <f>'[2]93-95'!F517/1000</f>
        <v>812.88499999999999</v>
      </c>
      <c r="C106" s="45">
        <f>'[2]96-99'!B91</f>
        <v>992</v>
      </c>
      <c r="D106" s="45">
        <f>'[2]96-99'!B457</f>
        <v>1003</v>
      </c>
      <c r="E106" s="45">
        <f>'[2]96-99'!B822</f>
        <v>1954</v>
      </c>
      <c r="F106" s="45">
        <f>'[2]96-99'!B1187</f>
        <v>1562</v>
      </c>
      <c r="G106" s="82">
        <f>'[2]Core rec-send'!I154</f>
        <v>-705.303</v>
      </c>
      <c r="H106" s="45">
        <f t="shared" si="3"/>
        <v>856.697</v>
      </c>
      <c r="I106" s="43">
        <f t="shared" si="2"/>
        <v>0</v>
      </c>
    </row>
    <row r="107" spans="1:9" x14ac:dyDescent="0.25">
      <c r="A107" s="81" t="str">
        <f>'[2]93-95'!D518</f>
        <v>4/1</v>
      </c>
      <c r="B107" s="45">
        <f>'[2]93-95'!F518/1000</f>
        <v>873.85400000000004</v>
      </c>
      <c r="C107" s="45">
        <f>'[2]96-99'!B92</f>
        <v>964</v>
      </c>
      <c r="D107" s="45">
        <f>'[2]96-99'!B458</f>
        <v>1188</v>
      </c>
      <c r="E107" s="45">
        <f>'[2]96-99'!B823</f>
        <v>1919</v>
      </c>
      <c r="F107" s="45">
        <f>'[2]96-99'!B1188</f>
        <v>1812</v>
      </c>
      <c r="G107" s="82">
        <f>'[2]Core rec-send'!I155</f>
        <v>-841.22400000000005</v>
      </c>
      <c r="H107" s="45">
        <f t="shared" si="3"/>
        <v>970.77599999999995</v>
      </c>
      <c r="I107" s="43">
        <f t="shared" si="2"/>
        <v>0</v>
      </c>
    </row>
    <row r="108" spans="1:9" x14ac:dyDescent="0.25">
      <c r="A108" s="81" t="str">
        <f>'[2]93-95'!D519</f>
        <v>4/2</v>
      </c>
      <c r="B108" s="45">
        <f>'[2]93-95'!F519/1000</f>
        <v>966.029</v>
      </c>
      <c r="C108" s="45">
        <f>'[2]96-99'!B93</f>
        <v>1088</v>
      </c>
      <c r="D108" s="45">
        <f>'[2]96-99'!B459</f>
        <v>1242</v>
      </c>
      <c r="E108" s="45">
        <f>'[2]96-99'!B824</f>
        <v>1447</v>
      </c>
      <c r="F108" s="45">
        <f>'[2]96-99'!B1189</f>
        <v>1319</v>
      </c>
      <c r="G108" s="82">
        <f>'[2]Core rec-send'!I156</f>
        <v>-237.27199999999993</v>
      </c>
      <c r="H108" s="45">
        <f t="shared" si="3"/>
        <v>1081.7280000000001</v>
      </c>
      <c r="I108" s="43">
        <f t="shared" si="2"/>
        <v>1</v>
      </c>
    </row>
    <row r="109" spans="1:9" x14ac:dyDescent="0.25">
      <c r="A109" s="81" t="str">
        <f>'[2]93-95'!D520</f>
        <v>4/3</v>
      </c>
      <c r="B109" s="45">
        <f>'[2]93-95'!F520/1000</f>
        <v>713.98099999999999</v>
      </c>
      <c r="C109" s="45">
        <f>'[2]96-99'!B94</f>
        <v>1091</v>
      </c>
      <c r="D109" s="45">
        <f>'[2]96-99'!B460</f>
        <v>1140</v>
      </c>
      <c r="E109" s="45">
        <f>'[2]96-99'!B825</f>
        <v>1606</v>
      </c>
      <c r="F109" s="45">
        <f>'[2]96-99'!B1190</f>
        <v>1623</v>
      </c>
      <c r="G109" s="82">
        <f>'[2]Core rec-send'!I157</f>
        <v>-568.11400000000003</v>
      </c>
      <c r="H109" s="45">
        <f t="shared" si="3"/>
        <v>1054.886</v>
      </c>
      <c r="I109" s="43">
        <f t="shared" si="2"/>
        <v>1</v>
      </c>
    </row>
    <row r="110" spans="1:9" x14ac:dyDescent="0.25">
      <c r="A110" s="81" t="str">
        <f>'[2]93-95'!D521</f>
        <v>4/4</v>
      </c>
      <c r="B110" s="45">
        <f>'[2]93-95'!F521/1000</f>
        <v>713.98099999999999</v>
      </c>
      <c r="C110" s="45">
        <f>'[2]96-99'!B95</f>
        <v>1109</v>
      </c>
      <c r="D110" s="45">
        <f>'[2]96-99'!B461</f>
        <v>1037</v>
      </c>
      <c r="E110" s="45">
        <f>'[2]96-99'!B826</f>
        <v>1568</v>
      </c>
      <c r="F110" s="45">
        <f>'[2]96-99'!B1191</f>
        <v>1481</v>
      </c>
      <c r="G110" s="82">
        <f>'[2]Core rec-send'!I158</f>
        <v>-325.67000000000007</v>
      </c>
      <c r="H110" s="45">
        <f t="shared" si="3"/>
        <v>1155.33</v>
      </c>
      <c r="I110" s="43">
        <f t="shared" si="2"/>
        <v>1</v>
      </c>
    </row>
    <row r="111" spans="1:9" x14ac:dyDescent="0.25">
      <c r="A111" s="81" t="str">
        <f>'[2]93-95'!D522</f>
        <v>4/5</v>
      </c>
      <c r="B111" s="45">
        <f>'[2]93-95'!F522/1000</f>
        <v>805.73</v>
      </c>
      <c r="C111" s="45">
        <f>'[2]96-99'!B96</f>
        <v>964</v>
      </c>
      <c r="D111" s="45">
        <f>'[2]96-99'!B462</f>
        <v>1301</v>
      </c>
      <c r="E111" s="45">
        <f>'[2]96-99'!B827</f>
        <v>1385</v>
      </c>
      <c r="F111" s="45">
        <f>'[2]96-99'!B1192</f>
        <v>1451</v>
      </c>
      <c r="G111" s="82">
        <f>'[2]Core rec-send'!I159</f>
        <v>-332.75199999999995</v>
      </c>
      <c r="H111" s="45">
        <f t="shared" si="3"/>
        <v>1118.248</v>
      </c>
      <c r="I111" s="43">
        <f t="shared" si="2"/>
        <v>1</v>
      </c>
    </row>
    <row r="112" spans="1:9" x14ac:dyDescent="0.25">
      <c r="A112" s="81" t="str">
        <f>'[2]93-95'!D523</f>
        <v>4/6</v>
      </c>
      <c r="B112" s="45">
        <f>'[2]93-95'!F523/1000</f>
        <v>989.23199999999997</v>
      </c>
      <c r="C112" s="45">
        <f>'[2]96-99'!B97</f>
        <v>805</v>
      </c>
      <c r="D112" s="45">
        <f>'[2]96-99'!B463</f>
        <v>958</v>
      </c>
      <c r="E112" s="45">
        <f>'[2]96-99'!B828</f>
        <v>1473</v>
      </c>
      <c r="F112" s="45">
        <f>'[2]96-99'!B1193</f>
        <v>1810</v>
      </c>
      <c r="G112" s="82">
        <f>'[2]Core rec-send'!I160</f>
        <v>-733.24800000000005</v>
      </c>
      <c r="H112" s="45">
        <f t="shared" si="3"/>
        <v>1076.752</v>
      </c>
      <c r="I112" s="43">
        <f t="shared" si="2"/>
        <v>1</v>
      </c>
    </row>
    <row r="113" spans="1:9" x14ac:dyDescent="0.25">
      <c r="A113" s="81" t="str">
        <f>'[2]93-95'!D524</f>
        <v>4/7</v>
      </c>
      <c r="B113" s="45">
        <f>'[2]93-95'!F524/1000</f>
        <v>1080.981</v>
      </c>
      <c r="C113" s="45">
        <f>'[2]96-99'!B98</f>
        <v>674</v>
      </c>
      <c r="D113" s="45">
        <f>'[2]96-99'!B464</f>
        <v>956</v>
      </c>
      <c r="E113" s="45">
        <f>'[2]96-99'!B829</f>
        <v>1372</v>
      </c>
      <c r="F113" s="45">
        <f>'[2]96-99'!B1194</f>
        <v>1722</v>
      </c>
      <c r="G113" s="82">
        <f>'[2]Core rec-send'!I161</f>
        <v>-632.25</v>
      </c>
      <c r="H113" s="45">
        <f t="shared" si="3"/>
        <v>1089.75</v>
      </c>
      <c r="I113" s="43">
        <f t="shared" si="2"/>
        <v>1</v>
      </c>
    </row>
    <row r="114" spans="1:9" x14ac:dyDescent="0.25">
      <c r="A114" s="81" t="str">
        <f>'[2]93-95'!D525</f>
        <v>4/8</v>
      </c>
      <c r="B114" s="45">
        <f>'[2]93-95'!F525/1000</f>
        <v>873.85400000000004</v>
      </c>
      <c r="C114" s="45">
        <f>'[2]96-99'!B99</f>
        <v>735</v>
      </c>
      <c r="D114" s="45">
        <f>'[2]96-99'!B465</f>
        <v>957</v>
      </c>
      <c r="E114" s="45">
        <f>'[2]96-99'!B830</f>
        <v>1227</v>
      </c>
      <c r="F114" s="45">
        <f>'[2]96-99'!B1195</f>
        <v>1777</v>
      </c>
      <c r="G114" s="82">
        <f>'[2]Core rec-send'!I162</f>
        <v>-668.07600000000002</v>
      </c>
      <c r="H114" s="45">
        <f t="shared" si="3"/>
        <v>1108.924</v>
      </c>
      <c r="I114" s="43">
        <f t="shared" si="2"/>
        <v>1</v>
      </c>
    </row>
    <row r="115" spans="1:9" x14ac:dyDescent="0.25">
      <c r="A115" s="81" t="str">
        <f>'[2]93-95'!D526</f>
        <v>4/9</v>
      </c>
      <c r="B115" s="45">
        <f>'[2]93-95'!F526/1000</f>
        <v>966.029</v>
      </c>
      <c r="C115" s="45">
        <f>'[2]96-99'!B100</f>
        <v>827</v>
      </c>
      <c r="D115" s="45">
        <f>'[2]96-99'!B466</f>
        <v>1126</v>
      </c>
      <c r="E115" s="45">
        <f>'[2]96-99'!B831</f>
        <v>1095</v>
      </c>
      <c r="F115" s="45">
        <f>'[2]96-99'!B1196</f>
        <v>1715</v>
      </c>
      <c r="G115" s="82">
        <f>'[2]Core rec-send'!I163</f>
        <v>-635.10200000000009</v>
      </c>
      <c r="H115" s="45">
        <f t="shared" si="3"/>
        <v>1079.8979999999999</v>
      </c>
      <c r="I115" s="43">
        <f t="shared" si="2"/>
        <v>1</v>
      </c>
    </row>
    <row r="116" spans="1:9" x14ac:dyDescent="0.25">
      <c r="A116" s="81" t="str">
        <f>'[2]93-95'!D527</f>
        <v>4/10</v>
      </c>
      <c r="B116" s="45">
        <f>'[2]93-95'!F527/1000</f>
        <v>713.98099999999999</v>
      </c>
      <c r="C116" s="45">
        <f>'[2]96-99'!B101</f>
        <v>931</v>
      </c>
      <c r="D116" s="45">
        <f>'[2]96-99'!B467</f>
        <v>1061</v>
      </c>
      <c r="E116" s="45">
        <f>'[2]96-99'!B832</f>
        <v>981</v>
      </c>
      <c r="F116" s="45">
        <f>'[2]96-99'!B1197</f>
        <v>1280</v>
      </c>
      <c r="G116" s="82">
        <f>'[2]Core rec-send'!I164</f>
        <v>-206.54999999999995</v>
      </c>
      <c r="H116" s="45">
        <f t="shared" si="3"/>
        <v>1073.45</v>
      </c>
      <c r="I116" s="43">
        <f t="shared" si="2"/>
        <v>1</v>
      </c>
    </row>
    <row r="117" spans="1:9" x14ac:dyDescent="0.25">
      <c r="A117" s="81" t="str">
        <f>'[2]93-95'!D528</f>
        <v>4/11</v>
      </c>
      <c r="B117" s="45">
        <f>'[2]93-95'!F528/1000</f>
        <v>713.98099999999999</v>
      </c>
      <c r="C117" s="45">
        <f>'[2]96-99'!B102</f>
        <v>983</v>
      </c>
      <c r="D117" s="45">
        <f>'[2]96-99'!B468</f>
        <v>972</v>
      </c>
      <c r="E117" s="45">
        <f>'[2]96-99'!B833</f>
        <v>1520</v>
      </c>
      <c r="F117" s="45">
        <f>'[2]96-99'!B1198</f>
        <v>1945</v>
      </c>
      <c r="G117" s="82">
        <f>'[2]Core rec-send'!I165</f>
        <v>-839.46</v>
      </c>
      <c r="H117" s="45">
        <f t="shared" si="3"/>
        <v>1105.54</v>
      </c>
      <c r="I117" s="43">
        <f t="shared" si="2"/>
        <v>1</v>
      </c>
    </row>
    <row r="118" spans="1:9" x14ac:dyDescent="0.25">
      <c r="A118" s="81" t="str">
        <f>'[2]93-95'!D529</f>
        <v>4/12</v>
      </c>
      <c r="B118" s="45">
        <f>'[2]93-95'!F529/1000</f>
        <v>713.98099999999999</v>
      </c>
      <c r="C118" s="45">
        <f>'[2]96-99'!B103</f>
        <v>889</v>
      </c>
      <c r="D118" s="45">
        <f>'[2]96-99'!B469</f>
        <v>878</v>
      </c>
      <c r="E118" s="45">
        <f>'[2]96-99'!B834</f>
        <v>1376</v>
      </c>
      <c r="F118" s="45">
        <f>'[2]96-99'!B1199</f>
        <v>1612</v>
      </c>
      <c r="G118" s="82">
        <f>'[2]Core rec-send'!I166</f>
        <v>-479.34699999999998</v>
      </c>
      <c r="H118" s="45">
        <f t="shared" si="3"/>
        <v>1132.653</v>
      </c>
      <c r="I118" s="43">
        <f t="shared" si="2"/>
        <v>1</v>
      </c>
    </row>
    <row r="119" spans="1:9" x14ac:dyDescent="0.25">
      <c r="A119" s="81" t="str">
        <f>'[2]93-95'!D530</f>
        <v>4/13</v>
      </c>
      <c r="B119" s="45">
        <f>'[2]93-95'!F530/1000</f>
        <v>805.73</v>
      </c>
      <c r="C119" s="45">
        <f>'[2]96-99'!B104</f>
        <v>870</v>
      </c>
      <c r="D119" s="45">
        <f>'[2]96-99'!B470</f>
        <v>826</v>
      </c>
      <c r="E119" s="45">
        <f>'[2]96-99'!B835</f>
        <v>1657</v>
      </c>
      <c r="F119" s="45">
        <f>'[2]96-99'!B1200</f>
        <v>1207</v>
      </c>
      <c r="G119" s="82">
        <f>'[2]Core rec-send'!I167</f>
        <v>50.691000000000031</v>
      </c>
      <c r="H119" s="45">
        <f t="shared" si="3"/>
        <v>1207</v>
      </c>
      <c r="I119" s="43">
        <f t="shared" si="2"/>
        <v>1</v>
      </c>
    </row>
    <row r="120" spans="1:9" x14ac:dyDescent="0.25">
      <c r="A120" s="81" t="str">
        <f>'[2]93-95'!D531</f>
        <v>4/14</v>
      </c>
      <c r="B120" s="45">
        <f>'[2]93-95'!F531/1000</f>
        <v>1264.4829999999999</v>
      </c>
      <c r="C120" s="45">
        <f>'[2]96-99'!B105</f>
        <v>787</v>
      </c>
      <c r="D120" s="45">
        <f>'[2]96-99'!B471</f>
        <v>872</v>
      </c>
      <c r="E120" s="45">
        <f>'[2]96-99'!B836</f>
        <v>1559</v>
      </c>
      <c r="F120" s="45">
        <f>'[2]96-99'!B1201</f>
        <v>962</v>
      </c>
      <c r="G120" s="82">
        <f>'[2]Core rec-send'!I168</f>
        <v>287.11599999999999</v>
      </c>
      <c r="H120" s="45">
        <f t="shared" si="3"/>
        <v>962</v>
      </c>
      <c r="I120" s="43">
        <f t="shared" si="2"/>
        <v>0</v>
      </c>
    </row>
    <row r="121" spans="1:9" x14ac:dyDescent="0.25">
      <c r="A121" s="81" t="str">
        <f>'[2]93-95'!D532</f>
        <v>4/15</v>
      </c>
      <c r="B121" s="45">
        <f>'[2]93-95'!F532/1000</f>
        <v>1426.9</v>
      </c>
      <c r="C121" s="45">
        <f>'[2]96-99'!B106</f>
        <v>728</v>
      </c>
      <c r="D121" s="45">
        <f>'[2]96-99'!B472</f>
        <v>850</v>
      </c>
      <c r="E121" s="45">
        <f>'[2]96-99'!B837</f>
        <v>1572</v>
      </c>
      <c r="F121" s="45">
        <f>'[2]96-99'!B1202</f>
        <v>836</v>
      </c>
      <c r="G121" s="82">
        <f>'[2]Core rec-send'!I169</f>
        <v>401.57099999999991</v>
      </c>
      <c r="H121" s="45">
        <f t="shared" si="3"/>
        <v>836</v>
      </c>
      <c r="I121" s="43">
        <f t="shared" si="2"/>
        <v>0</v>
      </c>
    </row>
    <row r="122" spans="1:9" x14ac:dyDescent="0.25">
      <c r="A122" s="81" t="str">
        <f>'[2]93-95'!D533</f>
        <v>4/16</v>
      </c>
      <c r="B122" s="45">
        <f>'[2]93-95'!F533/1000</f>
        <v>2164.2939999999999</v>
      </c>
      <c r="C122" s="45">
        <f>'[2]96-99'!B107</f>
        <v>780</v>
      </c>
      <c r="D122" s="45">
        <f>'[2]96-99'!B473</f>
        <v>841</v>
      </c>
      <c r="E122" s="45">
        <f>'[2]96-99'!B838</f>
        <v>1321</v>
      </c>
      <c r="F122" s="45">
        <f>'[2]96-99'!B1203</f>
        <v>684</v>
      </c>
      <c r="G122" s="82">
        <f>'[2]Core rec-send'!I170</f>
        <v>491.58300000000008</v>
      </c>
      <c r="H122" s="45">
        <f t="shared" si="3"/>
        <v>684</v>
      </c>
      <c r="I122" s="43">
        <f t="shared" si="2"/>
        <v>0</v>
      </c>
    </row>
    <row r="123" spans="1:9" x14ac:dyDescent="0.25">
      <c r="A123" s="81" t="str">
        <f>'[2]93-95'!D534</f>
        <v>4/17</v>
      </c>
      <c r="B123" s="45">
        <f>'[2]93-95'!F534/1000</f>
        <v>1631.482</v>
      </c>
      <c r="C123" s="45">
        <f>'[2]96-99'!B108</f>
        <v>892</v>
      </c>
      <c r="D123" s="45">
        <f>'[2]96-99'!B474</f>
        <v>825</v>
      </c>
      <c r="E123" s="45">
        <f>'[2]96-99'!B839</f>
        <v>1025</v>
      </c>
      <c r="F123" s="45">
        <f>'[2]96-99'!B1204</f>
        <v>668</v>
      </c>
      <c r="G123" s="82">
        <f>'[2]Core rec-send'!I171</f>
        <v>467.86899999999991</v>
      </c>
      <c r="H123" s="45">
        <f t="shared" si="3"/>
        <v>668</v>
      </c>
      <c r="I123" s="43">
        <f t="shared" si="2"/>
        <v>0</v>
      </c>
    </row>
    <row r="124" spans="1:9" x14ac:dyDescent="0.25">
      <c r="A124" s="81" t="str">
        <f>'[2]93-95'!D535</f>
        <v>4/18</v>
      </c>
      <c r="B124" s="45">
        <f>'[2]93-95'!F535/1000</f>
        <v>1631.482</v>
      </c>
      <c r="C124" s="45">
        <f>'[2]96-99'!B109</f>
        <v>868</v>
      </c>
      <c r="D124" s="45">
        <f>'[2]96-99'!B475</f>
        <v>818</v>
      </c>
      <c r="E124" s="45">
        <f>'[2]96-99'!B840</f>
        <v>877</v>
      </c>
      <c r="F124" s="45">
        <f>'[2]96-99'!B1205</f>
        <v>722</v>
      </c>
      <c r="G124" s="82">
        <f>'[2]Core rec-send'!I172</f>
        <v>477.77500000000009</v>
      </c>
      <c r="H124" s="45">
        <f t="shared" si="3"/>
        <v>722</v>
      </c>
      <c r="I124" s="43">
        <f t="shared" si="2"/>
        <v>0</v>
      </c>
    </row>
    <row r="125" spans="1:9" x14ac:dyDescent="0.25">
      <c r="A125" s="81" t="str">
        <f>'[2]93-95'!D536</f>
        <v>4/19</v>
      </c>
      <c r="B125" s="45">
        <f>'[2]93-95'!F536/1000</f>
        <v>1631.482</v>
      </c>
      <c r="C125" s="45">
        <f>'[2]96-99'!B110</f>
        <v>950</v>
      </c>
      <c r="D125" s="45">
        <f>'[2]96-99'!B476</f>
        <v>791</v>
      </c>
      <c r="E125" s="45">
        <f>'[2]96-99'!B841</f>
        <v>795</v>
      </c>
      <c r="F125" s="45">
        <f>'[2]96-99'!B1206</f>
        <v>662</v>
      </c>
      <c r="G125" s="82">
        <f>'[2]Core rec-send'!I173</f>
        <v>428.89200000000005</v>
      </c>
      <c r="H125" s="45">
        <f t="shared" si="3"/>
        <v>662</v>
      </c>
      <c r="I125" s="43">
        <f t="shared" si="2"/>
        <v>0</v>
      </c>
    </row>
    <row r="126" spans="1:9" x14ac:dyDescent="0.25">
      <c r="A126" s="81" t="str">
        <f>'[2]93-95'!D537</f>
        <v>4/20</v>
      </c>
      <c r="B126" s="45">
        <f>'[2]93-95'!F537/1000</f>
        <v>1631.482</v>
      </c>
      <c r="C126" s="45">
        <f>'[2]96-99'!B111</f>
        <v>916</v>
      </c>
      <c r="D126" s="45">
        <f>'[2]96-99'!B477</f>
        <v>793</v>
      </c>
      <c r="E126" s="45">
        <f>'[2]96-99'!B842</f>
        <v>816</v>
      </c>
      <c r="F126" s="45">
        <f>'[2]96-99'!B1207</f>
        <v>684</v>
      </c>
      <c r="G126" s="82">
        <f>'[2]Core rec-send'!I174</f>
        <v>503.56500000000005</v>
      </c>
      <c r="H126" s="45">
        <f t="shared" si="3"/>
        <v>684</v>
      </c>
      <c r="I126" s="43">
        <f t="shared" si="2"/>
        <v>0</v>
      </c>
    </row>
    <row r="127" spans="1:9" x14ac:dyDescent="0.25">
      <c r="A127" s="81" t="str">
        <f>'[2]93-95'!D538</f>
        <v>4/21</v>
      </c>
      <c r="B127" s="45">
        <f>'[2]93-95'!F538/1000</f>
        <v>1356.232</v>
      </c>
      <c r="C127" s="45">
        <f>'[2]96-99'!B112</f>
        <v>855</v>
      </c>
      <c r="D127" s="45">
        <f>'[2]96-99'!B478</f>
        <v>750</v>
      </c>
      <c r="E127" s="45">
        <f>'[2]96-99'!B843</f>
        <v>757</v>
      </c>
      <c r="F127" s="45">
        <f>'[2]96-99'!B1208</f>
        <v>765</v>
      </c>
      <c r="G127" s="82">
        <f>'[2]Core rec-send'!I175</f>
        <v>312.67800000000011</v>
      </c>
      <c r="H127" s="45">
        <f t="shared" si="3"/>
        <v>765</v>
      </c>
      <c r="I127" s="43">
        <f t="shared" si="2"/>
        <v>0</v>
      </c>
    </row>
    <row r="128" spans="1:9" x14ac:dyDescent="0.25">
      <c r="A128" s="81" t="str">
        <f>'[2]93-95'!D539</f>
        <v>4/22</v>
      </c>
      <c r="B128" s="45">
        <f>'[2]93-95'!F539/1000</f>
        <v>781.68</v>
      </c>
      <c r="C128" s="45">
        <f>'[2]96-99'!B113</f>
        <v>878</v>
      </c>
      <c r="D128" s="45">
        <f>'[2]96-99'!B479</f>
        <v>760</v>
      </c>
      <c r="E128" s="45">
        <f>'[2]96-99'!B844</f>
        <v>828</v>
      </c>
      <c r="F128" s="45">
        <f>'[2]96-99'!B1209</f>
        <v>1006</v>
      </c>
      <c r="G128" s="82">
        <f>'[2]Core rec-send'!I176</f>
        <v>-13.392000000000053</v>
      </c>
      <c r="H128" s="45">
        <f t="shared" si="3"/>
        <v>992.60799999999995</v>
      </c>
      <c r="I128" s="43">
        <f t="shared" si="2"/>
        <v>0</v>
      </c>
    </row>
    <row r="129" spans="1:9" x14ac:dyDescent="0.25">
      <c r="A129" s="81" t="str">
        <f>'[2]93-95'!D540</f>
        <v>4/23</v>
      </c>
      <c r="B129" s="45">
        <f>'[2]93-95'!F540/1000</f>
        <v>597.33199999999999</v>
      </c>
      <c r="C129" s="45">
        <f>'[2]96-99'!B114</f>
        <v>814</v>
      </c>
      <c r="D129" s="45">
        <f>'[2]96-99'!B480</f>
        <v>768</v>
      </c>
      <c r="E129" s="45">
        <f>'[2]96-99'!B845</f>
        <v>927</v>
      </c>
      <c r="F129" s="45">
        <f>'[2]96-99'!B1210</f>
        <v>932</v>
      </c>
      <c r="G129" s="82">
        <f>'[2]Core rec-send'!I177</f>
        <v>34.385999999999967</v>
      </c>
      <c r="H129" s="45">
        <f t="shared" si="3"/>
        <v>932</v>
      </c>
      <c r="I129" s="43">
        <f t="shared" si="2"/>
        <v>0</v>
      </c>
    </row>
    <row r="130" spans="1:9" x14ac:dyDescent="0.25">
      <c r="A130" s="81" t="str">
        <f>'[2]93-95'!D541</f>
        <v>4/24</v>
      </c>
      <c r="B130" s="45">
        <f>'[2]93-95'!F541/1000</f>
        <v>713.98099999999999</v>
      </c>
      <c r="C130" s="45">
        <f>'[2]96-99'!B115</f>
        <v>764</v>
      </c>
      <c r="D130" s="45">
        <f>'[2]96-99'!B481</f>
        <v>863</v>
      </c>
      <c r="E130" s="45">
        <f>'[2]96-99'!B846</f>
        <v>878</v>
      </c>
      <c r="F130" s="45">
        <f>'[2]96-99'!B1211</f>
        <v>1060</v>
      </c>
      <c r="G130" s="82">
        <f>'[2]Core rec-send'!I178</f>
        <v>20.902000000000044</v>
      </c>
      <c r="H130" s="45">
        <f t="shared" si="3"/>
        <v>1060</v>
      </c>
      <c r="I130" s="43">
        <f t="shared" si="2"/>
        <v>1</v>
      </c>
    </row>
    <row r="131" spans="1:9" x14ac:dyDescent="0.25">
      <c r="A131" s="81" t="str">
        <f>'[2]93-95'!D542</f>
        <v>4/25</v>
      </c>
      <c r="B131" s="45">
        <f>'[2]93-95'!F542/1000</f>
        <v>805.73</v>
      </c>
      <c r="C131" s="45">
        <f>'[2]96-99'!B116</f>
        <v>776</v>
      </c>
      <c r="D131" s="45">
        <f>'[2]96-99'!B482</f>
        <v>764</v>
      </c>
      <c r="E131" s="45">
        <f>'[2]96-99'!B847</f>
        <v>841</v>
      </c>
      <c r="F131" s="45">
        <f>'[2]96-99'!B1212</f>
        <v>1025</v>
      </c>
      <c r="G131" s="82">
        <f>'[2]Core rec-send'!I179</f>
        <v>48.108999999999924</v>
      </c>
      <c r="H131" s="45">
        <f t="shared" si="3"/>
        <v>1025</v>
      </c>
      <c r="I131" s="43">
        <f t="shared" si="2"/>
        <v>1</v>
      </c>
    </row>
    <row r="132" spans="1:9" x14ac:dyDescent="0.25">
      <c r="A132" s="81" t="str">
        <f>'[2]93-95'!D543</f>
        <v>4/26</v>
      </c>
      <c r="B132" s="45">
        <f>'[2]93-95'!F543/1000</f>
        <v>805.73</v>
      </c>
      <c r="C132" s="45">
        <f>'[2]96-99'!B117</f>
        <v>701</v>
      </c>
      <c r="D132" s="45">
        <f>'[2]96-99'!B483</f>
        <v>655</v>
      </c>
      <c r="E132" s="45">
        <f>'[2]96-99'!B848</f>
        <v>863</v>
      </c>
      <c r="F132" s="45">
        <f>'[2]96-99'!B1213</f>
        <v>870</v>
      </c>
      <c r="G132" s="82">
        <f>'[2]Core rec-send'!I180</f>
        <v>189.40699999999993</v>
      </c>
      <c r="H132" s="45">
        <f t="shared" si="3"/>
        <v>870</v>
      </c>
      <c r="I132" s="43">
        <f t="shared" si="2"/>
        <v>0</v>
      </c>
    </row>
    <row r="133" spans="1:9" x14ac:dyDescent="0.25">
      <c r="A133" s="81" t="str">
        <f>'[2]93-95'!D544</f>
        <v>4/27</v>
      </c>
      <c r="B133" s="45">
        <f>'[2]93-95'!F544/1000</f>
        <v>897.48</v>
      </c>
      <c r="C133" s="45">
        <f>'[2]96-99'!B118</f>
        <v>682</v>
      </c>
      <c r="D133" s="45">
        <f>'[2]96-99'!B484</f>
        <v>713</v>
      </c>
      <c r="E133" s="45">
        <f>'[2]96-99'!B849</f>
        <v>816</v>
      </c>
      <c r="F133" s="45">
        <f>'[2]96-99'!B1214</f>
        <v>960</v>
      </c>
      <c r="G133" s="82">
        <f>'[2]Core rec-send'!I181</f>
        <v>164.923</v>
      </c>
      <c r="H133" s="45">
        <f t="shared" si="3"/>
        <v>960</v>
      </c>
      <c r="I133" s="43">
        <f t="shared" si="2"/>
        <v>0</v>
      </c>
    </row>
    <row r="134" spans="1:9" x14ac:dyDescent="0.25">
      <c r="A134" s="81" t="str">
        <f>'[2]93-95'!D545</f>
        <v>4/28</v>
      </c>
      <c r="B134" s="45">
        <f>'[2]93-95'!F545/1000</f>
        <v>989.23199999999997</v>
      </c>
      <c r="C134" s="45">
        <f>'[2]96-99'!B119</f>
        <v>665</v>
      </c>
      <c r="D134" s="45">
        <f>'[2]96-99'!B485</f>
        <v>801</v>
      </c>
      <c r="E134" s="45">
        <f>'[2]96-99'!B850</f>
        <v>796</v>
      </c>
      <c r="F134" s="45">
        <f>'[2]96-99'!B1215</f>
        <v>1309</v>
      </c>
      <c r="G134" s="82">
        <f>'[2]Core rec-send'!I182</f>
        <v>-194.89499999999998</v>
      </c>
      <c r="H134" s="45">
        <f t="shared" si="3"/>
        <v>1114.105</v>
      </c>
      <c r="I134" s="43">
        <f t="shared" si="2"/>
        <v>1</v>
      </c>
    </row>
    <row r="135" spans="1:9" x14ac:dyDescent="0.25">
      <c r="A135" s="81" t="str">
        <f>'[2]93-95'!D546</f>
        <v>4/29</v>
      </c>
      <c r="B135" s="45">
        <f>'[2]93-95'!F546/1000</f>
        <v>689.50599999999997</v>
      </c>
      <c r="C135" s="45">
        <f>'[2]96-99'!B120</f>
        <v>663</v>
      </c>
      <c r="D135" s="45">
        <f>'[2]96-99'!B486</f>
        <v>821</v>
      </c>
      <c r="E135" s="45">
        <f>'[2]96-99'!B851</f>
        <v>822</v>
      </c>
      <c r="F135" s="45">
        <f>'[2]96-99'!B1216</f>
        <v>1137</v>
      </c>
      <c r="G135" s="82">
        <f>'[2]Core rec-send'!I183</f>
        <v>6.1920000000000073</v>
      </c>
      <c r="H135" s="45">
        <f t="shared" si="3"/>
        <v>1137</v>
      </c>
      <c r="I135" s="43">
        <f t="shared" si="2"/>
        <v>1</v>
      </c>
    </row>
    <row r="136" spans="1:9" x14ac:dyDescent="0.25">
      <c r="A136" s="81" t="str">
        <f>'[2]93-95'!D547</f>
        <v>4/30</v>
      </c>
      <c r="B136" s="45">
        <f>'[2]93-95'!F547/1000</f>
        <v>689.50599999999997</v>
      </c>
      <c r="C136" s="45">
        <f>'[2]96-99'!B121</f>
        <v>627</v>
      </c>
      <c r="D136" s="45">
        <f>'[2]96-99'!B487</f>
        <v>814</v>
      </c>
      <c r="E136" s="45">
        <f>'[2]96-99'!B852</f>
        <v>874</v>
      </c>
      <c r="F136" s="45">
        <f>'[2]96-99'!B1217</f>
        <v>1276</v>
      </c>
      <c r="G136" s="82">
        <f>'[2]Core rec-send'!I184</f>
        <v>-132.25199999999995</v>
      </c>
      <c r="H136" s="45">
        <f t="shared" si="3"/>
        <v>1143.748</v>
      </c>
      <c r="I136" s="43">
        <f t="shared" si="2"/>
        <v>1</v>
      </c>
    </row>
    <row r="137" spans="1:9" x14ac:dyDescent="0.25">
      <c r="A137" s="81" t="str">
        <f>'[2]93-95'!D548</f>
        <v>5/1</v>
      </c>
      <c r="B137" s="45">
        <f>'[2]93-95'!F548/1000</f>
        <v>670.45899999999995</v>
      </c>
      <c r="C137" s="45">
        <f>'[2]96-99'!B122</f>
        <v>633</v>
      </c>
      <c r="D137" s="45">
        <f>'[2]96-99'!B488</f>
        <v>792</v>
      </c>
      <c r="E137" s="45">
        <f>'[2]96-99'!B853</f>
        <v>700</v>
      </c>
      <c r="F137" s="45">
        <f>'[2]96-99'!B1218</f>
        <v>1000</v>
      </c>
      <c r="G137" s="82">
        <f>'[2]Core rec-send'!I185</f>
        <v>208.02800000000002</v>
      </c>
      <c r="H137" s="45">
        <f t="shared" si="3"/>
        <v>1000</v>
      </c>
      <c r="I137" s="43">
        <f t="shared" si="2"/>
        <v>0</v>
      </c>
    </row>
    <row r="138" spans="1:9" x14ac:dyDescent="0.25">
      <c r="A138" s="81" t="str">
        <f>'[2]93-95'!D549</f>
        <v>5/2</v>
      </c>
      <c r="B138" s="45">
        <f>'[2]93-95'!F549/1000</f>
        <v>676.87800000000004</v>
      </c>
      <c r="C138" s="45">
        <f>'[2]96-99'!B123</f>
        <v>684</v>
      </c>
      <c r="D138" s="45">
        <f>'[2]96-99'!B489</f>
        <v>715</v>
      </c>
      <c r="E138" s="45">
        <f>'[2]96-99'!B854</f>
        <v>672</v>
      </c>
      <c r="F138" s="45">
        <f>'[2]96-99'!B1219</f>
        <v>1164</v>
      </c>
      <c r="G138" s="82">
        <f>'[2]Core rec-send'!I186</f>
        <v>46.478000000000065</v>
      </c>
      <c r="H138" s="45">
        <f t="shared" si="3"/>
        <v>1164</v>
      </c>
      <c r="I138" s="43">
        <f t="shared" si="2"/>
        <v>1</v>
      </c>
    </row>
    <row r="139" spans="1:9" x14ac:dyDescent="0.25">
      <c r="A139" s="81" t="str">
        <f>'[2]93-95'!D550</f>
        <v>5/3</v>
      </c>
      <c r="B139" s="45">
        <f>'[2]93-95'!F550/1000</f>
        <v>820.84100000000001</v>
      </c>
      <c r="C139" s="45">
        <f>'[2]96-99'!B124</f>
        <v>709</v>
      </c>
      <c r="D139" s="45">
        <f>'[2]96-99'!B490</f>
        <v>649</v>
      </c>
      <c r="E139" s="45">
        <f>'[2]96-99'!B855</f>
        <v>724</v>
      </c>
      <c r="F139" s="45">
        <f>'[2]96-99'!B1220</f>
        <v>1167</v>
      </c>
      <c r="G139" s="82">
        <f>'[2]Core rec-send'!I187</f>
        <v>6.31899999999996</v>
      </c>
      <c r="H139" s="45">
        <f t="shared" si="3"/>
        <v>1167</v>
      </c>
      <c r="I139" s="43">
        <f t="shared" si="2"/>
        <v>1</v>
      </c>
    </row>
    <row r="140" spans="1:9" x14ac:dyDescent="0.25">
      <c r="A140" s="81" t="str">
        <f>'[2]93-95'!D551</f>
        <v>5/4</v>
      </c>
      <c r="B140" s="45">
        <f>'[2]93-95'!F551/1000</f>
        <v>899.70100000000002</v>
      </c>
      <c r="C140" s="45">
        <f>'[2]96-99'!B125</f>
        <v>691</v>
      </c>
      <c r="D140" s="45">
        <f>'[2]96-99'!B491</f>
        <v>642</v>
      </c>
      <c r="E140" s="45">
        <f>'[2]96-99'!B856</f>
        <v>723</v>
      </c>
      <c r="F140" s="45">
        <f>'[2]96-99'!B1221</f>
        <v>968</v>
      </c>
      <c r="G140" s="82">
        <f>'[2]Core rec-send'!I188</f>
        <v>301.69800000000009</v>
      </c>
      <c r="H140" s="45">
        <f t="shared" si="3"/>
        <v>968</v>
      </c>
      <c r="I140" s="43">
        <f t="shared" si="2"/>
        <v>0</v>
      </c>
    </row>
    <row r="141" spans="1:9" x14ac:dyDescent="0.25">
      <c r="A141" s="81" t="str">
        <f>'[2]93-95'!D552</f>
        <v>5/5</v>
      </c>
      <c r="B141" s="45">
        <f>'[2]93-95'!F552/1000</f>
        <v>1236.2270000000001</v>
      </c>
      <c r="C141" s="45">
        <f>'[2]96-99'!B126</f>
        <v>659</v>
      </c>
      <c r="D141" s="45">
        <f>'[2]96-99'!B492</f>
        <v>628</v>
      </c>
      <c r="E141" s="45">
        <f>'[2]96-99'!B857</f>
        <v>903</v>
      </c>
      <c r="F141" s="45">
        <f>'[2]96-99'!B1222</f>
        <v>787</v>
      </c>
      <c r="G141" s="82">
        <f>'[2]Core rec-send'!I189</f>
        <v>614.41499999999996</v>
      </c>
      <c r="H141" s="45">
        <f t="shared" si="3"/>
        <v>787</v>
      </c>
      <c r="I141" s="43">
        <f t="shared" si="2"/>
        <v>0</v>
      </c>
    </row>
    <row r="142" spans="1:9" x14ac:dyDescent="0.25">
      <c r="A142" s="81" t="str">
        <f>'[2]93-95'!D553</f>
        <v>5/6</v>
      </c>
      <c r="B142" s="45">
        <f>'[2]93-95'!F553/1000</f>
        <v>1352.222</v>
      </c>
      <c r="C142" s="45">
        <f>'[2]96-99'!B127</f>
        <v>681</v>
      </c>
      <c r="D142" s="45">
        <f>'[2]96-99'!B493</f>
        <v>601</v>
      </c>
      <c r="E142" s="45">
        <f>'[2]96-99'!B858</f>
        <v>889</v>
      </c>
      <c r="F142" s="45">
        <f>'[2]96-99'!B1223</f>
        <v>709</v>
      </c>
      <c r="G142" s="82">
        <f>'[2]Core rec-send'!I190</f>
        <v>650.24800000000005</v>
      </c>
      <c r="H142" s="45">
        <f t="shared" si="3"/>
        <v>709</v>
      </c>
      <c r="I142" s="43">
        <f t="shared" si="2"/>
        <v>0</v>
      </c>
    </row>
    <row r="143" spans="1:9" x14ac:dyDescent="0.25">
      <c r="A143" s="81" t="str">
        <f>'[2]93-95'!D554</f>
        <v>5/7</v>
      </c>
      <c r="B143" s="45">
        <f>'[2]93-95'!F554/1000</f>
        <v>1237.9939999999999</v>
      </c>
      <c r="C143" s="45">
        <f>'[2]96-99'!B128</f>
        <v>748</v>
      </c>
      <c r="D143" s="45">
        <f>'[2]96-99'!B494</f>
        <v>621</v>
      </c>
      <c r="E143" s="45">
        <f>'[2]96-99'!B859</f>
        <v>920</v>
      </c>
      <c r="F143" s="45">
        <f>'[2]96-99'!B1224</f>
        <v>622</v>
      </c>
      <c r="G143" s="82">
        <f>'[2]Core rec-send'!I191</f>
        <v>697.60899999999992</v>
      </c>
      <c r="H143" s="45">
        <f t="shared" si="3"/>
        <v>622</v>
      </c>
      <c r="I143" s="43">
        <f t="shared" si="2"/>
        <v>0</v>
      </c>
    </row>
    <row r="144" spans="1:9" x14ac:dyDescent="0.25">
      <c r="A144" s="81" t="str">
        <f>'[2]93-95'!D555</f>
        <v>5/8</v>
      </c>
      <c r="B144" s="45">
        <f>'[2]93-95'!F555/1000</f>
        <v>1153.7</v>
      </c>
      <c r="C144" s="45">
        <f>'[2]96-99'!B129</f>
        <v>776</v>
      </c>
      <c r="D144" s="45">
        <f>'[2]96-99'!B495</f>
        <v>590</v>
      </c>
      <c r="E144" s="45">
        <f>'[2]96-99'!B860</f>
        <v>820</v>
      </c>
      <c r="F144" s="45">
        <f>'[2]96-99'!B1225</f>
        <v>803</v>
      </c>
      <c r="G144" s="82">
        <f>'[2]Core rec-send'!I192</f>
        <v>657.80300000000011</v>
      </c>
      <c r="H144" s="45">
        <f t="shared" si="3"/>
        <v>803</v>
      </c>
      <c r="I144" s="43">
        <f t="shared" si="2"/>
        <v>0</v>
      </c>
    </row>
    <row r="145" spans="1:9" x14ac:dyDescent="0.25">
      <c r="A145" s="81" t="str">
        <f>'[2]93-95'!D556</f>
        <v>5/9</v>
      </c>
      <c r="B145" s="45">
        <f>'[2]93-95'!F556/1000</f>
        <v>1030.826</v>
      </c>
      <c r="C145" s="45">
        <f>'[2]96-99'!B130</f>
        <v>787</v>
      </c>
      <c r="D145" s="45">
        <f>'[2]96-99'!B496</f>
        <v>569</v>
      </c>
      <c r="E145" s="45">
        <f>'[2]96-99'!B861</f>
        <v>805</v>
      </c>
      <c r="F145" s="45">
        <f>'[2]96-99'!B1226</f>
        <v>888</v>
      </c>
      <c r="G145" s="82">
        <f>'[2]Core rec-send'!I193</f>
        <v>563.30700000000002</v>
      </c>
      <c r="H145" s="45">
        <f t="shared" si="3"/>
        <v>888</v>
      </c>
      <c r="I145" s="43">
        <f t="shared" ref="I145:I208" si="4">IF(H145&gt;1000,1,0)</f>
        <v>0</v>
      </c>
    </row>
    <row r="146" spans="1:9" x14ac:dyDescent="0.25">
      <c r="A146" s="81" t="str">
        <f>'[2]93-95'!D557</f>
        <v>5/10</v>
      </c>
      <c r="B146" s="45">
        <f>'[2]93-95'!F557/1000</f>
        <v>927.20899999999995</v>
      </c>
      <c r="C146" s="45">
        <f>'[2]96-99'!B131</f>
        <v>764</v>
      </c>
      <c r="D146" s="45">
        <f>'[2]96-99'!B497</f>
        <v>533</v>
      </c>
      <c r="E146" s="45">
        <f>'[2]96-99'!B862</f>
        <v>895</v>
      </c>
      <c r="F146" s="45">
        <f>'[2]96-99'!B1227</f>
        <v>806</v>
      </c>
      <c r="G146" s="82">
        <f>'[2]Core rec-send'!I194</f>
        <v>647.84500000000003</v>
      </c>
      <c r="H146" s="45">
        <f t="shared" ref="H146:H209" si="5">IF(G146&lt;0,SUM(F146:G146),F146)</f>
        <v>806</v>
      </c>
      <c r="I146" s="43">
        <f t="shared" si="4"/>
        <v>0</v>
      </c>
    </row>
    <row r="147" spans="1:9" x14ac:dyDescent="0.25">
      <c r="A147" s="81" t="str">
        <f>'[2]93-95'!D558</f>
        <v>5/11</v>
      </c>
      <c r="B147" s="45">
        <f>'[2]93-95'!F558/1000</f>
        <v>795.16499999999996</v>
      </c>
      <c r="C147" s="45">
        <f>'[2]96-99'!B132</f>
        <v>682</v>
      </c>
      <c r="D147" s="45">
        <f>'[2]96-99'!B498</f>
        <v>565</v>
      </c>
      <c r="E147" s="45">
        <f>'[2]96-99'!B863</f>
        <v>1085</v>
      </c>
      <c r="F147" s="45">
        <f>'[2]96-99'!B1228</f>
        <v>805</v>
      </c>
      <c r="G147" s="82">
        <f>'[2]Core rec-send'!I195</f>
        <v>745.04</v>
      </c>
      <c r="H147" s="45">
        <f t="shared" si="5"/>
        <v>805</v>
      </c>
      <c r="I147" s="43">
        <f t="shared" si="4"/>
        <v>0</v>
      </c>
    </row>
    <row r="148" spans="1:9" x14ac:dyDescent="0.25">
      <c r="A148" s="81" t="str">
        <f>'[2]93-95'!D559</f>
        <v>5/12</v>
      </c>
      <c r="B148" s="45">
        <f>'[2]93-95'!F559/1000</f>
        <v>872.19100000000003</v>
      </c>
      <c r="C148" s="45">
        <f>'[2]96-99'!B133</f>
        <v>539</v>
      </c>
      <c r="D148" s="45">
        <f>'[2]96-99'!B499</f>
        <v>558</v>
      </c>
      <c r="E148" s="45">
        <f>'[2]96-99'!B864</f>
        <v>1473</v>
      </c>
      <c r="F148" s="45">
        <f>'[2]96-99'!B1229</f>
        <v>741</v>
      </c>
      <c r="G148" s="82">
        <f>'[2]Core rec-send'!I196</f>
        <v>1172.6189999999999</v>
      </c>
      <c r="H148" s="45">
        <f t="shared" si="5"/>
        <v>741</v>
      </c>
      <c r="I148" s="43">
        <f t="shared" si="4"/>
        <v>0</v>
      </c>
    </row>
    <row r="149" spans="1:9" x14ac:dyDescent="0.25">
      <c r="A149" s="81" t="str">
        <f>'[2]93-95'!D560</f>
        <v>5/13</v>
      </c>
      <c r="B149" s="45">
        <f>'[2]93-95'!F560/1000</f>
        <v>1116.396</v>
      </c>
      <c r="C149" s="45">
        <f>'[2]96-99'!B134</f>
        <v>586</v>
      </c>
      <c r="D149" s="45">
        <f>'[2]96-99'!B500</f>
        <v>577</v>
      </c>
      <c r="E149" s="45">
        <f>'[2]96-99'!B865</f>
        <v>1333</v>
      </c>
      <c r="F149" s="45">
        <f>'[2]96-99'!B1230</f>
        <v>773</v>
      </c>
      <c r="G149" s="82">
        <f>'[2]Core rec-send'!I197</f>
        <v>709.26</v>
      </c>
      <c r="H149" s="45">
        <f t="shared" si="5"/>
        <v>773</v>
      </c>
      <c r="I149" s="43">
        <f t="shared" si="4"/>
        <v>0</v>
      </c>
    </row>
    <row r="150" spans="1:9" x14ac:dyDescent="0.25">
      <c r="A150" s="81" t="str">
        <f>'[2]93-95'!D561</f>
        <v>5/14</v>
      </c>
      <c r="B150" s="45">
        <f>'[2]93-95'!F561/1000</f>
        <v>1173.511</v>
      </c>
      <c r="C150" s="45">
        <f>'[2]96-99'!B135</f>
        <v>679</v>
      </c>
      <c r="D150" s="45">
        <f>'[2]96-99'!B501</f>
        <v>511</v>
      </c>
      <c r="E150" s="45">
        <f>'[2]96-99'!B866</f>
        <v>1074</v>
      </c>
      <c r="F150" s="45">
        <f>'[2]96-99'!B1231</f>
        <v>699</v>
      </c>
      <c r="G150" s="82">
        <f>'[2]Core rec-send'!I198</f>
        <v>734.76299999999992</v>
      </c>
      <c r="H150" s="45">
        <f t="shared" si="5"/>
        <v>699</v>
      </c>
      <c r="I150" s="43">
        <f t="shared" si="4"/>
        <v>0</v>
      </c>
    </row>
    <row r="151" spans="1:9" x14ac:dyDescent="0.25">
      <c r="A151" s="81" t="str">
        <f>'[2]93-95'!D562</f>
        <v>5/15</v>
      </c>
      <c r="B151" s="45">
        <f>'[2]93-95'!F562/1000</f>
        <v>1103.2660000000001</v>
      </c>
      <c r="C151" s="45">
        <f>'[2]96-99'!B136</f>
        <v>659</v>
      </c>
      <c r="D151" s="45">
        <f>'[2]96-99'!B502</f>
        <v>560</v>
      </c>
      <c r="E151" s="45">
        <f>'[2]96-99'!B867</f>
        <v>847</v>
      </c>
      <c r="F151" s="45">
        <f>'[2]96-99'!B1232</f>
        <v>812</v>
      </c>
      <c r="G151" s="82">
        <f>'[2]Core rec-send'!I199</f>
        <v>605.23299999999995</v>
      </c>
      <c r="H151" s="45">
        <f t="shared" si="5"/>
        <v>812</v>
      </c>
      <c r="I151" s="43">
        <f t="shared" si="4"/>
        <v>0</v>
      </c>
    </row>
    <row r="152" spans="1:9" x14ac:dyDescent="0.25">
      <c r="A152" s="81" t="str">
        <f>'[2]93-95'!D563</f>
        <v>5/16</v>
      </c>
      <c r="B152" s="45">
        <f>'[2]93-95'!F563/1000</f>
        <v>1119.7719999999999</v>
      </c>
      <c r="C152" s="45">
        <f>'[2]96-99'!B137</f>
        <v>613</v>
      </c>
      <c r="D152" s="45">
        <f>'[2]96-99'!B503</f>
        <v>462</v>
      </c>
      <c r="E152" s="45">
        <f>'[2]96-99'!B868</f>
        <v>881</v>
      </c>
      <c r="F152" s="45">
        <f>'[2]96-99'!B1233</f>
        <v>783</v>
      </c>
      <c r="G152" s="82">
        <f>'[2]Core rec-send'!I200</f>
        <v>635.99499999999989</v>
      </c>
      <c r="H152" s="45">
        <f t="shared" si="5"/>
        <v>783</v>
      </c>
      <c r="I152" s="43">
        <f t="shared" si="4"/>
        <v>0</v>
      </c>
    </row>
    <row r="153" spans="1:9" x14ac:dyDescent="0.25">
      <c r="A153" s="81" t="str">
        <f>'[2]93-95'!D564</f>
        <v>5/17</v>
      </c>
      <c r="B153" s="45">
        <f>'[2]93-95'!F564/1000</f>
        <v>881.36099999999999</v>
      </c>
      <c r="C153" s="45">
        <f>'[2]96-99'!B138</f>
        <v>660</v>
      </c>
      <c r="D153" s="45">
        <f>'[2]96-99'!B504</f>
        <v>382</v>
      </c>
      <c r="E153" s="45">
        <f>'[2]96-99'!B869</f>
        <v>884</v>
      </c>
      <c r="F153" s="45">
        <f>'[2]96-99'!B1234</f>
        <v>638</v>
      </c>
      <c r="G153" s="82">
        <f>'[2]Core rec-send'!I201</f>
        <v>417.26900000000001</v>
      </c>
      <c r="H153" s="45">
        <f t="shared" si="5"/>
        <v>638</v>
      </c>
      <c r="I153" s="43">
        <f t="shared" si="4"/>
        <v>0</v>
      </c>
    </row>
    <row r="154" spans="1:9" x14ac:dyDescent="0.25">
      <c r="A154" s="81" t="str">
        <f>'[2]93-95'!D565</f>
        <v>5/18</v>
      </c>
      <c r="B154" s="45">
        <f>'[2]93-95'!F565/1000</f>
        <v>795.16499999999996</v>
      </c>
      <c r="C154" s="45">
        <f>'[2]96-99'!B139</f>
        <v>612</v>
      </c>
      <c r="D154" s="45">
        <f>'[2]96-99'!B505</f>
        <v>471</v>
      </c>
      <c r="E154" s="45">
        <f>'[2]96-99'!B870</f>
        <v>852</v>
      </c>
      <c r="F154" s="45">
        <f>'[2]96-99'!B1235</f>
        <v>618</v>
      </c>
      <c r="G154" s="82">
        <f>'[2]Core rec-send'!I202</f>
        <v>756.01600000000008</v>
      </c>
      <c r="H154" s="45">
        <f t="shared" si="5"/>
        <v>618</v>
      </c>
      <c r="I154" s="43">
        <f t="shared" si="4"/>
        <v>0</v>
      </c>
    </row>
    <row r="155" spans="1:9" x14ac:dyDescent="0.25">
      <c r="A155" s="81" t="str">
        <f>'[2]93-95'!D566</f>
        <v>5/19</v>
      </c>
      <c r="B155" s="45">
        <f>'[2]93-95'!F566/1000</f>
        <v>697.05100000000004</v>
      </c>
      <c r="C155" s="45">
        <f>'[2]96-99'!B140</f>
        <v>539</v>
      </c>
      <c r="D155" s="45">
        <f>'[2]96-99'!B506</f>
        <v>526</v>
      </c>
      <c r="E155" s="45">
        <f>'[2]96-99'!B871</f>
        <v>815</v>
      </c>
      <c r="F155" s="45">
        <f>'[2]96-99'!B1236</f>
        <v>713</v>
      </c>
      <c r="G155" s="82">
        <f>'[2]Core rec-send'!I203</f>
        <v>661.51299999999992</v>
      </c>
      <c r="H155" s="45">
        <f t="shared" si="5"/>
        <v>713</v>
      </c>
      <c r="I155" s="43">
        <f t="shared" si="4"/>
        <v>0</v>
      </c>
    </row>
    <row r="156" spans="1:9" x14ac:dyDescent="0.25">
      <c r="A156" s="81" t="str">
        <f>'[2]93-95'!D567</f>
        <v>5/20</v>
      </c>
      <c r="B156" s="45">
        <f>'[2]93-95'!F567/1000</f>
        <v>761.73800000000006</v>
      </c>
      <c r="C156" s="45">
        <f>'[2]96-99'!B141</f>
        <v>583</v>
      </c>
      <c r="D156" s="45">
        <f>'[2]96-99'!B507</f>
        <v>654</v>
      </c>
      <c r="E156" s="45">
        <f>'[2]96-99'!B872</f>
        <v>823</v>
      </c>
      <c r="F156" s="45">
        <f>'[2]96-99'!B1237</f>
        <v>815</v>
      </c>
      <c r="G156" s="82">
        <f>'[2]Core rec-send'!I204</f>
        <v>498.6869999999999</v>
      </c>
      <c r="H156" s="45">
        <f t="shared" si="5"/>
        <v>815</v>
      </c>
      <c r="I156" s="43">
        <f t="shared" si="4"/>
        <v>0</v>
      </c>
    </row>
    <row r="157" spans="1:9" x14ac:dyDescent="0.25">
      <c r="A157" s="81" t="str">
        <f>'[2]93-95'!D568</f>
        <v>5/21</v>
      </c>
      <c r="B157" s="45">
        <f>'[2]93-95'!F568/1000</f>
        <v>780.16099999999994</v>
      </c>
      <c r="C157" s="45">
        <f>'[2]96-99'!B142</f>
        <v>711</v>
      </c>
      <c r="D157" s="45">
        <f>'[2]96-99'!B508</f>
        <v>514</v>
      </c>
      <c r="E157" s="45">
        <f>'[2]96-99'!B873</f>
        <v>817</v>
      </c>
      <c r="F157" s="45">
        <f>'[2]96-99'!B1238</f>
        <v>768</v>
      </c>
      <c r="G157" s="82">
        <f>'[2]Core rec-send'!I205</f>
        <v>687.29500000000007</v>
      </c>
      <c r="H157" s="45">
        <f t="shared" si="5"/>
        <v>768</v>
      </c>
      <c r="I157" s="43">
        <f t="shared" si="4"/>
        <v>0</v>
      </c>
    </row>
    <row r="158" spans="1:9" x14ac:dyDescent="0.25">
      <c r="A158" s="81" t="str">
        <f>'[2]93-95'!D569</f>
        <v>5/22</v>
      </c>
      <c r="B158" s="45">
        <f>'[2]93-95'!F569/1000</f>
        <v>981.31</v>
      </c>
      <c r="C158" s="45">
        <f>'[2]96-99'!B143</f>
        <v>680</v>
      </c>
      <c r="D158" s="45">
        <f>'[2]96-99'!B509</f>
        <v>524</v>
      </c>
      <c r="E158" s="45">
        <f>'[2]96-99'!B874</f>
        <v>693</v>
      </c>
      <c r="F158" s="45">
        <f>'[2]96-99'!B1239</f>
        <v>882</v>
      </c>
      <c r="G158" s="82">
        <f>'[2]Core rec-send'!I206</f>
        <v>345.11799999999994</v>
      </c>
      <c r="H158" s="45">
        <f t="shared" si="5"/>
        <v>882</v>
      </c>
      <c r="I158" s="43">
        <f t="shared" si="4"/>
        <v>0</v>
      </c>
    </row>
    <row r="159" spans="1:9" x14ac:dyDescent="0.25">
      <c r="A159" s="81" t="str">
        <f>'[2]93-95'!D570</f>
        <v>5/23</v>
      </c>
      <c r="B159" s="45">
        <f>'[2]93-95'!F570/1000</f>
        <v>1122.5239999999999</v>
      </c>
      <c r="C159" s="45">
        <f>'[2]96-99'!B144</f>
        <v>721</v>
      </c>
      <c r="D159" s="45">
        <f>'[2]96-99'!B510</f>
        <v>496</v>
      </c>
      <c r="E159" s="45">
        <f>'[2]96-99'!B875</f>
        <v>698</v>
      </c>
      <c r="F159" s="45">
        <f>'[2]96-99'!B1240</f>
        <v>859</v>
      </c>
      <c r="G159" s="82">
        <f>'[2]Core rec-send'!I207</f>
        <v>305.33999999999992</v>
      </c>
      <c r="H159" s="45">
        <f t="shared" si="5"/>
        <v>859</v>
      </c>
      <c r="I159" s="43">
        <f t="shared" si="4"/>
        <v>0</v>
      </c>
    </row>
    <row r="160" spans="1:9" x14ac:dyDescent="0.25">
      <c r="A160" s="81" t="str">
        <f>'[2]93-95'!D571</f>
        <v>5/24</v>
      </c>
      <c r="B160" s="45">
        <f>'[2]93-95'!F571/1000</f>
        <v>1111.519</v>
      </c>
      <c r="C160" s="45">
        <f>'[2]96-99'!B145</f>
        <v>820</v>
      </c>
      <c r="D160" s="45">
        <f>'[2]96-99'!B511</f>
        <v>423</v>
      </c>
      <c r="E160" s="45">
        <f>'[2]96-99'!B876</f>
        <v>647</v>
      </c>
      <c r="F160" s="45">
        <f>'[2]96-99'!B1241</f>
        <v>735</v>
      </c>
      <c r="G160" s="82">
        <f>'[2]Core rec-send'!I208</f>
        <v>634.673</v>
      </c>
      <c r="H160" s="45">
        <f t="shared" si="5"/>
        <v>735</v>
      </c>
      <c r="I160" s="43">
        <f t="shared" si="4"/>
        <v>0</v>
      </c>
    </row>
    <row r="161" spans="1:9" x14ac:dyDescent="0.25">
      <c r="A161" s="81" t="str">
        <f>'[2]93-95'!D572</f>
        <v>5/25</v>
      </c>
      <c r="B161" s="45">
        <f>'[2]93-95'!F572/1000</f>
        <v>1023.49</v>
      </c>
      <c r="C161" s="45">
        <f>'[2]96-99'!B146</f>
        <v>780</v>
      </c>
      <c r="D161" s="45">
        <f>'[2]96-99'!B512</f>
        <v>398</v>
      </c>
      <c r="E161" s="45">
        <f>'[2]96-99'!B877</f>
        <v>692</v>
      </c>
      <c r="F161" s="45">
        <f>'[2]96-99'!B1242</f>
        <v>715</v>
      </c>
      <c r="G161" s="82">
        <f>'[2]Core rec-send'!I209</f>
        <v>815.18200000000002</v>
      </c>
      <c r="H161" s="45">
        <f t="shared" si="5"/>
        <v>715</v>
      </c>
      <c r="I161" s="43">
        <f t="shared" si="4"/>
        <v>0</v>
      </c>
    </row>
    <row r="162" spans="1:9" x14ac:dyDescent="0.25">
      <c r="A162" s="81" t="str">
        <f>'[2]93-95'!D573</f>
        <v>5/26</v>
      </c>
      <c r="B162" s="45">
        <f>'[2]93-95'!F573/1000</f>
        <v>821.75800000000004</v>
      </c>
      <c r="C162" s="45">
        <f>'[2]96-99'!B147</f>
        <v>695</v>
      </c>
      <c r="D162" s="45">
        <f>'[2]96-99'!B513</f>
        <v>463</v>
      </c>
      <c r="E162" s="45">
        <f>'[2]96-99'!B878</f>
        <v>909</v>
      </c>
      <c r="F162" s="45">
        <f>'[2]96-99'!B1243</f>
        <v>760</v>
      </c>
      <c r="G162" s="82">
        <f>'[2]Core rec-send'!I210</f>
        <v>520.85400000000004</v>
      </c>
      <c r="H162" s="45">
        <f t="shared" si="5"/>
        <v>760</v>
      </c>
      <c r="I162" s="43">
        <f t="shared" si="4"/>
        <v>0</v>
      </c>
    </row>
    <row r="163" spans="1:9" x14ac:dyDescent="0.25">
      <c r="A163" s="81" t="str">
        <f>'[2]93-95'!D574</f>
        <v>5/27</v>
      </c>
      <c r="B163" s="45">
        <f>'[2]93-95'!F574/1000</f>
        <v>710.15099999999995</v>
      </c>
      <c r="C163" s="45">
        <f>'[2]96-99'!B148</f>
        <v>626</v>
      </c>
      <c r="D163" s="45">
        <f>'[2]96-99'!B514</f>
        <v>535</v>
      </c>
      <c r="E163" s="45">
        <f>'[2]96-99'!B879</f>
        <v>851</v>
      </c>
      <c r="F163" s="45">
        <f>'[2]96-99'!B1244</f>
        <v>740</v>
      </c>
      <c r="G163" s="82">
        <f>'[2]Core rec-send'!I211</f>
        <v>648.34099999999989</v>
      </c>
      <c r="H163" s="45">
        <f t="shared" si="5"/>
        <v>740</v>
      </c>
      <c r="I163" s="43">
        <f t="shared" si="4"/>
        <v>0</v>
      </c>
    </row>
    <row r="164" spans="1:9" x14ac:dyDescent="0.25">
      <c r="A164" s="81" t="str">
        <f>'[2]93-95'!D575</f>
        <v>5/28</v>
      </c>
      <c r="B164" s="45">
        <f>'[2]93-95'!F575/1000</f>
        <v>653.03899999999999</v>
      </c>
      <c r="C164" s="45">
        <f>'[2]96-99'!B149</f>
        <v>768</v>
      </c>
      <c r="D164" s="45">
        <f>'[2]96-99'!B515</f>
        <v>538</v>
      </c>
      <c r="E164" s="45">
        <f>'[2]96-99'!B880</f>
        <v>787</v>
      </c>
      <c r="F164" s="45">
        <f>'[2]96-99'!B1245</f>
        <v>691</v>
      </c>
      <c r="G164" s="82">
        <f>'[2]Core rec-send'!I212</f>
        <v>234.98400000000004</v>
      </c>
      <c r="H164" s="45">
        <f t="shared" si="5"/>
        <v>691</v>
      </c>
      <c r="I164" s="43">
        <f t="shared" si="4"/>
        <v>0</v>
      </c>
    </row>
    <row r="165" spans="1:9" x14ac:dyDescent="0.25">
      <c r="A165" s="81" t="str">
        <f>'[2]93-95'!D576</f>
        <v>5/29</v>
      </c>
      <c r="B165" s="45">
        <f>'[2]93-95'!F576/1000</f>
        <v>665.87199999999996</v>
      </c>
      <c r="C165" s="45">
        <f>'[2]96-99'!B150</f>
        <v>795</v>
      </c>
      <c r="D165" s="45">
        <f>'[2]96-99'!B516</f>
        <v>503</v>
      </c>
      <c r="E165" s="45">
        <f>'[2]96-99'!B881</f>
        <v>737</v>
      </c>
      <c r="F165" s="45">
        <f>'[2]96-99'!B1246</f>
        <v>712</v>
      </c>
      <c r="G165" s="82">
        <f>'[2]Core rec-send'!I213</f>
        <v>321.57300000000009</v>
      </c>
      <c r="H165" s="45">
        <f t="shared" si="5"/>
        <v>712</v>
      </c>
      <c r="I165" s="43">
        <f t="shared" si="4"/>
        <v>0</v>
      </c>
    </row>
    <row r="166" spans="1:9" x14ac:dyDescent="0.25">
      <c r="A166" s="81" t="str">
        <f>'[2]93-95'!D577</f>
        <v>5/30</v>
      </c>
      <c r="B166" s="45">
        <f>'[2]93-95'!F577/1000</f>
        <v>664.03899999999999</v>
      </c>
      <c r="C166" s="45">
        <f>'[2]96-99'!B151</f>
        <v>636</v>
      </c>
      <c r="D166" s="45">
        <f>'[2]96-99'!B517</f>
        <v>406</v>
      </c>
      <c r="E166" s="45">
        <f>'[2]96-99'!B882</f>
        <v>663</v>
      </c>
      <c r="F166" s="45">
        <f>'[2]96-99'!B1247</f>
        <v>698</v>
      </c>
      <c r="G166" s="82">
        <f>'[2]Core rec-send'!I214</f>
        <v>443.12100000000009</v>
      </c>
      <c r="H166" s="45">
        <f t="shared" si="5"/>
        <v>698</v>
      </c>
      <c r="I166" s="43">
        <f t="shared" si="4"/>
        <v>0</v>
      </c>
    </row>
    <row r="167" spans="1:9" x14ac:dyDescent="0.25">
      <c r="A167" s="81" t="str">
        <f>'[2]93-95'!D578</f>
        <v>5/31</v>
      </c>
      <c r="B167" s="45">
        <f>'[2]93-95'!F578/1000</f>
        <v>675.04300000000001</v>
      </c>
      <c r="C167" s="45">
        <f>'[2]96-99'!B152</f>
        <v>845</v>
      </c>
      <c r="D167" s="45">
        <f>'[2]96-99'!B518</f>
        <v>393</v>
      </c>
      <c r="E167" s="45">
        <f>'[2]96-99'!B883</f>
        <v>725</v>
      </c>
      <c r="F167" s="45">
        <f>'[2]96-99'!B1248</f>
        <v>598</v>
      </c>
      <c r="G167" s="82">
        <f>'[2]Core rec-send'!I215</f>
        <v>539.73900000000003</v>
      </c>
      <c r="H167" s="45">
        <f t="shared" si="5"/>
        <v>598</v>
      </c>
      <c r="I167" s="43">
        <f t="shared" si="4"/>
        <v>0</v>
      </c>
    </row>
    <row r="168" spans="1:9" x14ac:dyDescent="0.25">
      <c r="A168" s="81" t="str">
        <f>'[2]93-95'!D579</f>
        <v>6/1</v>
      </c>
      <c r="B168" s="45">
        <f>'[2]93-95'!F579/1000</f>
        <v>838.00900000000001</v>
      </c>
      <c r="C168" s="45">
        <f>'[2]96-99'!B153</f>
        <v>793</v>
      </c>
      <c r="D168" s="45">
        <f>'[2]96-99'!B519</f>
        <v>466</v>
      </c>
      <c r="E168" s="45">
        <f>'[2]96-99'!B884</f>
        <v>717</v>
      </c>
      <c r="F168" s="45">
        <f>'[2]96-99'!B1249</f>
        <v>727</v>
      </c>
      <c r="G168" s="82">
        <f>'[2]Core rec-send'!I216</f>
        <v>530.19599999999991</v>
      </c>
      <c r="H168" s="45">
        <f t="shared" si="5"/>
        <v>727</v>
      </c>
      <c r="I168" s="43">
        <f t="shared" si="4"/>
        <v>0</v>
      </c>
    </row>
    <row r="169" spans="1:9" x14ac:dyDescent="0.25">
      <c r="A169" s="81" t="str">
        <f>'[2]93-95'!D580</f>
        <v>6/2</v>
      </c>
      <c r="B169" s="45">
        <f>'[2]93-95'!F580/1000</f>
        <v>890.24699999999996</v>
      </c>
      <c r="C169" s="45">
        <f>'[2]96-99'!B154</f>
        <v>653</v>
      </c>
      <c r="D169" s="45">
        <f>'[2]96-99'!B520</f>
        <v>502</v>
      </c>
      <c r="E169" s="45">
        <f>'[2]96-99'!B885</f>
        <v>689</v>
      </c>
      <c r="F169" s="45">
        <f>'[2]96-99'!B1250</f>
        <v>890</v>
      </c>
      <c r="G169" s="82">
        <f>'[2]Core rec-send'!I217</f>
        <v>320.82099999999991</v>
      </c>
      <c r="H169" s="45">
        <f t="shared" si="5"/>
        <v>890</v>
      </c>
      <c r="I169" s="43">
        <f t="shared" si="4"/>
        <v>0</v>
      </c>
    </row>
    <row r="170" spans="1:9" x14ac:dyDescent="0.25">
      <c r="A170" s="81" t="str">
        <f>'[2]93-95'!D581</f>
        <v>6/3</v>
      </c>
      <c r="B170" s="45">
        <f>'[2]93-95'!F581/1000</f>
        <v>835.48900000000003</v>
      </c>
      <c r="C170" s="45">
        <f>'[2]96-99'!B155</f>
        <v>655</v>
      </c>
      <c r="D170" s="45">
        <f>'[2]96-99'!B521</f>
        <v>577</v>
      </c>
      <c r="E170" s="45">
        <f>'[2]96-99'!B886</f>
        <v>736</v>
      </c>
      <c r="F170" s="45">
        <f>'[2]96-99'!B1251</f>
        <v>990</v>
      </c>
      <c r="G170" s="82">
        <f>'[2]Core rec-send'!I218</f>
        <v>345.875</v>
      </c>
      <c r="H170" s="45">
        <f t="shared" si="5"/>
        <v>990</v>
      </c>
      <c r="I170" s="43">
        <f t="shared" si="4"/>
        <v>0</v>
      </c>
    </row>
    <row r="171" spans="1:9" x14ac:dyDescent="0.25">
      <c r="A171" s="81" t="str">
        <f>'[2]93-95'!D582</f>
        <v>6/4</v>
      </c>
      <c r="B171" s="45">
        <f>'[2]93-95'!F582/1000</f>
        <v>730.53399999999999</v>
      </c>
      <c r="C171" s="45">
        <f>'[2]96-99'!B156</f>
        <v>655</v>
      </c>
      <c r="D171" s="45">
        <f>'[2]96-99'!B522</f>
        <v>701</v>
      </c>
      <c r="E171" s="45">
        <f>'[2]96-99'!B887</f>
        <v>736</v>
      </c>
      <c r="F171" s="45">
        <f>'[2]96-99'!B1252</f>
        <v>857</v>
      </c>
      <c r="G171" s="82">
        <f>'[2]Core rec-send'!I219</f>
        <v>685.31899999999996</v>
      </c>
      <c r="H171" s="45">
        <f t="shared" si="5"/>
        <v>857</v>
      </c>
      <c r="I171" s="43">
        <f t="shared" si="4"/>
        <v>0</v>
      </c>
    </row>
    <row r="172" spans="1:9" x14ac:dyDescent="0.25">
      <c r="A172" s="81" t="str">
        <f>'[2]93-95'!D583</f>
        <v>6/5</v>
      </c>
      <c r="B172" s="45">
        <f>'[2]93-95'!F583/1000</f>
        <v>673.04600000000005</v>
      </c>
      <c r="C172" s="45">
        <f>'[2]96-99'!B157</f>
        <v>728</v>
      </c>
      <c r="D172" s="45">
        <f>'[2]96-99'!B523</f>
        <v>642</v>
      </c>
      <c r="E172" s="45">
        <f>'[2]96-99'!B888</f>
        <v>646</v>
      </c>
      <c r="F172" s="45">
        <f>'[2]96-99'!B1253</f>
        <v>830</v>
      </c>
      <c r="G172" s="82">
        <f>'[2]Core rec-send'!I220</f>
        <v>318.74099999999999</v>
      </c>
      <c r="H172" s="45">
        <f t="shared" si="5"/>
        <v>830</v>
      </c>
      <c r="I172" s="43">
        <f t="shared" si="4"/>
        <v>0</v>
      </c>
    </row>
    <row r="173" spans="1:9" x14ac:dyDescent="0.25">
      <c r="A173" s="81" t="str">
        <f>'[2]93-95'!D584</f>
        <v>6/6</v>
      </c>
      <c r="B173" s="45">
        <f>'[2]93-95'!F584/1000</f>
        <v>679.46</v>
      </c>
      <c r="C173" s="45">
        <f>'[2]96-99'!B158</f>
        <v>724</v>
      </c>
      <c r="D173" s="45">
        <f>'[2]96-99'!B524</f>
        <v>540</v>
      </c>
      <c r="E173" s="45">
        <f>'[2]96-99'!B889</f>
        <v>721</v>
      </c>
      <c r="F173" s="45">
        <f>'[2]96-99'!B1254</f>
        <v>799</v>
      </c>
      <c r="G173" s="82">
        <f>'[2]Core rec-send'!I221</f>
        <v>348.27399999999989</v>
      </c>
      <c r="H173" s="45">
        <f t="shared" si="5"/>
        <v>799</v>
      </c>
      <c r="I173" s="43">
        <f t="shared" si="4"/>
        <v>0</v>
      </c>
    </row>
    <row r="174" spans="1:9" x14ac:dyDescent="0.25">
      <c r="A174" s="81" t="str">
        <f>'[2]93-95'!D585</f>
        <v>6/7</v>
      </c>
      <c r="B174" s="45">
        <f>'[2]93-95'!F585/1000</f>
        <v>794.01900000000001</v>
      </c>
      <c r="C174" s="45">
        <f>'[2]96-99'!B159</f>
        <v>705</v>
      </c>
      <c r="D174" s="45">
        <f>'[2]96-99'!B525</f>
        <v>586</v>
      </c>
      <c r="E174" s="45">
        <f>'[2]96-99'!B890</f>
        <v>797</v>
      </c>
      <c r="F174" s="45">
        <f>'[2]96-99'!B1255</f>
        <v>664</v>
      </c>
      <c r="G174" s="82">
        <f>'[2]Core rec-send'!I222</f>
        <v>546.60799999999995</v>
      </c>
      <c r="H174" s="45">
        <f t="shared" si="5"/>
        <v>664</v>
      </c>
      <c r="I174" s="43">
        <f t="shared" si="4"/>
        <v>0</v>
      </c>
    </row>
    <row r="175" spans="1:9" x14ac:dyDescent="0.25">
      <c r="A175" s="81" t="str">
        <f>'[2]93-95'!D586</f>
        <v>6/8</v>
      </c>
      <c r="B175" s="45">
        <f>'[2]93-95'!F586/1000</f>
        <v>1024.9670000000001</v>
      </c>
      <c r="C175" s="45">
        <f>'[2]96-99'!B160</f>
        <v>657</v>
      </c>
      <c r="D175" s="45">
        <f>'[2]96-99'!B526</f>
        <v>630</v>
      </c>
      <c r="E175" s="45">
        <f>'[2]96-99'!B891</f>
        <v>758</v>
      </c>
      <c r="F175" s="45">
        <f>'[2]96-99'!B1256</f>
        <v>656</v>
      </c>
      <c r="G175" s="82">
        <f>'[2]Core rec-send'!I223</f>
        <v>681.0150000000001</v>
      </c>
      <c r="H175" s="45">
        <f t="shared" si="5"/>
        <v>656</v>
      </c>
      <c r="I175" s="43">
        <f t="shared" si="4"/>
        <v>0</v>
      </c>
    </row>
    <row r="176" spans="1:9" x14ac:dyDescent="0.25">
      <c r="A176" s="81" t="str">
        <f>'[2]93-95'!D587</f>
        <v>6/9</v>
      </c>
      <c r="B176" s="45">
        <f>'[2]93-95'!F587/1000</f>
        <v>783.93799999999999</v>
      </c>
      <c r="C176" s="45">
        <f>'[2]96-99'!B161</f>
        <v>544</v>
      </c>
      <c r="D176" s="45">
        <f>'[2]96-99'!B527</f>
        <v>674</v>
      </c>
      <c r="E176" s="45">
        <f>'[2]96-99'!B892</f>
        <v>707</v>
      </c>
      <c r="F176" s="45">
        <f>'[2]96-99'!B1257</f>
        <v>646</v>
      </c>
      <c r="G176" s="82">
        <f>'[2]Core rec-send'!I224</f>
        <v>669.88699999999994</v>
      </c>
      <c r="H176" s="45">
        <f t="shared" si="5"/>
        <v>646</v>
      </c>
      <c r="I176" s="43">
        <f t="shared" si="4"/>
        <v>0</v>
      </c>
    </row>
    <row r="177" spans="1:9" x14ac:dyDescent="0.25">
      <c r="A177" s="81" t="str">
        <f>'[2]93-95'!D588</f>
        <v>6/10</v>
      </c>
      <c r="B177" s="45">
        <f>'[2]93-95'!F588/1000</f>
        <v>606.24400000000003</v>
      </c>
      <c r="C177" s="45">
        <f>'[2]96-99'!B162</f>
        <v>616</v>
      </c>
      <c r="D177" s="45">
        <f>'[2]96-99'!B528</f>
        <v>664</v>
      </c>
      <c r="E177" s="45">
        <f>'[2]96-99'!B893</f>
        <v>731</v>
      </c>
      <c r="F177" s="45">
        <f>'[2]96-99'!B1258</f>
        <v>694</v>
      </c>
      <c r="G177" s="82">
        <f>'[2]Core rec-send'!I225</f>
        <v>667.59500000000003</v>
      </c>
      <c r="H177" s="45">
        <f t="shared" si="5"/>
        <v>694</v>
      </c>
      <c r="I177" s="43">
        <f t="shared" si="4"/>
        <v>0</v>
      </c>
    </row>
    <row r="178" spans="1:9" x14ac:dyDescent="0.25">
      <c r="A178" s="81" t="str">
        <f>'[2]93-95'!D589</f>
        <v>6/11</v>
      </c>
      <c r="B178" s="45">
        <f>'[2]93-95'!F589/1000</f>
        <v>591.51300000000003</v>
      </c>
      <c r="C178" s="45">
        <f>'[2]96-99'!B163</f>
        <v>635</v>
      </c>
      <c r="D178" s="45">
        <f>'[2]96-99'!B529</f>
        <v>655</v>
      </c>
      <c r="E178" s="45">
        <f>'[2]96-99'!B894</f>
        <v>777</v>
      </c>
      <c r="F178" s="45">
        <f>'[2]96-99'!B1259</f>
        <v>610</v>
      </c>
      <c r="G178" s="82">
        <f>'[2]Core rec-send'!I226</f>
        <v>800.51600000000008</v>
      </c>
      <c r="H178" s="45">
        <f t="shared" si="5"/>
        <v>610</v>
      </c>
      <c r="I178" s="43">
        <f t="shared" si="4"/>
        <v>0</v>
      </c>
    </row>
    <row r="179" spans="1:9" x14ac:dyDescent="0.25">
      <c r="A179" s="81" t="str">
        <f>'[2]93-95'!D590</f>
        <v>6/12</v>
      </c>
      <c r="B179" s="45">
        <f>'[2]93-95'!F590/1000</f>
        <v>609.80899999999997</v>
      </c>
      <c r="C179" s="45">
        <f>'[2]96-99'!B164</f>
        <v>665</v>
      </c>
      <c r="D179" s="45">
        <f>'[2]96-99'!B530</f>
        <v>710</v>
      </c>
      <c r="E179" s="45">
        <f>'[2]96-99'!B895</f>
        <v>759</v>
      </c>
      <c r="F179" s="45">
        <f>'[2]96-99'!B1260</f>
        <v>741</v>
      </c>
      <c r="G179" s="82">
        <f>'[2]Core rec-send'!I227</f>
        <v>389.1110000000001</v>
      </c>
      <c r="H179" s="45">
        <f t="shared" si="5"/>
        <v>741</v>
      </c>
      <c r="I179" s="43">
        <f t="shared" si="4"/>
        <v>0</v>
      </c>
    </row>
    <row r="180" spans="1:9" x14ac:dyDescent="0.25">
      <c r="A180" s="81" t="str">
        <f>'[2]93-95'!D591</f>
        <v>6/13</v>
      </c>
      <c r="B180" s="45">
        <f>'[2]93-95'!F591/1000</f>
        <v>639.13599999999997</v>
      </c>
      <c r="C180" s="45">
        <f>'[2]96-99'!B165</f>
        <v>682</v>
      </c>
      <c r="D180" s="45">
        <f>'[2]96-99'!B531</f>
        <v>678</v>
      </c>
      <c r="E180" s="45">
        <f>'[2]96-99'!B896</f>
        <v>632</v>
      </c>
      <c r="F180" s="45">
        <f>'[2]96-99'!B1261</f>
        <v>751</v>
      </c>
      <c r="G180" s="82">
        <f>'[2]Core rec-send'!I228</f>
        <v>396.4559999999999</v>
      </c>
      <c r="H180" s="45">
        <f t="shared" si="5"/>
        <v>751</v>
      </c>
      <c r="I180" s="43">
        <f t="shared" si="4"/>
        <v>0</v>
      </c>
    </row>
    <row r="181" spans="1:9" x14ac:dyDescent="0.25">
      <c r="A181" s="81" t="str">
        <f>'[2]93-95'!D592</f>
        <v>6/14</v>
      </c>
      <c r="B181" s="45">
        <f>'[2]93-95'!F592/1000</f>
        <v>667.54700000000003</v>
      </c>
      <c r="C181" s="45">
        <f>'[2]96-99'!B166</f>
        <v>703</v>
      </c>
      <c r="D181" s="45">
        <f>'[2]96-99'!B532</f>
        <v>649</v>
      </c>
      <c r="E181" s="45">
        <f>'[2]96-99'!B897</f>
        <v>633</v>
      </c>
      <c r="F181" s="45">
        <f>'[2]96-99'!B1262</f>
        <v>589</v>
      </c>
      <c r="G181" s="82">
        <f>'[2]Core rec-send'!I229</f>
        <v>675.61899999999991</v>
      </c>
      <c r="H181" s="45">
        <f t="shared" si="5"/>
        <v>589</v>
      </c>
      <c r="I181" s="43">
        <f t="shared" si="4"/>
        <v>0</v>
      </c>
    </row>
    <row r="182" spans="1:9" x14ac:dyDescent="0.25">
      <c r="A182" s="81" t="str">
        <f>'[2]93-95'!D593</f>
        <v>6/15</v>
      </c>
      <c r="B182" s="45">
        <f>'[2]93-95'!F593/1000</f>
        <v>717.03599999999994</v>
      </c>
      <c r="C182" s="45">
        <f>'[2]96-99'!B167</f>
        <v>672</v>
      </c>
      <c r="D182" s="45">
        <f>'[2]96-99'!B533</f>
        <v>607</v>
      </c>
      <c r="E182" s="45">
        <f>'[2]96-99'!B898</f>
        <v>689</v>
      </c>
      <c r="F182" s="45">
        <f>'[2]96-99'!B1263</f>
        <v>567</v>
      </c>
      <c r="G182" s="82">
        <f>'[2]Core rec-send'!I230</f>
        <v>718.7360000000001</v>
      </c>
      <c r="H182" s="45">
        <f t="shared" si="5"/>
        <v>567</v>
      </c>
      <c r="I182" s="43">
        <f t="shared" si="4"/>
        <v>0</v>
      </c>
    </row>
    <row r="183" spans="1:9" x14ac:dyDescent="0.25">
      <c r="A183" s="81" t="str">
        <f>'[2]93-95'!D594</f>
        <v>6/16</v>
      </c>
      <c r="B183" s="45">
        <f>'[2]93-95'!F594/1000</f>
        <v>1309.9860000000001</v>
      </c>
      <c r="C183" s="45">
        <f>'[2]96-99'!B168</f>
        <v>584</v>
      </c>
      <c r="D183" s="45">
        <f>'[2]96-99'!B534</f>
        <v>646</v>
      </c>
      <c r="E183" s="45">
        <f>'[2]96-99'!B899</f>
        <v>750</v>
      </c>
      <c r="F183" s="45">
        <f>'[2]96-99'!B1264</f>
        <v>593</v>
      </c>
      <c r="G183" s="82">
        <f>'[2]Core rec-send'!I231</f>
        <v>632.33899999999994</v>
      </c>
      <c r="H183" s="45">
        <f t="shared" si="5"/>
        <v>593</v>
      </c>
      <c r="I183" s="43">
        <f t="shared" si="4"/>
        <v>0</v>
      </c>
    </row>
    <row r="184" spans="1:9" x14ac:dyDescent="0.25">
      <c r="A184" s="81" t="str">
        <f>'[2]93-95'!D595</f>
        <v>6/17</v>
      </c>
      <c r="B184" s="45">
        <f>'[2]93-95'!F595/1000</f>
        <v>1179.82</v>
      </c>
      <c r="C184" s="45">
        <f>'[2]96-99'!B169</f>
        <v>684</v>
      </c>
      <c r="D184" s="45">
        <f>'[2]96-99'!B535</f>
        <v>629</v>
      </c>
      <c r="E184" s="45">
        <f>'[2]96-99'!B900</f>
        <v>665</v>
      </c>
      <c r="F184" s="45">
        <f>'[2]96-99'!B1265</f>
        <v>580</v>
      </c>
      <c r="G184" s="82">
        <f>'[2]Core rec-send'!I232</f>
        <v>773.22900000000004</v>
      </c>
      <c r="H184" s="45">
        <f t="shared" si="5"/>
        <v>580</v>
      </c>
      <c r="I184" s="43">
        <f t="shared" si="4"/>
        <v>0</v>
      </c>
    </row>
    <row r="185" spans="1:9" x14ac:dyDescent="0.25">
      <c r="A185" s="81" t="str">
        <f>'[2]93-95'!D596</f>
        <v>6/18</v>
      </c>
      <c r="B185" s="45">
        <f>'[2]93-95'!F596/1000</f>
        <v>702.91200000000003</v>
      </c>
      <c r="C185" s="45">
        <f>'[2]96-99'!B170</f>
        <v>699</v>
      </c>
      <c r="D185" s="45">
        <f>'[2]96-99'!B536</f>
        <v>596</v>
      </c>
      <c r="E185" s="45">
        <f>'[2]96-99'!B901</f>
        <v>643</v>
      </c>
      <c r="F185" s="45">
        <f>'[2]96-99'!B1266</f>
        <v>540</v>
      </c>
      <c r="G185" s="82">
        <f>'[2]Core rec-send'!I233</f>
        <v>508.80500000000006</v>
      </c>
      <c r="H185" s="45">
        <f t="shared" si="5"/>
        <v>540</v>
      </c>
      <c r="I185" s="43">
        <f t="shared" si="4"/>
        <v>0</v>
      </c>
    </row>
    <row r="186" spans="1:9" x14ac:dyDescent="0.25">
      <c r="A186" s="81" t="str">
        <f>'[2]93-95'!D597</f>
        <v>6/19</v>
      </c>
      <c r="B186" s="45">
        <f>'[2]93-95'!F597/1000</f>
        <v>651.05100000000004</v>
      </c>
      <c r="C186" s="45">
        <f>'[2]96-99'!B171</f>
        <v>723</v>
      </c>
      <c r="D186" s="45">
        <f>'[2]96-99'!B537</f>
        <v>586</v>
      </c>
      <c r="E186" s="45">
        <f>'[2]96-99'!B902</f>
        <v>603</v>
      </c>
      <c r="F186" s="45">
        <f>'[2]96-99'!B1267</f>
        <v>665</v>
      </c>
      <c r="G186" s="82">
        <f>'[2]Core rec-send'!I234</f>
        <v>408.529</v>
      </c>
      <c r="H186" s="45">
        <f t="shared" si="5"/>
        <v>665</v>
      </c>
      <c r="I186" s="43">
        <f t="shared" si="4"/>
        <v>0</v>
      </c>
    </row>
    <row r="187" spans="1:9" x14ac:dyDescent="0.25">
      <c r="A187" s="81" t="str">
        <f>'[2]93-95'!D598</f>
        <v>6/20</v>
      </c>
      <c r="B187" s="45">
        <f>'[2]93-95'!F598/1000</f>
        <v>653.79999999999995</v>
      </c>
      <c r="C187" s="45">
        <f>'[2]96-99'!B172</f>
        <v>710</v>
      </c>
      <c r="D187" s="45">
        <f>'[2]96-99'!B538</f>
        <v>551</v>
      </c>
      <c r="E187" s="45">
        <f>'[2]96-99'!B903</f>
        <v>543</v>
      </c>
      <c r="F187" s="45">
        <f>'[2]96-99'!B1268</f>
        <v>683</v>
      </c>
      <c r="G187" s="82">
        <f>'[2]Core rec-send'!I235</f>
        <v>316.07600000000002</v>
      </c>
      <c r="H187" s="45">
        <f t="shared" si="5"/>
        <v>683</v>
      </c>
      <c r="I187" s="43">
        <f t="shared" si="4"/>
        <v>0</v>
      </c>
    </row>
    <row r="188" spans="1:9" x14ac:dyDescent="0.25">
      <c r="A188" s="81" t="str">
        <f>'[2]93-95'!D599</f>
        <v>6/21</v>
      </c>
      <c r="B188" s="45">
        <f>'[2]93-95'!F599/1000</f>
        <v>645.55100000000004</v>
      </c>
      <c r="C188" s="45">
        <f>'[2]96-99'!B173</f>
        <v>733</v>
      </c>
      <c r="D188" s="45">
        <f>'[2]96-99'!B539</f>
        <v>537</v>
      </c>
      <c r="E188" s="45">
        <f>'[2]96-99'!B904</f>
        <v>605</v>
      </c>
      <c r="F188" s="45">
        <f>'[2]96-99'!B1269</f>
        <v>587</v>
      </c>
      <c r="G188" s="82">
        <f>'[2]Core rec-send'!I236</f>
        <v>568.56700000000001</v>
      </c>
      <c r="H188" s="45">
        <f t="shared" si="5"/>
        <v>587</v>
      </c>
      <c r="I188" s="43">
        <f t="shared" si="4"/>
        <v>0</v>
      </c>
    </row>
    <row r="189" spans="1:9" x14ac:dyDescent="0.25">
      <c r="A189" s="81" t="str">
        <f>'[2]93-95'!D600</f>
        <v>6/22</v>
      </c>
      <c r="B189" s="45">
        <f>'[2]93-95'!F600/1000</f>
        <v>634.55399999999997</v>
      </c>
      <c r="C189" s="45">
        <f>'[2]96-99'!B174</f>
        <v>723</v>
      </c>
      <c r="D189" s="45">
        <f>'[2]96-99'!B540</f>
        <v>581</v>
      </c>
      <c r="E189" s="45">
        <f>'[2]96-99'!B905</f>
        <v>654</v>
      </c>
      <c r="F189" s="45">
        <f>'[2]96-99'!B1270</f>
        <v>597</v>
      </c>
      <c r="G189" s="82">
        <f>'[2]Core rec-send'!I237</f>
        <v>510.20800000000008</v>
      </c>
      <c r="H189" s="45">
        <f t="shared" si="5"/>
        <v>597</v>
      </c>
      <c r="I189" s="43">
        <f t="shared" si="4"/>
        <v>0</v>
      </c>
    </row>
    <row r="190" spans="1:9" x14ac:dyDescent="0.25">
      <c r="A190" s="81" t="str">
        <f>'[2]93-95'!D601</f>
        <v>6/23</v>
      </c>
      <c r="B190" s="45">
        <f>'[2]93-95'!F601/1000</f>
        <v>644.63499999999999</v>
      </c>
      <c r="C190" s="45">
        <f>'[2]96-99'!B175</f>
        <v>649</v>
      </c>
      <c r="D190" s="45">
        <f>'[2]96-99'!B541</f>
        <v>618</v>
      </c>
      <c r="E190" s="45">
        <f>'[2]96-99'!B906</f>
        <v>651</v>
      </c>
      <c r="F190" s="45">
        <f>'[2]96-99'!B1271</f>
        <v>583</v>
      </c>
      <c r="G190" s="82">
        <f>'[2]Core rec-send'!I238</f>
        <v>715.0440000000001</v>
      </c>
      <c r="H190" s="45">
        <f t="shared" si="5"/>
        <v>583</v>
      </c>
      <c r="I190" s="43">
        <f t="shared" si="4"/>
        <v>0</v>
      </c>
    </row>
    <row r="191" spans="1:9" x14ac:dyDescent="0.25">
      <c r="A191" s="81" t="str">
        <f>'[2]93-95'!D602</f>
        <v>6/24</v>
      </c>
      <c r="B191" s="45">
        <f>'[2]93-95'!F602/1000</f>
        <v>615.45000000000005</v>
      </c>
      <c r="C191" s="45">
        <f>'[2]96-99'!B176</f>
        <v>670</v>
      </c>
      <c r="D191" s="45">
        <f>'[2]96-99'!B542</f>
        <v>609</v>
      </c>
      <c r="E191" s="45">
        <f>'[2]96-99'!B907</f>
        <v>665</v>
      </c>
      <c r="F191" s="45">
        <f>'[2]96-99'!B1272</f>
        <v>601</v>
      </c>
      <c r="G191" s="82">
        <f>'[2]Core rec-send'!I239</f>
        <v>654.32300000000009</v>
      </c>
      <c r="H191" s="45">
        <f t="shared" si="5"/>
        <v>601</v>
      </c>
      <c r="I191" s="43">
        <f t="shared" si="4"/>
        <v>0</v>
      </c>
    </row>
    <row r="192" spans="1:9" x14ac:dyDescent="0.25">
      <c r="A192" s="81" t="str">
        <f>'[2]93-95'!D603</f>
        <v>6/25</v>
      </c>
      <c r="B192" s="45">
        <f>'[2]93-95'!F603/1000</f>
        <v>609.005</v>
      </c>
      <c r="C192" s="45">
        <f>'[2]96-99'!B177</f>
        <v>727</v>
      </c>
      <c r="D192" s="45">
        <f>'[2]96-99'!B543</f>
        <v>578</v>
      </c>
      <c r="E192" s="45">
        <f>'[2]96-99'!B908</f>
        <v>665</v>
      </c>
      <c r="F192" s="45">
        <f>'[2]96-99'!B1273</f>
        <v>515</v>
      </c>
      <c r="G192" s="82">
        <f>'[2]Core rec-send'!I240</f>
        <v>785.15100000000007</v>
      </c>
      <c r="H192" s="45">
        <f t="shared" si="5"/>
        <v>515</v>
      </c>
      <c r="I192" s="43">
        <f t="shared" si="4"/>
        <v>0</v>
      </c>
    </row>
    <row r="193" spans="1:9" x14ac:dyDescent="0.25">
      <c r="A193" s="81" t="str">
        <f>'[2]93-95'!D604</f>
        <v>6/26</v>
      </c>
      <c r="B193" s="45">
        <f>'[2]93-95'!F604/1000</f>
        <v>627.22199999999998</v>
      </c>
      <c r="C193" s="45">
        <f>'[2]96-99'!B178</f>
        <v>740</v>
      </c>
      <c r="D193" s="45">
        <f>'[2]96-99'!B544</f>
        <v>557</v>
      </c>
      <c r="E193" s="45">
        <f>'[2]96-99'!B909</f>
        <v>595</v>
      </c>
      <c r="F193" s="45">
        <f>'[2]96-99'!B1274</f>
        <v>646</v>
      </c>
      <c r="G193" s="82">
        <f>'[2]Core rec-send'!I241</f>
        <v>457.31600000000003</v>
      </c>
      <c r="H193" s="45">
        <f t="shared" si="5"/>
        <v>646</v>
      </c>
      <c r="I193" s="43">
        <f t="shared" si="4"/>
        <v>0</v>
      </c>
    </row>
    <row r="194" spans="1:9" x14ac:dyDescent="0.25">
      <c r="A194" s="81" t="str">
        <f>'[2]93-95'!D605</f>
        <v>6/27</v>
      </c>
      <c r="B194" s="45">
        <f>'[2]93-95'!F605/1000</f>
        <v>615.30799999999999</v>
      </c>
      <c r="C194" s="45">
        <f>'[2]96-99'!B179</f>
        <v>797</v>
      </c>
      <c r="D194" s="45">
        <f>'[2]96-99'!B545</f>
        <v>522</v>
      </c>
      <c r="E194" s="45">
        <f>'[2]96-99'!B910</f>
        <v>511</v>
      </c>
      <c r="F194" s="45">
        <f>'[2]96-99'!B1275</f>
        <v>681</v>
      </c>
      <c r="G194" s="82">
        <f>'[2]Core rec-send'!I242</f>
        <v>331.70000000000005</v>
      </c>
      <c r="H194" s="45">
        <f t="shared" si="5"/>
        <v>681</v>
      </c>
      <c r="I194" s="43">
        <f t="shared" si="4"/>
        <v>0</v>
      </c>
    </row>
    <row r="195" spans="1:9" x14ac:dyDescent="0.25">
      <c r="A195" s="81" t="str">
        <f>'[2]93-95'!D606</f>
        <v>6/28</v>
      </c>
      <c r="B195" s="45">
        <f>'[2]93-95'!F606/1000</f>
        <v>621.72199999999998</v>
      </c>
      <c r="C195" s="45">
        <f>'[2]96-99'!B180</f>
        <v>791</v>
      </c>
      <c r="D195" s="45">
        <f>'[2]96-99'!B546</f>
        <v>546</v>
      </c>
      <c r="E195" s="45">
        <f>'[2]96-99'!B911</f>
        <v>574</v>
      </c>
      <c r="F195" s="45">
        <f>'[2]96-99'!B1276</f>
        <v>571</v>
      </c>
      <c r="G195" s="82">
        <f>'[2]Core rec-send'!I243</f>
        <v>601.31099999999992</v>
      </c>
      <c r="H195" s="45">
        <f t="shared" si="5"/>
        <v>571</v>
      </c>
      <c r="I195" s="43">
        <f t="shared" si="4"/>
        <v>0</v>
      </c>
    </row>
    <row r="196" spans="1:9" x14ac:dyDescent="0.25">
      <c r="A196" s="81" t="str">
        <f>'[2]93-95'!D607</f>
        <v>6/29</v>
      </c>
      <c r="B196" s="45">
        <f>'[2]93-95'!F607/1000</f>
        <v>621.72199999999998</v>
      </c>
      <c r="C196" s="45">
        <f>'[2]96-99'!B181</f>
        <v>714</v>
      </c>
      <c r="D196" s="45">
        <f>'[2]96-99'!B547</f>
        <v>588</v>
      </c>
      <c r="E196" s="45">
        <f>'[2]96-99'!B912</f>
        <v>596</v>
      </c>
      <c r="F196" s="45">
        <f>'[2]96-99'!B1277</f>
        <v>599</v>
      </c>
      <c r="G196" s="82">
        <f>'[2]Core rec-send'!I244</f>
        <v>491.94100000000003</v>
      </c>
      <c r="H196" s="45">
        <f t="shared" si="5"/>
        <v>599</v>
      </c>
      <c r="I196" s="43">
        <f t="shared" si="4"/>
        <v>0</v>
      </c>
    </row>
    <row r="197" spans="1:9" x14ac:dyDescent="0.25">
      <c r="A197" s="81" t="str">
        <f>'[2]93-95'!D608</f>
        <v>6/30</v>
      </c>
      <c r="B197" s="45">
        <f>'[2]93-95'!F608/1000</f>
        <v>627.22199999999998</v>
      </c>
      <c r="C197" s="45">
        <f>'[2]96-99'!B182</f>
        <v>643</v>
      </c>
      <c r="D197" s="45">
        <f>'[2]96-99'!B548</f>
        <v>616</v>
      </c>
      <c r="E197" s="45">
        <f>'[2]96-99'!B913</f>
        <v>572</v>
      </c>
      <c r="F197" s="45">
        <f>'[2]96-99'!B1278</f>
        <v>533</v>
      </c>
      <c r="G197" s="82">
        <f>'[2]Core rec-send'!I245</f>
        <v>402.59299999999996</v>
      </c>
      <c r="H197" s="45">
        <f t="shared" si="5"/>
        <v>533</v>
      </c>
      <c r="I197" s="43">
        <f t="shared" si="4"/>
        <v>0</v>
      </c>
    </row>
    <row r="198" spans="1:9" x14ac:dyDescent="0.25">
      <c r="A198" s="81" t="str">
        <f>'[2]93-95'!D609</f>
        <v>7/1</v>
      </c>
      <c r="B198" s="45">
        <f>'[2]93-95'!F609/1000</f>
        <v>546.68600000000004</v>
      </c>
      <c r="C198" s="45">
        <f>'[2]96-99'!B183</f>
        <v>652</v>
      </c>
      <c r="D198" s="45">
        <f>'[2]96-99'!B549</f>
        <v>597</v>
      </c>
      <c r="E198" s="45">
        <f>'[2]96-99'!B914</f>
        <v>548</v>
      </c>
      <c r="F198" s="45">
        <f>'[2]96-99'!B1279</f>
        <v>697</v>
      </c>
      <c r="G198" s="82">
        <f>'[2]Core rec-send'!I246</f>
        <v>191.34400000000005</v>
      </c>
      <c r="H198" s="45">
        <f t="shared" si="5"/>
        <v>697</v>
      </c>
      <c r="I198" s="43">
        <f t="shared" si="4"/>
        <v>0</v>
      </c>
    </row>
    <row r="199" spans="1:9" x14ac:dyDescent="0.25">
      <c r="A199" s="81" t="str">
        <f>'[2]93-95'!D610</f>
        <v>7/2</v>
      </c>
      <c r="B199" s="45">
        <f>'[2]93-95'!F610/1000</f>
        <v>566.00099999999998</v>
      </c>
      <c r="C199" s="45">
        <f>'[2]96-99'!B184</f>
        <v>695</v>
      </c>
      <c r="D199" s="45">
        <f>'[2]96-99'!B550</f>
        <v>642</v>
      </c>
      <c r="E199" s="45">
        <f>'[2]96-99'!B915</f>
        <v>580</v>
      </c>
      <c r="F199" s="45">
        <f>'[2]96-99'!B1280</f>
        <v>564</v>
      </c>
      <c r="G199" s="82">
        <f>'[2]Core rec-send'!I247</f>
        <v>326.91800000000001</v>
      </c>
      <c r="H199" s="45">
        <f t="shared" si="5"/>
        <v>564</v>
      </c>
      <c r="I199" s="43">
        <f t="shared" si="4"/>
        <v>0</v>
      </c>
    </row>
    <row r="200" spans="1:9" x14ac:dyDescent="0.25">
      <c r="A200" s="81" t="str">
        <f>'[2]93-95'!D611</f>
        <v>7/3</v>
      </c>
      <c r="B200" s="45">
        <f>'[2]93-95'!F611/1000</f>
        <v>590.45799999999997</v>
      </c>
      <c r="C200" s="45">
        <f>'[2]96-99'!B185</f>
        <v>681</v>
      </c>
      <c r="D200" s="45">
        <f>'[2]96-99'!B551</f>
        <v>567</v>
      </c>
      <c r="E200" s="45">
        <f>'[2]96-99'!B916</f>
        <v>511</v>
      </c>
      <c r="F200" s="45">
        <f>'[2]96-99'!B1281</f>
        <v>610</v>
      </c>
      <c r="G200" s="82">
        <f>'[2]Core rec-send'!I248</f>
        <v>379.79899999999998</v>
      </c>
      <c r="H200" s="45">
        <f t="shared" si="5"/>
        <v>610</v>
      </c>
      <c r="I200" s="43">
        <f t="shared" si="4"/>
        <v>0</v>
      </c>
    </row>
    <row r="201" spans="1:9" x14ac:dyDescent="0.25">
      <c r="A201" s="81" t="str">
        <f>'[2]93-95'!D612</f>
        <v>7/4</v>
      </c>
      <c r="B201" s="45">
        <f>'[2]93-95'!F612/1000</f>
        <v>593.20500000000004</v>
      </c>
      <c r="C201" s="45">
        <f>'[2]96-99'!B186</f>
        <v>651</v>
      </c>
      <c r="D201" s="45">
        <f>'[2]96-99'!B552</f>
        <v>359</v>
      </c>
      <c r="E201" s="45">
        <f>'[2]96-99'!B917</f>
        <v>490</v>
      </c>
      <c r="F201" s="45">
        <f>'[2]96-99'!B1282</f>
        <v>894</v>
      </c>
      <c r="G201" s="82">
        <f>'[2]Core rec-send'!I249</f>
        <v>79.339000000000055</v>
      </c>
      <c r="H201" s="45">
        <f t="shared" si="5"/>
        <v>894</v>
      </c>
      <c r="I201" s="43">
        <f t="shared" si="4"/>
        <v>0</v>
      </c>
    </row>
    <row r="202" spans="1:9" x14ac:dyDescent="0.25">
      <c r="A202" s="81" t="str">
        <f>'[2]93-95'!D613</f>
        <v>7/5</v>
      </c>
      <c r="B202" s="45">
        <f>'[2]93-95'!F613/1000</f>
        <v>570.31700000000001</v>
      </c>
      <c r="C202" s="45">
        <f>'[2]96-99'!B187</f>
        <v>597</v>
      </c>
      <c r="D202" s="45">
        <f>'[2]96-99'!B553</f>
        <v>418</v>
      </c>
      <c r="E202" s="45">
        <f>'[2]96-99'!B918</f>
        <v>580</v>
      </c>
      <c r="F202" s="45">
        <f>'[2]96-99'!B1283</f>
        <v>630</v>
      </c>
      <c r="G202" s="82">
        <f>'[2]Core rec-send'!I250</f>
        <v>372.596</v>
      </c>
      <c r="H202" s="45">
        <f t="shared" si="5"/>
        <v>630</v>
      </c>
      <c r="I202" s="43">
        <f t="shared" si="4"/>
        <v>0</v>
      </c>
    </row>
    <row r="203" spans="1:9" x14ac:dyDescent="0.25">
      <c r="A203" s="81" t="str">
        <f>'[2]93-95'!D614</f>
        <v>7/6</v>
      </c>
      <c r="B203" s="45">
        <f>'[2]93-95'!F614/1000</f>
        <v>563.90700000000004</v>
      </c>
      <c r="C203" s="45">
        <f>'[2]96-99'!B188</f>
        <v>534</v>
      </c>
      <c r="D203" s="45">
        <f>'[2]96-99'!B554</f>
        <v>528</v>
      </c>
      <c r="E203" s="45">
        <f>'[2]96-99'!B919</f>
        <v>531</v>
      </c>
      <c r="F203" s="45">
        <f>'[2]96-99'!B1284</f>
        <v>635</v>
      </c>
      <c r="G203" s="82">
        <f>'[2]Core rec-send'!I251</f>
        <v>224.27800000000002</v>
      </c>
      <c r="H203" s="45">
        <f t="shared" si="5"/>
        <v>635</v>
      </c>
      <c r="I203" s="43">
        <f t="shared" si="4"/>
        <v>0</v>
      </c>
    </row>
    <row r="204" spans="1:9" x14ac:dyDescent="0.25">
      <c r="A204" s="81" t="str">
        <f>'[2]93-95'!D615</f>
        <v>7/7</v>
      </c>
      <c r="B204" s="45">
        <f>'[2]93-95'!F615/1000</f>
        <v>558.41600000000005</v>
      </c>
      <c r="C204" s="45">
        <f>'[2]96-99'!B189</f>
        <v>595</v>
      </c>
      <c r="D204" s="45">
        <f>'[2]96-99'!B555</f>
        <v>631</v>
      </c>
      <c r="E204" s="45">
        <f>'[2]96-99'!B920</f>
        <v>571</v>
      </c>
      <c r="F204" s="45">
        <f>'[2]96-99'!B1285</f>
        <v>664</v>
      </c>
      <c r="G204" s="82">
        <f>'[2]Core rec-send'!I252</f>
        <v>170.61500000000001</v>
      </c>
      <c r="H204" s="45">
        <f t="shared" si="5"/>
        <v>664</v>
      </c>
      <c r="I204" s="43">
        <f t="shared" si="4"/>
        <v>0</v>
      </c>
    </row>
    <row r="205" spans="1:9" x14ac:dyDescent="0.25">
      <c r="A205" s="81" t="str">
        <f>'[2]93-95'!D616</f>
        <v>7/8</v>
      </c>
      <c r="B205" s="45">
        <f>'[2]93-95'!F616/1000</f>
        <v>540.24699999999996</v>
      </c>
      <c r="C205" s="45">
        <f>'[2]96-99'!B190</f>
        <v>659</v>
      </c>
      <c r="D205" s="45">
        <f>'[2]96-99'!B556</f>
        <v>672</v>
      </c>
      <c r="E205" s="45">
        <f>'[2]96-99'!B921</f>
        <v>575</v>
      </c>
      <c r="F205" s="45">
        <f>'[2]96-99'!B1286</f>
        <v>640</v>
      </c>
      <c r="G205" s="82">
        <f>'[2]Core rec-send'!I253</f>
        <v>244.46400000000006</v>
      </c>
      <c r="H205" s="45">
        <f t="shared" si="5"/>
        <v>640</v>
      </c>
      <c r="I205" s="43">
        <f t="shared" si="4"/>
        <v>0</v>
      </c>
    </row>
    <row r="206" spans="1:9" x14ac:dyDescent="0.25">
      <c r="A206" s="81" t="str">
        <f>'[2]93-95'!D617</f>
        <v>7/9</v>
      </c>
      <c r="B206" s="45">
        <f>'[2]93-95'!F617/1000</f>
        <v>540.24699999999996</v>
      </c>
      <c r="C206" s="45">
        <f>'[2]96-99'!B191</f>
        <v>715</v>
      </c>
      <c r="D206" s="45">
        <f>'[2]96-99'!B557</f>
        <v>580</v>
      </c>
      <c r="E206" s="45">
        <f>'[2]96-99'!B922</f>
        <v>612</v>
      </c>
      <c r="F206" s="45">
        <f>'[2]96-99'!B1287</f>
        <v>569</v>
      </c>
      <c r="G206" s="82">
        <f>'[2]Core rec-send'!I254</f>
        <v>356.83299999999997</v>
      </c>
      <c r="H206" s="45">
        <f t="shared" si="5"/>
        <v>569</v>
      </c>
      <c r="I206" s="43">
        <f t="shared" si="4"/>
        <v>0</v>
      </c>
    </row>
    <row r="207" spans="1:9" x14ac:dyDescent="0.25">
      <c r="A207" s="81" t="str">
        <f>'[2]93-95'!D618</f>
        <v>7/10</v>
      </c>
      <c r="B207" s="45">
        <f>'[2]93-95'!F618/1000</f>
        <v>558.41600000000005</v>
      </c>
      <c r="C207" s="45">
        <f>'[2]96-99'!B192</f>
        <v>718</v>
      </c>
      <c r="D207" s="45">
        <f>'[2]96-99'!B558</f>
        <v>567</v>
      </c>
      <c r="E207" s="45">
        <f>'[2]96-99'!B923</f>
        <v>515</v>
      </c>
      <c r="F207" s="45">
        <f>'[2]96-99'!B1288</f>
        <v>591</v>
      </c>
      <c r="G207" s="82">
        <f>'[2]Core rec-send'!I255</f>
        <v>444.88200000000006</v>
      </c>
      <c r="H207" s="45">
        <f t="shared" si="5"/>
        <v>591</v>
      </c>
      <c r="I207" s="43">
        <f t="shared" si="4"/>
        <v>0</v>
      </c>
    </row>
    <row r="208" spans="1:9" x14ac:dyDescent="0.25">
      <c r="A208" s="81" t="str">
        <f>'[2]93-95'!D619</f>
        <v>7/11</v>
      </c>
      <c r="B208" s="45">
        <f>'[2]93-95'!F619/1000</f>
        <v>558.41600000000005</v>
      </c>
      <c r="C208" s="45">
        <f>'[2]96-99'!B193</f>
        <v>705</v>
      </c>
      <c r="D208" s="45">
        <f>'[2]96-99'!B559</f>
        <v>593</v>
      </c>
      <c r="E208" s="45">
        <f>'[2]96-99'!B924</f>
        <v>466</v>
      </c>
      <c r="F208" s="45">
        <f>'[2]96-99'!B1289</f>
        <v>604</v>
      </c>
      <c r="G208" s="82">
        <f>'[2]Core rec-send'!I256</f>
        <v>378.88400000000001</v>
      </c>
      <c r="H208" s="45">
        <f t="shared" si="5"/>
        <v>604</v>
      </c>
      <c r="I208" s="43">
        <f t="shared" si="4"/>
        <v>0</v>
      </c>
    </row>
    <row r="209" spans="1:9" x14ac:dyDescent="0.25">
      <c r="A209" s="81" t="str">
        <f>'[2]93-95'!D620</f>
        <v>7/12</v>
      </c>
      <c r="B209" s="45">
        <f>'[2]93-95'!F620/1000</f>
        <v>563.90700000000004</v>
      </c>
      <c r="C209" s="45">
        <f>'[2]96-99'!B194</f>
        <v>692</v>
      </c>
      <c r="D209" s="45">
        <f>'[2]96-99'!B560</f>
        <v>573</v>
      </c>
      <c r="E209" s="45">
        <f>'[2]96-99'!B925</f>
        <v>500</v>
      </c>
      <c r="F209" s="45">
        <f>'[2]96-99'!B1290</f>
        <v>564</v>
      </c>
      <c r="G209" s="82">
        <f>'[2]Core rec-send'!I257</f>
        <v>360.87900000000002</v>
      </c>
      <c r="H209" s="45">
        <f t="shared" si="5"/>
        <v>564</v>
      </c>
      <c r="I209" s="43">
        <f t="shared" ref="I209:I272" si="6">IF(H209&gt;1000,1,0)</f>
        <v>0</v>
      </c>
    </row>
    <row r="210" spans="1:9" x14ac:dyDescent="0.25">
      <c r="A210" s="81" t="str">
        <f>'[2]93-95'!D621</f>
        <v>7/13</v>
      </c>
      <c r="B210" s="45">
        <f>'[2]93-95'!F621/1000</f>
        <v>565.74099999999999</v>
      </c>
      <c r="C210" s="45">
        <f>'[2]96-99'!B195</f>
        <v>636</v>
      </c>
      <c r="D210" s="45">
        <f>'[2]96-99'!B561</f>
        <v>585</v>
      </c>
      <c r="E210" s="45">
        <f>'[2]96-99'!B926</f>
        <v>559</v>
      </c>
      <c r="F210" s="45">
        <f>'[2]96-99'!B1291</f>
        <v>600</v>
      </c>
      <c r="G210" s="82">
        <f>'[2]Core rec-send'!I258</f>
        <v>372.50599999999997</v>
      </c>
      <c r="H210" s="45">
        <f t="shared" ref="H210:H273" si="7">IF(G210&lt;0,SUM(F210:G210),F210)</f>
        <v>600</v>
      </c>
      <c r="I210" s="43">
        <f t="shared" si="6"/>
        <v>0</v>
      </c>
    </row>
    <row r="211" spans="1:9" x14ac:dyDescent="0.25">
      <c r="A211" s="81" t="str">
        <f>'[2]93-95'!D622</f>
        <v>7/14</v>
      </c>
      <c r="B211" s="45">
        <f>'[2]93-95'!F622/1000</f>
        <v>563.90700000000004</v>
      </c>
      <c r="C211" s="45">
        <f>'[2]96-99'!B196</f>
        <v>563</v>
      </c>
      <c r="D211" s="45">
        <f>'[2]96-99'!B562</f>
        <v>636</v>
      </c>
      <c r="E211" s="45">
        <f>'[2]96-99'!B927</f>
        <v>553</v>
      </c>
      <c r="F211" s="45">
        <f>'[2]96-99'!B1292</f>
        <v>655</v>
      </c>
      <c r="G211" s="82">
        <f>'[2]Core rec-send'!I259</f>
        <v>363.05399999999997</v>
      </c>
      <c r="H211" s="45">
        <f t="shared" si="7"/>
        <v>655</v>
      </c>
      <c r="I211" s="43">
        <f t="shared" si="6"/>
        <v>0</v>
      </c>
    </row>
    <row r="212" spans="1:9" x14ac:dyDescent="0.25">
      <c r="A212" s="81" t="str">
        <f>'[2]93-95'!D623</f>
        <v>7/15</v>
      </c>
      <c r="B212" s="45">
        <f>'[2]93-95'!F623/1000</f>
        <v>546.68600000000004</v>
      </c>
      <c r="C212" s="45">
        <f>'[2]96-99'!B197</f>
        <v>581</v>
      </c>
      <c r="D212" s="45">
        <f>'[2]96-99'!B563</f>
        <v>677</v>
      </c>
      <c r="E212" s="45">
        <f>'[2]96-99'!B928</f>
        <v>593</v>
      </c>
      <c r="F212" s="45">
        <f>'[2]96-99'!B1293</f>
        <v>619</v>
      </c>
      <c r="G212" s="82">
        <f>'[2]Core rec-send'!I260</f>
        <v>308.21199999999999</v>
      </c>
      <c r="H212" s="45">
        <f t="shared" si="7"/>
        <v>619</v>
      </c>
      <c r="I212" s="43">
        <f t="shared" si="6"/>
        <v>0</v>
      </c>
    </row>
    <row r="213" spans="1:9" x14ac:dyDescent="0.25">
      <c r="A213" s="81" t="str">
        <f>'[2]93-95'!D624</f>
        <v>7/16</v>
      </c>
      <c r="B213" s="45">
        <f>'[2]93-95'!F624/1000</f>
        <v>534.72900000000004</v>
      </c>
      <c r="C213" s="45">
        <f>'[2]96-99'!B198</f>
        <v>734</v>
      </c>
      <c r="D213" s="45">
        <f>'[2]96-99'!B564</f>
        <v>673</v>
      </c>
      <c r="E213" s="45">
        <f>'[2]96-99'!B929</f>
        <v>579</v>
      </c>
      <c r="F213" s="45">
        <f>'[2]96-99'!B1294</f>
        <v>608</v>
      </c>
      <c r="G213" s="82">
        <f>'[2]Core rec-send'!I261</f>
        <v>346.27499999999998</v>
      </c>
      <c r="H213" s="45">
        <f t="shared" si="7"/>
        <v>608</v>
      </c>
      <c r="I213" s="43">
        <f t="shared" si="6"/>
        <v>0</v>
      </c>
    </row>
    <row r="214" spans="1:9" x14ac:dyDescent="0.25">
      <c r="A214" s="81" t="str">
        <f>'[2]93-95'!D625</f>
        <v>7/17</v>
      </c>
      <c r="B214" s="45">
        <f>'[2]93-95'!F625/1000</f>
        <v>558.41600000000005</v>
      </c>
      <c r="C214" s="45">
        <f>'[2]96-99'!B199</f>
        <v>706</v>
      </c>
      <c r="D214" s="45">
        <f>'[2]96-99'!B565</f>
        <v>628</v>
      </c>
      <c r="E214" s="45">
        <f>'[2]96-99'!B930</f>
        <v>405</v>
      </c>
      <c r="F214" s="45">
        <f>'[2]96-99'!B1295</f>
        <v>623</v>
      </c>
      <c r="G214" s="82">
        <f>'[2]Core rec-send'!I262</f>
        <v>357.35</v>
      </c>
      <c r="H214" s="45">
        <f t="shared" si="7"/>
        <v>623</v>
      </c>
      <c r="I214" s="43">
        <f t="shared" si="6"/>
        <v>0</v>
      </c>
    </row>
    <row r="215" spans="1:9" x14ac:dyDescent="0.25">
      <c r="A215" s="81" t="str">
        <f>'[2]93-95'!D626</f>
        <v>7/18</v>
      </c>
      <c r="B215" s="45">
        <f>'[2]93-95'!F626/1000</f>
        <v>558.41600000000005</v>
      </c>
      <c r="C215" s="45">
        <f>'[2]96-99'!B200</f>
        <v>738</v>
      </c>
      <c r="D215" s="45">
        <f>'[2]96-99'!B566</f>
        <v>605</v>
      </c>
      <c r="E215" s="45">
        <f>'[2]96-99'!B931</f>
        <v>426</v>
      </c>
      <c r="F215" s="45">
        <f>'[2]96-99'!B1296</f>
        <v>627</v>
      </c>
      <c r="G215" s="82">
        <f>'[2]Core rec-send'!I263</f>
        <v>374.63699999999994</v>
      </c>
      <c r="H215" s="45">
        <f t="shared" si="7"/>
        <v>627</v>
      </c>
      <c r="I215" s="43">
        <f t="shared" si="6"/>
        <v>0</v>
      </c>
    </row>
    <row r="216" spans="1:9" x14ac:dyDescent="0.25">
      <c r="A216" s="81" t="str">
        <f>'[2]93-95'!D627</f>
        <v>7/19</v>
      </c>
      <c r="B216" s="45">
        <f>'[2]93-95'!F627/1000</f>
        <v>570.31700000000001</v>
      </c>
      <c r="C216" s="45">
        <f>'[2]96-99'!B201</f>
        <v>704</v>
      </c>
      <c r="D216" s="45">
        <f>'[2]96-99'!B567</f>
        <v>584</v>
      </c>
      <c r="E216" s="45">
        <f>'[2]96-99'!B932</f>
        <v>493</v>
      </c>
      <c r="F216" s="45">
        <f>'[2]96-99'!B1297</f>
        <v>659</v>
      </c>
      <c r="G216" s="82">
        <f>'[2]Core rec-send'!I264</f>
        <v>232.14999999999998</v>
      </c>
      <c r="H216" s="45">
        <f t="shared" si="7"/>
        <v>659</v>
      </c>
      <c r="I216" s="43">
        <f t="shared" si="6"/>
        <v>0</v>
      </c>
    </row>
    <row r="217" spans="1:9" x14ac:dyDescent="0.25">
      <c r="A217" s="81" t="str">
        <f>'[2]93-95'!D628</f>
        <v>7/20</v>
      </c>
      <c r="B217" s="45">
        <f>'[2]93-95'!F628/1000</f>
        <v>570.31700000000001</v>
      </c>
      <c r="C217" s="45">
        <f>'[2]96-99'!B202</f>
        <v>656</v>
      </c>
      <c r="D217" s="45">
        <f>'[2]96-99'!B568</f>
        <v>581</v>
      </c>
      <c r="E217" s="45">
        <f>'[2]96-99'!B933</f>
        <v>546</v>
      </c>
      <c r="F217" s="45">
        <f>'[2]96-99'!B1298</f>
        <v>691</v>
      </c>
      <c r="G217" s="82">
        <f>'[2]Core rec-send'!I265</f>
        <v>213.404</v>
      </c>
      <c r="H217" s="45">
        <f t="shared" si="7"/>
        <v>691</v>
      </c>
      <c r="I217" s="43">
        <f t="shared" si="6"/>
        <v>0</v>
      </c>
    </row>
    <row r="218" spans="1:9" x14ac:dyDescent="0.25">
      <c r="A218" s="81" t="str">
        <f>'[2]93-95'!D629</f>
        <v>7/21</v>
      </c>
      <c r="B218" s="45">
        <f>'[2]93-95'!F629/1000</f>
        <v>564.82399999999996</v>
      </c>
      <c r="C218" s="45">
        <f>'[2]96-99'!B203</f>
        <v>570</v>
      </c>
      <c r="D218" s="45">
        <f>'[2]96-99'!B569</f>
        <v>675</v>
      </c>
      <c r="E218" s="45">
        <f>'[2]96-99'!B934</f>
        <v>574</v>
      </c>
      <c r="F218" s="45">
        <f>'[2]96-99'!B1299</f>
        <v>683</v>
      </c>
      <c r="G218" s="82">
        <f>'[2]Core rec-send'!I266</f>
        <v>178.86300000000006</v>
      </c>
      <c r="H218" s="45">
        <f t="shared" si="7"/>
        <v>683</v>
      </c>
      <c r="I218" s="43">
        <f t="shared" si="6"/>
        <v>0</v>
      </c>
    </row>
    <row r="219" spans="1:9" x14ac:dyDescent="0.25">
      <c r="A219" s="81" t="str">
        <f>'[2]93-95'!D630</f>
        <v>7/22</v>
      </c>
      <c r="B219" s="45">
        <f>'[2]93-95'!F630/1000</f>
        <v>541.16800000000001</v>
      </c>
      <c r="C219" s="45">
        <f>'[2]96-99'!B204</f>
        <v>642</v>
      </c>
      <c r="D219" s="45">
        <f>'[2]96-99'!B570</f>
        <v>645</v>
      </c>
      <c r="E219" s="45">
        <f>'[2]96-99'!B935</f>
        <v>587</v>
      </c>
      <c r="F219" s="45">
        <f>'[2]96-99'!B1300</f>
        <v>649</v>
      </c>
      <c r="G219" s="82">
        <f>'[2]Core rec-send'!I267</f>
        <v>83.541000000000054</v>
      </c>
      <c r="H219" s="45">
        <f t="shared" si="7"/>
        <v>649</v>
      </c>
      <c r="I219" s="43">
        <f t="shared" si="6"/>
        <v>0</v>
      </c>
    </row>
    <row r="220" spans="1:9" x14ac:dyDescent="0.25">
      <c r="A220" s="81" t="str">
        <f>'[2]93-95'!D631</f>
        <v>7/23</v>
      </c>
      <c r="B220" s="45">
        <f>'[2]93-95'!F631/1000</f>
        <v>540.24699999999996</v>
      </c>
      <c r="C220" s="45">
        <f>'[2]96-99'!B205</f>
        <v>656</v>
      </c>
      <c r="D220" s="45">
        <f>'[2]96-99'!B571</f>
        <v>669</v>
      </c>
      <c r="E220" s="45">
        <f>'[2]96-99'!B936</f>
        <v>599</v>
      </c>
      <c r="F220" s="45">
        <f>'[2]96-99'!B1301</f>
        <v>625</v>
      </c>
      <c r="G220" s="82">
        <f>'[2]Core rec-send'!I268</f>
        <v>165.49199999999996</v>
      </c>
      <c r="H220" s="45">
        <f t="shared" si="7"/>
        <v>625</v>
      </c>
      <c r="I220" s="43">
        <f t="shared" si="6"/>
        <v>0</v>
      </c>
    </row>
    <row r="221" spans="1:9" x14ac:dyDescent="0.25">
      <c r="A221" s="81" t="str">
        <f>'[2]93-95'!D632</f>
        <v>7/24</v>
      </c>
      <c r="B221" s="45">
        <f>'[2]93-95'!F632/1000</f>
        <v>558.41600000000005</v>
      </c>
      <c r="C221" s="45">
        <f>'[2]96-99'!B206</f>
        <v>718</v>
      </c>
      <c r="D221" s="45">
        <f>'[2]96-99'!B572</f>
        <v>673</v>
      </c>
      <c r="E221" s="45">
        <f>'[2]96-99'!B937</f>
        <v>540</v>
      </c>
      <c r="F221" s="45">
        <f>'[2]96-99'!B1302</f>
        <v>618</v>
      </c>
      <c r="G221" s="82">
        <f>'[2]Core rec-send'!I269</f>
        <v>314.67600000000004</v>
      </c>
      <c r="H221" s="45">
        <f t="shared" si="7"/>
        <v>618</v>
      </c>
      <c r="I221" s="43">
        <f t="shared" si="6"/>
        <v>0</v>
      </c>
    </row>
    <row r="222" spans="1:9" x14ac:dyDescent="0.25">
      <c r="A222" s="81" t="str">
        <f>'[2]93-95'!D633</f>
        <v>7/25</v>
      </c>
      <c r="B222" s="45">
        <f>'[2]93-95'!F633/1000</f>
        <v>558.41600000000005</v>
      </c>
      <c r="C222" s="45">
        <f>'[2]96-99'!B207</f>
        <v>698</v>
      </c>
      <c r="D222" s="45">
        <f>'[2]96-99'!B573</f>
        <v>562</v>
      </c>
      <c r="E222" s="45">
        <f>'[2]96-99'!B938</f>
        <v>456</v>
      </c>
      <c r="F222" s="45">
        <f>'[2]96-99'!B1303</f>
        <v>638</v>
      </c>
      <c r="G222" s="82">
        <f>'[2]Core rec-send'!I270</f>
        <v>328.19399999999996</v>
      </c>
      <c r="H222" s="45">
        <f t="shared" si="7"/>
        <v>638</v>
      </c>
      <c r="I222" s="43">
        <f t="shared" si="6"/>
        <v>0</v>
      </c>
    </row>
    <row r="223" spans="1:9" x14ac:dyDescent="0.25">
      <c r="A223" s="81" t="str">
        <f>'[2]93-95'!D634</f>
        <v>7/26</v>
      </c>
      <c r="B223" s="45">
        <f>'[2]93-95'!F634/1000</f>
        <v>558.41600000000005</v>
      </c>
      <c r="C223" s="45">
        <f>'[2]96-99'!B208</f>
        <v>675</v>
      </c>
      <c r="D223" s="45">
        <f>'[2]96-99'!B574</f>
        <v>557</v>
      </c>
      <c r="E223" s="45">
        <f>'[2]96-99'!B939</f>
        <v>499</v>
      </c>
      <c r="F223" s="45">
        <f>'[2]96-99'!B1304</f>
        <v>663</v>
      </c>
      <c r="G223" s="82">
        <f>'[2]Core rec-send'!I271</f>
        <v>133.95299999999997</v>
      </c>
      <c r="H223" s="45">
        <f t="shared" si="7"/>
        <v>663</v>
      </c>
      <c r="I223" s="43">
        <f t="shared" si="6"/>
        <v>0</v>
      </c>
    </row>
    <row r="224" spans="1:9" x14ac:dyDescent="0.25">
      <c r="A224" s="81" t="str">
        <f>'[2]93-95'!D635</f>
        <v>7/27</v>
      </c>
      <c r="B224" s="45">
        <f>'[2]93-95'!F635/1000</f>
        <v>558.41600000000005</v>
      </c>
      <c r="C224" s="45">
        <f>'[2]96-99'!B209</f>
        <v>616</v>
      </c>
      <c r="D224" s="45">
        <f>'[2]96-99'!B575</f>
        <v>625</v>
      </c>
      <c r="E224" s="45">
        <f>'[2]96-99'!B940</f>
        <v>546</v>
      </c>
      <c r="F224" s="45">
        <f>'[2]96-99'!B1305</f>
        <v>692</v>
      </c>
      <c r="G224" s="82">
        <f>'[2]Core rec-send'!I272</f>
        <v>218.36900000000003</v>
      </c>
      <c r="H224" s="45">
        <f t="shared" si="7"/>
        <v>692</v>
      </c>
      <c r="I224" s="43">
        <f t="shared" si="6"/>
        <v>0</v>
      </c>
    </row>
    <row r="225" spans="1:9" x14ac:dyDescent="0.25">
      <c r="A225" s="81" t="str">
        <f>'[2]93-95'!D636</f>
        <v>7/28</v>
      </c>
      <c r="B225" s="45">
        <f>'[2]93-95'!F636/1000</f>
        <v>558.41600000000005</v>
      </c>
      <c r="C225" s="45">
        <f>'[2]96-99'!B210</f>
        <v>551</v>
      </c>
      <c r="D225" s="45">
        <f>'[2]96-99'!B576</f>
        <v>664</v>
      </c>
      <c r="E225" s="45">
        <f>'[2]96-99'!B941</f>
        <v>557</v>
      </c>
      <c r="F225" s="45">
        <f>'[2]96-99'!B1306</f>
        <v>671</v>
      </c>
      <c r="G225" s="82">
        <f>'[2]Core rec-send'!I273</f>
        <v>193.67899999999997</v>
      </c>
      <c r="H225" s="45">
        <f t="shared" si="7"/>
        <v>671</v>
      </c>
      <c r="I225" s="43">
        <f t="shared" si="6"/>
        <v>0</v>
      </c>
    </row>
    <row r="226" spans="1:9" x14ac:dyDescent="0.25">
      <c r="A226" s="81" t="str">
        <f>'[2]93-95'!D637</f>
        <v>7/29</v>
      </c>
      <c r="B226" s="45">
        <f>'[2]93-95'!F637/1000</f>
        <v>534.72900000000004</v>
      </c>
      <c r="C226" s="45">
        <f>'[2]96-99'!B211</f>
        <v>570</v>
      </c>
      <c r="D226" s="45">
        <f>'[2]96-99'!B577</f>
        <v>631</v>
      </c>
      <c r="E226" s="45">
        <f>'[2]96-99'!B942</f>
        <v>567</v>
      </c>
      <c r="F226" s="45">
        <f>'[2]96-99'!B1307</f>
        <v>637</v>
      </c>
      <c r="G226" s="82">
        <f>'[2]Core rec-send'!I274</f>
        <v>181.74900000000002</v>
      </c>
      <c r="H226" s="45">
        <f t="shared" si="7"/>
        <v>637</v>
      </c>
      <c r="I226" s="43">
        <f t="shared" si="6"/>
        <v>0</v>
      </c>
    </row>
    <row r="227" spans="1:9" x14ac:dyDescent="0.25">
      <c r="A227" s="81" t="str">
        <f>'[2]93-95'!D638</f>
        <v>7/30</v>
      </c>
      <c r="B227" s="45">
        <f>'[2]93-95'!F638/1000</f>
        <v>534.72900000000004</v>
      </c>
      <c r="C227" s="45">
        <f>'[2]96-99'!B212</f>
        <v>630</v>
      </c>
      <c r="D227" s="45">
        <f>'[2]96-99'!B578</f>
        <v>686</v>
      </c>
      <c r="E227" s="45">
        <f>'[2]96-99'!B943</f>
        <v>614</v>
      </c>
      <c r="F227" s="45">
        <f>'[2]96-99'!B1308</f>
        <v>645</v>
      </c>
      <c r="G227" s="82">
        <f>'[2]Core rec-send'!I275</f>
        <v>182.24199999999996</v>
      </c>
      <c r="H227" s="45">
        <f t="shared" si="7"/>
        <v>645</v>
      </c>
      <c r="I227" s="43">
        <f t="shared" si="6"/>
        <v>0</v>
      </c>
    </row>
    <row r="228" spans="1:9" x14ac:dyDescent="0.25">
      <c r="A228" s="81" t="str">
        <f>'[2]93-95'!D639</f>
        <v>7/31</v>
      </c>
      <c r="B228" s="45">
        <f>'[2]93-95'!F639/1000</f>
        <v>558.41600000000005</v>
      </c>
      <c r="C228" s="45">
        <f>'[2]96-99'!B213</f>
        <v>705</v>
      </c>
      <c r="D228" s="45">
        <f>'[2]96-99'!B579</f>
        <v>655</v>
      </c>
      <c r="E228" s="45">
        <f>'[2]96-99'!B944</f>
        <v>524</v>
      </c>
      <c r="F228" s="45">
        <f>'[2]96-99'!B1309</f>
        <v>593</v>
      </c>
      <c r="G228" s="82">
        <f>'[2]Core rec-send'!I276</f>
        <v>161.40800000000002</v>
      </c>
      <c r="H228" s="45">
        <f t="shared" si="7"/>
        <v>593</v>
      </c>
      <c r="I228" s="43">
        <f t="shared" si="6"/>
        <v>0</v>
      </c>
    </row>
    <row r="229" spans="1:9" x14ac:dyDescent="0.25">
      <c r="A229" s="81" t="str">
        <f>'[2]93-95'!D640</f>
        <v>8/1</v>
      </c>
      <c r="B229" s="45">
        <f>'[2]93-95'!F640/1000</f>
        <v>578.952</v>
      </c>
      <c r="C229" s="45">
        <f>'[2]96-99'!B214</f>
        <v>652</v>
      </c>
      <c r="D229" s="45">
        <f>'[2]96-99'!B580</f>
        <v>616</v>
      </c>
      <c r="E229" s="45">
        <f>'[2]96-99'!B945</f>
        <v>504</v>
      </c>
      <c r="F229" s="45">
        <f>'[2]96-99'!B1310</f>
        <v>590</v>
      </c>
      <c r="G229" s="82">
        <f>'[2]Core rec-send'!I277</f>
        <v>430.57500000000005</v>
      </c>
      <c r="H229" s="45">
        <f t="shared" si="7"/>
        <v>590</v>
      </c>
      <c r="I229" s="43">
        <f t="shared" si="6"/>
        <v>0</v>
      </c>
    </row>
    <row r="230" spans="1:9" x14ac:dyDescent="0.25">
      <c r="A230" s="81" t="str">
        <f>'[2]93-95'!D641</f>
        <v>8/2</v>
      </c>
      <c r="B230" s="45">
        <f>'[2]93-95'!F641/1000</f>
        <v>578.952</v>
      </c>
      <c r="C230" s="45">
        <f>'[2]96-99'!B215</f>
        <v>640</v>
      </c>
      <c r="D230" s="45">
        <f>'[2]96-99'!B581</f>
        <v>532</v>
      </c>
      <c r="E230" s="45">
        <f>'[2]96-99'!B946</f>
        <v>562</v>
      </c>
      <c r="F230" s="45">
        <f>'[2]96-99'!B1311</f>
        <v>603</v>
      </c>
      <c r="G230" s="82">
        <f>'[2]Core rec-send'!I278</f>
        <v>373.85400000000004</v>
      </c>
      <c r="H230" s="45">
        <f t="shared" si="7"/>
        <v>603</v>
      </c>
      <c r="I230" s="43">
        <f t="shared" si="6"/>
        <v>0</v>
      </c>
    </row>
    <row r="231" spans="1:9" x14ac:dyDescent="0.25">
      <c r="A231" s="81" t="str">
        <f>'[2]93-95'!D642</f>
        <v>8/3</v>
      </c>
      <c r="B231" s="45">
        <f>'[2]93-95'!F642/1000</f>
        <v>578.952</v>
      </c>
      <c r="C231" s="45">
        <f>'[2]96-99'!B216</f>
        <v>544</v>
      </c>
      <c r="D231" s="45">
        <f>'[2]96-99'!B582</f>
        <v>582</v>
      </c>
      <c r="E231" s="45">
        <f>'[2]96-99'!B947</f>
        <v>533</v>
      </c>
      <c r="F231" s="45">
        <f>'[2]96-99'!B1312</f>
        <v>632</v>
      </c>
      <c r="G231" s="82">
        <f>'[2]Core rec-send'!I279</f>
        <v>290.42100000000005</v>
      </c>
      <c r="H231" s="45">
        <f t="shared" si="7"/>
        <v>632</v>
      </c>
      <c r="I231" s="43">
        <f t="shared" si="6"/>
        <v>0</v>
      </c>
    </row>
    <row r="232" spans="1:9" x14ac:dyDescent="0.25">
      <c r="A232" s="81" t="str">
        <f>'[2]93-95'!D643</f>
        <v>8/4</v>
      </c>
      <c r="B232" s="45">
        <f>'[2]93-95'!F643/1000</f>
        <v>584.44500000000005</v>
      </c>
      <c r="C232" s="45">
        <f>'[2]96-99'!B217</f>
        <v>562</v>
      </c>
      <c r="D232" s="45">
        <f>'[2]96-99'!B583</f>
        <v>627</v>
      </c>
      <c r="E232" s="45">
        <f>'[2]96-99'!B948</f>
        <v>550</v>
      </c>
      <c r="F232" s="45">
        <f>'[2]96-99'!B1313</f>
        <v>638</v>
      </c>
      <c r="G232" s="82">
        <f>'[2]Core rec-send'!I280</f>
        <v>253.23099999999999</v>
      </c>
      <c r="H232" s="45">
        <f t="shared" si="7"/>
        <v>638</v>
      </c>
      <c r="I232" s="43">
        <f t="shared" si="6"/>
        <v>0</v>
      </c>
    </row>
    <row r="233" spans="1:9" x14ac:dyDescent="0.25">
      <c r="A233" s="81" t="str">
        <f>'[2]93-95'!D644</f>
        <v>8/5</v>
      </c>
      <c r="B233" s="45">
        <f>'[2]93-95'!F644/1000</f>
        <v>566.38800000000003</v>
      </c>
      <c r="C233" s="45">
        <f>'[2]96-99'!B218</f>
        <v>568</v>
      </c>
      <c r="D233" s="45">
        <f>'[2]96-99'!B584</f>
        <v>593</v>
      </c>
      <c r="E233" s="45">
        <f>'[2]96-99'!B949</f>
        <v>587</v>
      </c>
      <c r="F233" s="45">
        <f>'[2]96-99'!B1314</f>
        <v>662</v>
      </c>
      <c r="G233" s="82">
        <f>'[2]Core rec-send'!I281</f>
        <v>185.83000000000004</v>
      </c>
      <c r="H233" s="45">
        <f t="shared" si="7"/>
        <v>662</v>
      </c>
      <c r="I233" s="43">
        <f t="shared" si="6"/>
        <v>0</v>
      </c>
    </row>
    <row r="234" spans="1:9" x14ac:dyDescent="0.25">
      <c r="A234" s="81" t="str">
        <f>'[2]93-95'!D645</f>
        <v>8/6</v>
      </c>
      <c r="B234" s="45">
        <f>'[2]93-95'!F645/1000</f>
        <v>572.82600000000002</v>
      </c>
      <c r="C234" s="45">
        <f>'[2]96-99'!B219</f>
        <v>649</v>
      </c>
      <c r="D234" s="45">
        <f>'[2]96-99'!B585</f>
        <v>586</v>
      </c>
      <c r="E234" s="45">
        <f>'[2]96-99'!B950</f>
        <v>576</v>
      </c>
      <c r="F234" s="45">
        <f>'[2]96-99'!B1315</f>
        <v>592</v>
      </c>
      <c r="G234" s="82">
        <f>'[2]Core rec-send'!I282</f>
        <v>217.09500000000003</v>
      </c>
      <c r="H234" s="45">
        <f t="shared" si="7"/>
        <v>592</v>
      </c>
      <c r="I234" s="43">
        <f t="shared" si="6"/>
        <v>0</v>
      </c>
    </row>
    <row r="235" spans="1:9" x14ac:dyDescent="0.25">
      <c r="A235" s="81" t="str">
        <f>'[2]93-95'!D646</f>
        <v>8/7</v>
      </c>
      <c r="B235" s="45">
        <f>'[2]93-95'!F646/1000</f>
        <v>578.952</v>
      </c>
      <c r="C235" s="45">
        <f>'[2]96-99'!B220</f>
        <v>648</v>
      </c>
      <c r="D235" s="45">
        <f>'[2]96-99'!B586</f>
        <v>540</v>
      </c>
      <c r="E235" s="45">
        <f>'[2]96-99'!B951</f>
        <v>506</v>
      </c>
      <c r="F235" s="45">
        <f>'[2]96-99'!B1316</f>
        <v>607</v>
      </c>
      <c r="G235" s="82">
        <f>'[2]Core rec-send'!I283</f>
        <v>196.428</v>
      </c>
      <c r="H235" s="45">
        <f t="shared" si="7"/>
        <v>607</v>
      </c>
      <c r="I235" s="43">
        <f t="shared" si="6"/>
        <v>0</v>
      </c>
    </row>
    <row r="236" spans="1:9" x14ac:dyDescent="0.25">
      <c r="A236" s="81" t="str">
        <f>'[2]93-95'!D647</f>
        <v>8/8</v>
      </c>
      <c r="B236" s="45">
        <f>'[2]93-95'!F647/1000</f>
        <v>578.952</v>
      </c>
      <c r="C236" s="45">
        <f>'[2]96-99'!B221</f>
        <v>674</v>
      </c>
      <c r="D236" s="45">
        <f>'[2]96-99'!B587</f>
        <v>542</v>
      </c>
      <c r="E236" s="45">
        <f>'[2]96-99'!B952</f>
        <v>485</v>
      </c>
      <c r="F236" s="45">
        <f>'[2]96-99'!B1317</f>
        <v>614</v>
      </c>
      <c r="G236" s="82">
        <f>'[2]Core rec-send'!I284</f>
        <v>213.399</v>
      </c>
      <c r="H236" s="45">
        <f t="shared" si="7"/>
        <v>614</v>
      </c>
      <c r="I236" s="43">
        <f t="shared" si="6"/>
        <v>0</v>
      </c>
    </row>
    <row r="237" spans="1:9" x14ac:dyDescent="0.25">
      <c r="A237" s="81" t="str">
        <f>'[2]93-95'!D648</f>
        <v>8/9</v>
      </c>
      <c r="B237" s="45">
        <f>'[2]93-95'!F648/1000</f>
        <v>578.952</v>
      </c>
      <c r="C237" s="45">
        <f>'[2]96-99'!B222</f>
        <v>678</v>
      </c>
      <c r="D237" s="45">
        <f>'[2]96-99'!B588</f>
        <v>557</v>
      </c>
      <c r="E237" s="45">
        <f>'[2]96-99'!B953</f>
        <v>494</v>
      </c>
      <c r="F237" s="45">
        <f>'[2]96-99'!B1318</f>
        <v>587</v>
      </c>
      <c r="G237" s="82">
        <f>'[2]Core rec-send'!I285</f>
        <v>184.61800000000005</v>
      </c>
      <c r="H237" s="45">
        <f t="shared" si="7"/>
        <v>587</v>
      </c>
      <c r="I237" s="43">
        <f t="shared" si="6"/>
        <v>0</v>
      </c>
    </row>
    <row r="238" spans="1:9" x14ac:dyDescent="0.25">
      <c r="A238" s="81" t="str">
        <f>'[2]93-95'!D649</f>
        <v>8/10</v>
      </c>
      <c r="B238" s="45">
        <f>'[2]93-95'!F649/1000</f>
        <v>578.952</v>
      </c>
      <c r="C238" s="45">
        <f>'[2]96-99'!B223</f>
        <v>588</v>
      </c>
      <c r="D238" s="45">
        <f>'[2]96-99'!B589</f>
        <v>645</v>
      </c>
      <c r="E238" s="45">
        <f>'[2]96-99'!B954</f>
        <v>549</v>
      </c>
      <c r="F238" s="45">
        <f>'[2]96-99'!B1319</f>
        <v>650</v>
      </c>
      <c r="G238" s="82">
        <f>'[2]Core rec-send'!I286</f>
        <v>180.98199999999997</v>
      </c>
      <c r="H238" s="45">
        <f t="shared" si="7"/>
        <v>650</v>
      </c>
      <c r="I238" s="43">
        <f t="shared" si="6"/>
        <v>0</v>
      </c>
    </row>
    <row r="239" spans="1:9" x14ac:dyDescent="0.25">
      <c r="A239" s="81" t="str">
        <f>'[2]93-95'!D650</f>
        <v>8/11</v>
      </c>
      <c r="B239" s="45">
        <f>'[2]93-95'!F650/1000</f>
        <v>578.952</v>
      </c>
      <c r="C239" s="45">
        <f>'[2]96-99'!B224</f>
        <v>541</v>
      </c>
      <c r="D239" s="45">
        <f>'[2]96-99'!B590</f>
        <v>672</v>
      </c>
      <c r="E239" s="45">
        <f>'[2]96-99'!B955</f>
        <v>552</v>
      </c>
      <c r="F239" s="45">
        <f>'[2]96-99'!B1320</f>
        <v>654</v>
      </c>
      <c r="G239" s="82">
        <f>'[2]Core rec-send'!I287</f>
        <v>142.53599999999994</v>
      </c>
      <c r="H239" s="45">
        <f t="shared" si="7"/>
        <v>654</v>
      </c>
      <c r="I239" s="43">
        <f t="shared" si="6"/>
        <v>0</v>
      </c>
    </row>
    <row r="240" spans="1:9" x14ac:dyDescent="0.25">
      <c r="A240" s="81" t="str">
        <f>'[2]93-95'!D651</f>
        <v>8/12</v>
      </c>
      <c r="B240" s="45">
        <f>'[2]93-95'!F651/1000</f>
        <v>566.38800000000003</v>
      </c>
      <c r="C240" s="45">
        <f>'[2]96-99'!B225</f>
        <v>669</v>
      </c>
      <c r="D240" s="45">
        <f>'[2]96-99'!B591</f>
        <v>644</v>
      </c>
      <c r="E240" s="45">
        <f>'[2]96-99'!B956</f>
        <v>546</v>
      </c>
      <c r="F240" s="45">
        <f>'[2]96-99'!B1321</f>
        <v>672</v>
      </c>
      <c r="G240" s="82">
        <f>'[2]Core rec-send'!I288</f>
        <v>148.851</v>
      </c>
      <c r="H240" s="45">
        <f t="shared" si="7"/>
        <v>672</v>
      </c>
      <c r="I240" s="43">
        <f t="shared" si="6"/>
        <v>0</v>
      </c>
    </row>
    <row r="241" spans="1:9" x14ac:dyDescent="0.25">
      <c r="A241" s="81" t="str">
        <f>'[2]93-95'!D652</f>
        <v>8/13</v>
      </c>
      <c r="B241" s="45">
        <f>'[2]93-95'!F652/1000</f>
        <v>590.30200000000002</v>
      </c>
      <c r="C241" s="45">
        <f>'[2]96-99'!B226</f>
        <v>609</v>
      </c>
      <c r="D241" s="45">
        <f>'[2]96-99'!B592</f>
        <v>616</v>
      </c>
      <c r="E241" s="45">
        <f>'[2]96-99'!B957</f>
        <v>514</v>
      </c>
      <c r="F241" s="45">
        <f>'[2]96-99'!B1322</f>
        <v>576</v>
      </c>
      <c r="G241" s="82">
        <f>'[2]Core rec-send'!I289</f>
        <v>190.16300000000001</v>
      </c>
      <c r="H241" s="45">
        <f t="shared" si="7"/>
        <v>576</v>
      </c>
      <c r="I241" s="43">
        <f t="shared" si="6"/>
        <v>0</v>
      </c>
    </row>
    <row r="242" spans="1:9" x14ac:dyDescent="0.25">
      <c r="A242" s="81" t="str">
        <f>'[2]93-95'!D653</f>
        <v>8/14</v>
      </c>
      <c r="B242" s="45">
        <f>'[2]93-95'!F653/1000</f>
        <v>601.83799999999997</v>
      </c>
      <c r="C242" s="45">
        <f>'[2]96-99'!B227</f>
        <v>623</v>
      </c>
      <c r="D242" s="45">
        <f>'[2]96-99'!B593</f>
        <v>650</v>
      </c>
      <c r="E242" s="45">
        <f>'[2]96-99'!B958</f>
        <v>526</v>
      </c>
      <c r="F242" s="45">
        <f>'[2]96-99'!B1323</f>
        <v>564</v>
      </c>
      <c r="G242" s="82">
        <f>'[2]Core rec-send'!I290</f>
        <v>210.39700000000005</v>
      </c>
      <c r="H242" s="45">
        <f t="shared" si="7"/>
        <v>564</v>
      </c>
      <c r="I242" s="43">
        <f t="shared" si="6"/>
        <v>0</v>
      </c>
    </row>
    <row r="243" spans="1:9" x14ac:dyDescent="0.25">
      <c r="A243" s="81" t="str">
        <f>'[2]93-95'!D654</f>
        <v>8/15</v>
      </c>
      <c r="B243" s="45">
        <f>'[2]93-95'!F654/1000</f>
        <v>584.44500000000005</v>
      </c>
      <c r="C243" s="45">
        <f>'[2]96-99'!B228</f>
        <v>687</v>
      </c>
      <c r="D243" s="45">
        <f>'[2]96-99'!B594</f>
        <v>593</v>
      </c>
      <c r="E243" s="45">
        <f>'[2]96-99'!B959</f>
        <v>532</v>
      </c>
      <c r="F243" s="45">
        <f>'[2]96-99'!B1324</f>
        <v>593</v>
      </c>
      <c r="G243" s="82">
        <f>'[2]Core rec-send'!I291</f>
        <v>209.90800000000002</v>
      </c>
      <c r="H243" s="45">
        <f t="shared" si="7"/>
        <v>593</v>
      </c>
      <c r="I243" s="43">
        <f t="shared" si="6"/>
        <v>0</v>
      </c>
    </row>
    <row r="244" spans="1:9" x14ac:dyDescent="0.25">
      <c r="A244" s="81" t="str">
        <f>'[2]93-95'!D655</f>
        <v>8/16</v>
      </c>
      <c r="B244" s="45">
        <f>'[2]93-95'!F655/1000</f>
        <v>596.346</v>
      </c>
      <c r="C244" s="45">
        <f>'[2]96-99'!B229</f>
        <v>664</v>
      </c>
      <c r="D244" s="45">
        <f>'[2]96-99'!B595</f>
        <v>570</v>
      </c>
      <c r="E244" s="45">
        <f>'[2]96-99'!B960</f>
        <v>599</v>
      </c>
      <c r="F244" s="45">
        <f>'[2]96-99'!B1325</f>
        <v>618</v>
      </c>
      <c r="G244" s="82">
        <f>'[2]Core rec-send'!I292</f>
        <v>263.10599999999999</v>
      </c>
      <c r="H244" s="45">
        <f t="shared" si="7"/>
        <v>618</v>
      </c>
      <c r="I244" s="43">
        <f t="shared" si="6"/>
        <v>0</v>
      </c>
    </row>
    <row r="245" spans="1:9" x14ac:dyDescent="0.25">
      <c r="A245" s="81" t="str">
        <f>'[2]93-95'!D656</f>
        <v>8/17</v>
      </c>
      <c r="B245" s="45">
        <f>'[2]93-95'!F656/1000</f>
        <v>584.44500000000005</v>
      </c>
      <c r="C245" s="45">
        <f>'[2]96-99'!B230</f>
        <v>608</v>
      </c>
      <c r="D245" s="45">
        <f>'[2]96-99'!B596</f>
        <v>634</v>
      </c>
      <c r="E245" s="45">
        <f>'[2]96-99'!B961</f>
        <v>597</v>
      </c>
      <c r="F245" s="45">
        <f>'[2]96-99'!B1326</f>
        <v>615</v>
      </c>
      <c r="G245" s="82">
        <f>'[2]Core rec-send'!I293</f>
        <v>178.56899999999996</v>
      </c>
      <c r="H245" s="45">
        <f t="shared" si="7"/>
        <v>615</v>
      </c>
      <c r="I245" s="43">
        <f t="shared" si="6"/>
        <v>0</v>
      </c>
    </row>
    <row r="246" spans="1:9" x14ac:dyDescent="0.25">
      <c r="A246" s="81" t="str">
        <f>'[2]93-95'!D657</f>
        <v>8/18</v>
      </c>
      <c r="B246" s="45">
        <f>'[2]93-95'!F657/1000</f>
        <v>584.44500000000005</v>
      </c>
      <c r="C246" s="45">
        <f>'[2]96-99'!B231</f>
        <v>532</v>
      </c>
      <c r="D246" s="45">
        <f>'[2]96-99'!B597</f>
        <v>598</v>
      </c>
      <c r="E246" s="45">
        <f>'[2]96-99'!B962</f>
        <v>648</v>
      </c>
      <c r="F246" s="45">
        <f>'[2]96-99'!B1327</f>
        <v>609</v>
      </c>
      <c r="G246" s="82">
        <f>'[2]Core rec-send'!I294</f>
        <v>215.44600000000003</v>
      </c>
      <c r="H246" s="45">
        <f t="shared" si="7"/>
        <v>609</v>
      </c>
      <c r="I246" s="43">
        <f t="shared" si="6"/>
        <v>0</v>
      </c>
    </row>
    <row r="247" spans="1:9" x14ac:dyDescent="0.25">
      <c r="A247" s="81" t="str">
        <f>'[2]93-95'!D658</f>
        <v>8/19</v>
      </c>
      <c r="B247" s="45">
        <f>'[2]93-95'!F658/1000</f>
        <v>560.86900000000003</v>
      </c>
      <c r="C247" s="45">
        <f>'[2]96-99'!B232</f>
        <v>595</v>
      </c>
      <c r="D247" s="45">
        <f>'[2]96-99'!B598</f>
        <v>583</v>
      </c>
      <c r="E247" s="45">
        <f>'[2]96-99'!B963</f>
        <v>594</v>
      </c>
      <c r="F247" s="45">
        <f>'[2]96-99'!B1328</f>
        <v>610</v>
      </c>
      <c r="G247" s="82">
        <f>'[2]Core rec-send'!I295</f>
        <v>241.39099999999996</v>
      </c>
      <c r="H247" s="45">
        <f t="shared" si="7"/>
        <v>610</v>
      </c>
      <c r="I247" s="43">
        <f t="shared" si="6"/>
        <v>0</v>
      </c>
    </row>
    <row r="248" spans="1:9" x14ac:dyDescent="0.25">
      <c r="A248" s="81" t="str">
        <f>'[2]93-95'!D659</f>
        <v>8/20</v>
      </c>
      <c r="B248" s="45">
        <f>'[2]93-95'!F659/1000</f>
        <v>560.86900000000003</v>
      </c>
      <c r="C248" s="45">
        <f>'[2]96-99'!B233</f>
        <v>681</v>
      </c>
      <c r="D248" s="45">
        <f>'[2]96-99'!B599</f>
        <v>601</v>
      </c>
      <c r="E248" s="45">
        <f>'[2]96-99'!B964</f>
        <v>613</v>
      </c>
      <c r="F248" s="45">
        <f>'[2]96-99'!B1329</f>
        <v>549</v>
      </c>
      <c r="G248" s="82">
        <f>'[2]Core rec-send'!I296</f>
        <v>378.053</v>
      </c>
      <c r="H248" s="45">
        <f t="shared" si="7"/>
        <v>549</v>
      </c>
      <c r="I248" s="43">
        <f t="shared" si="6"/>
        <v>0</v>
      </c>
    </row>
    <row r="249" spans="1:9" x14ac:dyDescent="0.25">
      <c r="A249" s="81" t="str">
        <f>'[2]93-95'!D660</f>
        <v>8/21</v>
      </c>
      <c r="B249" s="45">
        <f>'[2]93-95'!F660/1000</f>
        <v>578.952</v>
      </c>
      <c r="C249" s="45">
        <f>'[2]96-99'!B234</f>
        <v>680</v>
      </c>
      <c r="D249" s="45">
        <f>'[2]96-99'!B600</f>
        <v>606</v>
      </c>
      <c r="E249" s="45">
        <f>'[2]96-99'!B965</f>
        <v>495</v>
      </c>
      <c r="F249" s="45">
        <f>'[2]96-99'!B1330</f>
        <v>573</v>
      </c>
      <c r="G249" s="82">
        <f>'[2]Core rec-send'!I297</f>
        <v>274.27499999999998</v>
      </c>
      <c r="H249" s="45">
        <f t="shared" si="7"/>
        <v>573</v>
      </c>
      <c r="I249" s="43">
        <f t="shared" si="6"/>
        <v>0</v>
      </c>
    </row>
    <row r="250" spans="1:9" x14ac:dyDescent="0.25">
      <c r="A250" s="81" t="str">
        <f>'[2]93-95'!D661</f>
        <v>8/22</v>
      </c>
      <c r="B250" s="45">
        <f>'[2]93-95'!F661/1000</f>
        <v>578.952</v>
      </c>
      <c r="C250" s="45">
        <f>'[2]96-99'!B235</f>
        <v>701</v>
      </c>
      <c r="D250" s="45">
        <f>'[2]96-99'!B601</f>
        <v>555</v>
      </c>
      <c r="E250" s="45">
        <f>'[2]96-99'!B966</f>
        <v>452</v>
      </c>
      <c r="F250" s="45">
        <f>'[2]96-99'!B1331</f>
        <v>594</v>
      </c>
      <c r="G250" s="82">
        <f>'[2]Core rec-send'!I298</f>
        <v>219.89499999999998</v>
      </c>
      <c r="H250" s="45">
        <f t="shared" si="7"/>
        <v>594</v>
      </c>
      <c r="I250" s="43">
        <f t="shared" si="6"/>
        <v>0</v>
      </c>
    </row>
    <row r="251" spans="1:9" x14ac:dyDescent="0.25">
      <c r="A251" s="81" t="str">
        <f>'[2]93-95'!D662</f>
        <v>8/23</v>
      </c>
      <c r="B251" s="45">
        <f>'[2]93-95'!F662/1000</f>
        <v>578.952</v>
      </c>
      <c r="C251" s="45">
        <f>'[2]96-99'!B236</f>
        <v>665</v>
      </c>
      <c r="D251" s="45">
        <f>'[2]96-99'!B602</f>
        <v>509</v>
      </c>
      <c r="E251" s="45">
        <f>'[2]96-99'!B967</f>
        <v>497</v>
      </c>
      <c r="F251" s="45">
        <f>'[2]96-99'!B1332</f>
        <v>707</v>
      </c>
      <c r="G251" s="82">
        <f>'[2]Core rec-send'!I299</f>
        <v>105.33699999999999</v>
      </c>
      <c r="H251" s="45">
        <f t="shared" si="7"/>
        <v>707</v>
      </c>
      <c r="I251" s="43">
        <f t="shared" si="6"/>
        <v>0</v>
      </c>
    </row>
    <row r="252" spans="1:9" x14ac:dyDescent="0.25">
      <c r="A252" s="81" t="str">
        <f>'[2]93-95'!D663</f>
        <v>8/24</v>
      </c>
      <c r="B252" s="45">
        <f>'[2]93-95'!F663/1000</f>
        <v>590.85299999999995</v>
      </c>
      <c r="C252" s="45">
        <f>'[2]96-99'!B237</f>
        <v>630</v>
      </c>
      <c r="D252" s="45">
        <f>'[2]96-99'!B603</f>
        <v>561</v>
      </c>
      <c r="E252" s="45">
        <f>'[2]96-99'!B968</f>
        <v>591</v>
      </c>
      <c r="F252" s="45">
        <f>'[2]96-99'!B1333</f>
        <v>673</v>
      </c>
      <c r="G252" s="82">
        <f>'[2]Core rec-send'!I300</f>
        <v>125.51199999999994</v>
      </c>
      <c r="H252" s="45">
        <f t="shared" si="7"/>
        <v>673</v>
      </c>
      <c r="I252" s="43">
        <f t="shared" si="6"/>
        <v>0</v>
      </c>
    </row>
    <row r="253" spans="1:9" x14ac:dyDescent="0.25">
      <c r="A253" s="81" t="str">
        <f>'[2]93-95'!D664</f>
        <v>8/25</v>
      </c>
      <c r="B253" s="45">
        <f>'[2]93-95'!F664/1000</f>
        <v>584.44500000000005</v>
      </c>
      <c r="C253" s="45">
        <f>'[2]96-99'!B238</f>
        <v>589</v>
      </c>
      <c r="D253" s="45">
        <f>'[2]96-99'!B604</f>
        <v>583</v>
      </c>
      <c r="E253" s="45">
        <f>'[2]96-99'!B969</f>
        <v>560</v>
      </c>
      <c r="F253" s="45">
        <f>'[2]96-99'!B1334</f>
        <v>711</v>
      </c>
      <c r="G253" s="82">
        <f>'[2]Core rec-send'!I301</f>
        <v>46.600000000000023</v>
      </c>
      <c r="H253" s="45">
        <f t="shared" si="7"/>
        <v>711</v>
      </c>
      <c r="I253" s="43">
        <f t="shared" si="6"/>
        <v>0</v>
      </c>
    </row>
    <row r="254" spans="1:9" x14ac:dyDescent="0.25">
      <c r="A254" s="81" t="str">
        <f>'[2]93-95'!D665</f>
        <v>8/26</v>
      </c>
      <c r="B254" s="45">
        <f>'[2]93-95'!F665/1000</f>
        <v>566.38800000000003</v>
      </c>
      <c r="C254" s="45">
        <f>'[2]96-99'!B239</f>
        <v>633</v>
      </c>
      <c r="D254" s="45">
        <f>'[2]96-99'!B605</f>
        <v>579</v>
      </c>
      <c r="E254" s="45">
        <f>'[2]96-99'!B970</f>
        <v>624</v>
      </c>
      <c r="F254" s="45">
        <f>'[2]96-99'!B1335</f>
        <v>709</v>
      </c>
      <c r="G254" s="82">
        <f>'[2]Core rec-send'!I302</f>
        <v>-20.452999999999975</v>
      </c>
      <c r="H254" s="45">
        <f t="shared" si="7"/>
        <v>688.54700000000003</v>
      </c>
      <c r="I254" s="43">
        <f t="shared" si="6"/>
        <v>0</v>
      </c>
    </row>
    <row r="255" spans="1:9" x14ac:dyDescent="0.25">
      <c r="A255" s="81" t="str">
        <f>'[2]93-95'!D666</f>
        <v>8/27</v>
      </c>
      <c r="B255" s="45">
        <f>'[2]93-95'!F666/1000</f>
        <v>560.86900000000003</v>
      </c>
      <c r="C255" s="45">
        <f>'[2]96-99'!B240</f>
        <v>663</v>
      </c>
      <c r="D255" s="45">
        <f>'[2]96-99'!B606</f>
        <v>623</v>
      </c>
      <c r="E255" s="45">
        <f>'[2]96-99'!B971</f>
        <v>615</v>
      </c>
      <c r="F255" s="45">
        <f>'[2]96-99'!B1336</f>
        <v>600</v>
      </c>
      <c r="G255" s="82">
        <f>'[2]Core rec-send'!I303</f>
        <v>-36.293999999999983</v>
      </c>
      <c r="H255" s="45">
        <f t="shared" si="7"/>
        <v>563.70600000000002</v>
      </c>
      <c r="I255" s="43">
        <f t="shared" si="6"/>
        <v>0</v>
      </c>
    </row>
    <row r="256" spans="1:9" x14ac:dyDescent="0.25">
      <c r="A256" s="81" t="str">
        <f>'[2]93-95'!D667</f>
        <v>8/28</v>
      </c>
      <c r="B256" s="45">
        <f>'[2]93-95'!F667/1000</f>
        <v>578.952</v>
      </c>
      <c r="C256" s="45">
        <f>'[2]96-99'!B241</f>
        <v>690</v>
      </c>
      <c r="D256" s="45">
        <f>'[2]96-99'!B607</f>
        <v>638</v>
      </c>
      <c r="E256" s="45">
        <f>'[2]96-99'!B972</f>
        <v>517</v>
      </c>
      <c r="F256" s="45">
        <f>'[2]96-99'!B1337</f>
        <v>610</v>
      </c>
      <c r="G256" s="82">
        <f>'[2]Core rec-send'!I304</f>
        <v>-28.096000000000004</v>
      </c>
      <c r="H256" s="45">
        <f t="shared" si="7"/>
        <v>581.904</v>
      </c>
      <c r="I256" s="43">
        <f t="shared" si="6"/>
        <v>0</v>
      </c>
    </row>
    <row r="257" spans="1:9" x14ac:dyDescent="0.25">
      <c r="A257" s="81" t="str">
        <f>'[2]93-95'!D668</f>
        <v>8/29</v>
      </c>
      <c r="B257" s="45">
        <f>'[2]93-95'!F668/1000</f>
        <v>578.952</v>
      </c>
      <c r="C257" s="45">
        <f>'[2]96-99'!B242</f>
        <v>660</v>
      </c>
      <c r="D257" s="45">
        <f>'[2]96-99'!B608</f>
        <v>561</v>
      </c>
      <c r="E257" s="45">
        <f>'[2]96-99'!B973</f>
        <v>465</v>
      </c>
      <c r="F257" s="45">
        <f>'[2]96-99'!B1338</f>
        <v>670</v>
      </c>
      <c r="G257" s="82">
        <f>'[2]Core rec-send'!I305</f>
        <v>-115.03899999999999</v>
      </c>
      <c r="H257" s="45">
        <f t="shared" si="7"/>
        <v>554.96100000000001</v>
      </c>
      <c r="I257" s="43">
        <f t="shared" si="6"/>
        <v>0</v>
      </c>
    </row>
    <row r="258" spans="1:9" x14ac:dyDescent="0.25">
      <c r="A258" s="81" t="str">
        <f>'[2]93-95'!D669</f>
        <v>8/30</v>
      </c>
      <c r="B258" s="45">
        <f>'[2]93-95'!F669/1000</f>
        <v>578.952</v>
      </c>
      <c r="C258" s="45">
        <f>'[2]96-99'!B243</f>
        <v>620</v>
      </c>
      <c r="D258" s="45">
        <f>'[2]96-99'!B609</f>
        <v>435</v>
      </c>
      <c r="E258" s="45">
        <f>'[2]96-99'!B974</f>
        <v>523</v>
      </c>
      <c r="F258" s="45">
        <f>'[2]96-99'!B1339</f>
        <v>671</v>
      </c>
      <c r="G258" s="82">
        <f>'[2]Core rec-send'!I306</f>
        <v>-206.93700000000001</v>
      </c>
      <c r="H258" s="45">
        <f t="shared" si="7"/>
        <v>464.06299999999999</v>
      </c>
      <c r="I258" s="43">
        <f t="shared" si="6"/>
        <v>0</v>
      </c>
    </row>
    <row r="259" spans="1:9" x14ac:dyDescent="0.25">
      <c r="A259" s="81" t="str">
        <f>'[2]93-95'!D670</f>
        <v>8/31</v>
      </c>
      <c r="B259" s="45">
        <f>'[2]93-95'!F670/1000</f>
        <v>578.952</v>
      </c>
      <c r="C259" s="45">
        <f>'[2]96-99'!B244</f>
        <v>542</v>
      </c>
      <c r="D259" s="45">
        <f>'[2]96-99'!B610</f>
        <v>411</v>
      </c>
      <c r="E259" s="45">
        <f>'[2]96-99'!B975</f>
        <v>509</v>
      </c>
      <c r="F259" s="45">
        <f>'[2]96-99'!B1340</f>
        <v>677</v>
      </c>
      <c r="G259" s="82">
        <f>'[2]Core rec-send'!I307</f>
        <v>-288.81200000000001</v>
      </c>
      <c r="H259" s="45">
        <f t="shared" si="7"/>
        <v>388.18799999999999</v>
      </c>
      <c r="I259" s="43">
        <f t="shared" si="6"/>
        <v>0</v>
      </c>
    </row>
    <row r="260" spans="1:9" x14ac:dyDescent="0.25">
      <c r="A260" s="81" t="str">
        <f>'[2]93-95'!D671</f>
        <v>9/1</v>
      </c>
      <c r="B260" s="45">
        <f>'[2]93-95'!F671/1000</f>
        <v>579.12</v>
      </c>
      <c r="C260" s="45">
        <f>'[2]96-99'!B245</f>
        <v>477</v>
      </c>
      <c r="D260" s="45">
        <f>'[2]96-99'!B611</f>
        <v>398</v>
      </c>
      <c r="E260" s="45">
        <f>'[2]96-99'!B976</f>
        <v>536</v>
      </c>
      <c r="F260" s="45">
        <f>'[2]96-99'!B1341</f>
        <v>716</v>
      </c>
      <c r="G260" s="82">
        <f>'[2]Core rec-send'!I308</f>
        <v>280.20000000000005</v>
      </c>
      <c r="H260" s="45">
        <f t="shared" si="7"/>
        <v>716</v>
      </c>
      <c r="I260" s="43">
        <f t="shared" si="6"/>
        <v>0</v>
      </c>
    </row>
    <row r="261" spans="1:9" x14ac:dyDescent="0.25">
      <c r="A261" s="81" t="str">
        <f>'[2]93-95'!D672</f>
        <v>9/2</v>
      </c>
      <c r="B261" s="45">
        <f>'[2]93-95'!F672/1000</f>
        <v>562.69200000000001</v>
      </c>
      <c r="C261" s="45">
        <f>'[2]96-99'!B246</f>
        <v>527</v>
      </c>
      <c r="D261" s="45">
        <f>'[2]96-99'!B612</f>
        <v>518</v>
      </c>
      <c r="E261" s="45">
        <f>'[2]96-99'!B977</f>
        <v>471</v>
      </c>
      <c r="F261" s="45">
        <f>'[2]96-99'!B1342</f>
        <v>720</v>
      </c>
      <c r="G261" s="82">
        <f>'[2]Core rec-send'!I309</f>
        <v>321.92000000000007</v>
      </c>
      <c r="H261" s="45">
        <f t="shared" si="7"/>
        <v>720</v>
      </c>
      <c r="I261" s="43">
        <f t="shared" si="6"/>
        <v>0</v>
      </c>
    </row>
    <row r="262" spans="1:9" x14ac:dyDescent="0.25">
      <c r="A262" s="81" t="str">
        <f>'[2]93-95'!D673</f>
        <v>9/3</v>
      </c>
      <c r="B262" s="45">
        <f>'[2]93-95'!F673/1000</f>
        <v>562.69200000000001</v>
      </c>
      <c r="C262" s="45">
        <f>'[2]96-99'!B247</f>
        <v>581</v>
      </c>
      <c r="D262" s="45">
        <f>'[2]96-99'!B613</f>
        <v>503</v>
      </c>
      <c r="E262" s="45">
        <f>'[2]96-99'!B978</f>
        <v>526</v>
      </c>
      <c r="F262" s="45">
        <f>'[2]96-99'!B1343</f>
        <v>611</v>
      </c>
      <c r="G262" s="82">
        <f>'[2]Core rec-send'!I310</f>
        <v>352.61699999999996</v>
      </c>
      <c r="H262" s="45">
        <f t="shared" si="7"/>
        <v>611</v>
      </c>
      <c r="I262" s="43">
        <f t="shared" si="6"/>
        <v>0</v>
      </c>
    </row>
    <row r="263" spans="1:9" x14ac:dyDescent="0.25">
      <c r="A263" s="81" t="str">
        <f>'[2]93-95'!D674</f>
        <v>9/4</v>
      </c>
      <c r="B263" s="45">
        <f>'[2]93-95'!F674/1000</f>
        <v>579.12</v>
      </c>
      <c r="C263" s="45">
        <f>'[2]96-99'!B248</f>
        <v>637</v>
      </c>
      <c r="D263" s="45">
        <f>'[2]96-99'!B614</f>
        <v>548</v>
      </c>
      <c r="E263" s="45">
        <f>'[2]96-99'!B979</f>
        <v>504</v>
      </c>
      <c r="F263" s="45">
        <f>'[2]96-99'!B1344</f>
        <v>593</v>
      </c>
      <c r="G263" s="82">
        <f>'[2]Core rec-send'!I311</f>
        <v>390.37699999999995</v>
      </c>
      <c r="H263" s="45">
        <f t="shared" si="7"/>
        <v>593</v>
      </c>
      <c r="I263" s="43">
        <f t="shared" si="6"/>
        <v>0</v>
      </c>
    </row>
    <row r="264" spans="1:9" x14ac:dyDescent="0.25">
      <c r="A264" s="81" t="str">
        <f>'[2]93-95'!D675</f>
        <v>9/5</v>
      </c>
      <c r="B264" s="45">
        <f>'[2]93-95'!F675/1000</f>
        <v>579.12</v>
      </c>
      <c r="C264" s="45">
        <f>'[2]96-99'!B249</f>
        <v>633</v>
      </c>
      <c r="D264" s="45">
        <f>'[2]96-99'!B615</f>
        <v>498</v>
      </c>
      <c r="E264" s="45">
        <f>'[2]96-99'!B980</f>
        <v>456</v>
      </c>
      <c r="F264" s="45">
        <f>'[2]96-99'!B1345</f>
        <v>569</v>
      </c>
      <c r="G264" s="82">
        <f>'[2]Core rec-send'!I312</f>
        <v>392.04100000000005</v>
      </c>
      <c r="H264" s="45">
        <f t="shared" si="7"/>
        <v>569</v>
      </c>
      <c r="I264" s="43">
        <f t="shared" si="6"/>
        <v>0</v>
      </c>
    </row>
    <row r="265" spans="1:9" x14ac:dyDescent="0.25">
      <c r="A265" s="81" t="str">
        <f>'[2]93-95'!D676</f>
        <v>9/6</v>
      </c>
      <c r="B265" s="45">
        <f>'[2]93-95'!F676/1000</f>
        <v>579.12</v>
      </c>
      <c r="C265" s="45">
        <f>'[2]96-99'!B250</f>
        <v>623</v>
      </c>
      <c r="D265" s="45">
        <f>'[2]96-99'!B616</f>
        <v>509</v>
      </c>
      <c r="E265" s="45">
        <f>'[2]96-99'!B981</f>
        <v>451</v>
      </c>
      <c r="F265" s="45">
        <f>'[2]96-99'!B1346</f>
        <v>506</v>
      </c>
      <c r="G265" s="82">
        <f>'[2]Core rec-send'!I313</f>
        <v>447.83799999999997</v>
      </c>
      <c r="H265" s="45">
        <f t="shared" si="7"/>
        <v>506</v>
      </c>
      <c r="I265" s="43">
        <f t="shared" si="6"/>
        <v>0</v>
      </c>
    </row>
    <row r="266" spans="1:9" x14ac:dyDescent="0.25">
      <c r="A266" s="81" t="str">
        <f>'[2]93-95'!D677</f>
        <v>9/7</v>
      </c>
      <c r="B266" s="45">
        <f>'[2]93-95'!F677/1000</f>
        <v>579.12</v>
      </c>
      <c r="C266" s="45">
        <f>'[2]96-99'!B251</f>
        <v>548</v>
      </c>
      <c r="D266" s="45">
        <f>'[2]96-99'!B617</f>
        <v>596</v>
      </c>
      <c r="E266" s="45">
        <f>'[2]96-99'!B982</f>
        <v>376</v>
      </c>
      <c r="F266" s="45">
        <f>'[2]96-99'!B1347</f>
        <v>706</v>
      </c>
      <c r="G266" s="82">
        <f>'[2]Core rec-send'!I314</f>
        <v>314.07799999999997</v>
      </c>
      <c r="H266" s="45">
        <f t="shared" si="7"/>
        <v>706</v>
      </c>
      <c r="I266" s="43">
        <f t="shared" si="6"/>
        <v>0</v>
      </c>
    </row>
    <row r="267" spans="1:9" x14ac:dyDescent="0.25">
      <c r="A267" s="81" t="str">
        <f>'[2]93-95'!D678</f>
        <v>9/8</v>
      </c>
      <c r="B267" s="45">
        <f>'[2]93-95'!F678/1000</f>
        <v>579.12</v>
      </c>
      <c r="C267" s="45">
        <f>'[2]96-99'!B252</f>
        <v>527</v>
      </c>
      <c r="D267" s="45">
        <f>'[2]96-99'!B618</f>
        <v>591</v>
      </c>
      <c r="E267" s="45">
        <f>'[2]96-99'!B983</f>
        <v>573</v>
      </c>
      <c r="F267" s="45">
        <f>'[2]96-99'!B1348</f>
        <v>738</v>
      </c>
      <c r="G267" s="82">
        <f>'[2]Core rec-send'!I315</f>
        <v>374.19499999999994</v>
      </c>
      <c r="H267" s="45">
        <f t="shared" si="7"/>
        <v>738</v>
      </c>
      <c r="I267" s="43">
        <f t="shared" si="6"/>
        <v>0</v>
      </c>
    </row>
    <row r="268" spans="1:9" x14ac:dyDescent="0.25">
      <c r="A268" s="81" t="str">
        <f>'[2]93-95'!D679</f>
        <v>9/9</v>
      </c>
      <c r="B268" s="45">
        <f>'[2]93-95'!F679/1000</f>
        <v>562.69200000000001</v>
      </c>
      <c r="C268" s="45">
        <f>'[2]96-99'!B253</f>
        <v>594</v>
      </c>
      <c r="D268" s="45">
        <f>'[2]96-99'!B619</f>
        <v>595</v>
      </c>
      <c r="E268" s="45">
        <f>'[2]96-99'!B984</f>
        <v>453</v>
      </c>
      <c r="F268" s="45">
        <f>'[2]96-99'!B1349</f>
        <v>688</v>
      </c>
      <c r="G268" s="82">
        <f>'[2]Core rec-send'!I316</f>
        <v>372.04299999999989</v>
      </c>
      <c r="H268" s="45">
        <f t="shared" si="7"/>
        <v>688</v>
      </c>
      <c r="I268" s="43">
        <f t="shared" si="6"/>
        <v>0</v>
      </c>
    </row>
    <row r="269" spans="1:9" x14ac:dyDescent="0.25">
      <c r="A269" s="81" t="str">
        <f>'[2]93-95'!D680</f>
        <v>9/10</v>
      </c>
      <c r="B269" s="45">
        <f>'[2]93-95'!F680/1000</f>
        <v>574.65300000000002</v>
      </c>
      <c r="C269" s="45">
        <f>'[2]96-99'!B254</f>
        <v>632</v>
      </c>
      <c r="D269" s="45">
        <f>'[2]96-99'!B620</f>
        <v>601</v>
      </c>
      <c r="E269" s="45">
        <f>'[2]96-99'!B985</f>
        <v>624</v>
      </c>
      <c r="F269" s="45">
        <f>'[2]96-99'!B1350</f>
        <v>665</v>
      </c>
      <c r="G269" s="82">
        <f>'[2]Core rec-send'!I317</f>
        <v>316.36400000000003</v>
      </c>
      <c r="H269" s="45">
        <f t="shared" si="7"/>
        <v>665</v>
      </c>
      <c r="I269" s="43">
        <f t="shared" si="6"/>
        <v>0</v>
      </c>
    </row>
    <row r="270" spans="1:9" x14ac:dyDescent="0.25">
      <c r="A270" s="81" t="str">
        <f>'[2]93-95'!D681</f>
        <v>9/11</v>
      </c>
      <c r="B270" s="45">
        <f>'[2]93-95'!F681/1000</f>
        <v>579.12</v>
      </c>
      <c r="C270" s="45">
        <f>'[2]96-99'!B255</f>
        <v>664</v>
      </c>
      <c r="D270" s="45">
        <f>'[2]96-99'!B621</f>
        <v>593</v>
      </c>
      <c r="E270" s="45">
        <f>'[2]96-99'!B986</f>
        <v>541</v>
      </c>
      <c r="F270" s="45">
        <f>'[2]96-99'!B1351</f>
        <v>733</v>
      </c>
      <c r="G270" s="82">
        <f>'[2]Core rec-send'!I318</f>
        <v>276.70100000000002</v>
      </c>
      <c r="H270" s="45">
        <f t="shared" si="7"/>
        <v>733</v>
      </c>
      <c r="I270" s="43">
        <f t="shared" si="6"/>
        <v>0</v>
      </c>
    </row>
    <row r="271" spans="1:9" x14ac:dyDescent="0.25">
      <c r="A271" s="81" t="str">
        <f>'[2]93-95'!D682</f>
        <v>9/12</v>
      </c>
      <c r="B271" s="45">
        <f>'[2]93-95'!F682/1000</f>
        <v>579.12</v>
      </c>
      <c r="C271" s="45">
        <f>'[2]96-99'!B256</f>
        <v>652</v>
      </c>
      <c r="D271" s="45">
        <f>'[2]96-99'!B622</f>
        <v>529</v>
      </c>
      <c r="E271" s="45">
        <f>'[2]96-99'!B987</f>
        <v>552</v>
      </c>
      <c r="F271" s="45">
        <f>'[2]96-99'!B1352</f>
        <v>765</v>
      </c>
      <c r="G271" s="82">
        <f>'[2]Core rec-send'!I319</f>
        <v>244.04499999999996</v>
      </c>
      <c r="H271" s="45">
        <f t="shared" si="7"/>
        <v>765</v>
      </c>
      <c r="I271" s="43">
        <f t="shared" si="6"/>
        <v>0</v>
      </c>
    </row>
    <row r="272" spans="1:9" x14ac:dyDescent="0.25">
      <c r="A272" s="81" t="str">
        <f>'[2]93-95'!D683</f>
        <v>9/13</v>
      </c>
      <c r="B272" s="45">
        <f>'[2]93-95'!F683/1000</f>
        <v>579.12</v>
      </c>
      <c r="C272" s="45">
        <f>'[2]96-99'!B257</f>
        <v>655</v>
      </c>
      <c r="D272" s="45">
        <f>'[2]96-99'!B623</f>
        <v>505</v>
      </c>
      <c r="E272" s="45">
        <f>'[2]96-99'!B988</f>
        <v>567</v>
      </c>
      <c r="F272" s="45">
        <f>'[2]96-99'!B1353</f>
        <v>728</v>
      </c>
      <c r="G272" s="82">
        <f>'[2]Core rec-send'!I320</f>
        <v>221.85900000000004</v>
      </c>
      <c r="H272" s="45">
        <f t="shared" si="7"/>
        <v>728</v>
      </c>
      <c r="I272" s="43">
        <f t="shared" si="6"/>
        <v>0</v>
      </c>
    </row>
    <row r="273" spans="1:9" x14ac:dyDescent="0.25">
      <c r="A273" s="81" t="str">
        <f>'[2]93-95'!D684</f>
        <v>9/14</v>
      </c>
      <c r="B273" s="45">
        <f>'[2]93-95'!F684/1000</f>
        <v>579.12</v>
      </c>
      <c r="C273" s="45">
        <f>'[2]96-99'!B258</f>
        <v>622</v>
      </c>
      <c r="D273" s="45">
        <f>'[2]96-99'!B624</f>
        <v>620</v>
      </c>
      <c r="E273" s="45">
        <f>'[2]96-99'!B989</f>
        <v>596</v>
      </c>
      <c r="F273" s="45">
        <f>'[2]96-99'!B1354</f>
        <v>719</v>
      </c>
      <c r="G273" s="82">
        <f>'[2]Core rec-send'!I321</f>
        <v>167.98299999999995</v>
      </c>
      <c r="H273" s="45">
        <f t="shared" si="7"/>
        <v>719</v>
      </c>
      <c r="I273" s="43">
        <f t="shared" ref="I273:I336" si="8">IF(H273&gt;1000,1,0)</f>
        <v>0</v>
      </c>
    </row>
    <row r="274" spans="1:9" x14ac:dyDescent="0.25">
      <c r="A274" s="81" t="str">
        <f>'[2]93-95'!D685</f>
        <v>9/15</v>
      </c>
      <c r="B274" s="45">
        <f>'[2]93-95'!F685/1000</f>
        <v>579.12</v>
      </c>
      <c r="C274" s="45">
        <f>'[2]96-99'!B259</f>
        <v>603</v>
      </c>
      <c r="D274" s="45">
        <f>'[2]96-99'!B625</f>
        <v>561</v>
      </c>
      <c r="E274" s="45">
        <f>'[2]96-99'!B990</f>
        <v>607</v>
      </c>
      <c r="F274" s="45">
        <f>'[2]96-99'!B1355</f>
        <v>751</v>
      </c>
      <c r="G274" s="82">
        <f>'[2]Core rec-send'!I322</f>
        <v>185.81500000000005</v>
      </c>
      <c r="H274" s="45">
        <f t="shared" ref="H274:H337" si="9">IF(G274&lt;0,SUM(F274:G274),F274)</f>
        <v>751</v>
      </c>
      <c r="I274" s="43">
        <f t="shared" si="8"/>
        <v>0</v>
      </c>
    </row>
    <row r="275" spans="1:9" x14ac:dyDescent="0.25">
      <c r="A275" s="81" t="str">
        <f>'[2]93-95'!D686</f>
        <v>9/16</v>
      </c>
      <c r="B275" s="45">
        <f>'[2]93-95'!F686/1000</f>
        <v>562.69200000000001</v>
      </c>
      <c r="C275" s="45">
        <f>'[2]96-99'!B260</f>
        <v>663</v>
      </c>
      <c r="D275" s="45">
        <f>'[2]96-99'!B626</f>
        <v>625</v>
      </c>
      <c r="E275" s="45">
        <f>'[2]96-99'!B991</f>
        <v>581</v>
      </c>
      <c r="F275" s="45">
        <f>'[2]96-99'!B1356</f>
        <v>738</v>
      </c>
      <c r="G275" s="82">
        <f>'[2]Core rec-send'!I323</f>
        <v>381.08600000000001</v>
      </c>
      <c r="H275" s="45">
        <f t="shared" si="9"/>
        <v>738</v>
      </c>
      <c r="I275" s="43">
        <f t="shared" si="8"/>
        <v>0</v>
      </c>
    </row>
    <row r="276" spans="1:9" x14ac:dyDescent="0.25">
      <c r="A276" s="81" t="str">
        <f>'[2]93-95'!D687</f>
        <v>9/17</v>
      </c>
      <c r="B276" s="45">
        <f>'[2]93-95'!F687/1000</f>
        <v>580.173</v>
      </c>
      <c r="C276" s="45">
        <f>'[2]96-99'!B261</f>
        <v>675</v>
      </c>
      <c r="D276" s="45">
        <f>'[2]96-99'!B627</f>
        <v>631</v>
      </c>
      <c r="E276" s="45">
        <f>'[2]96-99'!B992</f>
        <v>632</v>
      </c>
      <c r="F276" s="45">
        <f>'[2]96-99'!B1357</f>
        <v>714</v>
      </c>
      <c r="G276" s="82">
        <f>'[2]Core rec-send'!I324</f>
        <v>338.68000000000006</v>
      </c>
      <c r="H276" s="45">
        <f t="shared" si="9"/>
        <v>714</v>
      </c>
      <c r="I276" s="43">
        <f t="shared" si="8"/>
        <v>0</v>
      </c>
    </row>
    <row r="277" spans="1:9" x14ac:dyDescent="0.25">
      <c r="A277" s="81" t="str">
        <f>'[2]93-95'!D688</f>
        <v>9/18</v>
      </c>
      <c r="B277" s="45">
        <f>'[2]93-95'!F688/1000</f>
        <v>580.03499999999997</v>
      </c>
      <c r="C277" s="45">
        <f>'[2]96-99'!B262</f>
        <v>705</v>
      </c>
      <c r="D277" s="45">
        <f>'[2]96-99'!B628</f>
        <v>642</v>
      </c>
      <c r="E277" s="45">
        <f>'[2]96-99'!B993</f>
        <v>558</v>
      </c>
      <c r="F277" s="45">
        <f>'[2]96-99'!B1358</f>
        <v>732</v>
      </c>
      <c r="G277" s="82">
        <f>'[2]Core rec-send'!I325</f>
        <v>283.31200000000001</v>
      </c>
      <c r="H277" s="45">
        <f t="shared" si="9"/>
        <v>732</v>
      </c>
      <c r="I277" s="43">
        <f t="shared" si="8"/>
        <v>0</v>
      </c>
    </row>
    <row r="278" spans="1:9" x14ac:dyDescent="0.25">
      <c r="A278" s="81" t="str">
        <f>'[2]93-95'!D689</f>
        <v>9/19</v>
      </c>
      <c r="B278" s="45">
        <f>'[2]93-95'!F689/1000</f>
        <v>579.12</v>
      </c>
      <c r="C278" s="45">
        <f>'[2]96-99'!B263</f>
        <v>718</v>
      </c>
      <c r="D278" s="45">
        <f>'[2]96-99'!B629</f>
        <v>599</v>
      </c>
      <c r="E278" s="45">
        <f>'[2]96-99'!B994</f>
        <v>518</v>
      </c>
      <c r="F278" s="45">
        <f>'[2]96-99'!B1359</f>
        <v>758</v>
      </c>
      <c r="G278" s="82">
        <f>'[2]Core rec-send'!I326</f>
        <v>257.26</v>
      </c>
      <c r="H278" s="45">
        <f t="shared" si="9"/>
        <v>758</v>
      </c>
      <c r="I278" s="43">
        <f t="shared" si="8"/>
        <v>0</v>
      </c>
    </row>
    <row r="279" spans="1:9" x14ac:dyDescent="0.25">
      <c r="A279" s="81" t="str">
        <f>'[2]93-95'!D690</f>
        <v>9/20</v>
      </c>
      <c r="B279" s="45">
        <f>'[2]93-95'!F690/1000</f>
        <v>597.43499999999995</v>
      </c>
      <c r="C279" s="45">
        <f>'[2]96-99'!B264</f>
        <v>667</v>
      </c>
      <c r="D279" s="45">
        <f>'[2]96-99'!B630</f>
        <v>587</v>
      </c>
      <c r="E279" s="45">
        <f>'[2]96-99'!B995</f>
        <v>627</v>
      </c>
      <c r="F279" s="45">
        <f>'[2]96-99'!B1360</f>
        <v>763</v>
      </c>
      <c r="G279" s="82">
        <f>'[2]Core rec-send'!I327</f>
        <v>215.53399999999999</v>
      </c>
      <c r="H279" s="45">
        <f t="shared" si="9"/>
        <v>763</v>
      </c>
      <c r="I279" s="43">
        <f t="shared" si="8"/>
        <v>0</v>
      </c>
    </row>
    <row r="280" spans="1:9" x14ac:dyDescent="0.25">
      <c r="A280" s="81" t="str">
        <f>'[2]93-95'!D691</f>
        <v>9/21</v>
      </c>
      <c r="B280" s="45">
        <f>'[2]93-95'!F691/1000</f>
        <v>584.61500000000001</v>
      </c>
      <c r="C280" s="45">
        <f>'[2]96-99'!B265</f>
        <v>610</v>
      </c>
      <c r="D280" s="45">
        <f>'[2]96-99'!B631</f>
        <v>634</v>
      </c>
      <c r="E280" s="45">
        <f>'[2]96-99'!B996</f>
        <v>668</v>
      </c>
      <c r="F280" s="45">
        <f>'[2]96-99'!B1361</f>
        <v>728</v>
      </c>
      <c r="G280" s="82">
        <f>'[2]Core rec-send'!I328</f>
        <v>376.88100000000009</v>
      </c>
      <c r="H280" s="45">
        <f t="shared" si="9"/>
        <v>728</v>
      </c>
      <c r="I280" s="43">
        <f t="shared" si="8"/>
        <v>0</v>
      </c>
    </row>
    <row r="281" spans="1:9" x14ac:dyDescent="0.25">
      <c r="A281" s="81" t="str">
        <f>'[2]93-95'!D692</f>
        <v>9/22</v>
      </c>
      <c r="B281" s="45">
        <f>'[2]93-95'!F692/1000</f>
        <v>585.53</v>
      </c>
      <c r="C281" s="45">
        <f>'[2]96-99'!B266</f>
        <v>540</v>
      </c>
      <c r="D281" s="45">
        <f>'[2]96-99'!B632</f>
        <v>551</v>
      </c>
      <c r="E281" s="45">
        <f>'[2]96-99'!B997</f>
        <v>692</v>
      </c>
      <c r="F281" s="45">
        <f>'[2]96-99'!B1362</f>
        <v>675</v>
      </c>
      <c r="G281" s="82">
        <f>'[2]Core rec-send'!I329</f>
        <v>418.71399999999994</v>
      </c>
      <c r="H281" s="45">
        <f t="shared" si="9"/>
        <v>675</v>
      </c>
      <c r="I281" s="43">
        <f t="shared" si="8"/>
        <v>0</v>
      </c>
    </row>
    <row r="282" spans="1:9" x14ac:dyDescent="0.25">
      <c r="A282" s="81" t="str">
        <f>'[2]93-95'!D693</f>
        <v>9/23</v>
      </c>
      <c r="B282" s="45">
        <f>'[2]93-95'!F693/1000</f>
        <v>570.05200000000002</v>
      </c>
      <c r="C282" s="45">
        <f>'[2]96-99'!B267</f>
        <v>645</v>
      </c>
      <c r="D282" s="45">
        <f>'[2]96-99'!B633</f>
        <v>570</v>
      </c>
      <c r="E282" s="45">
        <f>'[2]96-99'!B998</f>
        <v>678</v>
      </c>
      <c r="F282" s="45">
        <f>'[2]96-99'!B1363</f>
        <v>699</v>
      </c>
      <c r="G282" s="82">
        <f>'[2]Core rec-send'!I330</f>
        <v>391.50900000000001</v>
      </c>
      <c r="H282" s="45">
        <f t="shared" si="9"/>
        <v>699</v>
      </c>
      <c r="I282" s="43">
        <f t="shared" si="8"/>
        <v>0</v>
      </c>
    </row>
    <row r="283" spans="1:9" x14ac:dyDescent="0.25">
      <c r="A283" s="81" t="str">
        <f>'[2]93-95'!D694</f>
        <v>9/24</v>
      </c>
      <c r="B283" s="45">
        <f>'[2]93-95'!F694/1000</f>
        <v>564.53300000000002</v>
      </c>
      <c r="C283" s="45">
        <f>'[2]96-99'!B268</f>
        <v>715</v>
      </c>
      <c r="D283" s="45">
        <f>'[2]96-99'!B634</f>
        <v>497</v>
      </c>
      <c r="E283" s="45">
        <f>'[2]96-99'!B999</f>
        <v>698</v>
      </c>
      <c r="F283" s="45">
        <f>'[2]96-99'!B1364</f>
        <v>659</v>
      </c>
      <c r="G283" s="82">
        <f>'[2]Core rec-send'!I331</f>
        <v>96.597999999999956</v>
      </c>
      <c r="H283" s="45">
        <f t="shared" si="9"/>
        <v>659</v>
      </c>
      <c r="I283" s="43">
        <f t="shared" si="8"/>
        <v>0</v>
      </c>
    </row>
    <row r="284" spans="1:9" x14ac:dyDescent="0.25">
      <c r="A284" s="81" t="str">
        <f>'[2]93-95'!D695</f>
        <v>9/25</v>
      </c>
      <c r="B284" s="45">
        <f>'[2]93-95'!F695/1000</f>
        <v>581.86699999999996</v>
      </c>
      <c r="C284" s="45">
        <f>'[2]96-99'!B269</f>
        <v>742</v>
      </c>
      <c r="D284" s="45">
        <f>'[2]96-99'!B635</f>
        <v>545</v>
      </c>
      <c r="E284" s="45">
        <f>'[2]96-99'!B1000</f>
        <v>622</v>
      </c>
      <c r="F284" s="45">
        <f>'[2]96-99'!B1365</f>
        <v>711</v>
      </c>
      <c r="G284" s="82">
        <f>'[2]Core rec-send'!I332</f>
        <v>395.86999999999989</v>
      </c>
      <c r="H284" s="45">
        <f t="shared" si="9"/>
        <v>711</v>
      </c>
      <c r="I284" s="43">
        <f t="shared" si="8"/>
        <v>0</v>
      </c>
    </row>
    <row r="285" spans="1:9" x14ac:dyDescent="0.25">
      <c r="A285" s="81" t="str">
        <f>'[2]93-95'!D696</f>
        <v>9/26</v>
      </c>
      <c r="B285" s="45">
        <f>'[2]93-95'!F696/1000</f>
        <v>581.86699999999996</v>
      </c>
      <c r="C285" s="45">
        <f>'[2]96-99'!B270</f>
        <v>746</v>
      </c>
      <c r="D285" s="45">
        <f>'[2]96-99'!B636</f>
        <v>577</v>
      </c>
      <c r="E285" s="45">
        <f>'[2]96-99'!B1001</f>
        <v>617</v>
      </c>
      <c r="F285" s="45">
        <f>'[2]96-99'!B1366</f>
        <v>729</v>
      </c>
      <c r="G285" s="82">
        <f>'[2]Core rec-send'!I333</f>
        <v>387.29899999999998</v>
      </c>
      <c r="H285" s="45">
        <f t="shared" si="9"/>
        <v>729</v>
      </c>
      <c r="I285" s="43">
        <f t="shared" si="8"/>
        <v>0</v>
      </c>
    </row>
    <row r="286" spans="1:9" x14ac:dyDescent="0.25">
      <c r="A286" s="81" t="str">
        <f>'[2]93-95'!D697</f>
        <v>9/27</v>
      </c>
      <c r="B286" s="45">
        <f>'[2]93-95'!F697/1000</f>
        <v>596.51900000000001</v>
      </c>
      <c r="C286" s="45">
        <f>'[2]96-99'!B271</f>
        <v>723</v>
      </c>
      <c r="D286" s="45">
        <f>'[2]96-99'!B637</f>
        <v>537</v>
      </c>
      <c r="E286" s="45">
        <f>'[2]96-99'!B1002</f>
        <v>714</v>
      </c>
      <c r="F286" s="45">
        <f>'[2]96-99'!B1367</f>
        <v>729</v>
      </c>
      <c r="G286" s="82">
        <f>'[2]Core rec-send'!I334</f>
        <v>261.64200000000005</v>
      </c>
      <c r="H286" s="45">
        <f t="shared" si="9"/>
        <v>729</v>
      </c>
      <c r="I286" s="43">
        <f t="shared" si="8"/>
        <v>0</v>
      </c>
    </row>
    <row r="287" spans="1:9" x14ac:dyDescent="0.25">
      <c r="A287" s="81" t="str">
        <f>'[2]93-95'!D698</f>
        <v>9/28</v>
      </c>
      <c r="B287" s="45">
        <f>'[2]93-95'!F698/1000</f>
        <v>591.02499999999998</v>
      </c>
      <c r="C287" s="45">
        <f>'[2]96-99'!B272</f>
        <v>688</v>
      </c>
      <c r="D287" s="45">
        <f>'[2]96-99'!B638</f>
        <v>588</v>
      </c>
      <c r="E287" s="45">
        <f>'[2]96-99'!B1003</f>
        <v>686</v>
      </c>
      <c r="F287" s="45">
        <f>'[2]96-99'!B1368</f>
        <v>756</v>
      </c>
      <c r="G287" s="82">
        <f>'[2]Core rec-send'!I335</f>
        <v>327.25299999999993</v>
      </c>
      <c r="H287" s="45">
        <f t="shared" si="9"/>
        <v>756</v>
      </c>
      <c r="I287" s="43">
        <f t="shared" si="8"/>
        <v>0</v>
      </c>
    </row>
    <row r="288" spans="1:9" x14ac:dyDescent="0.25">
      <c r="A288" s="81" t="str">
        <f>'[2]93-95'!D699</f>
        <v>9/29</v>
      </c>
      <c r="B288" s="45">
        <f>'[2]93-95'!F699/1000</f>
        <v>634.98400000000004</v>
      </c>
      <c r="C288" s="45">
        <f>'[2]96-99'!B273</f>
        <v>635</v>
      </c>
      <c r="D288" s="45">
        <f>'[2]96-99'!B639</f>
        <v>601</v>
      </c>
      <c r="E288" s="45">
        <f>'[2]96-99'!B1004</f>
        <v>705</v>
      </c>
      <c r="F288" s="45">
        <f>'[2]96-99'!B1369</f>
        <v>720</v>
      </c>
      <c r="G288" s="82">
        <f>'[2]Core rec-send'!I336</f>
        <v>255.60199999999998</v>
      </c>
      <c r="H288" s="45">
        <f t="shared" si="9"/>
        <v>720</v>
      </c>
      <c r="I288" s="43">
        <f t="shared" si="8"/>
        <v>0</v>
      </c>
    </row>
    <row r="289" spans="1:9" x14ac:dyDescent="0.25">
      <c r="A289" s="81" t="str">
        <f>'[2]93-95'!D700</f>
        <v>9/30</v>
      </c>
      <c r="B289" s="45">
        <f>'[2]93-95'!F700/1000</f>
        <v>571.89400000000001</v>
      </c>
      <c r="C289" s="45">
        <f>'[2]96-99'!B274</f>
        <v>680</v>
      </c>
      <c r="D289" s="45">
        <f>'[2]96-99'!B640</f>
        <v>613</v>
      </c>
      <c r="E289" s="45">
        <f>'[2]96-99'!B1005</f>
        <v>706</v>
      </c>
      <c r="F289" s="45">
        <f>'[2]96-99'!B1370</f>
        <v>728</v>
      </c>
      <c r="G289" s="82">
        <f>'[2]Core rec-send'!I337</f>
        <v>299.92100000000005</v>
      </c>
      <c r="H289" s="45">
        <f t="shared" si="9"/>
        <v>728</v>
      </c>
      <c r="I289" s="43">
        <f t="shared" si="8"/>
        <v>0</v>
      </c>
    </row>
    <row r="290" spans="1:9" x14ac:dyDescent="0.25">
      <c r="A290" s="81" t="str">
        <f>'[2]93-95'!D701</f>
        <v>10/1</v>
      </c>
      <c r="B290" s="45">
        <f>'[2]93-95'!F701/1000</f>
        <v>612.45899999999995</v>
      </c>
      <c r="C290" s="45">
        <f>'[2]96-99'!B275</f>
        <v>679</v>
      </c>
      <c r="D290" s="45">
        <f>'[2]96-99'!B641</f>
        <v>623</v>
      </c>
      <c r="E290" s="45">
        <f>'[2]96-99'!B1006</f>
        <v>689</v>
      </c>
      <c r="F290" s="45">
        <f>'[2]96-99'!B1371</f>
        <v>661</v>
      </c>
      <c r="G290" s="82">
        <f>'[2]Core rec-send'!I338</f>
        <v>446.62899999999991</v>
      </c>
      <c r="H290" s="45">
        <f t="shared" si="9"/>
        <v>661</v>
      </c>
      <c r="I290" s="43">
        <f t="shared" si="8"/>
        <v>0</v>
      </c>
    </row>
    <row r="291" spans="1:9" x14ac:dyDescent="0.25">
      <c r="A291" s="81" t="str">
        <f>'[2]93-95'!D702</f>
        <v>10/2</v>
      </c>
      <c r="B291" s="45">
        <f>'[2]93-95'!F702/1000</f>
        <v>629.90599999999995</v>
      </c>
      <c r="C291" s="45">
        <f>'[2]96-99'!B276</f>
        <v>717</v>
      </c>
      <c r="D291" s="45">
        <f>'[2]96-99'!B642</f>
        <v>636</v>
      </c>
      <c r="E291" s="45">
        <f>'[2]96-99'!B1007</f>
        <v>641</v>
      </c>
      <c r="F291" s="45">
        <f>'[2]96-99'!B1372</f>
        <v>730</v>
      </c>
      <c r="G291" s="82">
        <f>'[2]Core rec-send'!I339</f>
        <v>419.86300000000006</v>
      </c>
      <c r="H291" s="45">
        <f t="shared" si="9"/>
        <v>730</v>
      </c>
      <c r="I291" s="43">
        <f t="shared" si="8"/>
        <v>0</v>
      </c>
    </row>
    <row r="292" spans="1:9" x14ac:dyDescent="0.25">
      <c r="A292" s="81" t="str">
        <f>'[2]93-95'!D703</f>
        <v>10/3</v>
      </c>
      <c r="B292" s="45">
        <f>'[2]93-95'!F703/1000</f>
        <v>629.90599999999995</v>
      </c>
      <c r="C292" s="45">
        <f>'[2]96-99'!B277</f>
        <v>694</v>
      </c>
      <c r="D292" s="45">
        <f>'[2]96-99'!B643</f>
        <v>534</v>
      </c>
      <c r="E292" s="45">
        <f>'[2]96-99'!B1008</f>
        <v>613</v>
      </c>
      <c r="F292" s="45">
        <f>'[2]96-99'!B1373</f>
        <v>782</v>
      </c>
      <c r="G292" s="82">
        <f>'[2]Core rec-send'!I340</f>
        <v>297.04199999999992</v>
      </c>
      <c r="H292" s="45">
        <f t="shared" si="9"/>
        <v>782</v>
      </c>
      <c r="I292" s="43">
        <f t="shared" si="8"/>
        <v>0</v>
      </c>
    </row>
    <row r="293" spans="1:9" x14ac:dyDescent="0.25">
      <c r="A293" s="81" t="str">
        <f>'[2]93-95'!D704</f>
        <v>10/4</v>
      </c>
      <c r="B293" s="45">
        <f>'[2]93-95'!F704/1000</f>
        <v>629.90599999999995</v>
      </c>
      <c r="C293" s="45">
        <f>'[2]96-99'!B278</f>
        <v>724</v>
      </c>
      <c r="D293" s="45">
        <f>'[2]96-99'!B644</f>
        <v>489</v>
      </c>
      <c r="E293" s="45">
        <f>'[2]96-99'!B1009</f>
        <v>656</v>
      </c>
      <c r="F293" s="45">
        <f>'[2]96-99'!B1374</f>
        <v>755</v>
      </c>
      <c r="G293" s="82">
        <f>'[2]Core rec-send'!I341</f>
        <v>367.46499999999992</v>
      </c>
      <c r="H293" s="45">
        <f t="shared" si="9"/>
        <v>755</v>
      </c>
      <c r="I293" s="43">
        <f t="shared" si="8"/>
        <v>0</v>
      </c>
    </row>
    <row r="294" spans="1:9" x14ac:dyDescent="0.25">
      <c r="A294" s="81" t="str">
        <f>'[2]93-95'!D705</f>
        <v>10/5</v>
      </c>
      <c r="B294" s="45">
        <f>'[2]93-95'!F705/1000</f>
        <v>629.90599999999995</v>
      </c>
      <c r="C294" s="45">
        <f>'[2]96-99'!B279</f>
        <v>675</v>
      </c>
      <c r="D294" s="45">
        <f>'[2]96-99'!B645</f>
        <v>568</v>
      </c>
      <c r="E294" s="45">
        <f>'[2]96-99'!B1010</f>
        <v>667</v>
      </c>
      <c r="F294" s="45">
        <f>'[2]96-99'!B1375</f>
        <v>761</v>
      </c>
      <c r="G294" s="82">
        <f>'[2]Core rec-send'!I342</f>
        <v>303.14899999999989</v>
      </c>
      <c r="H294" s="45">
        <f t="shared" si="9"/>
        <v>761</v>
      </c>
      <c r="I294" s="43">
        <f t="shared" si="8"/>
        <v>0</v>
      </c>
    </row>
    <row r="295" spans="1:9" x14ac:dyDescent="0.25">
      <c r="A295" s="81" t="str">
        <f>'[2]93-95'!D706</f>
        <v>10/6</v>
      </c>
      <c r="B295" s="45">
        <f>'[2]93-95'!F706/1000</f>
        <v>629.90599999999995</v>
      </c>
      <c r="C295" s="45">
        <f>'[2]96-99'!B280</f>
        <v>575</v>
      </c>
      <c r="D295" s="45">
        <f>'[2]96-99'!B646</f>
        <v>617</v>
      </c>
      <c r="E295" s="45">
        <f>'[2]96-99'!B1011</f>
        <v>659</v>
      </c>
      <c r="F295" s="45">
        <f>'[2]96-99'!B1376</f>
        <v>770</v>
      </c>
      <c r="G295" s="82">
        <f>'[2]Core rec-send'!I343</f>
        <v>19.851999999999975</v>
      </c>
      <c r="H295" s="45">
        <f t="shared" si="9"/>
        <v>770</v>
      </c>
      <c r="I295" s="43">
        <f t="shared" si="8"/>
        <v>0</v>
      </c>
    </row>
    <row r="296" spans="1:9" x14ac:dyDescent="0.25">
      <c r="A296" s="81" t="str">
        <f>'[2]93-95'!D707</f>
        <v>10/7</v>
      </c>
      <c r="B296" s="45">
        <f>'[2]93-95'!F707/1000</f>
        <v>612.45899999999995</v>
      </c>
      <c r="C296" s="45">
        <f>'[2]96-99'!B281</f>
        <v>627</v>
      </c>
      <c r="D296" s="45">
        <f>'[2]96-99'!B647</f>
        <v>689</v>
      </c>
      <c r="E296" s="45">
        <f>'[2]96-99'!B1012</f>
        <v>653</v>
      </c>
      <c r="F296" s="45">
        <f>'[2]96-99'!B1377</f>
        <v>735</v>
      </c>
      <c r="G296" s="82">
        <f>'[2]Core rec-send'!I344</f>
        <v>112.40700000000004</v>
      </c>
      <c r="H296" s="45">
        <f t="shared" si="9"/>
        <v>735</v>
      </c>
      <c r="I296" s="43">
        <f t="shared" si="8"/>
        <v>0</v>
      </c>
    </row>
    <row r="297" spans="1:9" x14ac:dyDescent="0.25">
      <c r="A297" s="81" t="str">
        <f>'[2]93-95'!D708</f>
        <v>10/8</v>
      </c>
      <c r="B297" s="45">
        <f>'[2]93-95'!F708/1000</f>
        <v>612.45899999999995</v>
      </c>
      <c r="C297" s="45">
        <f>'[2]96-99'!B282</f>
        <v>626</v>
      </c>
      <c r="D297" s="45">
        <f>'[2]96-99'!B648</f>
        <v>701</v>
      </c>
      <c r="E297" s="45">
        <f>'[2]96-99'!B1013</f>
        <v>702</v>
      </c>
      <c r="F297" s="45">
        <f>'[2]96-99'!B1378</f>
        <v>637</v>
      </c>
      <c r="G297" s="82">
        <f>'[2]Core rec-send'!I345</f>
        <v>275.88900000000001</v>
      </c>
      <c r="H297" s="45">
        <f t="shared" si="9"/>
        <v>637</v>
      </c>
      <c r="I297" s="43">
        <f t="shared" si="8"/>
        <v>0</v>
      </c>
    </row>
    <row r="298" spans="1:9" x14ac:dyDescent="0.25">
      <c r="A298" s="81" t="str">
        <f>'[2]93-95'!D709</f>
        <v>10/9</v>
      </c>
      <c r="B298" s="45">
        <f>'[2]93-95'!F709/1000</f>
        <v>629.90599999999995</v>
      </c>
      <c r="C298" s="45">
        <f>'[2]96-99'!B283</f>
        <v>660</v>
      </c>
      <c r="D298" s="45">
        <f>'[2]96-99'!B649</f>
        <v>681</v>
      </c>
      <c r="E298" s="45">
        <f>'[2]96-99'!B1014</f>
        <v>672</v>
      </c>
      <c r="F298" s="45">
        <f>'[2]96-99'!B1379</f>
        <v>631</v>
      </c>
      <c r="G298" s="82">
        <f>'[2]Core rec-send'!I346</f>
        <v>318.351</v>
      </c>
      <c r="H298" s="45">
        <f t="shared" si="9"/>
        <v>631</v>
      </c>
      <c r="I298" s="43">
        <f t="shared" si="8"/>
        <v>0</v>
      </c>
    </row>
    <row r="299" spans="1:9" x14ac:dyDescent="0.25">
      <c r="A299" s="81" t="str">
        <f>'[2]93-95'!D710</f>
        <v>10/10</v>
      </c>
      <c r="B299" s="45">
        <f>'[2]93-95'!F710/1000</f>
        <v>629.90599999999995</v>
      </c>
      <c r="C299" s="45">
        <f>'[2]96-99'!B284</f>
        <v>636</v>
      </c>
      <c r="D299" s="45">
        <f>'[2]96-99'!B650</f>
        <v>683</v>
      </c>
      <c r="E299" s="45">
        <f>'[2]96-99'!B1015</f>
        <v>598</v>
      </c>
      <c r="F299" s="45">
        <f>'[2]96-99'!B1380</f>
        <v>705</v>
      </c>
      <c r="G299" s="82">
        <f>'[2]Core rec-send'!I347</f>
        <v>217.048</v>
      </c>
      <c r="H299" s="45">
        <f t="shared" si="9"/>
        <v>705</v>
      </c>
      <c r="I299" s="43">
        <f t="shared" si="8"/>
        <v>0</v>
      </c>
    </row>
    <row r="300" spans="1:9" x14ac:dyDescent="0.25">
      <c r="A300" s="81" t="str">
        <f>'[2]93-95'!D711</f>
        <v>10/11</v>
      </c>
      <c r="B300" s="45">
        <f>'[2]93-95'!F711/1000</f>
        <v>629.90599999999995</v>
      </c>
      <c r="C300" s="45">
        <f>'[2]96-99'!B285</f>
        <v>672</v>
      </c>
      <c r="D300" s="45">
        <f>'[2]96-99'!B651</f>
        <v>752</v>
      </c>
      <c r="E300" s="45">
        <f>'[2]96-99'!B1016</f>
        <v>662</v>
      </c>
      <c r="F300" s="45">
        <f>'[2]96-99'!B1381</f>
        <v>756</v>
      </c>
      <c r="G300" s="82">
        <f>'[2]Core rec-send'!I348</f>
        <v>167.90300000000002</v>
      </c>
      <c r="H300" s="45">
        <f t="shared" si="9"/>
        <v>756</v>
      </c>
      <c r="I300" s="43">
        <f t="shared" si="8"/>
        <v>0</v>
      </c>
    </row>
    <row r="301" spans="1:9" x14ac:dyDescent="0.25">
      <c r="A301" s="81" t="str">
        <f>'[2]93-95'!D712</f>
        <v>10/12</v>
      </c>
      <c r="B301" s="45">
        <f>'[2]93-95'!F712/1000</f>
        <v>629.90599999999995</v>
      </c>
      <c r="C301" s="45">
        <f>'[2]96-99'!B286</f>
        <v>655</v>
      </c>
      <c r="D301" s="45">
        <f>'[2]96-99'!B652</f>
        <v>756</v>
      </c>
      <c r="E301" s="45">
        <f>'[2]96-99'!B1017</f>
        <v>673</v>
      </c>
      <c r="F301" s="45">
        <f>'[2]96-99'!B1382</f>
        <v>724</v>
      </c>
      <c r="G301" s="82">
        <f>'[2]Core rec-send'!I349</f>
        <v>-56.535999999999945</v>
      </c>
      <c r="H301" s="45">
        <f t="shared" si="9"/>
        <v>667.46400000000006</v>
      </c>
      <c r="I301" s="43">
        <f t="shared" si="8"/>
        <v>0</v>
      </c>
    </row>
    <row r="302" spans="1:9" x14ac:dyDescent="0.25">
      <c r="A302" s="81" t="str">
        <f>'[2]93-95'!D713</f>
        <v>10/13</v>
      </c>
      <c r="B302" s="45">
        <f>'[2]93-95'!F713/1000</f>
        <v>629.90599999999995</v>
      </c>
      <c r="C302" s="45">
        <f>'[2]96-99'!B287</f>
        <v>583</v>
      </c>
      <c r="D302" s="45">
        <f>'[2]96-99'!B653</f>
        <v>676</v>
      </c>
      <c r="E302" s="45">
        <f>'[2]96-99'!B1018</f>
        <v>733</v>
      </c>
      <c r="F302" s="45">
        <f>'[2]96-99'!B1383</f>
        <v>733</v>
      </c>
      <c r="G302" s="82">
        <f>'[2]Core rec-send'!I350</f>
        <v>-97.216999999999985</v>
      </c>
      <c r="H302" s="45">
        <f t="shared" si="9"/>
        <v>635.78300000000002</v>
      </c>
      <c r="I302" s="43">
        <f t="shared" si="8"/>
        <v>0</v>
      </c>
    </row>
    <row r="303" spans="1:9" x14ac:dyDescent="0.25">
      <c r="A303" s="81" t="str">
        <f>'[2]93-95'!D714</f>
        <v>10/14</v>
      </c>
      <c r="B303" s="45">
        <f>'[2]93-95'!F714/1000</f>
        <v>612.45899999999995</v>
      </c>
      <c r="C303" s="45">
        <f>'[2]96-99'!B288</f>
        <v>624</v>
      </c>
      <c r="D303" s="45">
        <f>'[2]96-99'!B654</f>
        <v>623</v>
      </c>
      <c r="E303" s="45">
        <f>'[2]96-99'!B1019</f>
        <v>756</v>
      </c>
      <c r="F303" s="45">
        <f>'[2]96-99'!B1384</f>
        <v>716</v>
      </c>
      <c r="G303" s="82">
        <f>'[2]Core rec-send'!I351</f>
        <v>35.346000000000004</v>
      </c>
      <c r="H303" s="45">
        <f t="shared" si="9"/>
        <v>716</v>
      </c>
      <c r="I303" s="43">
        <f t="shared" si="8"/>
        <v>0</v>
      </c>
    </row>
    <row r="304" spans="1:9" x14ac:dyDescent="0.25">
      <c r="A304" s="81" t="str">
        <f>'[2]93-95'!D715</f>
        <v>10/15</v>
      </c>
      <c r="B304" s="45">
        <f>'[2]93-95'!F715/1000</f>
        <v>612.45899999999995</v>
      </c>
      <c r="C304" s="45">
        <f>'[2]96-99'!B289</f>
        <v>660</v>
      </c>
      <c r="D304" s="45">
        <f>'[2]96-99'!B655</f>
        <v>635</v>
      </c>
      <c r="E304" s="45">
        <f>'[2]96-99'!B1020</f>
        <v>770</v>
      </c>
      <c r="F304" s="45">
        <f>'[2]96-99'!B1385</f>
        <v>671</v>
      </c>
      <c r="G304" s="82">
        <f>'[2]Core rec-send'!I352</f>
        <v>68.201999999999998</v>
      </c>
      <c r="H304" s="45">
        <f t="shared" si="9"/>
        <v>671</v>
      </c>
      <c r="I304" s="43">
        <f t="shared" si="8"/>
        <v>0</v>
      </c>
    </row>
    <row r="305" spans="1:9" x14ac:dyDescent="0.25">
      <c r="A305" s="81" t="str">
        <f>'[2]93-95'!D716</f>
        <v>10/16</v>
      </c>
      <c r="B305" s="45">
        <f>'[2]93-95'!F716/1000</f>
        <v>721.69299999999998</v>
      </c>
      <c r="C305" s="45">
        <f>'[2]96-99'!B290</f>
        <v>693</v>
      </c>
      <c r="D305" s="45">
        <f>'[2]96-99'!B656</f>
        <v>624</v>
      </c>
      <c r="E305" s="45">
        <f>'[2]96-99'!B1021</f>
        <v>754</v>
      </c>
      <c r="F305" s="45">
        <f>'[2]96-99'!B1386</f>
        <v>682</v>
      </c>
      <c r="G305" s="82">
        <f>'[2]Core rec-send'!I353</f>
        <v>188.05399999999997</v>
      </c>
      <c r="H305" s="45">
        <f t="shared" si="9"/>
        <v>682</v>
      </c>
      <c r="I305" s="43">
        <f t="shared" si="8"/>
        <v>0</v>
      </c>
    </row>
    <row r="306" spans="1:9" x14ac:dyDescent="0.25">
      <c r="A306" s="81" t="str">
        <f>'[2]93-95'!D717</f>
        <v>10/17</v>
      </c>
      <c r="B306" s="45">
        <f>'[2]93-95'!F717/1000</f>
        <v>629.90599999999995</v>
      </c>
      <c r="C306" s="45">
        <f>'[2]96-99'!B291</f>
        <v>693</v>
      </c>
      <c r="D306" s="45">
        <f>'[2]96-99'!B657</f>
        <v>564</v>
      </c>
      <c r="E306" s="45">
        <f>'[2]96-99'!B1022</f>
        <v>730</v>
      </c>
      <c r="F306" s="45">
        <f>'[2]96-99'!B1387</f>
        <v>762</v>
      </c>
      <c r="G306" s="82">
        <f>'[2]Core rec-send'!I354</f>
        <v>134.38900000000001</v>
      </c>
      <c r="H306" s="45">
        <f t="shared" si="9"/>
        <v>762</v>
      </c>
      <c r="I306" s="43">
        <f t="shared" si="8"/>
        <v>0</v>
      </c>
    </row>
    <row r="307" spans="1:9" x14ac:dyDescent="0.25">
      <c r="A307" s="81" t="str">
        <f>'[2]93-95'!D718</f>
        <v>10/18</v>
      </c>
      <c r="B307" s="45">
        <f>'[2]93-95'!F718/1000</f>
        <v>629.90599999999995</v>
      </c>
      <c r="C307" s="45">
        <f>'[2]96-99'!B292</f>
        <v>724</v>
      </c>
      <c r="D307" s="45">
        <f>'[2]96-99'!B658</f>
        <v>585</v>
      </c>
      <c r="E307" s="45">
        <f>'[2]96-99'!B1023</f>
        <v>759</v>
      </c>
      <c r="F307" s="45">
        <f>'[2]96-99'!B1388</f>
        <v>761</v>
      </c>
      <c r="G307" s="82">
        <f>'[2]Core rec-send'!I355</f>
        <v>125.10699999999997</v>
      </c>
      <c r="H307" s="45">
        <f t="shared" si="9"/>
        <v>761</v>
      </c>
      <c r="I307" s="43">
        <f t="shared" si="8"/>
        <v>0</v>
      </c>
    </row>
    <row r="308" spans="1:9" x14ac:dyDescent="0.25">
      <c r="A308" s="81" t="str">
        <f>'[2]93-95'!D719</f>
        <v>10/19</v>
      </c>
      <c r="B308" s="45">
        <f>'[2]93-95'!F719/1000</f>
        <v>629.90599999999995</v>
      </c>
      <c r="C308" s="45">
        <f>'[2]96-99'!B293</f>
        <v>702</v>
      </c>
      <c r="D308" s="45">
        <f>'[2]96-99'!B659</f>
        <v>671</v>
      </c>
      <c r="E308" s="45">
        <f>'[2]96-99'!B1024</f>
        <v>748</v>
      </c>
      <c r="F308" s="45">
        <f>'[2]96-99'!B1389</f>
        <v>756</v>
      </c>
      <c r="G308" s="82">
        <f>'[2]Core rec-send'!I356</f>
        <v>9.5439999999999827</v>
      </c>
      <c r="H308" s="45">
        <f t="shared" si="9"/>
        <v>756</v>
      </c>
      <c r="I308" s="43">
        <f t="shared" si="8"/>
        <v>0</v>
      </c>
    </row>
    <row r="309" spans="1:9" x14ac:dyDescent="0.25">
      <c r="A309" s="81" t="str">
        <f>'[2]93-95'!D720</f>
        <v>10/20</v>
      </c>
      <c r="B309" s="45">
        <f>'[2]93-95'!F720/1000</f>
        <v>629.90599999999995</v>
      </c>
      <c r="C309" s="45">
        <f>'[2]96-99'!B294</f>
        <v>722</v>
      </c>
      <c r="D309" s="45">
        <f>'[2]96-99'!B660</f>
        <v>697</v>
      </c>
      <c r="E309" s="45">
        <f>'[2]96-99'!B1025</f>
        <v>724</v>
      </c>
      <c r="F309" s="45">
        <f>'[2]96-99'!B1390</f>
        <v>696</v>
      </c>
      <c r="G309" s="82">
        <f>'[2]Core rec-send'!I357</f>
        <v>310.64400000000001</v>
      </c>
      <c r="H309" s="45">
        <f t="shared" si="9"/>
        <v>696</v>
      </c>
      <c r="I309" s="43">
        <f t="shared" si="8"/>
        <v>0</v>
      </c>
    </row>
    <row r="310" spans="1:9" x14ac:dyDescent="0.25">
      <c r="A310" s="81" t="str">
        <f>'[2]93-95'!D721</f>
        <v>10/21</v>
      </c>
      <c r="B310" s="45">
        <f>'[2]93-95'!F721/1000</f>
        <v>704.673</v>
      </c>
      <c r="C310" s="45">
        <f>'[2]96-99'!B295</f>
        <v>837</v>
      </c>
      <c r="D310" s="45">
        <f>'[2]96-99'!B661</f>
        <v>737</v>
      </c>
      <c r="E310" s="45">
        <f>'[2]96-99'!B1026</f>
        <v>778</v>
      </c>
      <c r="F310" s="45">
        <f>'[2]96-99'!B1391</f>
        <v>782</v>
      </c>
      <c r="G310" s="82">
        <f>'[2]Core rec-send'!I358</f>
        <v>142.63400000000001</v>
      </c>
      <c r="H310" s="45">
        <f t="shared" si="9"/>
        <v>782</v>
      </c>
      <c r="I310" s="43">
        <f t="shared" si="8"/>
        <v>0</v>
      </c>
    </row>
    <row r="311" spans="1:9" x14ac:dyDescent="0.25">
      <c r="A311" s="81" t="str">
        <f>'[2]93-95'!D722</f>
        <v>10/22</v>
      </c>
      <c r="B311" s="45">
        <f>'[2]93-95'!F722/1000</f>
        <v>612.45899999999995</v>
      </c>
      <c r="C311" s="45">
        <f>'[2]96-99'!B296</f>
        <v>939</v>
      </c>
      <c r="D311" s="45">
        <f>'[2]96-99'!B662</f>
        <v>692</v>
      </c>
      <c r="E311" s="45">
        <f>'[2]96-99'!B1027</f>
        <v>763</v>
      </c>
      <c r="F311" s="45">
        <f>'[2]96-99'!B1392</f>
        <v>700</v>
      </c>
      <c r="G311" s="82">
        <f>'[2]Core rec-send'!I359</f>
        <v>209.42399999999998</v>
      </c>
      <c r="H311" s="45">
        <f t="shared" si="9"/>
        <v>700</v>
      </c>
      <c r="I311" s="43">
        <f t="shared" si="8"/>
        <v>0</v>
      </c>
    </row>
    <row r="312" spans="1:9" x14ac:dyDescent="0.25">
      <c r="A312" s="81" t="str">
        <f>'[2]93-95'!D723</f>
        <v>10/23</v>
      </c>
      <c r="B312" s="45">
        <f>'[2]93-95'!F723/1000</f>
        <v>721.69299999999998</v>
      </c>
      <c r="C312" s="45">
        <f>'[2]96-99'!B297</f>
        <v>983</v>
      </c>
      <c r="D312" s="45">
        <f>'[2]96-99'!B663</f>
        <v>696</v>
      </c>
      <c r="E312" s="45">
        <f>'[2]96-99'!B1028</f>
        <v>691</v>
      </c>
      <c r="F312" s="45">
        <f>'[2]96-99'!B1393</f>
        <v>725</v>
      </c>
      <c r="G312" s="82">
        <f>'[2]Core rec-send'!I360</f>
        <v>182.90300000000002</v>
      </c>
      <c r="H312" s="45">
        <f t="shared" si="9"/>
        <v>725</v>
      </c>
      <c r="I312" s="43">
        <f t="shared" si="8"/>
        <v>0</v>
      </c>
    </row>
    <row r="313" spans="1:9" x14ac:dyDescent="0.25">
      <c r="A313" s="81" t="str">
        <f>'[2]93-95'!D724</f>
        <v>10/24</v>
      </c>
      <c r="B313" s="45">
        <f>'[2]93-95'!F724/1000</f>
        <v>721.69299999999998</v>
      </c>
      <c r="C313" s="45">
        <f>'[2]96-99'!B298</f>
        <v>906</v>
      </c>
      <c r="D313" s="45">
        <f>'[2]96-99'!B664</f>
        <v>736</v>
      </c>
      <c r="E313" s="45">
        <f>'[2]96-99'!B1029</f>
        <v>780</v>
      </c>
      <c r="F313" s="45">
        <f>'[2]96-99'!B1394</f>
        <v>761</v>
      </c>
      <c r="G313" s="82">
        <f>'[2]Core rec-send'!I361</f>
        <v>159.11599999999999</v>
      </c>
      <c r="H313" s="45">
        <f t="shared" si="9"/>
        <v>761</v>
      </c>
      <c r="I313" s="43">
        <f t="shared" si="8"/>
        <v>0</v>
      </c>
    </row>
    <row r="314" spans="1:9" x14ac:dyDescent="0.25">
      <c r="A314" s="81" t="str">
        <f>'[2]93-95'!D725</f>
        <v>10/25</v>
      </c>
      <c r="B314" s="45">
        <f>'[2]93-95'!F725/1000</f>
        <v>813.48</v>
      </c>
      <c r="C314" s="45">
        <f>'[2]96-99'!B299</f>
        <v>846</v>
      </c>
      <c r="D314" s="45">
        <f>'[2]96-99'!B665</f>
        <v>780</v>
      </c>
      <c r="E314" s="45">
        <f>'[2]96-99'!B1030</f>
        <v>862</v>
      </c>
      <c r="F314" s="45">
        <f>'[2]96-99'!B1395</f>
        <v>803</v>
      </c>
      <c r="G314" s="82">
        <f>'[2]Core rec-send'!I362</f>
        <v>-97.793000000000006</v>
      </c>
      <c r="H314" s="45">
        <f t="shared" si="9"/>
        <v>705.20699999999999</v>
      </c>
      <c r="I314" s="43">
        <f t="shared" si="8"/>
        <v>0</v>
      </c>
    </row>
    <row r="315" spans="1:9" x14ac:dyDescent="0.25">
      <c r="A315" s="81" t="str">
        <f>'[2]93-95'!D726</f>
        <v>10/26</v>
      </c>
      <c r="B315" s="45">
        <f>'[2]93-95'!F726/1000</f>
        <v>721.69299999999998</v>
      </c>
      <c r="C315" s="45">
        <f>'[2]96-99'!B300</f>
        <v>895</v>
      </c>
      <c r="D315" s="45">
        <f>'[2]96-99'!B666</f>
        <v>834</v>
      </c>
      <c r="E315" s="45">
        <f>'[2]96-99'!B1031</f>
        <v>883</v>
      </c>
      <c r="F315" s="45">
        <f>'[2]96-99'!B1396</f>
        <v>818</v>
      </c>
      <c r="G315" s="82">
        <f>'[2]Core rec-send'!I363</f>
        <v>-109.74099999999999</v>
      </c>
      <c r="H315" s="45">
        <f t="shared" si="9"/>
        <v>708.25900000000001</v>
      </c>
      <c r="I315" s="43">
        <f t="shared" si="8"/>
        <v>0</v>
      </c>
    </row>
    <row r="316" spans="1:9" x14ac:dyDescent="0.25">
      <c r="A316" s="81" t="str">
        <f>'[2]93-95'!D727</f>
        <v>10/27</v>
      </c>
      <c r="B316" s="45">
        <f>'[2]93-95'!F727/1000</f>
        <v>629.90599999999995</v>
      </c>
      <c r="C316" s="45">
        <f>'[2]96-99'!B301</f>
        <v>1051</v>
      </c>
      <c r="D316" s="45">
        <f>'[2]96-99'!B667</f>
        <v>932</v>
      </c>
      <c r="E316" s="45">
        <f>'[2]96-99'!B1032</f>
        <v>891</v>
      </c>
      <c r="F316" s="45">
        <f>'[2]96-99'!B1397</f>
        <v>826</v>
      </c>
      <c r="G316" s="82">
        <f>'[2]Core rec-send'!I364</f>
        <v>-127.73099999999999</v>
      </c>
      <c r="H316" s="45">
        <f t="shared" si="9"/>
        <v>698.26900000000001</v>
      </c>
      <c r="I316" s="43">
        <f t="shared" si="8"/>
        <v>0</v>
      </c>
    </row>
    <row r="317" spans="1:9" x14ac:dyDescent="0.25">
      <c r="A317" s="81" t="str">
        <f>'[2]93-95'!D728</f>
        <v>10/28</v>
      </c>
      <c r="B317" s="45">
        <f>'[2]93-95'!F728/1000</f>
        <v>612.45899999999995</v>
      </c>
      <c r="C317" s="45">
        <f>'[2]96-99'!B302</f>
        <v>1033</v>
      </c>
      <c r="D317" s="45">
        <f>'[2]96-99'!B668</f>
        <v>940</v>
      </c>
      <c r="E317" s="45">
        <f>'[2]96-99'!B1033</f>
        <v>854</v>
      </c>
      <c r="F317" s="45">
        <f>'[2]96-99'!B1398</f>
        <v>749</v>
      </c>
      <c r="G317" s="82">
        <f>'[2]Core rec-send'!I365</f>
        <v>37.705000000000041</v>
      </c>
      <c r="H317" s="45">
        <f t="shared" si="9"/>
        <v>749</v>
      </c>
      <c r="I317" s="43">
        <f t="shared" si="8"/>
        <v>0</v>
      </c>
    </row>
    <row r="318" spans="1:9" x14ac:dyDescent="0.25">
      <c r="A318" s="81" t="str">
        <f>'[2]93-95'!D729</f>
        <v>10/29</v>
      </c>
      <c r="B318" s="45">
        <f>'[2]93-95'!F729/1000</f>
        <v>612.45899999999995</v>
      </c>
      <c r="C318" s="45">
        <f>'[2]96-99'!B303</f>
        <v>1112</v>
      </c>
      <c r="D318" s="45">
        <f>'[2]96-99'!B669</f>
        <v>878</v>
      </c>
      <c r="E318" s="45">
        <f>'[2]96-99'!B1034</f>
        <v>920</v>
      </c>
      <c r="F318" s="45">
        <f>'[2]96-99'!B1399</f>
        <v>752</v>
      </c>
      <c r="G318" s="82">
        <f>'[2]Core rec-send'!I366</f>
        <v>-628.07500000000005</v>
      </c>
      <c r="H318" s="45">
        <f t="shared" si="9"/>
        <v>123.92499999999995</v>
      </c>
      <c r="I318" s="43">
        <f t="shared" si="8"/>
        <v>0</v>
      </c>
    </row>
    <row r="319" spans="1:9" x14ac:dyDescent="0.25">
      <c r="A319" s="81" t="str">
        <f>'[2]93-95'!D730</f>
        <v>10/30</v>
      </c>
      <c r="B319" s="45">
        <f>'[2]93-95'!F730/1000</f>
        <v>629.90599999999995</v>
      </c>
      <c r="C319" s="45">
        <f>'[2]96-99'!B304</f>
        <v>1189</v>
      </c>
      <c r="D319" s="45">
        <f>'[2]96-99'!B670</f>
        <v>780</v>
      </c>
      <c r="E319" s="45">
        <f>'[2]96-99'!B1035</f>
        <v>847</v>
      </c>
      <c r="F319" s="45">
        <f>'[2]96-99'!B1400</f>
        <v>810</v>
      </c>
      <c r="G319" s="82">
        <f>'[2]Core rec-send'!I367</f>
        <v>-45.229000000000042</v>
      </c>
      <c r="H319" s="45">
        <f t="shared" si="9"/>
        <v>764.77099999999996</v>
      </c>
      <c r="I319" s="43">
        <f t="shared" si="8"/>
        <v>0</v>
      </c>
    </row>
    <row r="320" spans="1:9" x14ac:dyDescent="0.25">
      <c r="A320" s="81" t="str">
        <f>'[2]93-95'!D731</f>
        <v>10/31</v>
      </c>
      <c r="B320" s="45">
        <f>'[2]93-95'!F731/1000</f>
        <v>813.48</v>
      </c>
      <c r="C320" s="45">
        <f>'[2]96-99'!B305</f>
        <v>1440</v>
      </c>
      <c r="D320" s="45">
        <f>'[2]96-99'!B671</f>
        <v>647</v>
      </c>
      <c r="E320" s="45">
        <f>'[2]96-99'!B1036</f>
        <v>833</v>
      </c>
      <c r="F320" s="45">
        <f>'[2]96-99'!B1401</f>
        <v>761</v>
      </c>
      <c r="G320" s="82">
        <f>'[2]Core rec-send'!I368</f>
        <v>-103.33100000000002</v>
      </c>
      <c r="H320" s="45">
        <f t="shared" si="9"/>
        <v>657.66899999999998</v>
      </c>
      <c r="I320" s="43">
        <f t="shared" si="8"/>
        <v>0</v>
      </c>
    </row>
    <row r="321" spans="1:9" x14ac:dyDescent="0.25">
      <c r="A321" s="81" t="str">
        <f>'[2]93-95'!D732</f>
        <v>11/1</v>
      </c>
      <c r="B321" s="45">
        <f>'[2]93-95'!F732/1000</f>
        <v>1152.3009999999999</v>
      </c>
      <c r="C321" s="45">
        <f>'[2]96-99'!B306</f>
        <v>1362</v>
      </c>
      <c r="D321" s="45">
        <f>'[2]96-99'!B672</f>
        <v>597</v>
      </c>
      <c r="E321" s="45">
        <f>'[2]96-99'!B1037</f>
        <v>945</v>
      </c>
      <c r="F321" s="45">
        <f>'[2]96-99'!B1402</f>
        <v>795</v>
      </c>
      <c r="G321" s="82">
        <f>'[2]Core rec-send'!I369</f>
        <v>296.35400000000004</v>
      </c>
      <c r="H321" s="45">
        <f t="shared" si="9"/>
        <v>795</v>
      </c>
      <c r="I321" s="43">
        <f t="shared" si="8"/>
        <v>0</v>
      </c>
    </row>
    <row r="322" spans="1:9" x14ac:dyDescent="0.25">
      <c r="A322" s="81" t="str">
        <f>'[2]93-95'!D733</f>
        <v>11/2</v>
      </c>
      <c r="B322" s="45">
        <f>'[2]93-95'!F733/1000</f>
        <v>1152.3009999999999</v>
      </c>
      <c r="C322" s="45">
        <f>'[2]96-99'!B307</f>
        <v>929</v>
      </c>
      <c r="D322" s="45">
        <f>'[2]96-99'!B673</f>
        <v>699</v>
      </c>
      <c r="E322" s="45">
        <f>'[2]96-99'!B1038</f>
        <v>994</v>
      </c>
      <c r="F322" s="45">
        <f>'[2]96-99'!B1403</f>
        <v>828</v>
      </c>
      <c r="G322" s="82">
        <f>'[2]Core rec-send'!I370</f>
        <v>71.724000000000046</v>
      </c>
      <c r="H322" s="45">
        <f t="shared" si="9"/>
        <v>828</v>
      </c>
      <c r="I322" s="43">
        <f t="shared" si="8"/>
        <v>0</v>
      </c>
    </row>
    <row r="323" spans="1:9" x14ac:dyDescent="0.25">
      <c r="A323" s="81" t="str">
        <f>'[2]93-95'!D734</f>
        <v>11/3</v>
      </c>
      <c r="B323" s="45">
        <f>'[2]93-95'!F734/1000</f>
        <v>1060.3</v>
      </c>
      <c r="C323" s="45">
        <f>'[2]96-99'!B308</f>
        <v>1046</v>
      </c>
      <c r="D323" s="45">
        <f>'[2]96-99'!B674</f>
        <v>680</v>
      </c>
      <c r="E323" s="45">
        <f>'[2]96-99'!B1039</f>
        <v>892</v>
      </c>
      <c r="F323" s="45">
        <f>'[2]96-99'!B1404</f>
        <v>821</v>
      </c>
      <c r="G323" s="82">
        <f>'[2]Core rec-send'!I371</f>
        <v>97.321000000000026</v>
      </c>
      <c r="H323" s="45">
        <f t="shared" si="9"/>
        <v>821</v>
      </c>
      <c r="I323" s="43">
        <f t="shared" si="8"/>
        <v>0</v>
      </c>
    </row>
    <row r="324" spans="1:9" x14ac:dyDescent="0.25">
      <c r="A324" s="81" t="str">
        <f>'[2]93-95'!D735</f>
        <v>11/4</v>
      </c>
      <c r="B324" s="45">
        <f>'[2]93-95'!F735/1000</f>
        <v>1050.077</v>
      </c>
      <c r="C324" s="45">
        <f>'[2]96-99'!B309</f>
        <v>1145</v>
      </c>
      <c r="D324" s="45">
        <f>'[2]96-99'!B675</f>
        <v>730</v>
      </c>
      <c r="E324" s="45">
        <f>'[2]96-99'!B1040</f>
        <v>877</v>
      </c>
      <c r="F324" s="45">
        <f>'[2]96-99'!B1405</f>
        <v>879</v>
      </c>
      <c r="G324" s="82">
        <f>'[2]Core rec-send'!I372</f>
        <v>105.19000000000005</v>
      </c>
      <c r="H324" s="45">
        <f t="shared" si="9"/>
        <v>879</v>
      </c>
      <c r="I324" s="43">
        <f t="shared" si="8"/>
        <v>0</v>
      </c>
    </row>
    <row r="325" spans="1:9" x14ac:dyDescent="0.25">
      <c r="A325" s="81" t="str">
        <f>'[2]93-95'!D736</f>
        <v>11/5</v>
      </c>
      <c r="B325" s="45">
        <f>'[2]93-95'!F736/1000</f>
        <v>1050.077</v>
      </c>
      <c r="C325" s="45">
        <f>'[2]96-99'!B310</f>
        <v>924</v>
      </c>
      <c r="D325" s="45">
        <f>'[2]96-99'!B676</f>
        <v>762</v>
      </c>
      <c r="E325" s="45">
        <f>'[2]96-99'!B1041</f>
        <v>954</v>
      </c>
      <c r="F325" s="45">
        <f>'[2]96-99'!B1406</f>
        <v>858</v>
      </c>
      <c r="G325" s="82">
        <f>'[2]Core rec-send'!I373</f>
        <v>235.654</v>
      </c>
      <c r="H325" s="45">
        <f t="shared" si="9"/>
        <v>858</v>
      </c>
      <c r="I325" s="43">
        <f t="shared" si="8"/>
        <v>0</v>
      </c>
    </row>
    <row r="326" spans="1:9" x14ac:dyDescent="0.25">
      <c r="A326" s="81" t="str">
        <f>'[2]93-95'!D737</f>
        <v>11/6</v>
      </c>
      <c r="B326" s="45">
        <f>'[2]93-95'!F737/1000</f>
        <v>968.29700000000003</v>
      </c>
      <c r="C326" s="45">
        <f>'[2]96-99'!B311</f>
        <v>1064</v>
      </c>
      <c r="D326" s="45">
        <f>'[2]96-99'!B677</f>
        <v>721</v>
      </c>
      <c r="E326" s="45">
        <f>'[2]96-99'!B1042</f>
        <v>971</v>
      </c>
      <c r="F326" s="45">
        <f>'[2]96-99'!B1407</f>
        <v>896</v>
      </c>
      <c r="G326" s="82">
        <f>'[2]Core rec-send'!I374</f>
        <v>168.50399999999991</v>
      </c>
      <c r="H326" s="45">
        <f t="shared" si="9"/>
        <v>896</v>
      </c>
      <c r="I326" s="43">
        <f t="shared" si="8"/>
        <v>0</v>
      </c>
    </row>
    <row r="327" spans="1:9" x14ac:dyDescent="0.25">
      <c r="A327" s="81" t="str">
        <f>'[2]93-95'!D738</f>
        <v>11/7</v>
      </c>
      <c r="B327" s="45">
        <f>'[2]93-95'!F738/1000</f>
        <v>1060.3</v>
      </c>
      <c r="C327" s="45">
        <f>'[2]96-99'!B312</f>
        <v>1054</v>
      </c>
      <c r="D327" s="45">
        <f>'[2]96-99'!B678</f>
        <v>703</v>
      </c>
      <c r="E327" s="45">
        <f>'[2]96-99'!B1043</f>
        <v>913</v>
      </c>
      <c r="F327" s="45">
        <f>'[2]96-99'!B1408</f>
        <v>912</v>
      </c>
      <c r="G327" s="82">
        <f>'[2]Core rec-send'!I375</f>
        <v>191.52199999999993</v>
      </c>
      <c r="H327" s="45">
        <f t="shared" si="9"/>
        <v>912</v>
      </c>
      <c r="I327" s="43">
        <f t="shared" si="8"/>
        <v>0</v>
      </c>
    </row>
    <row r="328" spans="1:9" x14ac:dyDescent="0.25">
      <c r="A328" s="81" t="str">
        <f>'[2]93-95'!D739</f>
        <v>11/8</v>
      </c>
      <c r="B328" s="45">
        <f>'[2]93-95'!F739/1000</f>
        <v>968.29700000000003</v>
      </c>
      <c r="C328" s="45">
        <f>'[2]96-99'!B313</f>
        <v>850</v>
      </c>
      <c r="D328" s="45">
        <f>'[2]96-99'!B679</f>
        <v>764</v>
      </c>
      <c r="E328" s="45">
        <f>'[2]96-99'!B1044</f>
        <v>1134</v>
      </c>
      <c r="F328" s="45">
        <f>'[2]96-99'!B1409</f>
        <v>1075</v>
      </c>
      <c r="G328" s="82">
        <f>'[2]Core rec-send'!I376</f>
        <v>72.219000000000051</v>
      </c>
      <c r="H328" s="45">
        <f t="shared" si="9"/>
        <v>1075</v>
      </c>
      <c r="I328" s="43">
        <f t="shared" si="8"/>
        <v>1</v>
      </c>
    </row>
    <row r="329" spans="1:9" x14ac:dyDescent="0.25">
      <c r="A329" s="81" t="str">
        <f>'[2]93-95'!D740</f>
        <v>11/9</v>
      </c>
      <c r="B329" s="45">
        <f>'[2]93-95'!F740/1000</f>
        <v>1060.3</v>
      </c>
      <c r="C329" s="45">
        <f>'[2]96-99'!B314</f>
        <v>684</v>
      </c>
      <c r="D329" s="45">
        <f>'[2]96-99'!B680</f>
        <v>806</v>
      </c>
      <c r="E329" s="45">
        <f>'[2]96-99'!B1045</f>
        <v>1338</v>
      </c>
      <c r="F329" s="45">
        <f>'[2]96-99'!B1410</f>
        <v>1050</v>
      </c>
      <c r="G329" s="82">
        <f>'[2]Core rec-send'!I377</f>
        <v>31.01299999999992</v>
      </c>
      <c r="H329" s="45">
        <f t="shared" si="9"/>
        <v>1050</v>
      </c>
      <c r="I329" s="43">
        <f t="shared" si="8"/>
        <v>1</v>
      </c>
    </row>
    <row r="330" spans="1:9" x14ac:dyDescent="0.25">
      <c r="A330" s="81" t="str">
        <f>'[2]93-95'!D741</f>
        <v>11/10</v>
      </c>
      <c r="B330" s="45">
        <f>'[2]93-95'!F741/1000</f>
        <v>968.29700000000003</v>
      </c>
      <c r="C330" s="45">
        <f>'[2]96-99'!B315</f>
        <v>839</v>
      </c>
      <c r="D330" s="45">
        <f>'[2]96-99'!B681</f>
        <v>1041</v>
      </c>
      <c r="E330" s="45">
        <f>'[2]96-99'!B1046</f>
        <v>1182</v>
      </c>
      <c r="F330" s="45">
        <f>'[2]96-99'!B1411</f>
        <v>1019</v>
      </c>
      <c r="G330" s="82">
        <f>'[2]Core rec-send'!I378</f>
        <v>49.400000000000091</v>
      </c>
      <c r="H330" s="45">
        <f t="shared" si="9"/>
        <v>1019</v>
      </c>
      <c r="I330" s="43">
        <f t="shared" si="8"/>
        <v>1</v>
      </c>
    </row>
    <row r="331" spans="1:9" x14ac:dyDescent="0.25">
      <c r="A331" s="81" t="str">
        <f>'[2]93-95'!D742</f>
        <v>11/11</v>
      </c>
      <c r="B331" s="45">
        <f>'[2]93-95'!F742/1000</f>
        <v>957.64400000000001</v>
      </c>
      <c r="C331" s="45">
        <f>'[2]96-99'!B316</f>
        <v>891</v>
      </c>
      <c r="D331" s="45">
        <f>'[2]96-99'!B682</f>
        <v>1165</v>
      </c>
      <c r="E331" s="45">
        <f>'[2]96-99'!B1047</f>
        <v>1657</v>
      </c>
      <c r="F331" s="45">
        <f>'[2]96-99'!B1412</f>
        <v>956</v>
      </c>
      <c r="G331" s="82">
        <f>'[2]Core rec-send'!I379</f>
        <v>152.19000000000005</v>
      </c>
      <c r="H331" s="45">
        <f t="shared" si="9"/>
        <v>956</v>
      </c>
      <c r="I331" s="43">
        <f t="shared" si="8"/>
        <v>0</v>
      </c>
    </row>
    <row r="332" spans="1:9" x14ac:dyDescent="0.25">
      <c r="A332" s="81" t="str">
        <f>'[2]93-95'!D743</f>
        <v>11/12</v>
      </c>
      <c r="B332" s="45">
        <f>'[2]93-95'!F743/1000</f>
        <v>957.64400000000001</v>
      </c>
      <c r="C332" s="45">
        <f>'[2]96-99'!B317</f>
        <v>1067</v>
      </c>
      <c r="D332" s="45">
        <f>'[2]96-99'!B683</f>
        <v>1018</v>
      </c>
      <c r="E332" s="45">
        <f>'[2]96-99'!B1048</f>
        <v>1293</v>
      </c>
      <c r="F332" s="45">
        <f>'[2]96-99'!B1413</f>
        <v>896</v>
      </c>
      <c r="G332" s="82">
        <f>'[2]Core rec-send'!I380</f>
        <v>283.8889999999999</v>
      </c>
      <c r="H332" s="45">
        <f t="shared" si="9"/>
        <v>896</v>
      </c>
      <c r="I332" s="43">
        <f t="shared" si="8"/>
        <v>0</v>
      </c>
    </row>
    <row r="333" spans="1:9" x14ac:dyDescent="0.25">
      <c r="A333" s="81" t="str">
        <f>'[2]93-95'!D744</f>
        <v>11/13</v>
      </c>
      <c r="B333" s="45">
        <f>'[2]93-95'!F744/1000</f>
        <v>968.29700000000003</v>
      </c>
      <c r="C333" s="45">
        <f>'[2]96-99'!B318</f>
        <v>726</v>
      </c>
      <c r="D333" s="45">
        <f>'[2]96-99'!B684</f>
        <v>1342</v>
      </c>
      <c r="E333" s="45">
        <f>'[2]96-99'!B1049</f>
        <v>1063</v>
      </c>
      <c r="F333" s="45">
        <f>'[2]96-99'!B1414</f>
        <v>916</v>
      </c>
      <c r="G333" s="82">
        <f>'[2]Core rec-send'!I381</f>
        <v>82.365000000000009</v>
      </c>
      <c r="H333" s="45">
        <f t="shared" si="9"/>
        <v>916</v>
      </c>
      <c r="I333" s="43">
        <f t="shared" si="8"/>
        <v>0</v>
      </c>
    </row>
    <row r="334" spans="1:9" x14ac:dyDescent="0.25">
      <c r="A334" s="81" t="str">
        <f>'[2]93-95'!D745</f>
        <v>11/14</v>
      </c>
      <c r="B334" s="45">
        <f>'[2]93-95'!F745/1000</f>
        <v>1060.3</v>
      </c>
      <c r="C334" s="45">
        <f>'[2]96-99'!B319</f>
        <v>771</v>
      </c>
      <c r="D334" s="45">
        <f>'[2]96-99'!B685</f>
        <v>1153</v>
      </c>
      <c r="E334" s="45">
        <f>'[2]96-99'!B1050</f>
        <v>1030</v>
      </c>
      <c r="F334" s="45">
        <f>'[2]96-99'!B1415</f>
        <v>978</v>
      </c>
      <c r="G334" s="82">
        <f>'[2]Core rec-send'!I382</f>
        <v>55.213999999999942</v>
      </c>
      <c r="H334" s="45">
        <f t="shared" si="9"/>
        <v>978</v>
      </c>
      <c r="I334" s="43">
        <f t="shared" si="8"/>
        <v>0</v>
      </c>
    </row>
    <row r="335" spans="1:9" x14ac:dyDescent="0.25">
      <c r="A335" s="81" t="str">
        <f>'[2]93-95'!D746</f>
        <v>11/15</v>
      </c>
      <c r="B335" s="45">
        <f>'[2]93-95'!F746/1000</f>
        <v>1060.3</v>
      </c>
      <c r="C335" s="45">
        <f>'[2]96-99'!B320</f>
        <v>965</v>
      </c>
      <c r="D335" s="45">
        <f>'[2]96-99'!B686</f>
        <v>1143</v>
      </c>
      <c r="E335" s="45">
        <f>'[2]96-99'!B1051</f>
        <v>1149</v>
      </c>
      <c r="F335" s="45">
        <f>'[2]96-99'!B1416</f>
        <v>933</v>
      </c>
      <c r="G335" s="82">
        <f>'[2]Core rec-send'!I383</f>
        <v>224.11999999999989</v>
      </c>
      <c r="H335" s="45">
        <f t="shared" si="9"/>
        <v>933</v>
      </c>
      <c r="I335" s="43">
        <f t="shared" si="8"/>
        <v>0</v>
      </c>
    </row>
    <row r="336" spans="1:9" x14ac:dyDescent="0.25">
      <c r="A336" s="81" t="str">
        <f>'[2]93-95'!D747</f>
        <v>11/16</v>
      </c>
      <c r="B336" s="45">
        <f>'[2]93-95'!F747/1000</f>
        <v>1152.3009999999999</v>
      </c>
      <c r="C336" s="45">
        <f>'[2]96-99'!B321</f>
        <v>1114</v>
      </c>
      <c r="D336" s="45">
        <f>'[2]96-99'!B687</f>
        <v>1203</v>
      </c>
      <c r="E336" s="45">
        <f>'[2]96-99'!B1052</f>
        <v>1139</v>
      </c>
      <c r="F336" s="45">
        <f>'[2]96-99'!B1417</f>
        <v>935</v>
      </c>
      <c r="G336" s="82">
        <f>'[2]Core rec-send'!I384</f>
        <v>172.35400000000004</v>
      </c>
      <c r="H336" s="45">
        <f t="shared" si="9"/>
        <v>935</v>
      </c>
      <c r="I336" s="43">
        <f t="shared" si="8"/>
        <v>0</v>
      </c>
    </row>
    <row r="337" spans="1:9" x14ac:dyDescent="0.25">
      <c r="A337" s="81" t="str">
        <f>'[2]93-95'!D748</f>
        <v>11/17</v>
      </c>
      <c r="B337" s="45">
        <f>'[2]93-95'!F748/1000</f>
        <v>1060.3</v>
      </c>
      <c r="C337" s="45">
        <f>'[2]96-99'!B322</f>
        <v>1275</v>
      </c>
      <c r="D337" s="45">
        <f>'[2]96-99'!B688</f>
        <v>1230</v>
      </c>
      <c r="E337" s="45">
        <f>'[2]96-99'!B1053</f>
        <v>1250</v>
      </c>
      <c r="F337" s="45">
        <f>'[2]96-99'!B1418</f>
        <v>1118</v>
      </c>
      <c r="G337" s="82">
        <f>'[2]Core rec-send'!I385</f>
        <v>-67.648999999999887</v>
      </c>
      <c r="H337" s="45">
        <f t="shared" si="9"/>
        <v>1050.3510000000001</v>
      </c>
      <c r="I337" s="43">
        <f t="shared" ref="I337:I381" si="10">IF(H337&gt;1000,1,0)</f>
        <v>1</v>
      </c>
    </row>
    <row r="338" spans="1:9" x14ac:dyDescent="0.25">
      <c r="A338" s="81" t="str">
        <f>'[2]93-95'!D749</f>
        <v>11/18</v>
      </c>
      <c r="B338" s="45">
        <f>'[2]93-95'!F749/1000</f>
        <v>1050.077</v>
      </c>
      <c r="C338" s="45">
        <f>'[2]96-99'!B323</f>
        <v>1206</v>
      </c>
      <c r="D338" s="45">
        <f>'[2]96-99'!B689</f>
        <v>1156</v>
      </c>
      <c r="E338" s="45">
        <f>'[2]96-99'!B1054</f>
        <v>1283</v>
      </c>
      <c r="F338" s="45">
        <f>'[2]96-99'!B1419</f>
        <v>1196</v>
      </c>
      <c r="G338" s="82">
        <f>'[2]Core rec-send'!I386</f>
        <v>-288.26199999999994</v>
      </c>
      <c r="H338" s="45">
        <f t="shared" ref="H338:H381" si="11">IF(G338&lt;0,SUM(F338:G338),F338)</f>
        <v>907.73800000000006</v>
      </c>
      <c r="I338" s="43">
        <f t="shared" si="10"/>
        <v>0</v>
      </c>
    </row>
    <row r="339" spans="1:9" x14ac:dyDescent="0.25">
      <c r="A339" s="81" t="str">
        <f>'[2]93-95'!D750</f>
        <v>11/19</v>
      </c>
      <c r="B339" s="45">
        <f>'[2]93-95'!F750/1000</f>
        <v>1050.077</v>
      </c>
      <c r="C339" s="45">
        <f>'[2]96-99'!B324</f>
        <v>862</v>
      </c>
      <c r="D339" s="45">
        <f>'[2]96-99'!B690</f>
        <v>1023</v>
      </c>
      <c r="E339" s="45">
        <f>'[2]96-99'!B1055</f>
        <v>1192</v>
      </c>
      <c r="F339" s="45">
        <f>'[2]96-99'!B1420</f>
        <v>1076</v>
      </c>
      <c r="G339" s="82">
        <f>'[2]Core rec-send'!I387</f>
        <v>95.163999999999987</v>
      </c>
      <c r="H339" s="45">
        <f t="shared" si="11"/>
        <v>1076</v>
      </c>
      <c r="I339" s="43">
        <f t="shared" si="10"/>
        <v>1</v>
      </c>
    </row>
    <row r="340" spans="1:9" x14ac:dyDescent="0.25">
      <c r="A340" s="81" t="str">
        <f>'[2]93-95'!D751</f>
        <v>11/20</v>
      </c>
      <c r="B340" s="45">
        <f>'[2]93-95'!F751/1000</f>
        <v>1060.3</v>
      </c>
      <c r="C340" s="45">
        <f>'[2]96-99'!B325</f>
        <v>950</v>
      </c>
      <c r="D340" s="45">
        <f>'[2]96-99'!B691</f>
        <v>1034</v>
      </c>
      <c r="E340" s="45">
        <f>'[2]96-99'!B1056</f>
        <v>1114</v>
      </c>
      <c r="F340" s="45">
        <f>'[2]96-99'!B1421</f>
        <v>1142</v>
      </c>
      <c r="G340" s="82">
        <f>'[2]Core rec-send'!I388</f>
        <v>83.747000000000071</v>
      </c>
      <c r="H340" s="45">
        <f t="shared" si="11"/>
        <v>1142</v>
      </c>
      <c r="I340" s="43">
        <f t="shared" si="10"/>
        <v>1</v>
      </c>
    </row>
    <row r="341" spans="1:9" x14ac:dyDescent="0.25">
      <c r="A341" s="81" t="str">
        <f>'[2]93-95'!D752</f>
        <v>11/21</v>
      </c>
      <c r="B341" s="45">
        <f>'[2]93-95'!F752/1000</f>
        <v>1060.3</v>
      </c>
      <c r="C341" s="45">
        <f>'[2]96-99'!B326</f>
        <v>730</v>
      </c>
      <c r="D341" s="45">
        <f>'[2]96-99'!B692</f>
        <v>881</v>
      </c>
      <c r="E341" s="45">
        <f>'[2]96-99'!B1057</f>
        <v>1087</v>
      </c>
      <c r="F341" s="45">
        <f>'[2]96-99'!B1422</f>
        <v>1418</v>
      </c>
      <c r="G341" s="82">
        <f>'[2]Core rec-send'!I389</f>
        <v>-204.69599999999991</v>
      </c>
      <c r="H341" s="45">
        <f t="shared" si="11"/>
        <v>1213.3040000000001</v>
      </c>
      <c r="I341" s="43">
        <f t="shared" si="10"/>
        <v>1</v>
      </c>
    </row>
    <row r="342" spans="1:9" x14ac:dyDescent="0.25">
      <c r="A342" s="81" t="str">
        <f>'[2]93-95'!D753</f>
        <v>11/22</v>
      </c>
      <c r="B342" s="45">
        <f>'[2]93-95'!F753/1000</f>
        <v>1244.3040000000001</v>
      </c>
      <c r="C342" s="45">
        <f>'[2]96-99'!B327</f>
        <v>803</v>
      </c>
      <c r="D342" s="45">
        <f>'[2]96-99'!B693</f>
        <v>944</v>
      </c>
      <c r="E342" s="45">
        <f>'[2]96-99'!B1058</f>
        <v>1147</v>
      </c>
      <c r="F342" s="45">
        <f>'[2]96-99'!B1423</f>
        <v>1578</v>
      </c>
      <c r="G342" s="82">
        <f>'[2]Core rec-send'!I390</f>
        <v>-337.74499999999989</v>
      </c>
      <c r="H342" s="45">
        <f t="shared" si="11"/>
        <v>1240.2550000000001</v>
      </c>
      <c r="I342" s="43">
        <f t="shared" si="10"/>
        <v>1</v>
      </c>
    </row>
    <row r="343" spans="1:9" x14ac:dyDescent="0.25">
      <c r="A343" s="81" t="str">
        <f>'[2]93-95'!D754</f>
        <v>11/23</v>
      </c>
      <c r="B343" s="45">
        <f>'[2]93-95'!F754/1000</f>
        <v>968.29700000000003</v>
      </c>
      <c r="C343" s="45">
        <f>'[2]96-99'!B328</f>
        <v>856</v>
      </c>
      <c r="D343" s="45">
        <f>'[2]96-99'!B694</f>
        <v>999</v>
      </c>
      <c r="E343" s="45">
        <f>'[2]96-99'!B1059</f>
        <v>1193</v>
      </c>
      <c r="F343" s="45">
        <f>'[2]96-99'!B1424</f>
        <v>1620</v>
      </c>
      <c r="G343" s="82">
        <f>'[2]Core rec-send'!I391</f>
        <v>-463.84699999999998</v>
      </c>
      <c r="H343" s="45">
        <f t="shared" si="11"/>
        <v>1156.153</v>
      </c>
      <c r="I343" s="43">
        <f t="shared" si="10"/>
        <v>1</v>
      </c>
    </row>
    <row r="344" spans="1:9" x14ac:dyDescent="0.25">
      <c r="A344" s="81" t="str">
        <f>'[2]93-95'!D755</f>
        <v>11/24</v>
      </c>
      <c r="B344" s="45">
        <f>'[2]93-95'!F755/1000</f>
        <v>1060.3</v>
      </c>
      <c r="C344" s="45">
        <f>'[2]96-99'!B329</f>
        <v>1160</v>
      </c>
      <c r="D344" s="45">
        <f>'[2]96-99'!B695</f>
        <v>1105</v>
      </c>
      <c r="E344" s="45">
        <f>'[2]96-99'!B1060</f>
        <v>1239</v>
      </c>
      <c r="F344" s="45">
        <f>'[2]96-99'!B1425</f>
        <v>1368</v>
      </c>
      <c r="G344" s="82">
        <f>'[2]Core rec-send'!I392</f>
        <v>-182.87400000000002</v>
      </c>
      <c r="H344" s="45">
        <f t="shared" si="11"/>
        <v>1185.126</v>
      </c>
      <c r="I344" s="43">
        <f t="shared" si="10"/>
        <v>1</v>
      </c>
    </row>
    <row r="345" spans="1:9" x14ac:dyDescent="0.25">
      <c r="A345" s="81" t="str">
        <f>'[2]93-95'!D756</f>
        <v>11/25</v>
      </c>
      <c r="B345" s="45">
        <f>'[2]93-95'!F756/1000</f>
        <v>1050.077</v>
      </c>
      <c r="C345" s="45">
        <f>'[2]96-99'!B330</f>
        <v>1230</v>
      </c>
      <c r="D345" s="45">
        <f>'[2]96-99'!B696</f>
        <v>1020</v>
      </c>
      <c r="E345" s="45">
        <f>'[2]96-99'!B1061</f>
        <v>1087</v>
      </c>
      <c r="F345" s="45">
        <f>'[2]96-99'!B1426</f>
        <v>1192</v>
      </c>
      <c r="G345" s="82">
        <f>'[2]Core rec-send'!I393</f>
        <v>82.372000000000071</v>
      </c>
      <c r="H345" s="45">
        <f t="shared" si="11"/>
        <v>1192</v>
      </c>
      <c r="I345" s="43">
        <f t="shared" si="10"/>
        <v>1</v>
      </c>
    </row>
    <row r="346" spans="1:9" x14ac:dyDescent="0.25">
      <c r="A346" s="81" t="str">
        <f>'[2]93-95'!D757</f>
        <v>11/26</v>
      </c>
      <c r="B346" s="45">
        <f>'[2]93-95'!F757/1000</f>
        <v>1327.374</v>
      </c>
      <c r="C346" s="45">
        <f>'[2]96-99'!B331</f>
        <v>952</v>
      </c>
      <c r="D346" s="45">
        <f>'[2]96-99'!B697</f>
        <v>1283</v>
      </c>
      <c r="E346" s="45">
        <f>'[2]96-99'!B1062</f>
        <v>865</v>
      </c>
      <c r="F346" s="45">
        <f>'[2]96-99'!B1427</f>
        <v>961</v>
      </c>
      <c r="G346" s="82">
        <f>'[2]Core rec-send'!I394</f>
        <v>308.548</v>
      </c>
      <c r="H346" s="45">
        <f t="shared" si="11"/>
        <v>961</v>
      </c>
      <c r="I346" s="43">
        <f t="shared" si="10"/>
        <v>0</v>
      </c>
    </row>
    <row r="347" spans="1:9" x14ac:dyDescent="0.25">
      <c r="A347" s="81" t="str">
        <f>'[2]93-95'!D758</f>
        <v>11/27</v>
      </c>
      <c r="B347" s="45">
        <f>'[2]93-95'!F758/1000</f>
        <v>1244.3040000000001</v>
      </c>
      <c r="C347" s="45">
        <f>'[2]96-99'!B332</f>
        <v>898</v>
      </c>
      <c r="D347" s="45">
        <f>'[2]96-99'!B698</f>
        <v>1227</v>
      </c>
      <c r="E347" s="45">
        <f>'[2]96-99'!B1063</f>
        <v>1022</v>
      </c>
      <c r="F347" s="45">
        <f>'[2]96-99'!B1428</f>
        <v>1193</v>
      </c>
      <c r="G347" s="82">
        <f>'[2]Core rec-send'!I395</f>
        <v>57.916999999999916</v>
      </c>
      <c r="H347" s="45">
        <f t="shared" si="11"/>
        <v>1193</v>
      </c>
      <c r="I347" s="43">
        <f t="shared" si="10"/>
        <v>1</v>
      </c>
    </row>
    <row r="348" spans="1:9" x14ac:dyDescent="0.25">
      <c r="A348" s="81" t="str">
        <f>'[2]93-95'!D759</f>
        <v>11/28</v>
      </c>
      <c r="B348" s="45">
        <f>'[2]93-95'!F759/1000</f>
        <v>1152.3009999999999</v>
      </c>
      <c r="C348" s="45">
        <f>'[2]96-99'!B333</f>
        <v>1042</v>
      </c>
      <c r="D348" s="45">
        <f>'[2]96-99'!B699</f>
        <v>1060</v>
      </c>
      <c r="E348" s="45">
        <f>'[2]96-99'!B1064</f>
        <v>1315</v>
      </c>
      <c r="F348" s="45">
        <f>'[2]96-99'!B1429</f>
        <v>1279</v>
      </c>
      <c r="G348" s="82">
        <f>'[2]Core rec-send'!I396</f>
        <v>-43.853000000000065</v>
      </c>
      <c r="H348" s="45">
        <f t="shared" si="11"/>
        <v>1235.1469999999999</v>
      </c>
      <c r="I348" s="43">
        <f t="shared" si="10"/>
        <v>1</v>
      </c>
    </row>
    <row r="349" spans="1:9" x14ac:dyDescent="0.25">
      <c r="A349" s="81" t="str">
        <f>'[2]93-95'!D760</f>
        <v>11/29</v>
      </c>
      <c r="B349" s="45">
        <f>'[2]93-95'!F760/1000</f>
        <v>1060.3</v>
      </c>
      <c r="C349" s="45">
        <f>'[2]96-99'!B334</f>
        <v>1296</v>
      </c>
      <c r="D349" s="45">
        <f>'[2]96-99'!B700</f>
        <v>1005</v>
      </c>
      <c r="E349" s="45">
        <f>'[2]96-99'!B1065</f>
        <v>1389</v>
      </c>
      <c r="F349" s="45">
        <f>'[2]96-99'!B1430</f>
        <v>1159</v>
      </c>
      <c r="G349" s="82">
        <f>'[2]Core rec-send'!I397</f>
        <v>130.68000000000006</v>
      </c>
      <c r="H349" s="45">
        <f t="shared" si="11"/>
        <v>1159</v>
      </c>
      <c r="I349" s="43">
        <f t="shared" si="10"/>
        <v>1</v>
      </c>
    </row>
    <row r="350" spans="1:9" x14ac:dyDescent="0.25">
      <c r="A350" s="81" t="str">
        <f>'[2]93-95'!D761</f>
        <v>11/30</v>
      </c>
      <c r="B350" s="45">
        <f>'[2]93-95'!F761/1000</f>
        <v>1060.3</v>
      </c>
      <c r="C350" s="45">
        <f>'[2]96-99'!B335</f>
        <v>1536</v>
      </c>
      <c r="D350" s="45">
        <f>'[2]96-99'!B701</f>
        <v>1443</v>
      </c>
      <c r="E350" s="45">
        <f>'[2]96-99'!B1066</f>
        <v>1318</v>
      </c>
      <c r="F350" s="45">
        <f>'[2]96-99'!B1431</f>
        <v>1276</v>
      </c>
      <c r="G350" s="82">
        <f>'[2]Core rec-send'!I398</f>
        <v>-87.548999999999978</v>
      </c>
      <c r="H350" s="45">
        <f t="shared" si="11"/>
        <v>1188.451</v>
      </c>
      <c r="I350" s="43">
        <f t="shared" si="10"/>
        <v>1</v>
      </c>
    </row>
    <row r="351" spans="1:9" ht="15" x14ac:dyDescent="0.3">
      <c r="A351" s="83">
        <v>36861</v>
      </c>
      <c r="B351" s="84" t="s">
        <v>165</v>
      </c>
      <c r="C351" s="45">
        <f>'[2]96-99'!B336</f>
        <v>1479</v>
      </c>
      <c r="D351" s="45">
        <f>'[2]96-99'!B702</f>
        <v>1363</v>
      </c>
      <c r="E351" s="45">
        <f>'[2]96-99'!B1067</f>
        <v>1501</v>
      </c>
      <c r="F351" s="45">
        <f>'[2]96-99'!B1432</f>
        <v>1433</v>
      </c>
      <c r="G351" s="82">
        <f>'[2]Core rec-send'!I399</f>
        <v>-232.49700000000007</v>
      </c>
      <c r="H351" s="45">
        <f t="shared" si="11"/>
        <v>1200.5029999999999</v>
      </c>
      <c r="I351" s="43">
        <f t="shared" si="10"/>
        <v>1</v>
      </c>
    </row>
    <row r="352" spans="1:9" ht="15" x14ac:dyDescent="0.3">
      <c r="A352" s="83">
        <v>36862</v>
      </c>
      <c r="B352" s="84" t="s">
        <v>165</v>
      </c>
      <c r="C352" s="45">
        <f>'[2]96-99'!B337</f>
        <v>1499</v>
      </c>
      <c r="D352" s="45">
        <f>'[2]96-99'!B703</f>
        <v>1396</v>
      </c>
      <c r="E352" s="45">
        <f>'[2]96-99'!B1068</f>
        <v>1415</v>
      </c>
      <c r="F352" s="45">
        <f>'[2]96-99'!B1433</f>
        <v>1361</v>
      </c>
      <c r="G352" s="82">
        <f>'[2]Core rec-send'!I400</f>
        <v>-185.31700000000001</v>
      </c>
      <c r="H352" s="45">
        <f t="shared" si="11"/>
        <v>1175.683</v>
      </c>
      <c r="I352" s="43">
        <f t="shared" si="10"/>
        <v>1</v>
      </c>
    </row>
    <row r="353" spans="1:9" ht="15" x14ac:dyDescent="0.3">
      <c r="A353" s="83">
        <v>36863</v>
      </c>
      <c r="B353" s="84" t="s">
        <v>165</v>
      </c>
      <c r="C353" s="45">
        <f>'[2]96-99'!B338</f>
        <v>1477</v>
      </c>
      <c r="D353" s="45">
        <f>'[2]96-99'!B704</f>
        <v>1362</v>
      </c>
      <c r="E353" s="45">
        <f>'[2]96-99'!B1069</f>
        <v>1528</v>
      </c>
      <c r="F353" s="45">
        <f>'[2]96-99'!B1434</f>
        <v>1478</v>
      </c>
      <c r="G353" s="82">
        <f>'[2]Core rec-send'!I401</f>
        <v>-238.38799999999992</v>
      </c>
      <c r="H353" s="45">
        <f t="shared" si="11"/>
        <v>1239.6120000000001</v>
      </c>
      <c r="I353" s="43">
        <f t="shared" si="10"/>
        <v>1</v>
      </c>
    </row>
    <row r="354" spans="1:9" ht="15" x14ac:dyDescent="0.3">
      <c r="A354" s="83">
        <v>36864</v>
      </c>
      <c r="B354" s="84" t="s">
        <v>165</v>
      </c>
      <c r="C354" s="45">
        <f>'[2]96-99'!B339</f>
        <v>1489</v>
      </c>
      <c r="D354" s="45">
        <f>'[2]96-99'!B705</f>
        <v>1307</v>
      </c>
      <c r="E354" s="45">
        <f>'[2]96-99'!B1070</f>
        <v>1673</v>
      </c>
      <c r="F354" s="45">
        <f>'[2]96-99'!B1435</f>
        <v>1476</v>
      </c>
      <c r="G354" s="82">
        <f>'[2]Core rec-send'!I402</f>
        <v>-149.22000000000003</v>
      </c>
      <c r="H354" s="45">
        <f t="shared" si="11"/>
        <v>1326.78</v>
      </c>
      <c r="I354" s="43">
        <f t="shared" si="10"/>
        <v>1</v>
      </c>
    </row>
    <row r="355" spans="1:9" ht="15" x14ac:dyDescent="0.3">
      <c r="A355" s="83">
        <v>36865</v>
      </c>
      <c r="B355" s="84" t="s">
        <v>165</v>
      </c>
      <c r="C355" s="45">
        <f>'[2]96-99'!B340</f>
        <v>1411</v>
      </c>
      <c r="D355" s="45">
        <f>'[2]96-99'!B706</f>
        <v>1331</v>
      </c>
      <c r="E355" s="45">
        <f>'[2]96-99'!B1071</f>
        <v>1699</v>
      </c>
      <c r="F355" s="45">
        <f>'[2]96-99'!B1436</f>
        <v>1655</v>
      </c>
      <c r="G355" s="82">
        <f>'[2]Core rec-send'!I403</f>
        <v>-331.36400000000003</v>
      </c>
      <c r="H355" s="45">
        <f t="shared" si="11"/>
        <v>1323.636</v>
      </c>
      <c r="I355" s="43">
        <f t="shared" si="10"/>
        <v>1</v>
      </c>
    </row>
    <row r="356" spans="1:9" ht="15" x14ac:dyDescent="0.3">
      <c r="A356" s="83">
        <v>36866</v>
      </c>
      <c r="B356" s="84" t="s">
        <v>165</v>
      </c>
      <c r="C356" s="45">
        <f>'[2]96-99'!B341</f>
        <v>1403</v>
      </c>
      <c r="D356" s="45">
        <f>'[2]96-99'!B707</f>
        <v>1389</v>
      </c>
      <c r="E356" s="45">
        <f>'[2]96-99'!B1072</f>
        <v>2195</v>
      </c>
      <c r="F356" s="45">
        <f>'[2]96-99'!B1437</f>
        <v>1627</v>
      </c>
      <c r="G356" s="82">
        <f>'[2]Core rec-send'!I404</f>
        <v>-319.8130000000001</v>
      </c>
      <c r="H356" s="45">
        <f t="shared" si="11"/>
        <v>1307.1869999999999</v>
      </c>
      <c r="I356" s="43">
        <f t="shared" si="10"/>
        <v>1</v>
      </c>
    </row>
    <row r="357" spans="1:9" ht="15" x14ac:dyDescent="0.3">
      <c r="A357" s="83">
        <v>36867</v>
      </c>
      <c r="B357" s="84" t="s">
        <v>165</v>
      </c>
      <c r="C357" s="45">
        <f>'[2]96-99'!B342</f>
        <v>1154</v>
      </c>
      <c r="D357" s="45">
        <f>'[2]96-99'!B708</f>
        <v>1447</v>
      </c>
      <c r="E357" s="45">
        <f>'[2]96-99'!B1073</f>
        <v>2226</v>
      </c>
      <c r="F357" s="45">
        <f>'[2]96-99'!B1438</f>
        <v>1709</v>
      </c>
      <c r="G357" s="82">
        <f>'[2]Core rec-send'!I405</f>
        <v>-558.01800000000003</v>
      </c>
      <c r="H357" s="45">
        <f t="shared" si="11"/>
        <v>1150.982</v>
      </c>
      <c r="I357" s="43">
        <f t="shared" si="10"/>
        <v>1</v>
      </c>
    </row>
    <row r="358" spans="1:9" ht="15" x14ac:dyDescent="0.3">
      <c r="A358" s="83">
        <v>36868</v>
      </c>
      <c r="B358" s="84" t="s">
        <v>165</v>
      </c>
      <c r="C358" s="45">
        <f>'[2]96-99'!B343</f>
        <v>1244</v>
      </c>
      <c r="D358" s="45">
        <f>'[2]96-99'!B709</f>
        <v>1835</v>
      </c>
      <c r="E358" s="45">
        <f>'[2]96-99'!B1074</f>
        <v>1916</v>
      </c>
      <c r="F358" s="45">
        <f>'[2]96-99'!B1439</f>
        <v>1769</v>
      </c>
      <c r="G358" s="82">
        <f>'[2]Core rec-send'!I406</f>
        <v>-682.29</v>
      </c>
      <c r="H358" s="45">
        <f t="shared" si="11"/>
        <v>1086.71</v>
      </c>
      <c r="I358" s="43">
        <f t="shared" si="10"/>
        <v>1</v>
      </c>
    </row>
    <row r="359" spans="1:9" ht="15" x14ac:dyDescent="0.3">
      <c r="A359" s="83">
        <v>36869</v>
      </c>
      <c r="B359" s="84" t="s">
        <v>165</v>
      </c>
      <c r="C359" s="45">
        <f>'[2]96-99'!B344</f>
        <v>1120</v>
      </c>
      <c r="D359" s="45">
        <f>'[2]96-99'!B710</f>
        <v>1985</v>
      </c>
      <c r="E359" s="45">
        <f>'[2]96-99'!B1075</f>
        <v>1875</v>
      </c>
      <c r="F359" s="45">
        <f>'[2]96-99'!B1440</f>
        <v>1764</v>
      </c>
      <c r="G359" s="82">
        <f>'[2]Core rec-send'!I407</f>
        <v>-609.67499999999995</v>
      </c>
      <c r="H359" s="45">
        <f t="shared" si="11"/>
        <v>1154.325</v>
      </c>
      <c r="I359" s="43">
        <f t="shared" si="10"/>
        <v>1</v>
      </c>
    </row>
    <row r="360" spans="1:9" ht="15" x14ac:dyDescent="0.3">
      <c r="A360" s="83">
        <v>36870</v>
      </c>
      <c r="B360" s="84" t="s">
        <v>165</v>
      </c>
      <c r="C360" s="45">
        <f>'[2]96-99'!B345</f>
        <v>1437</v>
      </c>
      <c r="D360" s="45">
        <f>'[2]96-99'!B711</f>
        <v>1914</v>
      </c>
      <c r="E360" s="45">
        <f>'[2]96-99'!B1076</f>
        <v>1852</v>
      </c>
      <c r="F360" s="45">
        <f>'[2]96-99'!B1441</f>
        <v>1818</v>
      </c>
      <c r="G360" s="82">
        <f>'[2]Core rec-send'!I408</f>
        <v>-667.99499999999989</v>
      </c>
      <c r="H360" s="45">
        <f t="shared" si="11"/>
        <v>1150.0050000000001</v>
      </c>
      <c r="I360" s="43">
        <f t="shared" si="10"/>
        <v>1</v>
      </c>
    </row>
    <row r="361" spans="1:9" ht="15" x14ac:dyDescent="0.3">
      <c r="A361" s="83">
        <v>36871</v>
      </c>
      <c r="B361" s="84" t="s">
        <v>165</v>
      </c>
      <c r="C361" s="45">
        <f>'[2]96-99'!B346</f>
        <v>1263</v>
      </c>
      <c r="D361" s="45">
        <f>'[2]96-99'!B712</f>
        <v>1923</v>
      </c>
      <c r="E361" s="45">
        <f>'[2]96-99'!B1077</f>
        <v>1694</v>
      </c>
      <c r="F361" s="45">
        <f>'[2]96-99'!B1442</f>
        <v>1639</v>
      </c>
      <c r="G361" s="82">
        <f>'[2]Core rec-send'!I409</f>
        <v>-412.11599999999999</v>
      </c>
      <c r="H361" s="45">
        <f t="shared" si="11"/>
        <v>1226.884</v>
      </c>
      <c r="I361" s="43">
        <f t="shared" si="10"/>
        <v>1</v>
      </c>
    </row>
    <row r="362" spans="1:9" ht="15" x14ac:dyDescent="0.3">
      <c r="A362" s="83">
        <v>36872</v>
      </c>
      <c r="B362" s="84" t="s">
        <v>165</v>
      </c>
      <c r="C362" s="45">
        <f>'[2]96-99'!B347</f>
        <v>1099</v>
      </c>
      <c r="D362" s="45">
        <f>'[2]96-99'!B713</f>
        <v>1772</v>
      </c>
      <c r="E362" s="45">
        <f>'[2]96-99'!B1078</f>
        <v>1331</v>
      </c>
      <c r="F362" s="45">
        <f>'[2]96-99'!B1443</f>
        <v>1647</v>
      </c>
      <c r="G362" s="82">
        <f>'[2]Core rec-send'!I410</f>
        <v>-432.58999999999992</v>
      </c>
      <c r="H362" s="45">
        <f t="shared" si="11"/>
        <v>1214.4100000000001</v>
      </c>
      <c r="I362" s="43">
        <f t="shared" si="10"/>
        <v>1</v>
      </c>
    </row>
    <row r="363" spans="1:9" ht="15" x14ac:dyDescent="0.3">
      <c r="A363" s="83">
        <v>36873</v>
      </c>
      <c r="B363" s="84" t="s">
        <v>165</v>
      </c>
      <c r="C363" s="45">
        <f>'[2]96-99'!B348</f>
        <v>981</v>
      </c>
      <c r="D363" s="45">
        <f>'[2]96-99'!B714</f>
        <v>1589</v>
      </c>
      <c r="E363" s="45">
        <f>'[2]96-99'!B1079</f>
        <v>1286</v>
      </c>
      <c r="F363" s="45">
        <f>'[2]96-99'!B1444</f>
        <v>1862</v>
      </c>
      <c r="G363" s="82">
        <f>'[2]Core rec-send'!I411</f>
        <v>-680.87699999999995</v>
      </c>
      <c r="H363" s="45">
        <f t="shared" si="11"/>
        <v>1181.123</v>
      </c>
      <c r="I363" s="43">
        <f t="shared" si="10"/>
        <v>1</v>
      </c>
    </row>
    <row r="364" spans="1:9" ht="15" x14ac:dyDescent="0.3">
      <c r="A364" s="83">
        <v>36874</v>
      </c>
      <c r="B364" s="84" t="s">
        <v>165</v>
      </c>
      <c r="C364" s="45">
        <f>'[2]96-99'!B349</f>
        <v>1066</v>
      </c>
      <c r="D364" s="45">
        <f>'[2]96-99'!B715</f>
        <v>1514</v>
      </c>
      <c r="E364" s="45">
        <f>'[2]96-99'!B1080</f>
        <v>1617</v>
      </c>
      <c r="F364" s="45">
        <f>'[2]96-99'!B1445</f>
        <v>1881</v>
      </c>
      <c r="G364" s="82">
        <f>'[2]Core rec-send'!I412</f>
        <v>-785.44800000000009</v>
      </c>
      <c r="H364" s="45">
        <f t="shared" si="11"/>
        <v>1095.5519999999999</v>
      </c>
      <c r="I364" s="43">
        <f t="shared" si="10"/>
        <v>1</v>
      </c>
    </row>
    <row r="365" spans="1:9" ht="15" x14ac:dyDescent="0.3">
      <c r="A365" s="83">
        <v>36875</v>
      </c>
      <c r="B365" s="84" t="s">
        <v>165</v>
      </c>
      <c r="C365" s="45">
        <f>'[2]96-99'!B350</f>
        <v>1094</v>
      </c>
      <c r="D365" s="45">
        <f>'[2]96-99'!B716</f>
        <v>1495</v>
      </c>
      <c r="E365" s="45">
        <f>'[2]96-99'!B1081</f>
        <v>1156</v>
      </c>
      <c r="F365" s="45">
        <f>'[2]96-99'!B1446</f>
        <v>1582</v>
      </c>
      <c r="G365" s="82">
        <f>'[2]Core rec-send'!I413</f>
        <v>-476.47499999999991</v>
      </c>
      <c r="H365" s="45">
        <f t="shared" si="11"/>
        <v>1105.5250000000001</v>
      </c>
      <c r="I365" s="43">
        <f t="shared" si="10"/>
        <v>1</v>
      </c>
    </row>
    <row r="366" spans="1:9" ht="15" x14ac:dyDescent="0.3">
      <c r="A366" s="83">
        <v>36876</v>
      </c>
      <c r="B366" s="84" t="s">
        <v>165</v>
      </c>
      <c r="C366" s="45">
        <f>'[2]96-99'!B351</f>
        <v>1428</v>
      </c>
      <c r="D366" s="45">
        <f>'[2]96-99'!B717</f>
        <v>1495</v>
      </c>
      <c r="E366" s="45">
        <f>'[2]96-99'!B1082</f>
        <v>1048</v>
      </c>
      <c r="F366" s="45">
        <f>'[2]96-99'!B1447</f>
        <v>1403</v>
      </c>
      <c r="G366" s="82">
        <f>'[2]Core rec-send'!I414</f>
        <v>-403.12699999999995</v>
      </c>
      <c r="H366" s="45">
        <f t="shared" si="11"/>
        <v>999.87300000000005</v>
      </c>
      <c r="I366" s="43">
        <f t="shared" si="10"/>
        <v>0</v>
      </c>
    </row>
    <row r="367" spans="1:9" ht="15" x14ac:dyDescent="0.3">
      <c r="A367" s="83">
        <v>36877</v>
      </c>
      <c r="B367" s="84" t="s">
        <v>165</v>
      </c>
      <c r="C367" s="45">
        <f>'[2]96-99'!B352</f>
        <v>1396</v>
      </c>
      <c r="D367" s="45">
        <f>'[2]96-99'!B718</f>
        <v>1440</v>
      </c>
      <c r="E367" s="45">
        <f>'[2]96-99'!B1083</f>
        <v>1108</v>
      </c>
      <c r="F367" s="45">
        <f>'[2]96-99'!B1448</f>
        <v>1197</v>
      </c>
      <c r="G367" s="82">
        <f>'[2]Core rec-send'!I415</f>
        <v>-168.74900000000002</v>
      </c>
      <c r="H367" s="45">
        <f t="shared" si="11"/>
        <v>1028.251</v>
      </c>
      <c r="I367" s="43">
        <f t="shared" si="10"/>
        <v>1</v>
      </c>
    </row>
    <row r="368" spans="1:9" ht="15" x14ac:dyDescent="0.3">
      <c r="A368" s="83">
        <v>36878</v>
      </c>
      <c r="B368" s="84" t="s">
        <v>165</v>
      </c>
      <c r="C368" s="45">
        <f>'[2]96-99'!B353</f>
        <v>1361</v>
      </c>
      <c r="D368" s="45">
        <f>'[2]96-99'!B719</f>
        <v>1820</v>
      </c>
      <c r="E368" s="45">
        <f>'[2]96-99'!B1084</f>
        <v>1225</v>
      </c>
      <c r="F368" s="45">
        <f>'[2]96-99'!B1449</f>
        <v>1267</v>
      </c>
      <c r="G368" s="82">
        <f>'[2]Core rec-send'!I416</f>
        <v>-117.423</v>
      </c>
      <c r="H368" s="45">
        <f t="shared" si="11"/>
        <v>1149.577</v>
      </c>
      <c r="I368" s="43">
        <f t="shared" si="10"/>
        <v>1</v>
      </c>
    </row>
    <row r="369" spans="1:9" ht="15" x14ac:dyDescent="0.3">
      <c r="A369" s="83">
        <v>36879</v>
      </c>
      <c r="B369" s="84" t="s">
        <v>165</v>
      </c>
      <c r="C369" s="45">
        <f>'[2]96-99'!B354</f>
        <v>1546</v>
      </c>
      <c r="D369" s="45">
        <f>'[2]96-99'!B720</f>
        <v>1599</v>
      </c>
      <c r="E369" s="45">
        <f>'[2]96-99'!B1085</f>
        <v>1391</v>
      </c>
      <c r="F369" s="45">
        <f>'[2]96-99'!B1450</f>
        <v>1211</v>
      </c>
      <c r="G369" s="82">
        <f>'[2]Core rec-send'!I417</f>
        <v>-54.582000000000107</v>
      </c>
      <c r="H369" s="45">
        <f t="shared" si="11"/>
        <v>1156.4179999999999</v>
      </c>
      <c r="I369" s="43">
        <f t="shared" si="10"/>
        <v>1</v>
      </c>
    </row>
    <row r="370" spans="1:9" ht="15" x14ac:dyDescent="0.3">
      <c r="A370" s="83">
        <v>36880</v>
      </c>
      <c r="B370" s="84" t="s">
        <v>165</v>
      </c>
      <c r="C370" s="45">
        <f>'[2]96-99'!B355</f>
        <v>1549</v>
      </c>
      <c r="D370" s="45">
        <f>'[2]96-99'!B721</f>
        <v>1573</v>
      </c>
      <c r="E370" s="45">
        <f>'[2]96-99'!B1086</f>
        <v>2137</v>
      </c>
      <c r="F370" s="45">
        <f>'[2]96-99'!B1451</f>
        <v>1206</v>
      </c>
      <c r="G370" s="82">
        <f>'[2]Core rec-send'!I418</f>
        <v>-53.251999999999953</v>
      </c>
      <c r="H370" s="45">
        <f t="shared" si="11"/>
        <v>1152.748</v>
      </c>
      <c r="I370" s="43">
        <f t="shared" si="10"/>
        <v>1</v>
      </c>
    </row>
    <row r="371" spans="1:9" ht="15" x14ac:dyDescent="0.3">
      <c r="A371" s="83">
        <v>36881</v>
      </c>
      <c r="B371" s="84" t="s">
        <v>165</v>
      </c>
      <c r="C371" s="45">
        <f>'[2]96-99'!B356</f>
        <v>1479</v>
      </c>
      <c r="D371" s="45">
        <f>'[2]96-99'!B722</f>
        <v>1982</v>
      </c>
      <c r="E371" s="45">
        <f>'[2]96-99'!B1087</f>
        <v>2634</v>
      </c>
      <c r="F371" s="45">
        <f>'[2]96-99'!B1452</f>
        <v>1303</v>
      </c>
      <c r="G371" s="82">
        <f>'[2]Core rec-send'!I419</f>
        <v>-289.40499999999997</v>
      </c>
      <c r="H371" s="45">
        <f t="shared" si="11"/>
        <v>1013.595</v>
      </c>
      <c r="I371" s="43">
        <f t="shared" si="10"/>
        <v>1</v>
      </c>
    </row>
    <row r="372" spans="1:9" ht="15" x14ac:dyDescent="0.3">
      <c r="A372" s="83">
        <v>36882</v>
      </c>
      <c r="B372" s="84" t="s">
        <v>165</v>
      </c>
      <c r="C372" s="45">
        <f>'[2]96-99'!B357</f>
        <v>1535</v>
      </c>
      <c r="D372" s="45">
        <f>'[2]96-99'!B723</f>
        <v>1916</v>
      </c>
      <c r="E372" s="45">
        <f>'[2]96-99'!B1088</f>
        <v>2585</v>
      </c>
      <c r="F372" s="45">
        <f>'[2]96-99'!B1453</f>
        <v>1371</v>
      </c>
      <c r="G372" s="82">
        <f>'[2]Core rec-send'!I420</f>
        <v>-369.94399999999996</v>
      </c>
      <c r="H372" s="45">
        <f t="shared" si="11"/>
        <v>1001.056</v>
      </c>
      <c r="I372" s="43">
        <f t="shared" si="10"/>
        <v>1</v>
      </c>
    </row>
    <row r="373" spans="1:9" ht="15" x14ac:dyDescent="0.3">
      <c r="A373" s="83">
        <v>36883</v>
      </c>
      <c r="B373" s="84" t="s">
        <v>165</v>
      </c>
      <c r="C373" s="45">
        <f>'[2]96-99'!B358</f>
        <v>1490</v>
      </c>
      <c r="D373" s="45">
        <f>'[2]96-99'!B724</f>
        <v>1712</v>
      </c>
      <c r="E373" s="45">
        <f>'[2]96-99'!B1089</f>
        <v>2447</v>
      </c>
      <c r="F373" s="45">
        <f>'[2]96-99'!B1454</f>
        <v>1215</v>
      </c>
      <c r="G373" s="82">
        <f>'[2]Core rec-send'!I421</f>
        <v>-9.1289999999999054</v>
      </c>
      <c r="H373" s="45">
        <f t="shared" si="11"/>
        <v>1205.8710000000001</v>
      </c>
      <c r="I373" s="43">
        <f t="shared" si="10"/>
        <v>1</v>
      </c>
    </row>
    <row r="374" spans="1:9" ht="15" x14ac:dyDescent="0.3">
      <c r="A374" s="83">
        <v>36884</v>
      </c>
      <c r="B374" s="84" t="s">
        <v>165</v>
      </c>
      <c r="C374" s="45">
        <f>'[2]96-99'!B359</f>
        <v>1417</v>
      </c>
      <c r="D374" s="45">
        <f>'[2]96-99'!B725</f>
        <v>1673</v>
      </c>
      <c r="E374" s="45">
        <f>'[2]96-99'!B1090</f>
        <v>1947</v>
      </c>
      <c r="F374" s="45">
        <f>'[2]96-99'!B1455</f>
        <v>1177</v>
      </c>
      <c r="G374" s="82">
        <f>'[2]Core rec-send'!I422</f>
        <v>86.958000000000084</v>
      </c>
      <c r="H374" s="45">
        <f t="shared" si="11"/>
        <v>1177</v>
      </c>
      <c r="I374" s="43">
        <f t="shared" si="10"/>
        <v>1</v>
      </c>
    </row>
    <row r="375" spans="1:9" ht="15" x14ac:dyDescent="0.3">
      <c r="A375" s="83">
        <v>36885</v>
      </c>
      <c r="B375" s="84" t="s">
        <v>165</v>
      </c>
      <c r="C375" s="45">
        <f>'[2]96-99'!B360</f>
        <v>1566</v>
      </c>
      <c r="D375" s="45">
        <f>'[2]96-99'!B726</f>
        <v>2084</v>
      </c>
      <c r="E375" s="45">
        <f>'[2]96-99'!B1091</f>
        <v>1485</v>
      </c>
      <c r="F375" s="45">
        <f>'[2]96-99'!B1456</f>
        <v>1117</v>
      </c>
      <c r="G375" s="82">
        <f>'[2]Core rec-send'!I423</f>
        <v>156.77600000000007</v>
      </c>
      <c r="H375" s="45">
        <f t="shared" si="11"/>
        <v>1117</v>
      </c>
      <c r="I375" s="43">
        <f t="shared" si="10"/>
        <v>1</v>
      </c>
    </row>
    <row r="376" spans="1:9" ht="15" x14ac:dyDescent="0.3">
      <c r="A376" s="83">
        <v>36886</v>
      </c>
      <c r="B376" s="84" t="s">
        <v>165</v>
      </c>
      <c r="C376" s="45">
        <f>'[2]96-99'!B361</f>
        <v>1276</v>
      </c>
      <c r="D376" s="45">
        <f>'[2]96-99'!B727</f>
        <v>1847</v>
      </c>
      <c r="E376" s="45">
        <f>'[2]96-99'!B1092</f>
        <v>1493</v>
      </c>
      <c r="F376" s="45">
        <f>'[2]96-99'!B1457</f>
        <v>1217</v>
      </c>
      <c r="G376" s="82">
        <f>'[2]Core rec-send'!I424</f>
        <v>57.455999999999904</v>
      </c>
      <c r="H376" s="45">
        <f t="shared" si="11"/>
        <v>1217</v>
      </c>
      <c r="I376" s="43">
        <f t="shared" si="10"/>
        <v>1</v>
      </c>
    </row>
    <row r="377" spans="1:9" ht="15" x14ac:dyDescent="0.3">
      <c r="A377" s="83">
        <v>36887</v>
      </c>
      <c r="B377" s="84" t="s">
        <v>165</v>
      </c>
      <c r="C377" s="45">
        <f>'[2]96-99'!B362</f>
        <v>1413</v>
      </c>
      <c r="D377" s="45">
        <f>'[2]96-99'!B728</f>
        <v>1676</v>
      </c>
      <c r="E377" s="45">
        <f>'[2]96-99'!B1093</f>
        <v>1434</v>
      </c>
      <c r="F377" s="45">
        <f>'[2]96-99'!B1458</f>
        <v>1242</v>
      </c>
      <c r="G377" s="82">
        <f>'[2]Core rec-send'!I425</f>
        <v>35.664999999999964</v>
      </c>
      <c r="H377" s="45">
        <f t="shared" si="11"/>
        <v>1242</v>
      </c>
      <c r="I377" s="43">
        <f t="shared" si="10"/>
        <v>1</v>
      </c>
    </row>
    <row r="378" spans="1:9" ht="15" x14ac:dyDescent="0.3">
      <c r="A378" s="83">
        <v>36888</v>
      </c>
      <c r="B378" s="84" t="s">
        <v>165</v>
      </c>
      <c r="C378" s="45">
        <f>'[2]96-99'!B363</f>
        <v>1355</v>
      </c>
      <c r="D378" s="45">
        <f>'[2]96-99'!B729</f>
        <v>1294</v>
      </c>
      <c r="E378" s="45">
        <f>'[2]96-99'!B1094</f>
        <v>1414</v>
      </c>
      <c r="F378" s="45">
        <f>'[2]96-99'!B1459</f>
        <v>1321</v>
      </c>
      <c r="G378" s="82">
        <f>'[2]Core rec-send'!I426</f>
        <v>-56.970000000000027</v>
      </c>
      <c r="H378" s="45">
        <f t="shared" si="11"/>
        <v>1264.03</v>
      </c>
      <c r="I378" s="43">
        <f t="shared" si="10"/>
        <v>1</v>
      </c>
    </row>
    <row r="379" spans="1:9" ht="15" x14ac:dyDescent="0.3">
      <c r="A379" s="83">
        <v>36889</v>
      </c>
      <c r="B379" s="84" t="s">
        <v>165</v>
      </c>
      <c r="C379" s="45">
        <f>'[2]96-99'!B364</f>
        <v>1182</v>
      </c>
      <c r="D379" s="45">
        <f>'[2]96-99'!B730</f>
        <v>1253</v>
      </c>
      <c r="E379" s="45">
        <f>'[2]96-99'!B1095</f>
        <v>1345</v>
      </c>
      <c r="F379" s="45">
        <f>'[2]96-99'!B1460</f>
        <v>1467</v>
      </c>
      <c r="G379" s="82">
        <f>'[2]Core rec-send'!I427</f>
        <v>-118.33500000000004</v>
      </c>
      <c r="H379" s="45">
        <f t="shared" si="11"/>
        <v>1348.665</v>
      </c>
      <c r="I379" s="43">
        <f t="shared" si="10"/>
        <v>1</v>
      </c>
    </row>
    <row r="380" spans="1:9" ht="15" x14ac:dyDescent="0.3">
      <c r="A380" s="83">
        <v>36890</v>
      </c>
      <c r="B380" s="84" t="s">
        <v>165</v>
      </c>
      <c r="C380" s="45">
        <f>'[2]96-99'!B365</f>
        <v>1191</v>
      </c>
      <c r="D380" s="45">
        <f>'[2]96-99'!B731</f>
        <v>1002</v>
      </c>
      <c r="E380" s="45">
        <f>'[2]96-99'!B1096</f>
        <v>1267</v>
      </c>
      <c r="F380" s="45">
        <f>'[2]96-99'!B1461</f>
        <v>1445</v>
      </c>
      <c r="G380" s="82">
        <f>'[2]Core rec-send'!I428</f>
        <v>-141.97499999999991</v>
      </c>
      <c r="H380" s="45">
        <f t="shared" si="11"/>
        <v>1303.0250000000001</v>
      </c>
      <c r="I380" s="43">
        <f t="shared" si="10"/>
        <v>1</v>
      </c>
    </row>
    <row r="381" spans="1:9" ht="15" x14ac:dyDescent="0.3">
      <c r="A381" s="83">
        <v>36891</v>
      </c>
      <c r="B381" s="84" t="s">
        <v>165</v>
      </c>
      <c r="C381" s="45">
        <f>'[2]96-99'!B366</f>
        <v>1121</v>
      </c>
      <c r="D381" s="45">
        <f>'[2]96-99'!B732</f>
        <v>905</v>
      </c>
      <c r="E381" s="45">
        <f>'[2]96-99'!B1097</f>
        <v>1397</v>
      </c>
      <c r="F381" s="45">
        <f>'[2]96-99'!B1462</f>
        <v>1633</v>
      </c>
      <c r="G381" s="82">
        <f>'[2]Core rec-send'!I429</f>
        <v>-283.00800000000004</v>
      </c>
      <c r="H381" s="45">
        <f t="shared" si="11"/>
        <v>1349.992</v>
      </c>
      <c r="I381" s="43">
        <f t="shared" si="10"/>
        <v>1</v>
      </c>
    </row>
    <row r="382" spans="1:9" ht="15" x14ac:dyDescent="0.3">
      <c r="A382" s="85"/>
      <c r="B382" s="84"/>
      <c r="C382" s="45">
        <f>'[2]96-99'!B367</f>
        <v>906</v>
      </c>
      <c r="D382" s="45"/>
      <c r="E382" s="45"/>
      <c r="F382" s="45"/>
    </row>
    <row r="383" spans="1:9" x14ac:dyDescent="0.25">
      <c r="A383" s="81"/>
      <c r="B383" s="45"/>
      <c r="C383" s="45"/>
      <c r="D383" s="45"/>
      <c r="E383" s="45"/>
      <c r="F383" s="45"/>
    </row>
    <row r="384" spans="1:9" x14ac:dyDescent="0.25">
      <c r="A384" s="81"/>
      <c r="B384" s="45"/>
      <c r="C384" s="45"/>
      <c r="D384" s="45"/>
      <c r="E384" s="45"/>
      <c r="F384" s="45"/>
    </row>
    <row r="385" spans="1:6" x14ac:dyDescent="0.25">
      <c r="A385" s="81"/>
      <c r="B385" s="45"/>
      <c r="C385" s="45"/>
      <c r="D385" s="45"/>
      <c r="E385" s="45"/>
      <c r="F385" s="45"/>
    </row>
    <row r="386" spans="1:6" x14ac:dyDescent="0.25">
      <c r="A386" s="81"/>
      <c r="B386" s="45"/>
      <c r="C386" s="45"/>
      <c r="D386" s="45"/>
      <c r="E386" s="45"/>
      <c r="F386" s="45"/>
    </row>
    <row r="387" spans="1:6" x14ac:dyDescent="0.25">
      <c r="A387" s="81"/>
      <c r="B387" s="45"/>
      <c r="C387" s="45"/>
      <c r="D387" s="45"/>
      <c r="E387" s="45"/>
      <c r="F387" s="45"/>
    </row>
    <row r="388" spans="1:6" x14ac:dyDescent="0.25">
      <c r="A388" s="81"/>
      <c r="B388" s="45"/>
      <c r="C388" s="45"/>
      <c r="D388" s="45"/>
      <c r="E388" s="45"/>
      <c r="F388" s="45"/>
    </row>
    <row r="389" spans="1:6" x14ac:dyDescent="0.25">
      <c r="A389" s="81"/>
      <c r="B389" s="45"/>
      <c r="C389" s="45"/>
      <c r="D389" s="45"/>
      <c r="E389" s="45"/>
      <c r="F389" s="45"/>
    </row>
    <row r="390" spans="1:6" x14ac:dyDescent="0.25">
      <c r="A390" s="81"/>
      <c r="B390" s="45"/>
      <c r="C390" s="45"/>
      <c r="D390" s="45"/>
      <c r="E390" s="45"/>
      <c r="F390" s="45"/>
    </row>
    <row r="391" spans="1:6" x14ac:dyDescent="0.25">
      <c r="A391" s="81"/>
      <c r="B391" s="45"/>
      <c r="C391" s="45"/>
      <c r="D391" s="45"/>
      <c r="E391" s="45"/>
      <c r="F391" s="45"/>
    </row>
    <row r="392" spans="1:6" x14ac:dyDescent="0.25">
      <c r="A392" s="81"/>
      <c r="B392" s="45"/>
      <c r="C392" s="45"/>
      <c r="D392" s="45"/>
      <c r="E392" s="45"/>
      <c r="F392" s="45"/>
    </row>
    <row r="393" spans="1:6" x14ac:dyDescent="0.25">
      <c r="A393" s="81"/>
      <c r="B393" s="45"/>
      <c r="C393" s="45"/>
      <c r="D393" s="45"/>
      <c r="E393" s="45"/>
      <c r="F393" s="45"/>
    </row>
    <row r="394" spans="1:6" x14ac:dyDescent="0.25">
      <c r="A394" s="81"/>
      <c r="B394" s="45"/>
      <c r="C394" s="45"/>
      <c r="D394" s="45"/>
      <c r="E394" s="45"/>
      <c r="F394" s="45"/>
    </row>
    <row r="395" spans="1:6" x14ac:dyDescent="0.25">
      <c r="A395" s="81"/>
      <c r="B395" s="45"/>
      <c r="C395" s="45"/>
      <c r="D395" s="45"/>
      <c r="E395" s="45"/>
      <c r="F395" s="45"/>
    </row>
    <row r="396" spans="1:6" x14ac:dyDescent="0.25">
      <c r="A396" s="81"/>
      <c r="B396" s="45"/>
      <c r="C396" s="45"/>
      <c r="D396" s="45"/>
      <c r="E396" s="45"/>
      <c r="F396" s="45"/>
    </row>
    <row r="397" spans="1:6" x14ac:dyDescent="0.25">
      <c r="A397" s="81"/>
      <c r="B397" s="45"/>
      <c r="C397" s="45"/>
      <c r="D397" s="45"/>
      <c r="E397" s="45"/>
      <c r="F397" s="45"/>
    </row>
    <row r="398" spans="1:6" x14ac:dyDescent="0.25">
      <c r="A398" s="81"/>
      <c r="B398" s="45"/>
      <c r="C398" s="45"/>
      <c r="D398" s="45"/>
      <c r="E398" s="45"/>
      <c r="F398" s="45"/>
    </row>
    <row r="399" spans="1:6" x14ac:dyDescent="0.25">
      <c r="A399" s="81"/>
      <c r="B399" s="45"/>
      <c r="C399" s="45"/>
      <c r="D399" s="45"/>
      <c r="E399" s="45"/>
      <c r="F399" s="45"/>
    </row>
    <row r="400" spans="1:6" x14ac:dyDescent="0.25">
      <c r="A400" s="81"/>
      <c r="B400" s="45"/>
      <c r="C400" s="45"/>
      <c r="D400" s="45"/>
      <c r="E400" s="45"/>
      <c r="F400" s="45"/>
    </row>
    <row r="401" spans="1:6" x14ac:dyDescent="0.25">
      <c r="A401" s="81"/>
      <c r="B401" s="45"/>
      <c r="C401" s="45"/>
      <c r="D401" s="45"/>
      <c r="E401" s="45"/>
      <c r="F401" s="45"/>
    </row>
    <row r="402" spans="1:6" x14ac:dyDescent="0.25">
      <c r="A402" s="81"/>
      <c r="B402" s="45"/>
      <c r="C402" s="45"/>
      <c r="D402" s="45"/>
      <c r="E402" s="45"/>
      <c r="F402" s="45"/>
    </row>
    <row r="403" spans="1:6" x14ac:dyDescent="0.25">
      <c r="A403" s="81"/>
      <c r="B403" s="45"/>
      <c r="C403" s="45"/>
      <c r="D403" s="45"/>
      <c r="E403" s="45"/>
      <c r="F403" s="45"/>
    </row>
    <row r="404" spans="1:6" x14ac:dyDescent="0.25">
      <c r="A404" s="81"/>
      <c r="B404" s="45"/>
      <c r="C404" s="45"/>
      <c r="D404" s="45"/>
      <c r="E404" s="45"/>
      <c r="F404" s="45"/>
    </row>
    <row r="405" spans="1:6" x14ac:dyDescent="0.25">
      <c r="A405" s="81"/>
      <c r="B405" s="45"/>
      <c r="C405" s="45"/>
      <c r="D405" s="45"/>
      <c r="E405" s="45"/>
      <c r="F405" s="45"/>
    </row>
    <row r="406" spans="1:6" x14ac:dyDescent="0.25">
      <c r="A406" s="81"/>
      <c r="B406" s="45"/>
      <c r="C406" s="45"/>
      <c r="D406" s="45"/>
      <c r="E406" s="45"/>
      <c r="F406" s="45"/>
    </row>
    <row r="407" spans="1:6" x14ac:dyDescent="0.25">
      <c r="A407" s="81"/>
      <c r="B407" s="45"/>
      <c r="C407" s="45"/>
      <c r="D407" s="45"/>
      <c r="E407" s="45"/>
      <c r="F407" s="45"/>
    </row>
    <row r="408" spans="1:6" x14ac:dyDescent="0.25">
      <c r="A408" s="81"/>
      <c r="B408" s="45"/>
      <c r="C408" s="45"/>
      <c r="D408" s="45"/>
      <c r="E408" s="45"/>
      <c r="F408" s="45"/>
    </row>
    <row r="409" spans="1:6" x14ac:dyDescent="0.25">
      <c r="A409" s="81"/>
      <c r="B409" s="45"/>
      <c r="C409" s="45"/>
      <c r="D409" s="45"/>
      <c r="E409" s="45"/>
      <c r="F409" s="45"/>
    </row>
    <row r="410" spans="1:6" x14ac:dyDescent="0.25">
      <c r="A410" s="81"/>
      <c r="B410" s="45"/>
      <c r="C410" s="45"/>
      <c r="D410" s="45"/>
      <c r="E410" s="45"/>
      <c r="F410" s="45"/>
    </row>
    <row r="411" spans="1:6" x14ac:dyDescent="0.25">
      <c r="A411" s="81"/>
      <c r="B411" s="45"/>
      <c r="C411" s="45"/>
      <c r="D411" s="45"/>
      <c r="E411" s="45"/>
      <c r="F411" s="45"/>
    </row>
    <row r="412" spans="1:6" x14ac:dyDescent="0.25">
      <c r="A412" s="81"/>
      <c r="B412" s="45"/>
      <c r="C412" s="45"/>
      <c r="D412" s="45"/>
      <c r="E412" s="45"/>
      <c r="F412" s="45"/>
    </row>
    <row r="413" spans="1:6" x14ac:dyDescent="0.25">
      <c r="A413" s="81"/>
      <c r="B413" s="45"/>
      <c r="C413" s="45"/>
      <c r="D413" s="45"/>
      <c r="E413" s="45"/>
      <c r="F413" s="45"/>
    </row>
    <row r="414" spans="1:6" x14ac:dyDescent="0.25">
      <c r="A414" s="81"/>
      <c r="B414" s="45"/>
      <c r="C414" s="45"/>
      <c r="D414" s="45"/>
      <c r="E414" s="45"/>
      <c r="F414" s="45"/>
    </row>
    <row r="415" spans="1:6" x14ac:dyDescent="0.25">
      <c r="A415" s="81"/>
      <c r="B415" s="45"/>
      <c r="C415" s="45"/>
      <c r="D415" s="45"/>
      <c r="E415" s="45"/>
      <c r="F415" s="45"/>
    </row>
    <row r="416" spans="1:6" x14ac:dyDescent="0.25">
      <c r="A416" s="81"/>
      <c r="B416" s="45"/>
      <c r="C416" s="45"/>
      <c r="D416" s="45"/>
      <c r="E416" s="45"/>
      <c r="F416" s="45"/>
    </row>
    <row r="417" spans="1:6" x14ac:dyDescent="0.25">
      <c r="A417" s="81"/>
      <c r="B417" s="45"/>
      <c r="C417" s="45"/>
      <c r="D417" s="45"/>
      <c r="E417" s="45"/>
      <c r="F417" s="45"/>
    </row>
    <row r="418" spans="1:6" x14ac:dyDescent="0.25">
      <c r="A418" s="81"/>
      <c r="B418" s="45"/>
      <c r="C418" s="45"/>
      <c r="D418" s="45"/>
      <c r="E418" s="45"/>
      <c r="F418" s="45"/>
    </row>
    <row r="419" spans="1:6" x14ac:dyDescent="0.25">
      <c r="A419" s="81"/>
      <c r="B419" s="45"/>
      <c r="C419" s="45"/>
      <c r="D419" s="45"/>
      <c r="E419" s="45"/>
      <c r="F419" s="45"/>
    </row>
    <row r="420" spans="1:6" x14ac:dyDescent="0.25">
      <c r="A420" s="81"/>
      <c r="B420" s="45"/>
      <c r="C420" s="45"/>
      <c r="D420" s="45"/>
      <c r="E420" s="45"/>
      <c r="F420" s="45"/>
    </row>
    <row r="421" spans="1:6" x14ac:dyDescent="0.25">
      <c r="A421" s="81"/>
      <c r="B421" s="45"/>
      <c r="C421" s="45"/>
      <c r="D421" s="45"/>
      <c r="E421" s="45"/>
      <c r="F421" s="45"/>
    </row>
    <row r="422" spans="1:6" x14ac:dyDescent="0.25">
      <c r="A422" s="81"/>
      <c r="B422" s="45"/>
      <c r="C422" s="45"/>
      <c r="D422" s="45"/>
      <c r="E422" s="45"/>
      <c r="F422" s="45"/>
    </row>
    <row r="423" spans="1:6" x14ac:dyDescent="0.25">
      <c r="A423" s="81"/>
      <c r="B423" s="45"/>
      <c r="C423" s="45"/>
      <c r="D423" s="45"/>
      <c r="E423" s="45"/>
      <c r="F423" s="45"/>
    </row>
    <row r="424" spans="1:6" x14ac:dyDescent="0.25">
      <c r="A424" s="81"/>
      <c r="B424" s="45"/>
      <c r="C424" s="45"/>
      <c r="D424" s="45"/>
      <c r="E424" s="45"/>
      <c r="F424" s="45"/>
    </row>
    <row r="425" spans="1:6" x14ac:dyDescent="0.25">
      <c r="A425" s="81"/>
      <c r="B425" s="45"/>
      <c r="C425" s="45"/>
      <c r="D425" s="45"/>
      <c r="E425" s="45"/>
      <c r="F425" s="45"/>
    </row>
    <row r="426" spans="1:6" x14ac:dyDescent="0.25">
      <c r="A426" s="81"/>
      <c r="B426" s="45"/>
      <c r="C426" s="45"/>
      <c r="D426" s="45"/>
      <c r="E426" s="45"/>
      <c r="F426" s="45"/>
    </row>
    <row r="427" spans="1:6" x14ac:dyDescent="0.25">
      <c r="A427" s="81"/>
      <c r="B427" s="45"/>
      <c r="C427" s="45"/>
      <c r="D427" s="45"/>
      <c r="E427" s="45"/>
      <c r="F427" s="45"/>
    </row>
    <row r="428" spans="1:6" x14ac:dyDescent="0.25">
      <c r="A428" s="81"/>
      <c r="B428" s="45"/>
      <c r="C428" s="45"/>
      <c r="D428" s="45"/>
      <c r="E428" s="45"/>
      <c r="F428" s="45"/>
    </row>
    <row r="429" spans="1:6" x14ac:dyDescent="0.25">
      <c r="A429" s="81"/>
      <c r="B429" s="45"/>
      <c r="C429" s="45"/>
      <c r="D429" s="45"/>
      <c r="E429" s="45"/>
      <c r="F429" s="45"/>
    </row>
    <row r="430" spans="1:6" x14ac:dyDescent="0.25">
      <c r="A430" s="81"/>
      <c r="B430" s="45"/>
      <c r="C430" s="45"/>
      <c r="D430" s="45"/>
      <c r="E430" s="45"/>
      <c r="F430" s="45"/>
    </row>
    <row r="431" spans="1:6" x14ac:dyDescent="0.25">
      <c r="A431" s="81"/>
      <c r="B431" s="45"/>
      <c r="C431" s="45"/>
      <c r="D431" s="45"/>
      <c r="E431" s="45"/>
      <c r="F431" s="45"/>
    </row>
    <row r="432" spans="1:6" x14ac:dyDescent="0.25">
      <c r="A432" s="81"/>
      <c r="B432" s="45"/>
      <c r="C432" s="45"/>
      <c r="D432" s="45"/>
      <c r="E432" s="45"/>
      <c r="F432" s="45"/>
    </row>
    <row r="433" spans="1:6" x14ac:dyDescent="0.25">
      <c r="A433" s="81"/>
      <c r="B433" s="45"/>
      <c r="C433" s="45"/>
      <c r="D433" s="45"/>
      <c r="E433" s="45"/>
      <c r="F433" s="45"/>
    </row>
    <row r="434" spans="1:6" x14ac:dyDescent="0.25">
      <c r="A434" s="81"/>
      <c r="B434" s="45"/>
      <c r="C434" s="45"/>
      <c r="D434" s="45"/>
      <c r="E434" s="45"/>
      <c r="F434" s="45"/>
    </row>
    <row r="435" spans="1:6" x14ac:dyDescent="0.25">
      <c r="A435" s="81"/>
      <c r="B435" s="45"/>
      <c r="C435" s="45"/>
      <c r="D435" s="45"/>
      <c r="E435" s="45"/>
      <c r="F435" s="45"/>
    </row>
    <row r="436" spans="1:6" x14ac:dyDescent="0.25">
      <c r="A436" s="81"/>
      <c r="B436" s="45"/>
      <c r="C436" s="45"/>
      <c r="D436" s="45"/>
      <c r="E436" s="45"/>
      <c r="F436" s="45"/>
    </row>
    <row r="437" spans="1:6" x14ac:dyDescent="0.25">
      <c r="A437" s="81"/>
      <c r="B437" s="45"/>
      <c r="C437" s="45"/>
      <c r="D437" s="45"/>
      <c r="E437" s="45"/>
      <c r="F437" s="45"/>
    </row>
    <row r="438" spans="1:6" x14ac:dyDescent="0.25">
      <c r="A438" s="81"/>
      <c r="B438" s="45"/>
      <c r="C438" s="45"/>
      <c r="D438" s="45"/>
      <c r="E438" s="45"/>
      <c r="F438" s="45"/>
    </row>
    <row r="439" spans="1:6" x14ac:dyDescent="0.25">
      <c r="A439" s="81"/>
      <c r="B439" s="45"/>
      <c r="C439" s="45"/>
      <c r="D439" s="45"/>
      <c r="E439" s="45"/>
      <c r="F439" s="45"/>
    </row>
    <row r="440" spans="1:6" x14ac:dyDescent="0.25">
      <c r="A440" s="81"/>
      <c r="B440" s="45"/>
      <c r="C440" s="45"/>
      <c r="D440" s="45"/>
      <c r="E440" s="45"/>
      <c r="F440" s="45"/>
    </row>
    <row r="441" spans="1:6" x14ac:dyDescent="0.25">
      <c r="A441" s="81"/>
      <c r="B441" s="45"/>
      <c r="C441" s="45"/>
      <c r="D441" s="45"/>
      <c r="E441" s="45"/>
      <c r="F441" s="45"/>
    </row>
    <row r="442" spans="1:6" x14ac:dyDescent="0.25">
      <c r="A442" s="81"/>
      <c r="B442" s="45"/>
      <c r="C442" s="45"/>
      <c r="D442" s="45"/>
      <c r="E442" s="45"/>
      <c r="F442" s="45"/>
    </row>
    <row r="443" spans="1:6" x14ac:dyDescent="0.25">
      <c r="A443" s="81"/>
      <c r="B443" s="45"/>
      <c r="C443" s="45"/>
      <c r="D443" s="45"/>
      <c r="E443" s="45"/>
      <c r="F443" s="45"/>
    </row>
    <row r="444" spans="1:6" x14ac:dyDescent="0.25">
      <c r="A444" s="81"/>
      <c r="B444" s="45"/>
      <c r="C444" s="45"/>
      <c r="D444" s="45"/>
      <c r="E444" s="45"/>
      <c r="F444" s="45"/>
    </row>
    <row r="445" spans="1:6" x14ac:dyDescent="0.25">
      <c r="A445" s="81"/>
      <c r="B445" s="45"/>
      <c r="C445" s="45"/>
      <c r="D445" s="45"/>
      <c r="E445" s="45"/>
      <c r="F445" s="45"/>
    </row>
    <row r="446" spans="1:6" x14ac:dyDescent="0.25">
      <c r="A446" s="81"/>
      <c r="B446" s="45"/>
      <c r="C446" s="45"/>
      <c r="D446" s="45"/>
      <c r="E446" s="45"/>
      <c r="F446" s="45"/>
    </row>
    <row r="447" spans="1:6" x14ac:dyDescent="0.25">
      <c r="A447" s="81"/>
      <c r="B447" s="45"/>
      <c r="C447" s="45"/>
      <c r="D447" s="45"/>
      <c r="E447" s="45"/>
      <c r="F447" s="45"/>
    </row>
    <row r="448" spans="1:6" x14ac:dyDescent="0.25">
      <c r="A448" s="81"/>
      <c r="B448" s="45"/>
      <c r="C448" s="45"/>
      <c r="D448" s="45"/>
      <c r="E448" s="45"/>
      <c r="F448" s="45"/>
    </row>
    <row r="449" spans="1:6" x14ac:dyDescent="0.25">
      <c r="A449" s="81"/>
      <c r="B449" s="45"/>
      <c r="C449" s="45"/>
      <c r="D449" s="45"/>
      <c r="E449" s="45"/>
      <c r="F449" s="45"/>
    </row>
    <row r="450" spans="1:6" x14ac:dyDescent="0.25">
      <c r="A450" s="81"/>
      <c r="B450" s="45"/>
      <c r="C450" s="45"/>
      <c r="D450" s="45"/>
      <c r="E450" s="45"/>
      <c r="F450" s="45"/>
    </row>
    <row r="451" spans="1:6" x14ac:dyDescent="0.25">
      <c r="A451" s="81"/>
      <c r="B451" s="45"/>
      <c r="C451" s="45"/>
      <c r="D451" s="45"/>
      <c r="E451" s="45"/>
      <c r="F451" s="45"/>
    </row>
    <row r="452" spans="1:6" x14ac:dyDescent="0.25">
      <c r="A452" s="81"/>
      <c r="B452" s="45"/>
      <c r="C452" s="45"/>
      <c r="D452" s="45"/>
      <c r="E452" s="45"/>
      <c r="F452" s="45"/>
    </row>
    <row r="453" spans="1:6" x14ac:dyDescent="0.25">
      <c r="A453" s="81"/>
      <c r="B453" s="45"/>
      <c r="C453" s="45"/>
      <c r="D453" s="45"/>
      <c r="E453" s="45"/>
      <c r="F453" s="45"/>
    </row>
    <row r="454" spans="1:6" x14ac:dyDescent="0.25">
      <c r="A454" s="81"/>
      <c r="B454" s="45"/>
      <c r="C454" s="45"/>
      <c r="D454" s="45"/>
      <c r="E454" s="45"/>
      <c r="F454" s="45"/>
    </row>
    <row r="455" spans="1:6" x14ac:dyDescent="0.25">
      <c r="A455" s="81"/>
      <c r="B455" s="45"/>
      <c r="C455" s="45"/>
      <c r="D455" s="45"/>
      <c r="E455" s="45"/>
      <c r="F455" s="45"/>
    </row>
    <row r="456" spans="1:6" x14ac:dyDescent="0.25">
      <c r="A456" s="81"/>
      <c r="B456" s="45"/>
      <c r="C456" s="45"/>
      <c r="D456" s="45"/>
      <c r="E456" s="45"/>
      <c r="F456" s="45"/>
    </row>
    <row r="457" spans="1:6" x14ac:dyDescent="0.25">
      <c r="A457" s="81"/>
      <c r="B457" s="45"/>
      <c r="C457" s="45"/>
      <c r="D457" s="45"/>
      <c r="E457" s="45"/>
      <c r="F457" s="45"/>
    </row>
    <row r="458" spans="1:6" x14ac:dyDescent="0.25">
      <c r="A458" s="81"/>
      <c r="B458" s="45"/>
      <c r="C458" s="45"/>
      <c r="D458" s="45"/>
      <c r="E458" s="45"/>
      <c r="F458" s="45"/>
    </row>
    <row r="459" spans="1:6" x14ac:dyDescent="0.25">
      <c r="A459" s="81"/>
      <c r="B459" s="45"/>
      <c r="C459" s="45"/>
      <c r="D459" s="45"/>
      <c r="E459" s="45"/>
      <c r="F459" s="45"/>
    </row>
    <row r="460" spans="1:6" x14ac:dyDescent="0.25">
      <c r="A460" s="81"/>
      <c r="B460" s="45"/>
      <c r="C460" s="45"/>
      <c r="D460" s="45"/>
      <c r="E460" s="45"/>
      <c r="F460" s="45"/>
    </row>
    <row r="461" spans="1:6" x14ac:dyDescent="0.25">
      <c r="A461" s="81"/>
      <c r="B461" s="45"/>
      <c r="C461" s="45"/>
      <c r="D461" s="45"/>
      <c r="E461" s="45"/>
      <c r="F461" s="45"/>
    </row>
    <row r="462" spans="1:6" x14ac:dyDescent="0.25">
      <c r="A462" s="81"/>
      <c r="B462" s="45"/>
      <c r="C462" s="45"/>
      <c r="D462" s="45"/>
      <c r="E462" s="45"/>
      <c r="F462" s="45"/>
    </row>
    <row r="463" spans="1:6" x14ac:dyDescent="0.25">
      <c r="A463" s="81"/>
      <c r="B463" s="45"/>
      <c r="C463" s="45"/>
      <c r="D463" s="45"/>
      <c r="E463" s="45"/>
      <c r="F463" s="45"/>
    </row>
    <row r="464" spans="1:6" x14ac:dyDescent="0.25">
      <c r="A464" s="81"/>
      <c r="B464" s="45"/>
      <c r="C464" s="45"/>
      <c r="D464" s="45"/>
      <c r="E464" s="45"/>
      <c r="F464" s="45"/>
    </row>
    <row r="465" spans="1:6" x14ac:dyDescent="0.25">
      <c r="A465" s="81"/>
      <c r="B465" s="45"/>
      <c r="C465" s="45"/>
      <c r="D465" s="45"/>
      <c r="E465" s="45"/>
      <c r="F465" s="45"/>
    </row>
    <row r="466" spans="1:6" x14ac:dyDescent="0.25">
      <c r="A466" s="81"/>
      <c r="B466" s="45"/>
      <c r="C466" s="45"/>
      <c r="D466" s="45"/>
      <c r="E466" s="45"/>
      <c r="F466" s="45"/>
    </row>
    <row r="467" spans="1:6" x14ac:dyDescent="0.25">
      <c r="A467" s="81"/>
      <c r="B467" s="45"/>
      <c r="C467" s="45"/>
      <c r="D467" s="45"/>
      <c r="E467" s="45"/>
      <c r="F467" s="45"/>
    </row>
    <row r="468" spans="1:6" x14ac:dyDescent="0.25">
      <c r="A468" s="81"/>
      <c r="B468" s="45"/>
      <c r="C468" s="45"/>
      <c r="D468" s="45"/>
      <c r="E468" s="45"/>
      <c r="F468" s="45"/>
    </row>
    <row r="469" spans="1:6" x14ac:dyDescent="0.25">
      <c r="A469" s="81"/>
      <c r="B469" s="45"/>
      <c r="C469" s="45"/>
      <c r="D469" s="45"/>
      <c r="E469" s="45"/>
      <c r="F469" s="45"/>
    </row>
    <row r="470" spans="1:6" x14ac:dyDescent="0.25">
      <c r="A470" s="81"/>
      <c r="B470" s="45"/>
      <c r="C470" s="45"/>
      <c r="D470" s="45"/>
      <c r="E470" s="45"/>
      <c r="F470" s="45"/>
    </row>
    <row r="471" spans="1:6" x14ac:dyDescent="0.25">
      <c r="A471" s="81"/>
      <c r="B471" s="45"/>
      <c r="C471" s="45"/>
      <c r="D471" s="45"/>
      <c r="E471" s="45"/>
      <c r="F471" s="45"/>
    </row>
    <row r="472" spans="1:6" x14ac:dyDescent="0.25">
      <c r="A472" s="81"/>
      <c r="B472" s="45"/>
      <c r="C472" s="45"/>
      <c r="D472" s="45"/>
      <c r="E472" s="45"/>
      <c r="F472" s="45"/>
    </row>
    <row r="473" spans="1:6" x14ac:dyDescent="0.25">
      <c r="A473" s="81"/>
      <c r="B473" s="45"/>
      <c r="C473" s="45"/>
      <c r="D473" s="45"/>
      <c r="E473" s="45"/>
      <c r="F473" s="45"/>
    </row>
    <row r="474" spans="1:6" x14ac:dyDescent="0.25">
      <c r="A474" s="81"/>
      <c r="B474" s="45"/>
      <c r="C474" s="45"/>
      <c r="D474" s="45"/>
      <c r="E474" s="45"/>
      <c r="F474" s="45"/>
    </row>
    <row r="475" spans="1:6" x14ac:dyDescent="0.25">
      <c r="A475" s="81"/>
      <c r="B475" s="45"/>
      <c r="C475" s="45"/>
      <c r="D475" s="45"/>
      <c r="E475" s="45"/>
      <c r="F475" s="45"/>
    </row>
    <row r="476" spans="1:6" x14ac:dyDescent="0.25">
      <c r="A476" s="81"/>
      <c r="B476" s="45"/>
      <c r="C476" s="45"/>
      <c r="D476" s="45"/>
      <c r="E476" s="45"/>
      <c r="F476" s="45"/>
    </row>
    <row r="477" spans="1:6" x14ac:dyDescent="0.25">
      <c r="A477" s="81"/>
      <c r="B477" s="45"/>
      <c r="C477" s="45"/>
      <c r="D477" s="45"/>
      <c r="E477" s="45"/>
      <c r="F477" s="45"/>
    </row>
    <row r="478" spans="1:6" x14ac:dyDescent="0.25">
      <c r="A478" s="81"/>
      <c r="B478" s="45"/>
      <c r="C478" s="45"/>
      <c r="D478" s="45"/>
      <c r="E478" s="45"/>
      <c r="F478" s="45"/>
    </row>
    <row r="479" spans="1:6" x14ac:dyDescent="0.25">
      <c r="A479" s="81"/>
      <c r="B479" s="45"/>
      <c r="C479" s="45"/>
      <c r="D479" s="45"/>
      <c r="E479" s="45"/>
      <c r="F479" s="45"/>
    </row>
    <row r="480" spans="1:6" x14ac:dyDescent="0.25">
      <c r="A480" s="81"/>
      <c r="B480" s="45"/>
      <c r="C480" s="45"/>
      <c r="D480" s="45"/>
      <c r="E480" s="45"/>
      <c r="F480" s="45"/>
    </row>
    <row r="481" spans="1:6" x14ac:dyDescent="0.25">
      <c r="A481" s="81"/>
      <c r="B481" s="45"/>
      <c r="C481" s="45"/>
      <c r="D481" s="45"/>
      <c r="E481" s="45"/>
      <c r="F481" s="45"/>
    </row>
    <row r="482" spans="1:6" x14ac:dyDescent="0.25">
      <c r="A482" s="81"/>
      <c r="B482" s="45"/>
      <c r="C482" s="45"/>
      <c r="D482" s="45"/>
      <c r="E482" s="45"/>
      <c r="F482" s="45"/>
    </row>
    <row r="483" spans="1:6" x14ac:dyDescent="0.25">
      <c r="A483" s="81"/>
      <c r="B483" s="45"/>
      <c r="C483" s="45"/>
      <c r="D483" s="45"/>
      <c r="E483" s="45"/>
      <c r="F483" s="45"/>
    </row>
    <row r="484" spans="1:6" x14ac:dyDescent="0.25">
      <c r="A484" s="81"/>
      <c r="B484" s="45"/>
      <c r="C484" s="45"/>
      <c r="D484" s="45"/>
      <c r="E484" s="45"/>
      <c r="F484" s="45"/>
    </row>
    <row r="485" spans="1:6" x14ac:dyDescent="0.25">
      <c r="A485" s="81"/>
      <c r="B485" s="45"/>
      <c r="C485" s="45"/>
      <c r="D485" s="45"/>
      <c r="E485" s="45"/>
      <c r="F485" s="45"/>
    </row>
    <row r="486" spans="1:6" x14ac:dyDescent="0.25">
      <c r="A486" s="81"/>
      <c r="B486" s="45"/>
      <c r="C486" s="45"/>
      <c r="D486" s="45"/>
      <c r="E486" s="45"/>
      <c r="F486" s="45"/>
    </row>
    <row r="487" spans="1:6" x14ac:dyDescent="0.25">
      <c r="A487" s="81"/>
      <c r="B487" s="45"/>
      <c r="C487" s="45"/>
      <c r="D487" s="45"/>
      <c r="E487" s="45"/>
      <c r="F487" s="45"/>
    </row>
    <row r="488" spans="1:6" x14ac:dyDescent="0.25">
      <c r="A488" s="81"/>
      <c r="B488" s="45"/>
      <c r="C488" s="45"/>
      <c r="D488" s="45"/>
      <c r="E488" s="45"/>
      <c r="F488" s="45"/>
    </row>
    <row r="489" spans="1:6" x14ac:dyDescent="0.25">
      <c r="A489" s="81"/>
      <c r="B489" s="45"/>
      <c r="C489" s="45"/>
      <c r="D489" s="45"/>
      <c r="E489" s="45"/>
      <c r="F489" s="45"/>
    </row>
    <row r="490" spans="1:6" x14ac:dyDescent="0.25">
      <c r="A490" s="81"/>
      <c r="B490" s="45"/>
      <c r="C490" s="45"/>
      <c r="D490" s="45"/>
      <c r="E490" s="45"/>
      <c r="F490" s="45"/>
    </row>
    <row r="491" spans="1:6" x14ac:dyDescent="0.25">
      <c r="A491" s="81"/>
      <c r="B491" s="45"/>
      <c r="C491" s="45"/>
      <c r="D491" s="45"/>
      <c r="E491" s="45"/>
      <c r="F491" s="45"/>
    </row>
    <row r="492" spans="1:6" x14ac:dyDescent="0.25">
      <c r="A492" s="81"/>
      <c r="B492" s="45"/>
      <c r="C492" s="45"/>
      <c r="D492" s="45"/>
      <c r="E492" s="45"/>
      <c r="F492" s="45"/>
    </row>
    <row r="493" spans="1:6" x14ac:dyDescent="0.25">
      <c r="A493" s="81"/>
      <c r="B493" s="45"/>
      <c r="C493" s="45"/>
      <c r="D493" s="45"/>
      <c r="E493" s="45"/>
      <c r="F493" s="45"/>
    </row>
    <row r="494" spans="1:6" x14ac:dyDescent="0.25">
      <c r="A494" s="81"/>
      <c r="B494" s="45"/>
      <c r="C494" s="45"/>
      <c r="D494" s="45"/>
      <c r="E494" s="45"/>
      <c r="F494" s="45"/>
    </row>
    <row r="495" spans="1:6" x14ac:dyDescent="0.25">
      <c r="A495" s="81"/>
      <c r="B495" s="45"/>
      <c r="C495" s="45"/>
      <c r="D495" s="45"/>
      <c r="E495" s="45"/>
      <c r="F495" s="45"/>
    </row>
    <row r="496" spans="1:6" x14ac:dyDescent="0.25">
      <c r="A496" s="81"/>
      <c r="B496" s="45"/>
      <c r="C496" s="45"/>
      <c r="D496" s="45"/>
      <c r="E496" s="45"/>
      <c r="F496" s="45"/>
    </row>
    <row r="497" spans="1:6" x14ac:dyDescent="0.25">
      <c r="A497" s="81"/>
      <c r="B497" s="45"/>
      <c r="C497" s="45"/>
      <c r="D497" s="45"/>
      <c r="E497" s="45"/>
      <c r="F497" s="45"/>
    </row>
    <row r="498" spans="1:6" x14ac:dyDescent="0.25">
      <c r="A498" s="81"/>
      <c r="B498" s="45"/>
      <c r="C498" s="45"/>
      <c r="D498" s="45"/>
      <c r="E498" s="45"/>
      <c r="F498" s="45"/>
    </row>
    <row r="499" spans="1:6" x14ac:dyDescent="0.25">
      <c r="A499" s="81"/>
      <c r="B499" s="45"/>
      <c r="C499" s="45"/>
      <c r="D499" s="45"/>
      <c r="E499" s="45"/>
      <c r="F499" s="45"/>
    </row>
    <row r="500" spans="1:6" x14ac:dyDescent="0.25">
      <c r="A500" s="81"/>
      <c r="B500" s="45"/>
      <c r="C500" s="45"/>
      <c r="D500" s="45"/>
      <c r="E500" s="45"/>
      <c r="F500" s="45"/>
    </row>
    <row r="501" spans="1:6" x14ac:dyDescent="0.25">
      <c r="A501" s="81"/>
      <c r="B501" s="45"/>
      <c r="C501" s="45"/>
      <c r="D501" s="45"/>
      <c r="E501" s="45"/>
      <c r="F501" s="45"/>
    </row>
    <row r="502" spans="1:6" x14ac:dyDescent="0.25">
      <c r="A502" s="81"/>
      <c r="B502" s="45"/>
      <c r="C502" s="45"/>
      <c r="D502" s="45"/>
      <c r="E502" s="45"/>
      <c r="F502" s="45"/>
    </row>
    <row r="503" spans="1:6" x14ac:dyDescent="0.25">
      <c r="A503" s="81"/>
      <c r="B503" s="45"/>
      <c r="C503" s="45"/>
      <c r="D503" s="45"/>
      <c r="E503" s="45"/>
      <c r="F503" s="45"/>
    </row>
    <row r="504" spans="1:6" x14ac:dyDescent="0.25">
      <c r="A504" s="81"/>
      <c r="B504" s="45"/>
      <c r="C504" s="45"/>
      <c r="D504" s="45"/>
      <c r="E504" s="45"/>
      <c r="F504" s="45"/>
    </row>
    <row r="505" spans="1:6" x14ac:dyDescent="0.25">
      <c r="A505" s="81"/>
      <c r="B505" s="45"/>
      <c r="C505" s="45"/>
      <c r="D505" s="45"/>
      <c r="E505" s="45"/>
      <c r="F505" s="45"/>
    </row>
    <row r="506" spans="1:6" x14ac:dyDescent="0.25">
      <c r="A506" s="81"/>
      <c r="B506" s="45"/>
      <c r="C506" s="45"/>
      <c r="D506" s="45"/>
      <c r="E506" s="45"/>
      <c r="F506" s="45"/>
    </row>
    <row r="507" spans="1:6" x14ac:dyDescent="0.25">
      <c r="A507" s="81"/>
      <c r="B507" s="45"/>
      <c r="C507" s="45"/>
      <c r="D507" s="45"/>
      <c r="E507" s="45"/>
      <c r="F507" s="45"/>
    </row>
    <row r="508" spans="1:6" x14ac:dyDescent="0.25">
      <c r="A508" s="81"/>
      <c r="B508" s="45"/>
      <c r="C508" s="45"/>
      <c r="D508" s="45"/>
      <c r="E508" s="45"/>
      <c r="F508" s="45"/>
    </row>
    <row r="509" spans="1:6" x14ac:dyDescent="0.25">
      <c r="A509" s="81"/>
      <c r="B509" s="45"/>
      <c r="C509" s="45"/>
      <c r="D509" s="45"/>
      <c r="E509" s="45"/>
      <c r="F509" s="45"/>
    </row>
    <row r="510" spans="1:6" x14ac:dyDescent="0.25">
      <c r="A510" s="81"/>
      <c r="B510" s="45"/>
      <c r="C510" s="45"/>
      <c r="D510" s="45"/>
      <c r="E510" s="45"/>
      <c r="F510" s="45"/>
    </row>
    <row r="511" spans="1:6" x14ac:dyDescent="0.25">
      <c r="A511" s="81"/>
      <c r="B511" s="45"/>
      <c r="C511" s="45"/>
      <c r="D511" s="45"/>
      <c r="E511" s="45"/>
      <c r="F511" s="45"/>
    </row>
    <row r="512" spans="1:6" x14ac:dyDescent="0.25">
      <c r="A512" s="81"/>
      <c r="B512" s="45"/>
      <c r="C512" s="45"/>
      <c r="D512" s="45"/>
      <c r="E512" s="45"/>
      <c r="F512" s="45"/>
    </row>
    <row r="513" spans="1:6" x14ac:dyDescent="0.25">
      <c r="A513" s="81"/>
      <c r="B513" s="45"/>
      <c r="C513" s="45"/>
      <c r="D513" s="45"/>
      <c r="E513" s="45"/>
      <c r="F513" s="45"/>
    </row>
    <row r="514" spans="1:6" x14ac:dyDescent="0.25">
      <c r="A514" s="81"/>
      <c r="B514" s="45"/>
      <c r="C514" s="45"/>
      <c r="D514" s="45"/>
      <c r="E514" s="45"/>
      <c r="F514" s="45"/>
    </row>
    <row r="515" spans="1:6" x14ac:dyDescent="0.25">
      <c r="A515" s="81"/>
      <c r="B515" s="45"/>
      <c r="C515" s="45"/>
      <c r="D515" s="45"/>
      <c r="E515" s="45"/>
      <c r="F515" s="45"/>
    </row>
    <row r="516" spans="1:6" x14ac:dyDescent="0.25">
      <c r="A516" s="81"/>
      <c r="B516" s="45"/>
      <c r="C516" s="45"/>
      <c r="D516" s="45"/>
      <c r="E516" s="45"/>
      <c r="F516" s="45"/>
    </row>
    <row r="517" spans="1:6" x14ac:dyDescent="0.25">
      <c r="A517" s="81"/>
      <c r="B517" s="45"/>
      <c r="C517" s="45"/>
      <c r="D517" s="45"/>
      <c r="E517" s="45"/>
      <c r="F517" s="45"/>
    </row>
    <row r="518" spans="1:6" x14ac:dyDescent="0.25">
      <c r="A518" s="81"/>
      <c r="B518" s="45"/>
      <c r="C518" s="45"/>
      <c r="D518" s="45"/>
      <c r="E518" s="45"/>
      <c r="F518" s="45"/>
    </row>
    <row r="519" spans="1:6" x14ac:dyDescent="0.25">
      <c r="A519" s="81"/>
      <c r="B519" s="45"/>
      <c r="C519" s="45"/>
      <c r="D519" s="45"/>
      <c r="E519" s="45"/>
      <c r="F519" s="45"/>
    </row>
    <row r="520" spans="1:6" x14ac:dyDescent="0.25">
      <c r="A520" s="81"/>
      <c r="B520" s="45"/>
      <c r="C520" s="45"/>
      <c r="D520" s="45"/>
      <c r="E520" s="45"/>
      <c r="F520" s="45"/>
    </row>
    <row r="521" spans="1:6" x14ac:dyDescent="0.25">
      <c r="A521" s="81"/>
      <c r="B521" s="45"/>
      <c r="C521" s="45"/>
      <c r="D521" s="45"/>
      <c r="E521" s="45"/>
      <c r="F521" s="45"/>
    </row>
    <row r="522" spans="1:6" x14ac:dyDescent="0.25">
      <c r="A522" s="81"/>
      <c r="B522" s="45"/>
      <c r="C522" s="45"/>
      <c r="D522" s="45"/>
      <c r="E522" s="45"/>
      <c r="F522" s="45"/>
    </row>
    <row r="523" spans="1:6" x14ac:dyDescent="0.25">
      <c r="A523" s="81"/>
      <c r="B523" s="45"/>
      <c r="C523" s="45"/>
      <c r="D523" s="45"/>
      <c r="E523" s="45"/>
      <c r="F523" s="45"/>
    </row>
    <row r="524" spans="1:6" x14ac:dyDescent="0.25">
      <c r="A524" s="81"/>
      <c r="B524" s="45"/>
      <c r="C524" s="45"/>
      <c r="D524" s="45"/>
      <c r="E524" s="45"/>
      <c r="F524" s="45"/>
    </row>
    <row r="525" spans="1:6" x14ac:dyDescent="0.25">
      <c r="A525" s="81"/>
      <c r="B525" s="45"/>
      <c r="C525" s="45"/>
      <c r="D525" s="45"/>
      <c r="E525" s="45"/>
      <c r="F525" s="45"/>
    </row>
    <row r="526" spans="1:6" x14ac:dyDescent="0.25">
      <c r="A526" s="81"/>
      <c r="B526" s="45"/>
      <c r="C526" s="45"/>
      <c r="D526" s="45"/>
      <c r="E526" s="45"/>
      <c r="F526" s="45"/>
    </row>
    <row r="527" spans="1:6" x14ac:dyDescent="0.25">
      <c r="A527" s="81"/>
      <c r="B527" s="45"/>
      <c r="C527" s="45"/>
      <c r="D527" s="45"/>
      <c r="E527" s="45"/>
      <c r="F527" s="45"/>
    </row>
    <row r="528" spans="1:6" x14ac:dyDescent="0.25">
      <c r="A528" s="81"/>
      <c r="B528" s="45"/>
      <c r="C528" s="45"/>
      <c r="D528" s="45"/>
      <c r="E528" s="45"/>
      <c r="F528" s="45"/>
    </row>
    <row r="529" spans="1:6" x14ac:dyDescent="0.25">
      <c r="A529" s="81"/>
      <c r="B529" s="45"/>
      <c r="C529" s="45"/>
      <c r="D529" s="45"/>
      <c r="E529" s="45"/>
      <c r="F529" s="45"/>
    </row>
    <row r="530" spans="1:6" x14ac:dyDescent="0.25">
      <c r="A530" s="81"/>
      <c r="B530" s="45"/>
      <c r="C530" s="45"/>
      <c r="D530" s="45"/>
      <c r="E530" s="45"/>
      <c r="F530" s="45"/>
    </row>
    <row r="531" spans="1:6" x14ac:dyDescent="0.25">
      <c r="A531" s="81"/>
      <c r="B531" s="45"/>
      <c r="C531" s="45"/>
      <c r="D531" s="45"/>
      <c r="E531" s="45"/>
      <c r="F531" s="45"/>
    </row>
    <row r="532" spans="1:6" x14ac:dyDescent="0.25">
      <c r="A532" s="81"/>
      <c r="B532" s="45"/>
      <c r="C532" s="45"/>
      <c r="D532" s="45"/>
      <c r="E532" s="45"/>
      <c r="F532" s="45"/>
    </row>
    <row r="533" spans="1:6" x14ac:dyDescent="0.25">
      <c r="A533" s="81"/>
      <c r="B533" s="45"/>
      <c r="C533" s="45"/>
      <c r="D533" s="45"/>
      <c r="E533" s="45"/>
      <c r="F533" s="45"/>
    </row>
    <row r="534" spans="1:6" x14ac:dyDescent="0.25">
      <c r="A534" s="81"/>
      <c r="B534" s="45"/>
      <c r="C534" s="45"/>
      <c r="D534" s="45"/>
      <c r="E534" s="45"/>
      <c r="F534" s="45"/>
    </row>
    <row r="535" spans="1:6" x14ac:dyDescent="0.25">
      <c r="A535" s="81"/>
      <c r="B535" s="45"/>
      <c r="C535" s="45"/>
      <c r="D535" s="45"/>
      <c r="E535" s="45"/>
      <c r="F535" s="45"/>
    </row>
    <row r="536" spans="1:6" x14ac:dyDescent="0.25">
      <c r="A536" s="81"/>
      <c r="B536" s="45"/>
      <c r="C536" s="45"/>
      <c r="D536" s="45"/>
      <c r="E536" s="45"/>
      <c r="F536" s="45"/>
    </row>
    <row r="537" spans="1:6" x14ac:dyDescent="0.25">
      <c r="A537" s="81"/>
      <c r="B537" s="45"/>
      <c r="C537" s="45"/>
      <c r="D537" s="45"/>
      <c r="E537" s="45"/>
      <c r="F537" s="45"/>
    </row>
    <row r="538" spans="1:6" x14ac:dyDescent="0.25">
      <c r="A538" s="81"/>
      <c r="B538" s="45"/>
      <c r="C538" s="45"/>
      <c r="D538" s="45"/>
      <c r="E538" s="45"/>
      <c r="F538" s="45"/>
    </row>
    <row r="539" spans="1:6" x14ac:dyDescent="0.25">
      <c r="A539" s="81"/>
      <c r="B539" s="45"/>
      <c r="C539" s="45"/>
      <c r="D539" s="45"/>
      <c r="E539" s="45"/>
      <c r="F539" s="45"/>
    </row>
    <row r="540" spans="1:6" x14ac:dyDescent="0.25">
      <c r="A540" s="81"/>
      <c r="B540" s="45"/>
      <c r="C540" s="45"/>
      <c r="D540" s="45"/>
      <c r="E540" s="45"/>
      <c r="F540" s="45"/>
    </row>
    <row r="541" spans="1:6" x14ac:dyDescent="0.25">
      <c r="A541" s="81"/>
      <c r="B541" s="45"/>
      <c r="C541" s="45"/>
      <c r="D541" s="45"/>
      <c r="E541" s="45"/>
      <c r="F541" s="45"/>
    </row>
    <row r="542" spans="1:6" x14ac:dyDescent="0.25">
      <c r="A542" s="81"/>
      <c r="B542" s="45"/>
      <c r="C542" s="45"/>
      <c r="D542" s="45"/>
      <c r="E542" s="45"/>
      <c r="F542" s="45"/>
    </row>
    <row r="543" spans="1:6" x14ac:dyDescent="0.25">
      <c r="A543" s="81"/>
      <c r="B543" s="45"/>
      <c r="C543" s="45"/>
      <c r="D543" s="45"/>
      <c r="E543" s="45"/>
      <c r="F543" s="45"/>
    </row>
    <row r="544" spans="1:6" x14ac:dyDescent="0.25">
      <c r="A544" s="81"/>
      <c r="B544" s="45"/>
      <c r="C544" s="45"/>
      <c r="D544" s="45"/>
      <c r="E544" s="45"/>
      <c r="F544" s="45"/>
    </row>
    <row r="545" spans="1:6" x14ac:dyDescent="0.25">
      <c r="A545" s="81"/>
      <c r="B545" s="45"/>
      <c r="C545" s="45"/>
      <c r="D545" s="45"/>
      <c r="E545" s="45"/>
      <c r="F545" s="45"/>
    </row>
    <row r="546" spans="1:6" x14ac:dyDescent="0.25">
      <c r="A546" s="81"/>
      <c r="B546" s="45"/>
      <c r="C546" s="45"/>
      <c r="D546" s="45"/>
      <c r="E546" s="45"/>
      <c r="F546" s="45"/>
    </row>
    <row r="547" spans="1:6" x14ac:dyDescent="0.25">
      <c r="A547" s="81"/>
      <c r="B547" s="45"/>
      <c r="C547" s="45"/>
      <c r="D547" s="45"/>
      <c r="E547" s="45"/>
      <c r="F547" s="45"/>
    </row>
    <row r="548" spans="1:6" x14ac:dyDescent="0.25">
      <c r="A548" s="81"/>
      <c r="B548" s="45"/>
      <c r="C548" s="45"/>
      <c r="D548" s="45"/>
      <c r="E548" s="45"/>
      <c r="F548" s="45"/>
    </row>
    <row r="549" spans="1:6" x14ac:dyDescent="0.25">
      <c r="A549" s="81"/>
      <c r="B549" s="45"/>
      <c r="C549" s="45"/>
      <c r="D549" s="45"/>
      <c r="E549" s="45"/>
      <c r="F549" s="45"/>
    </row>
    <row r="550" spans="1:6" x14ac:dyDescent="0.25">
      <c r="A550" s="81"/>
      <c r="B550" s="45"/>
      <c r="C550" s="45"/>
      <c r="D550" s="45"/>
      <c r="E550" s="45"/>
      <c r="F550" s="45"/>
    </row>
    <row r="551" spans="1:6" x14ac:dyDescent="0.25">
      <c r="A551" s="81"/>
      <c r="B551" s="45"/>
      <c r="C551" s="45"/>
      <c r="D551" s="45"/>
      <c r="E551" s="45"/>
      <c r="F551" s="45"/>
    </row>
    <row r="552" spans="1:6" x14ac:dyDescent="0.25">
      <c r="A552" s="81"/>
      <c r="B552" s="45"/>
      <c r="C552" s="45"/>
      <c r="D552" s="45"/>
      <c r="E552" s="45"/>
      <c r="F552" s="45"/>
    </row>
    <row r="553" spans="1:6" x14ac:dyDescent="0.25">
      <c r="A553" s="81"/>
      <c r="B553" s="45"/>
      <c r="C553" s="45"/>
      <c r="D553" s="45"/>
      <c r="E553" s="45"/>
      <c r="F553" s="45"/>
    </row>
    <row r="554" spans="1:6" x14ac:dyDescent="0.25">
      <c r="A554" s="81"/>
      <c r="B554" s="45"/>
      <c r="C554" s="45"/>
      <c r="D554" s="45"/>
      <c r="E554" s="45"/>
      <c r="F554" s="45"/>
    </row>
    <row r="555" spans="1:6" x14ac:dyDescent="0.25">
      <c r="A555" s="81"/>
      <c r="B555" s="45"/>
      <c r="C555" s="45"/>
      <c r="D555" s="45"/>
      <c r="E555" s="45"/>
      <c r="F555" s="45"/>
    </row>
    <row r="556" spans="1:6" x14ac:dyDescent="0.25">
      <c r="A556" s="81"/>
      <c r="B556" s="45"/>
      <c r="C556" s="45"/>
      <c r="D556" s="45"/>
      <c r="E556" s="45"/>
      <c r="F556" s="45"/>
    </row>
    <row r="557" spans="1:6" x14ac:dyDescent="0.25">
      <c r="A557" s="81"/>
      <c r="B557" s="45"/>
      <c r="C557" s="45"/>
      <c r="D557" s="45"/>
      <c r="E557" s="45"/>
      <c r="F557" s="45"/>
    </row>
    <row r="558" spans="1:6" x14ac:dyDescent="0.25">
      <c r="A558" s="81"/>
      <c r="B558" s="45"/>
      <c r="C558" s="45"/>
      <c r="D558" s="45"/>
      <c r="E558" s="45"/>
      <c r="F558" s="45"/>
    </row>
    <row r="559" spans="1:6" x14ac:dyDescent="0.25">
      <c r="A559" s="81"/>
      <c r="B559" s="45"/>
      <c r="C559" s="45"/>
      <c r="D559" s="45"/>
      <c r="E559" s="45"/>
      <c r="F559" s="45"/>
    </row>
    <row r="560" spans="1:6" x14ac:dyDescent="0.25">
      <c r="A560" s="81"/>
      <c r="B560" s="45"/>
      <c r="C560" s="45"/>
      <c r="D560" s="45"/>
      <c r="E560" s="45"/>
      <c r="F560" s="45"/>
    </row>
    <row r="561" spans="1:6" x14ac:dyDescent="0.25">
      <c r="A561" s="81"/>
      <c r="B561" s="45"/>
      <c r="C561" s="45"/>
      <c r="D561" s="45"/>
      <c r="E561" s="45"/>
      <c r="F561" s="45"/>
    </row>
    <row r="562" spans="1:6" x14ac:dyDescent="0.25">
      <c r="A562" s="81"/>
      <c r="B562" s="45"/>
      <c r="C562" s="45"/>
      <c r="D562" s="45"/>
      <c r="E562" s="45"/>
      <c r="F562" s="45"/>
    </row>
    <row r="563" spans="1:6" x14ac:dyDescent="0.25">
      <c r="A563" s="81"/>
      <c r="B563" s="45"/>
      <c r="C563" s="45"/>
      <c r="D563" s="45"/>
      <c r="E563" s="45"/>
      <c r="F563" s="45"/>
    </row>
    <row r="564" spans="1:6" x14ac:dyDescent="0.25">
      <c r="A564" s="81"/>
      <c r="B564" s="45"/>
      <c r="C564" s="45"/>
      <c r="D564" s="45"/>
      <c r="E564" s="45"/>
      <c r="F564" s="45"/>
    </row>
    <row r="565" spans="1:6" x14ac:dyDescent="0.25">
      <c r="A565" s="81"/>
      <c r="B565" s="45"/>
      <c r="C565" s="45"/>
      <c r="D565" s="45"/>
      <c r="E565" s="45"/>
      <c r="F565" s="45"/>
    </row>
    <row r="566" spans="1:6" x14ac:dyDescent="0.25">
      <c r="A566" s="81"/>
      <c r="B566" s="45"/>
      <c r="C566" s="45"/>
      <c r="D566" s="45"/>
      <c r="E566" s="45"/>
      <c r="F566" s="45"/>
    </row>
    <row r="567" spans="1:6" x14ac:dyDescent="0.25">
      <c r="A567" s="81"/>
      <c r="B567" s="45"/>
      <c r="C567" s="45"/>
      <c r="D567" s="45"/>
      <c r="E567" s="45"/>
      <c r="F567" s="45"/>
    </row>
    <row r="568" spans="1:6" x14ac:dyDescent="0.25">
      <c r="A568" s="81"/>
      <c r="B568" s="45"/>
      <c r="C568" s="45"/>
      <c r="D568" s="45"/>
      <c r="E568" s="45"/>
      <c r="F568" s="45"/>
    </row>
    <row r="569" spans="1:6" x14ac:dyDescent="0.25">
      <c r="A569" s="81"/>
      <c r="B569" s="45"/>
      <c r="C569" s="45"/>
      <c r="D569" s="45"/>
      <c r="E569" s="45"/>
      <c r="F569" s="45"/>
    </row>
    <row r="570" spans="1:6" x14ac:dyDescent="0.25">
      <c r="A570" s="81"/>
      <c r="B570" s="45"/>
      <c r="C570" s="45"/>
      <c r="D570" s="45"/>
      <c r="E570" s="45"/>
      <c r="F570" s="45"/>
    </row>
    <row r="571" spans="1:6" x14ac:dyDescent="0.25">
      <c r="A571" s="81"/>
      <c r="B571" s="45"/>
      <c r="C571" s="45"/>
      <c r="D571" s="45"/>
      <c r="E571" s="45"/>
      <c r="F571" s="45"/>
    </row>
    <row r="572" spans="1:6" x14ac:dyDescent="0.25">
      <c r="A572" s="81"/>
      <c r="B572" s="45"/>
      <c r="C572" s="45"/>
      <c r="D572" s="45"/>
      <c r="E572" s="45"/>
      <c r="F572" s="45"/>
    </row>
    <row r="573" spans="1:6" x14ac:dyDescent="0.25">
      <c r="A573" s="81"/>
      <c r="B573" s="45"/>
      <c r="C573" s="45"/>
      <c r="D573" s="45"/>
      <c r="E573" s="45"/>
      <c r="F573" s="45"/>
    </row>
    <row r="574" spans="1:6" x14ac:dyDescent="0.25">
      <c r="A574" s="81"/>
      <c r="B574" s="45"/>
      <c r="C574" s="45"/>
      <c r="D574" s="45"/>
      <c r="E574" s="45"/>
      <c r="F574" s="45"/>
    </row>
    <row r="575" spans="1:6" x14ac:dyDescent="0.25">
      <c r="A575" s="81"/>
      <c r="B575" s="45"/>
      <c r="C575" s="45"/>
      <c r="D575" s="45"/>
      <c r="E575" s="45"/>
      <c r="F575" s="45"/>
    </row>
    <row r="576" spans="1:6" x14ac:dyDescent="0.25">
      <c r="A576" s="81"/>
      <c r="B576" s="45"/>
      <c r="C576" s="45"/>
      <c r="D576" s="45"/>
      <c r="E576" s="45"/>
      <c r="F576" s="45"/>
    </row>
    <row r="577" spans="1:6" x14ac:dyDescent="0.25">
      <c r="A577" s="81"/>
      <c r="B577" s="45"/>
      <c r="C577" s="45"/>
      <c r="D577" s="45"/>
      <c r="E577" s="45"/>
      <c r="F577" s="45"/>
    </row>
    <row r="578" spans="1:6" x14ac:dyDescent="0.25">
      <c r="A578" s="81"/>
      <c r="B578" s="45"/>
      <c r="C578" s="45"/>
      <c r="D578" s="45"/>
      <c r="E578" s="45"/>
      <c r="F578" s="45"/>
    </row>
    <row r="579" spans="1:6" x14ac:dyDescent="0.25">
      <c r="A579" s="81"/>
      <c r="B579" s="45"/>
      <c r="C579" s="45"/>
      <c r="D579" s="45"/>
      <c r="E579" s="45"/>
      <c r="F579" s="45"/>
    </row>
    <row r="580" spans="1:6" x14ac:dyDescent="0.25">
      <c r="A580" s="81"/>
      <c r="B580" s="45"/>
      <c r="C580" s="45"/>
      <c r="D580" s="45"/>
      <c r="E580" s="45"/>
      <c r="F580" s="45"/>
    </row>
    <row r="581" spans="1:6" x14ac:dyDescent="0.25">
      <c r="A581" s="81"/>
      <c r="B581" s="45"/>
      <c r="C581" s="45"/>
      <c r="D581" s="45"/>
      <c r="E581" s="45"/>
      <c r="F581" s="45"/>
    </row>
    <row r="582" spans="1:6" x14ac:dyDescent="0.25">
      <c r="A582" s="81"/>
      <c r="B582" s="45"/>
      <c r="C582" s="45"/>
      <c r="D582" s="45"/>
      <c r="E582" s="45"/>
      <c r="F582" s="45"/>
    </row>
    <row r="583" spans="1:6" x14ac:dyDescent="0.25">
      <c r="A583" s="81"/>
      <c r="B583" s="45"/>
      <c r="C583" s="45"/>
      <c r="D583" s="45"/>
      <c r="E583" s="45"/>
      <c r="F583" s="45"/>
    </row>
    <row r="584" spans="1:6" x14ac:dyDescent="0.25">
      <c r="A584" s="81"/>
      <c r="B584" s="45"/>
      <c r="C584" s="45"/>
      <c r="D584" s="45"/>
      <c r="E584" s="45"/>
      <c r="F584" s="45"/>
    </row>
    <row r="585" spans="1:6" x14ac:dyDescent="0.25">
      <c r="A585" s="81"/>
      <c r="B585" s="45"/>
      <c r="C585" s="45"/>
      <c r="D585" s="45"/>
      <c r="E585" s="45"/>
      <c r="F585" s="45"/>
    </row>
    <row r="586" spans="1:6" x14ac:dyDescent="0.25">
      <c r="A586" s="81"/>
      <c r="B586" s="45"/>
      <c r="C586" s="45"/>
      <c r="D586" s="45"/>
      <c r="E586" s="45"/>
      <c r="F586" s="45"/>
    </row>
    <row r="587" spans="1:6" x14ac:dyDescent="0.25">
      <c r="A587" s="81"/>
      <c r="B587" s="45"/>
      <c r="C587" s="45"/>
      <c r="D587" s="45"/>
      <c r="E587" s="45"/>
      <c r="F587" s="45"/>
    </row>
    <row r="588" spans="1:6" x14ac:dyDescent="0.25">
      <c r="A588" s="81"/>
      <c r="B588" s="45"/>
      <c r="C588" s="45"/>
      <c r="D588" s="45"/>
      <c r="E588" s="45"/>
      <c r="F588" s="45"/>
    </row>
    <row r="589" spans="1:6" x14ac:dyDescent="0.25">
      <c r="A589" s="81"/>
      <c r="B589" s="45"/>
      <c r="C589" s="45"/>
      <c r="D589" s="45"/>
      <c r="E589" s="45"/>
      <c r="F589" s="45"/>
    </row>
    <row r="590" spans="1:6" x14ac:dyDescent="0.25">
      <c r="A590" s="81"/>
      <c r="B590" s="45"/>
      <c r="C590" s="45"/>
      <c r="D590" s="45"/>
      <c r="E590" s="45"/>
      <c r="F590" s="45"/>
    </row>
    <row r="591" spans="1:6" x14ac:dyDescent="0.25">
      <c r="A591" s="81"/>
      <c r="B591" s="45"/>
      <c r="C591" s="45"/>
      <c r="D591" s="45"/>
      <c r="E591" s="45"/>
      <c r="F591" s="45"/>
    </row>
    <row r="592" spans="1:6" x14ac:dyDescent="0.25">
      <c r="A592" s="81"/>
      <c r="B592" s="45"/>
      <c r="C592" s="45"/>
      <c r="D592" s="45"/>
      <c r="E592" s="45"/>
      <c r="F592" s="45"/>
    </row>
    <row r="593" spans="1:6" x14ac:dyDescent="0.25">
      <c r="A593" s="81"/>
      <c r="B593" s="45"/>
      <c r="C593" s="45"/>
      <c r="D593" s="45"/>
      <c r="E593" s="45"/>
      <c r="F593" s="45"/>
    </row>
    <row r="594" spans="1:6" x14ac:dyDescent="0.25">
      <c r="A594" s="81"/>
      <c r="B594" s="45"/>
      <c r="C594" s="45"/>
      <c r="D594" s="45"/>
      <c r="E594" s="45"/>
      <c r="F594" s="45"/>
    </row>
    <row r="595" spans="1:6" x14ac:dyDescent="0.25">
      <c r="A595" s="81"/>
      <c r="B595" s="45"/>
      <c r="C595" s="45"/>
      <c r="D595" s="45"/>
      <c r="E595" s="45"/>
      <c r="F595" s="45"/>
    </row>
    <row r="596" spans="1:6" x14ac:dyDescent="0.25">
      <c r="A596" s="81"/>
      <c r="B596" s="45"/>
      <c r="C596" s="45"/>
      <c r="D596" s="45"/>
      <c r="E596" s="45"/>
      <c r="F596" s="45"/>
    </row>
    <row r="597" spans="1:6" x14ac:dyDescent="0.25">
      <c r="A597" s="81"/>
      <c r="B597" s="45"/>
      <c r="C597" s="45"/>
      <c r="D597" s="45"/>
      <c r="E597" s="45"/>
      <c r="F597" s="45"/>
    </row>
    <row r="598" spans="1:6" x14ac:dyDescent="0.25">
      <c r="A598" s="81"/>
      <c r="B598" s="45"/>
      <c r="C598" s="45"/>
      <c r="D598" s="45"/>
      <c r="E598" s="45"/>
      <c r="F598" s="45"/>
    </row>
    <row r="599" spans="1:6" x14ac:dyDescent="0.25">
      <c r="A599" s="81"/>
      <c r="B599" s="45"/>
      <c r="C599" s="45"/>
      <c r="D599" s="45"/>
      <c r="E599" s="45"/>
      <c r="F599" s="45"/>
    </row>
    <row r="600" spans="1:6" x14ac:dyDescent="0.25">
      <c r="A600" s="81"/>
      <c r="B600" s="45"/>
      <c r="C600" s="45"/>
      <c r="D600" s="45"/>
      <c r="E600" s="45"/>
      <c r="F600" s="45"/>
    </row>
    <row r="601" spans="1:6" x14ac:dyDescent="0.25">
      <c r="A601" s="81"/>
      <c r="B601" s="45"/>
      <c r="C601" s="45"/>
      <c r="D601" s="45"/>
      <c r="E601" s="45"/>
      <c r="F601" s="45"/>
    </row>
    <row r="602" spans="1:6" x14ac:dyDescent="0.25">
      <c r="A602" s="81"/>
      <c r="B602" s="45"/>
      <c r="C602" s="45"/>
      <c r="D602" s="45"/>
      <c r="E602" s="45"/>
      <c r="F602" s="45"/>
    </row>
    <row r="603" spans="1:6" x14ac:dyDescent="0.25">
      <c r="A603" s="81"/>
      <c r="B603" s="45"/>
      <c r="C603" s="45"/>
      <c r="D603" s="45"/>
      <c r="E603" s="45"/>
      <c r="F603" s="45"/>
    </row>
    <row r="604" spans="1:6" x14ac:dyDescent="0.25">
      <c r="A604" s="81"/>
      <c r="B604" s="45"/>
      <c r="C604" s="45"/>
      <c r="D604" s="45"/>
      <c r="E604" s="45"/>
      <c r="F604" s="45"/>
    </row>
    <row r="605" spans="1:6" x14ac:dyDescent="0.25">
      <c r="A605" s="81"/>
      <c r="B605" s="45"/>
      <c r="C605" s="45"/>
      <c r="D605" s="45"/>
      <c r="E605" s="45"/>
      <c r="F605" s="45"/>
    </row>
    <row r="606" spans="1:6" x14ac:dyDescent="0.25">
      <c r="A606" s="81"/>
      <c r="B606" s="45"/>
      <c r="C606" s="45"/>
      <c r="D606" s="45"/>
      <c r="E606" s="45"/>
      <c r="F606" s="45"/>
    </row>
    <row r="607" spans="1:6" x14ac:dyDescent="0.25">
      <c r="A607" s="81"/>
      <c r="B607" s="45"/>
      <c r="C607" s="45"/>
      <c r="D607" s="45"/>
      <c r="E607" s="45"/>
      <c r="F607" s="45"/>
    </row>
    <row r="608" spans="1:6" x14ac:dyDescent="0.25">
      <c r="A608" s="81"/>
      <c r="B608" s="45"/>
      <c r="C608" s="45"/>
      <c r="D608" s="45"/>
      <c r="E608" s="45"/>
      <c r="F608" s="45"/>
    </row>
    <row r="609" spans="1:6" x14ac:dyDescent="0.25">
      <c r="A609" s="81"/>
      <c r="B609" s="45"/>
      <c r="C609" s="45"/>
      <c r="D609" s="45"/>
      <c r="E609" s="45"/>
      <c r="F609" s="45"/>
    </row>
    <row r="610" spans="1:6" x14ac:dyDescent="0.25">
      <c r="A610" s="81"/>
      <c r="B610" s="45"/>
      <c r="C610" s="45"/>
      <c r="D610" s="45"/>
      <c r="E610" s="45"/>
      <c r="F610" s="45"/>
    </row>
    <row r="611" spans="1:6" x14ac:dyDescent="0.25">
      <c r="A611" s="81"/>
      <c r="B611" s="45"/>
      <c r="C611" s="45"/>
      <c r="D611" s="45"/>
      <c r="E611" s="45"/>
      <c r="F611" s="45"/>
    </row>
    <row r="612" spans="1:6" x14ac:dyDescent="0.25">
      <c r="A612" s="81"/>
      <c r="B612" s="45"/>
      <c r="C612" s="45"/>
      <c r="D612" s="45"/>
      <c r="E612" s="45"/>
      <c r="F612" s="45"/>
    </row>
    <row r="613" spans="1:6" x14ac:dyDescent="0.25">
      <c r="A613" s="81"/>
      <c r="B613" s="45"/>
      <c r="C613" s="45"/>
      <c r="D613" s="45"/>
      <c r="E613" s="45"/>
      <c r="F613" s="45"/>
    </row>
    <row r="614" spans="1:6" x14ac:dyDescent="0.25">
      <c r="A614" s="81"/>
      <c r="B614" s="45"/>
      <c r="C614" s="45"/>
      <c r="D614" s="45"/>
      <c r="E614" s="45"/>
      <c r="F614" s="45"/>
    </row>
    <row r="615" spans="1:6" x14ac:dyDescent="0.25">
      <c r="A615" s="81"/>
      <c r="B615" s="45"/>
      <c r="C615" s="45"/>
      <c r="D615" s="45"/>
      <c r="E615" s="45"/>
      <c r="F615" s="45"/>
    </row>
    <row r="616" spans="1:6" x14ac:dyDescent="0.25">
      <c r="A616" s="81"/>
      <c r="B616" s="45"/>
      <c r="C616" s="45"/>
      <c r="D616" s="45"/>
      <c r="E616" s="45"/>
      <c r="F616" s="45"/>
    </row>
    <row r="617" spans="1:6" x14ac:dyDescent="0.25">
      <c r="A617" s="81"/>
      <c r="B617" s="45"/>
      <c r="C617" s="45"/>
      <c r="D617" s="45"/>
      <c r="E617" s="45"/>
      <c r="F617" s="45"/>
    </row>
    <row r="618" spans="1:6" x14ac:dyDescent="0.25">
      <c r="A618" s="81"/>
      <c r="B618" s="45"/>
      <c r="C618" s="45"/>
      <c r="D618" s="45"/>
      <c r="E618" s="45"/>
      <c r="F618" s="45"/>
    </row>
    <row r="619" spans="1:6" x14ac:dyDescent="0.25">
      <c r="A619" s="81"/>
      <c r="B619" s="45"/>
      <c r="C619" s="45"/>
      <c r="D619" s="45"/>
      <c r="E619" s="45"/>
      <c r="F619" s="45"/>
    </row>
    <row r="620" spans="1:6" x14ac:dyDescent="0.25">
      <c r="A620" s="81"/>
      <c r="B620" s="45"/>
      <c r="C620" s="45"/>
      <c r="D620" s="45"/>
      <c r="E620" s="45"/>
      <c r="F620" s="45"/>
    </row>
    <row r="621" spans="1:6" x14ac:dyDescent="0.25">
      <c r="A621" s="81"/>
      <c r="B621" s="45"/>
      <c r="C621" s="45"/>
      <c r="D621" s="45"/>
      <c r="E621" s="45"/>
      <c r="F621" s="45"/>
    </row>
    <row r="622" spans="1:6" x14ac:dyDescent="0.25">
      <c r="A622" s="81"/>
      <c r="B622" s="45"/>
      <c r="C622" s="45"/>
      <c r="D622" s="45"/>
      <c r="E622" s="45"/>
      <c r="F622" s="45"/>
    </row>
    <row r="623" spans="1:6" x14ac:dyDescent="0.25">
      <c r="A623" s="81"/>
      <c r="B623" s="45"/>
      <c r="C623" s="45"/>
      <c r="D623" s="45"/>
      <c r="E623" s="45"/>
      <c r="F623" s="45"/>
    </row>
    <row r="624" spans="1:6" x14ac:dyDescent="0.25">
      <c r="A624" s="81"/>
      <c r="B624" s="45"/>
      <c r="C624" s="45"/>
      <c r="D624" s="45"/>
      <c r="E624" s="45"/>
      <c r="F624" s="45"/>
    </row>
    <row r="625" spans="1:6" x14ac:dyDescent="0.25">
      <c r="A625" s="81"/>
      <c r="B625" s="45"/>
      <c r="C625" s="45"/>
      <c r="D625" s="45"/>
      <c r="E625" s="45"/>
      <c r="F625" s="45"/>
    </row>
    <row r="626" spans="1:6" x14ac:dyDescent="0.25">
      <c r="A626" s="81"/>
      <c r="B626" s="45"/>
      <c r="C626" s="45"/>
      <c r="D626" s="45"/>
      <c r="E626" s="45"/>
      <c r="F626" s="45"/>
    </row>
    <row r="627" spans="1:6" x14ac:dyDescent="0.25">
      <c r="A627" s="81"/>
      <c r="B627" s="45"/>
      <c r="C627" s="45"/>
      <c r="D627" s="45"/>
      <c r="E627" s="45"/>
      <c r="F627" s="45"/>
    </row>
    <row r="628" spans="1:6" x14ac:dyDescent="0.25">
      <c r="A628" s="81"/>
      <c r="B628" s="45"/>
      <c r="C628" s="45"/>
      <c r="D628" s="45"/>
      <c r="E628" s="45"/>
      <c r="F628" s="45"/>
    </row>
    <row r="629" spans="1:6" x14ac:dyDescent="0.25">
      <c r="A629" s="81"/>
      <c r="B629" s="45"/>
      <c r="C629" s="45"/>
      <c r="D629" s="45"/>
      <c r="E629" s="45"/>
      <c r="F629" s="45"/>
    </row>
    <row r="630" spans="1:6" x14ac:dyDescent="0.25">
      <c r="A630" s="81"/>
      <c r="B630" s="45"/>
      <c r="C630" s="45"/>
      <c r="D630" s="45"/>
      <c r="E630" s="45"/>
      <c r="F630" s="45"/>
    </row>
    <row r="631" spans="1:6" x14ac:dyDescent="0.25">
      <c r="A631" s="81"/>
      <c r="B631" s="45"/>
      <c r="C631" s="45"/>
      <c r="D631" s="45"/>
      <c r="E631" s="45"/>
      <c r="F631" s="45"/>
    </row>
    <row r="632" spans="1:6" x14ac:dyDescent="0.25">
      <c r="A632" s="81"/>
      <c r="B632" s="45"/>
      <c r="C632" s="45"/>
      <c r="D632" s="45"/>
      <c r="E632" s="45"/>
      <c r="F632" s="45"/>
    </row>
    <row r="633" spans="1:6" x14ac:dyDescent="0.25">
      <c r="A633" s="81"/>
      <c r="B633" s="45"/>
      <c r="C633" s="45"/>
      <c r="D633" s="45"/>
      <c r="E633" s="45"/>
      <c r="F633" s="45"/>
    </row>
    <row r="634" spans="1:6" x14ac:dyDescent="0.25">
      <c r="A634" s="81"/>
      <c r="B634" s="45"/>
      <c r="C634" s="45"/>
      <c r="D634" s="45"/>
      <c r="E634" s="45"/>
      <c r="F634" s="45"/>
    </row>
    <row r="635" spans="1:6" x14ac:dyDescent="0.25">
      <c r="A635" s="81"/>
      <c r="B635" s="45"/>
      <c r="C635" s="45"/>
      <c r="D635" s="45"/>
      <c r="E635" s="45"/>
      <c r="F635" s="45"/>
    </row>
    <row r="636" spans="1:6" x14ac:dyDescent="0.25">
      <c r="A636" s="81"/>
      <c r="B636" s="45"/>
      <c r="C636" s="45"/>
      <c r="D636" s="45"/>
      <c r="E636" s="45"/>
      <c r="F636" s="45"/>
    </row>
    <row r="637" spans="1:6" x14ac:dyDescent="0.25">
      <c r="A637" s="81"/>
      <c r="B637" s="45"/>
      <c r="C637" s="45"/>
      <c r="D637" s="45"/>
      <c r="E637" s="45"/>
      <c r="F637" s="45"/>
    </row>
    <row r="638" spans="1:6" x14ac:dyDescent="0.25">
      <c r="A638" s="81"/>
      <c r="B638" s="45"/>
      <c r="C638" s="45"/>
      <c r="D638" s="45"/>
      <c r="E638" s="45"/>
      <c r="F638" s="45"/>
    </row>
    <row r="639" spans="1:6" x14ac:dyDescent="0.25">
      <c r="A639" s="81"/>
      <c r="B639" s="45"/>
      <c r="C639" s="45"/>
      <c r="D639" s="45"/>
      <c r="E639" s="45"/>
      <c r="F639" s="45"/>
    </row>
    <row r="640" spans="1:6" x14ac:dyDescent="0.25">
      <c r="A640" s="81"/>
      <c r="B640" s="45"/>
      <c r="C640" s="45"/>
      <c r="D640" s="45"/>
      <c r="E640" s="45"/>
      <c r="F640" s="45"/>
    </row>
    <row r="641" spans="1:6" x14ac:dyDescent="0.25">
      <c r="A641" s="81"/>
      <c r="B641" s="45"/>
      <c r="C641" s="45"/>
      <c r="D641" s="45"/>
      <c r="E641" s="45"/>
      <c r="F641" s="45"/>
    </row>
    <row r="642" spans="1:6" x14ac:dyDescent="0.25">
      <c r="A642" s="81"/>
      <c r="B642" s="45"/>
      <c r="C642" s="45"/>
      <c r="D642" s="45"/>
      <c r="E642" s="45"/>
      <c r="F642" s="45"/>
    </row>
    <row r="643" spans="1:6" x14ac:dyDescent="0.25">
      <c r="A643" s="81"/>
      <c r="B643" s="45"/>
      <c r="C643" s="45"/>
      <c r="D643" s="45"/>
      <c r="E643" s="45"/>
      <c r="F643" s="45"/>
    </row>
    <row r="644" spans="1:6" x14ac:dyDescent="0.25">
      <c r="A644" s="81"/>
      <c r="B644" s="45"/>
      <c r="C644" s="45"/>
      <c r="D644" s="45"/>
      <c r="E644" s="45"/>
      <c r="F644" s="45"/>
    </row>
    <row r="645" spans="1:6" x14ac:dyDescent="0.25">
      <c r="A645" s="81"/>
      <c r="B645" s="45"/>
      <c r="C645" s="45"/>
      <c r="D645" s="45"/>
      <c r="E645" s="45"/>
      <c r="F645" s="45"/>
    </row>
    <row r="646" spans="1:6" x14ac:dyDescent="0.25">
      <c r="A646" s="81"/>
      <c r="B646" s="45"/>
      <c r="C646" s="45"/>
      <c r="D646" s="45"/>
      <c r="E646" s="45"/>
      <c r="F646" s="45"/>
    </row>
    <row r="647" spans="1:6" x14ac:dyDescent="0.25">
      <c r="A647" s="81"/>
      <c r="B647" s="45"/>
      <c r="C647" s="45"/>
      <c r="D647" s="45"/>
      <c r="E647" s="45"/>
      <c r="F647" s="45"/>
    </row>
    <row r="648" spans="1:6" x14ac:dyDescent="0.25">
      <c r="A648" s="81"/>
      <c r="B648" s="45"/>
      <c r="C648" s="45"/>
      <c r="D648" s="45"/>
      <c r="E648" s="45"/>
      <c r="F648" s="45"/>
    </row>
    <row r="649" spans="1:6" x14ac:dyDescent="0.25">
      <c r="A649" s="81"/>
      <c r="B649" s="45"/>
      <c r="C649" s="45"/>
      <c r="D649" s="45"/>
      <c r="E649" s="45"/>
      <c r="F649" s="45"/>
    </row>
    <row r="650" spans="1:6" x14ac:dyDescent="0.25">
      <c r="A650" s="81"/>
      <c r="B650" s="45"/>
      <c r="C650" s="45"/>
      <c r="D650" s="45"/>
      <c r="E650" s="45"/>
      <c r="F650" s="45"/>
    </row>
    <row r="651" spans="1:6" x14ac:dyDescent="0.25">
      <c r="A651" s="81"/>
      <c r="B651" s="45"/>
      <c r="C651" s="45"/>
      <c r="D651" s="45"/>
      <c r="E651" s="45"/>
      <c r="F651" s="45"/>
    </row>
    <row r="652" spans="1:6" x14ac:dyDescent="0.25">
      <c r="A652" s="81"/>
      <c r="B652" s="45"/>
      <c r="C652" s="45"/>
      <c r="D652" s="45"/>
      <c r="E652" s="45"/>
      <c r="F652" s="45"/>
    </row>
    <row r="653" spans="1:6" x14ac:dyDescent="0.25">
      <c r="A653" s="81"/>
      <c r="B653" s="45"/>
      <c r="C653" s="45"/>
      <c r="D653" s="45"/>
      <c r="E653" s="45"/>
      <c r="F653" s="45"/>
    </row>
    <row r="654" spans="1:6" x14ac:dyDescent="0.25">
      <c r="A654" s="81"/>
      <c r="B654" s="45"/>
      <c r="C654" s="45"/>
      <c r="D654" s="45"/>
      <c r="E654" s="45"/>
      <c r="F654" s="45"/>
    </row>
    <row r="655" spans="1:6" x14ac:dyDescent="0.25">
      <c r="A655" s="81"/>
      <c r="B655" s="45"/>
      <c r="C655" s="45"/>
      <c r="D655" s="45"/>
      <c r="E655" s="45"/>
      <c r="F655" s="45"/>
    </row>
    <row r="656" spans="1:6" x14ac:dyDescent="0.25">
      <c r="A656" s="81"/>
      <c r="B656" s="45"/>
      <c r="C656" s="45"/>
      <c r="D656" s="45"/>
      <c r="E656" s="45"/>
      <c r="F656" s="45"/>
    </row>
    <row r="657" spans="1:6" x14ac:dyDescent="0.25">
      <c r="A657" s="81"/>
      <c r="B657" s="45"/>
      <c r="C657" s="45"/>
      <c r="D657" s="45"/>
      <c r="E657" s="45"/>
      <c r="F657" s="45"/>
    </row>
    <row r="658" spans="1:6" x14ac:dyDescent="0.25">
      <c r="A658" s="81"/>
      <c r="B658" s="45"/>
      <c r="C658" s="45"/>
      <c r="D658" s="45"/>
      <c r="E658" s="45"/>
      <c r="F658" s="45"/>
    </row>
    <row r="659" spans="1:6" x14ac:dyDescent="0.25">
      <c r="A659" s="81"/>
      <c r="B659" s="45"/>
      <c r="C659" s="45"/>
      <c r="D659" s="45"/>
      <c r="E659" s="45"/>
      <c r="F659" s="45"/>
    </row>
    <row r="660" spans="1:6" x14ac:dyDescent="0.25">
      <c r="A660" s="81"/>
      <c r="B660" s="45"/>
      <c r="C660" s="45"/>
      <c r="D660" s="45"/>
      <c r="E660" s="45"/>
      <c r="F660" s="45"/>
    </row>
    <row r="661" spans="1:6" x14ac:dyDescent="0.25">
      <c r="A661" s="81"/>
      <c r="B661" s="45"/>
      <c r="C661" s="45"/>
      <c r="D661" s="45"/>
      <c r="E661" s="45"/>
      <c r="F661" s="45"/>
    </row>
    <row r="662" spans="1:6" x14ac:dyDescent="0.25">
      <c r="A662" s="81"/>
      <c r="B662" s="45"/>
      <c r="C662" s="45"/>
      <c r="D662" s="45"/>
      <c r="E662" s="45"/>
      <c r="F662" s="45"/>
    </row>
    <row r="663" spans="1:6" x14ac:dyDescent="0.25">
      <c r="A663" s="81"/>
      <c r="B663" s="45"/>
      <c r="C663" s="45"/>
      <c r="D663" s="45"/>
      <c r="E663" s="45"/>
      <c r="F663" s="45"/>
    </row>
    <row r="664" spans="1:6" x14ac:dyDescent="0.25">
      <c r="A664" s="81"/>
      <c r="B664" s="45"/>
      <c r="C664" s="45"/>
      <c r="D664" s="45"/>
      <c r="E664" s="45"/>
      <c r="F664" s="45"/>
    </row>
    <row r="665" spans="1:6" x14ac:dyDescent="0.25">
      <c r="A665" s="81"/>
      <c r="B665" s="45"/>
      <c r="C665" s="45"/>
      <c r="D665" s="45"/>
      <c r="E665" s="45"/>
      <c r="F665" s="45"/>
    </row>
    <row r="666" spans="1:6" x14ac:dyDescent="0.25">
      <c r="A666" s="81"/>
      <c r="B666" s="45"/>
      <c r="C666" s="45"/>
      <c r="D666" s="45"/>
      <c r="E666" s="45"/>
      <c r="F666" s="45"/>
    </row>
    <row r="667" spans="1:6" x14ac:dyDescent="0.25">
      <c r="A667" s="81"/>
      <c r="B667" s="45"/>
      <c r="C667" s="45"/>
      <c r="D667" s="45"/>
      <c r="E667" s="45"/>
      <c r="F667" s="45"/>
    </row>
    <row r="668" spans="1:6" x14ac:dyDescent="0.25">
      <c r="A668" s="81"/>
      <c r="B668" s="45"/>
      <c r="C668" s="45"/>
      <c r="D668" s="45"/>
      <c r="E668" s="45"/>
      <c r="F668" s="45"/>
    </row>
    <row r="669" spans="1:6" x14ac:dyDescent="0.25">
      <c r="A669" s="81"/>
      <c r="B669" s="45"/>
      <c r="C669" s="45"/>
      <c r="D669" s="45"/>
      <c r="E669" s="45"/>
      <c r="F669" s="45"/>
    </row>
    <row r="670" spans="1:6" x14ac:dyDescent="0.25">
      <c r="A670" s="81"/>
      <c r="B670" s="45"/>
      <c r="C670" s="45"/>
      <c r="D670" s="45"/>
      <c r="E670" s="45"/>
      <c r="F670" s="45"/>
    </row>
    <row r="671" spans="1:6" x14ac:dyDescent="0.25">
      <c r="A671" s="81"/>
      <c r="B671" s="45"/>
      <c r="C671" s="45"/>
      <c r="D671" s="45"/>
      <c r="E671" s="45"/>
      <c r="F671" s="45"/>
    </row>
    <row r="672" spans="1:6" x14ac:dyDescent="0.25">
      <c r="A672" s="81"/>
      <c r="B672" s="45"/>
      <c r="C672" s="45"/>
      <c r="D672" s="45"/>
      <c r="E672" s="45"/>
      <c r="F672" s="45"/>
    </row>
    <row r="673" spans="1:6" x14ac:dyDescent="0.25">
      <c r="A673" s="81"/>
      <c r="B673" s="45"/>
      <c r="C673" s="45"/>
      <c r="D673" s="45"/>
      <c r="E673" s="45"/>
      <c r="F673" s="45"/>
    </row>
    <row r="674" spans="1:6" x14ac:dyDescent="0.25">
      <c r="A674" s="81"/>
      <c r="B674" s="45"/>
      <c r="C674" s="45"/>
      <c r="D674" s="45"/>
      <c r="E674" s="45"/>
      <c r="F674" s="45"/>
    </row>
    <row r="675" spans="1:6" x14ac:dyDescent="0.25">
      <c r="A675" s="81"/>
      <c r="B675" s="45"/>
      <c r="C675" s="45"/>
      <c r="D675" s="45"/>
      <c r="E675" s="45"/>
      <c r="F675" s="45"/>
    </row>
    <row r="676" spans="1:6" x14ac:dyDescent="0.25">
      <c r="A676" s="81"/>
      <c r="B676" s="45"/>
      <c r="C676" s="45"/>
      <c r="D676" s="45"/>
      <c r="E676" s="45"/>
      <c r="F676" s="45"/>
    </row>
    <row r="677" spans="1:6" x14ac:dyDescent="0.25">
      <c r="A677" s="81"/>
      <c r="B677" s="45"/>
      <c r="C677" s="45"/>
      <c r="D677" s="45"/>
      <c r="E677" s="45"/>
      <c r="F677" s="45"/>
    </row>
    <row r="678" spans="1:6" x14ac:dyDescent="0.25">
      <c r="A678" s="81"/>
      <c r="B678" s="45"/>
      <c r="C678" s="45"/>
      <c r="D678" s="45"/>
      <c r="E678" s="45"/>
      <c r="F678" s="45"/>
    </row>
    <row r="679" spans="1:6" x14ac:dyDescent="0.25">
      <c r="A679" s="81"/>
      <c r="B679" s="45"/>
      <c r="C679" s="45"/>
      <c r="D679" s="45"/>
      <c r="E679" s="45"/>
      <c r="F679" s="45"/>
    </row>
    <row r="680" spans="1:6" x14ac:dyDescent="0.25">
      <c r="A680" s="81"/>
      <c r="B680" s="45"/>
      <c r="C680" s="45"/>
      <c r="D680" s="45"/>
      <c r="E680" s="45"/>
      <c r="F680" s="45"/>
    </row>
    <row r="681" spans="1:6" x14ac:dyDescent="0.25">
      <c r="A681" s="81"/>
      <c r="B681" s="45"/>
      <c r="C681" s="45"/>
      <c r="D681" s="45"/>
      <c r="E681" s="45"/>
      <c r="F681" s="45"/>
    </row>
    <row r="682" spans="1:6" x14ac:dyDescent="0.25">
      <c r="A682" s="81"/>
      <c r="B682" s="45"/>
      <c r="C682" s="45"/>
      <c r="D682" s="45"/>
      <c r="E682" s="45"/>
      <c r="F682" s="45"/>
    </row>
    <row r="683" spans="1:6" x14ac:dyDescent="0.25">
      <c r="A683" s="81"/>
      <c r="B683" s="45"/>
      <c r="C683" s="45"/>
      <c r="D683" s="45"/>
      <c r="E683" s="45"/>
      <c r="F683" s="45"/>
    </row>
    <row r="684" spans="1:6" x14ac:dyDescent="0.25">
      <c r="A684" s="81"/>
      <c r="B684" s="45"/>
      <c r="C684" s="45"/>
      <c r="D684" s="45"/>
      <c r="E684" s="45"/>
      <c r="F684" s="45"/>
    </row>
    <row r="685" spans="1:6" x14ac:dyDescent="0.25">
      <c r="A685" s="81"/>
      <c r="B685" s="45"/>
      <c r="C685" s="45"/>
      <c r="D685" s="45"/>
      <c r="E685" s="45"/>
      <c r="F685" s="45"/>
    </row>
    <row r="686" spans="1:6" x14ac:dyDescent="0.25">
      <c r="A686" s="81"/>
      <c r="B686" s="45"/>
      <c r="C686" s="45"/>
      <c r="D686" s="45"/>
      <c r="E686" s="45"/>
      <c r="F686" s="45"/>
    </row>
    <row r="687" spans="1:6" x14ac:dyDescent="0.25">
      <c r="A687" s="81"/>
      <c r="B687" s="45"/>
      <c r="C687" s="45"/>
      <c r="D687" s="45"/>
      <c r="E687" s="45"/>
      <c r="F687" s="45"/>
    </row>
    <row r="688" spans="1:6" x14ac:dyDescent="0.25">
      <c r="A688" s="81"/>
      <c r="B688" s="45"/>
      <c r="C688" s="45"/>
      <c r="D688" s="45"/>
      <c r="E688" s="45"/>
      <c r="F688" s="45"/>
    </row>
    <row r="689" spans="1:6" x14ac:dyDescent="0.25">
      <c r="A689" s="81"/>
      <c r="B689" s="45"/>
      <c r="C689" s="45"/>
      <c r="D689" s="45"/>
      <c r="E689" s="45"/>
      <c r="F689" s="45"/>
    </row>
    <row r="690" spans="1:6" x14ac:dyDescent="0.25">
      <c r="A690" s="81"/>
      <c r="B690" s="45"/>
      <c r="C690" s="45"/>
      <c r="D690" s="45"/>
      <c r="E690" s="45"/>
      <c r="F690" s="45"/>
    </row>
    <row r="691" spans="1:6" x14ac:dyDescent="0.25">
      <c r="A691" s="81"/>
      <c r="B691" s="45"/>
      <c r="C691" s="45"/>
      <c r="D691" s="45"/>
      <c r="E691" s="45"/>
      <c r="F691" s="45"/>
    </row>
    <row r="692" spans="1:6" x14ac:dyDescent="0.25">
      <c r="A692" s="81"/>
      <c r="B692" s="45"/>
      <c r="C692" s="45"/>
      <c r="D692" s="45"/>
      <c r="E692" s="45"/>
      <c r="F692" s="45"/>
    </row>
    <row r="693" spans="1:6" x14ac:dyDescent="0.25">
      <c r="A693" s="81"/>
      <c r="B693" s="45"/>
      <c r="C693" s="45"/>
      <c r="D693" s="45"/>
      <c r="E693" s="45"/>
      <c r="F693" s="45"/>
    </row>
    <row r="694" spans="1:6" x14ac:dyDescent="0.25">
      <c r="A694" s="81"/>
      <c r="B694" s="45"/>
      <c r="C694" s="45"/>
      <c r="D694" s="45"/>
      <c r="E694" s="45"/>
      <c r="F694" s="45"/>
    </row>
    <row r="695" spans="1:6" x14ac:dyDescent="0.25">
      <c r="A695" s="81"/>
      <c r="B695" s="45"/>
      <c r="C695" s="45"/>
      <c r="D695" s="45"/>
      <c r="E695" s="45"/>
      <c r="F695" s="45"/>
    </row>
    <row r="696" spans="1:6" x14ac:dyDescent="0.25">
      <c r="A696" s="81"/>
      <c r="B696" s="45"/>
      <c r="C696" s="45"/>
      <c r="D696" s="45"/>
      <c r="E696" s="45"/>
      <c r="F696" s="45"/>
    </row>
    <row r="697" spans="1:6" x14ac:dyDescent="0.25">
      <c r="A697" s="81"/>
      <c r="B697" s="45"/>
      <c r="C697" s="45"/>
      <c r="D697" s="45"/>
      <c r="E697" s="45"/>
      <c r="F697" s="45"/>
    </row>
    <row r="698" spans="1:6" x14ac:dyDescent="0.25">
      <c r="A698" s="81"/>
      <c r="B698" s="45"/>
      <c r="C698" s="45"/>
      <c r="D698" s="45"/>
      <c r="E698" s="45"/>
      <c r="F698" s="45"/>
    </row>
    <row r="699" spans="1:6" x14ac:dyDescent="0.25">
      <c r="A699" s="81"/>
      <c r="B699" s="45"/>
      <c r="C699" s="45"/>
      <c r="D699" s="45"/>
      <c r="E699" s="45"/>
      <c r="F699" s="45"/>
    </row>
    <row r="700" spans="1:6" x14ac:dyDescent="0.25">
      <c r="A700" s="81"/>
      <c r="B700" s="45"/>
      <c r="C700" s="45"/>
      <c r="D700" s="45"/>
      <c r="E700" s="45"/>
      <c r="F700" s="45"/>
    </row>
    <row r="701" spans="1:6" x14ac:dyDescent="0.25">
      <c r="A701" s="81"/>
      <c r="B701" s="45"/>
      <c r="C701" s="45"/>
      <c r="D701" s="45"/>
      <c r="E701" s="45"/>
      <c r="F701" s="45"/>
    </row>
    <row r="702" spans="1:6" x14ac:dyDescent="0.25">
      <c r="A702" s="81"/>
      <c r="B702" s="45"/>
      <c r="C702" s="45"/>
      <c r="D702" s="45"/>
      <c r="E702" s="45"/>
      <c r="F702" s="45"/>
    </row>
    <row r="703" spans="1:6" x14ac:dyDescent="0.25">
      <c r="A703" s="81"/>
      <c r="B703" s="45"/>
      <c r="C703" s="45"/>
      <c r="D703" s="45"/>
      <c r="E703" s="45"/>
      <c r="F703" s="45"/>
    </row>
    <row r="704" spans="1:6" x14ac:dyDescent="0.25">
      <c r="A704" s="81"/>
      <c r="B704" s="45"/>
      <c r="C704" s="45"/>
      <c r="D704" s="45"/>
      <c r="E704" s="45"/>
      <c r="F704" s="45"/>
    </row>
    <row r="705" spans="1:6" x14ac:dyDescent="0.25">
      <c r="A705" s="81"/>
      <c r="B705" s="45"/>
      <c r="C705" s="45"/>
      <c r="D705" s="45"/>
      <c r="E705" s="45"/>
      <c r="F705" s="45"/>
    </row>
    <row r="706" spans="1:6" x14ac:dyDescent="0.25">
      <c r="A706" s="81"/>
      <c r="B706" s="45"/>
      <c r="C706" s="45"/>
      <c r="D706" s="45"/>
      <c r="E706" s="45"/>
      <c r="F706" s="45"/>
    </row>
    <row r="707" spans="1:6" x14ac:dyDescent="0.25">
      <c r="A707" s="81"/>
      <c r="B707" s="45"/>
      <c r="C707" s="45"/>
      <c r="D707" s="45"/>
      <c r="E707" s="45"/>
      <c r="F707" s="45"/>
    </row>
    <row r="708" spans="1:6" x14ac:dyDescent="0.25">
      <c r="A708" s="81"/>
      <c r="B708" s="45"/>
      <c r="C708" s="45"/>
      <c r="D708" s="45"/>
      <c r="E708" s="45"/>
      <c r="F708" s="45"/>
    </row>
    <row r="709" spans="1:6" x14ac:dyDescent="0.25">
      <c r="A709" s="81"/>
      <c r="B709" s="45"/>
      <c r="C709" s="45"/>
      <c r="D709" s="45"/>
      <c r="E709" s="45"/>
      <c r="F709" s="45"/>
    </row>
    <row r="710" spans="1:6" x14ac:dyDescent="0.25">
      <c r="A710" s="81"/>
      <c r="B710" s="45"/>
      <c r="C710" s="45"/>
      <c r="D710" s="45"/>
      <c r="E710" s="45"/>
      <c r="F710" s="45"/>
    </row>
    <row r="711" spans="1:6" x14ac:dyDescent="0.25">
      <c r="A711" s="81"/>
      <c r="B711" s="45"/>
      <c r="C711" s="45"/>
      <c r="D711" s="45"/>
      <c r="E711" s="45"/>
      <c r="F711" s="45"/>
    </row>
    <row r="712" spans="1:6" x14ac:dyDescent="0.25">
      <c r="A712" s="81"/>
      <c r="B712" s="45"/>
      <c r="C712" s="45"/>
      <c r="D712" s="45"/>
      <c r="E712" s="45"/>
      <c r="F712" s="45"/>
    </row>
    <row r="713" spans="1:6" x14ac:dyDescent="0.25">
      <c r="A713" s="81"/>
      <c r="B713" s="45"/>
      <c r="C713" s="45"/>
      <c r="D713" s="45"/>
      <c r="E713" s="45"/>
      <c r="F713" s="45"/>
    </row>
    <row r="714" spans="1:6" x14ac:dyDescent="0.25">
      <c r="A714" s="81"/>
      <c r="B714" s="45"/>
      <c r="C714" s="45"/>
      <c r="D714" s="45"/>
      <c r="E714" s="45"/>
      <c r="F714" s="45"/>
    </row>
    <row r="715" spans="1:6" x14ac:dyDescent="0.25">
      <c r="A715" s="81"/>
      <c r="B715" s="45"/>
      <c r="C715" s="45"/>
      <c r="D715" s="45"/>
      <c r="E715" s="45"/>
      <c r="F715" s="45"/>
    </row>
    <row r="716" spans="1:6" x14ac:dyDescent="0.25">
      <c r="A716" s="81"/>
      <c r="B716" s="45"/>
      <c r="C716" s="45"/>
      <c r="D716" s="45"/>
      <c r="E716" s="45"/>
      <c r="F716" s="45"/>
    </row>
    <row r="717" spans="1:6" x14ac:dyDescent="0.25">
      <c r="A717" s="81"/>
      <c r="B717" s="45"/>
      <c r="C717" s="45"/>
      <c r="D717" s="45"/>
      <c r="E717" s="45"/>
      <c r="F717" s="45"/>
    </row>
    <row r="718" spans="1:6" x14ac:dyDescent="0.25">
      <c r="A718" s="81"/>
      <c r="B718" s="45"/>
      <c r="C718" s="45"/>
      <c r="D718" s="45"/>
      <c r="E718" s="45"/>
      <c r="F718" s="45"/>
    </row>
    <row r="719" spans="1:6" x14ac:dyDescent="0.25">
      <c r="A719" s="81"/>
      <c r="B719" s="45"/>
      <c r="C719" s="45"/>
      <c r="D719" s="45"/>
      <c r="E719" s="45"/>
      <c r="F719" s="45"/>
    </row>
    <row r="720" spans="1:6" x14ac:dyDescent="0.25">
      <c r="A720" s="81"/>
      <c r="B720" s="45"/>
      <c r="C720" s="45"/>
      <c r="D720" s="45"/>
      <c r="E720" s="45"/>
      <c r="F720" s="45"/>
    </row>
    <row r="721" spans="1:6" x14ac:dyDescent="0.25">
      <c r="A721" s="81"/>
      <c r="B721" s="45"/>
      <c r="C721" s="45"/>
      <c r="D721" s="45"/>
      <c r="E721" s="45"/>
      <c r="F721" s="45"/>
    </row>
    <row r="722" spans="1:6" x14ac:dyDescent="0.25">
      <c r="A722" s="81"/>
      <c r="B722" s="45"/>
      <c r="C722" s="45"/>
      <c r="D722" s="45"/>
      <c r="E722" s="45"/>
      <c r="F722" s="45"/>
    </row>
    <row r="723" spans="1:6" x14ac:dyDescent="0.25">
      <c r="A723" s="81"/>
      <c r="B723" s="45"/>
      <c r="C723" s="45"/>
      <c r="D723" s="45"/>
      <c r="E723" s="45"/>
      <c r="F723" s="45"/>
    </row>
    <row r="724" spans="1:6" x14ac:dyDescent="0.25">
      <c r="A724" s="81"/>
      <c r="B724" s="45"/>
      <c r="C724" s="45"/>
      <c r="D724" s="45"/>
      <c r="E724" s="45"/>
      <c r="F724" s="45"/>
    </row>
    <row r="725" spans="1:6" x14ac:dyDescent="0.25">
      <c r="A725" s="81"/>
      <c r="B725" s="45"/>
      <c r="C725" s="45"/>
      <c r="D725" s="45"/>
      <c r="E725" s="45"/>
      <c r="F725" s="45"/>
    </row>
    <row r="726" spans="1:6" x14ac:dyDescent="0.25">
      <c r="A726" s="81"/>
      <c r="B726" s="45"/>
      <c r="C726" s="45"/>
      <c r="D726" s="45"/>
      <c r="E726" s="45"/>
      <c r="F726" s="45"/>
    </row>
    <row r="727" spans="1:6" x14ac:dyDescent="0.25">
      <c r="A727" s="81"/>
      <c r="B727" s="45"/>
      <c r="C727" s="45"/>
      <c r="D727" s="45"/>
      <c r="E727" s="45"/>
      <c r="F727" s="45"/>
    </row>
    <row r="728" spans="1:6" x14ac:dyDescent="0.25">
      <c r="A728" s="81"/>
      <c r="B728" s="45"/>
      <c r="C728" s="45"/>
      <c r="D728" s="45"/>
      <c r="E728" s="45"/>
      <c r="F728" s="45"/>
    </row>
    <row r="729" spans="1:6" x14ac:dyDescent="0.25">
      <c r="A729" s="81"/>
      <c r="B729" s="45"/>
      <c r="C729" s="45"/>
      <c r="D729" s="45"/>
      <c r="E729" s="45"/>
      <c r="F729" s="4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part1</vt:lpstr>
      <vt:lpstr>part 2</vt:lpstr>
      <vt:lpstr>part 3</vt:lpstr>
      <vt:lpstr>part 4</vt:lpstr>
    </vt:vector>
  </TitlesOfParts>
  <Company>Barkovich &amp; Yap,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E.  Yap</dc:creator>
  <cp:lastModifiedBy>Jan Havlíček</cp:lastModifiedBy>
  <dcterms:created xsi:type="dcterms:W3CDTF">2000-06-17T05:08:25Z</dcterms:created>
  <dcterms:modified xsi:type="dcterms:W3CDTF">2023-09-10T13:12:02Z</dcterms:modified>
</cp:coreProperties>
</file>