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00358F-6A46-456E-B3E2-312F7769A1C0}" xr6:coauthVersionLast="47" xr6:coauthVersionMax="47" xr10:uidLastSave="{00000000-0000-0000-0000-000000000000}"/>
  <bookViews>
    <workbookView xWindow="-120" yWindow="-120" windowWidth="38640" windowHeight="1572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C10" i="1" l="1"/>
  <c r="H11" i="1"/>
  <c r="C22" i="1"/>
  <c r="C24" i="1"/>
  <c r="H25" i="1"/>
  <c r="H26" i="1"/>
  <c r="C38" i="1"/>
  <c r="E38" i="1"/>
  <c r="H38" i="1"/>
  <c r="H58" i="1"/>
</calcChain>
</file>

<file path=xl/comments1.xml><?xml version="1.0" encoding="utf-8"?>
<comments xmlns="http://schemas.openxmlformats.org/spreadsheetml/2006/main">
  <authors>
    <author>Bill Healy</author>
  </authors>
  <commentList>
    <comment ref="C22" authorId="0" shapeId="0">
      <text>
        <r>
          <rPr>
            <b/>
            <sz val="8"/>
            <color indexed="81"/>
            <rFont val="Tahoma"/>
          </rPr>
          <t>Bill Healy:</t>
        </r>
        <r>
          <rPr>
            <sz val="8"/>
            <color indexed="81"/>
            <rFont val="Tahoma"/>
          </rPr>
          <t xml:space="preserve">
This should be reduced by 150 MM/d because that is the total of the firm contracts with rights to deliver to California.  The SWG Nevada contract cannot deliver to California.  Any volumes above the 2080 MMcf/d would have to flow on some form of interruptible agreement. Given the note in Brian's cover memo indicating that this is a representation of firm capacity, this change should be made. </t>
        </r>
      </text>
    </comment>
  </commentList>
</comments>
</file>

<file path=xl/sharedStrings.xml><?xml version="1.0" encoding="utf-8"?>
<sst xmlns="http://schemas.openxmlformats.org/spreadsheetml/2006/main" count="100" uniqueCount="67">
  <si>
    <t>Firm Pipeline Capacity into Southern California</t>
  </si>
  <si>
    <t>MMcfd</t>
  </si>
  <si>
    <t>Wheeler Ridge</t>
  </si>
  <si>
    <t>SoCalGas</t>
  </si>
  <si>
    <t>Occidental</t>
  </si>
  <si>
    <t>Total</t>
  </si>
  <si>
    <t xml:space="preserve"> </t>
  </si>
  <si>
    <t>(3)  Interconnect Capacity with Occidental is 200 MMcfd</t>
  </si>
  <si>
    <t>Hector Road</t>
  </si>
  <si>
    <t xml:space="preserve">Mojave </t>
  </si>
  <si>
    <t>EOR or Wheeler Ridge</t>
  </si>
  <si>
    <t>No. Needles</t>
  </si>
  <si>
    <t>Transwestern</t>
  </si>
  <si>
    <t>Topock (South Needles)</t>
  </si>
  <si>
    <t>El Paso</t>
  </si>
  <si>
    <t>PG&amp;E</t>
  </si>
  <si>
    <t>Mojave</t>
  </si>
  <si>
    <t>Blythe</t>
  </si>
  <si>
    <t>Avg. Daily Market</t>
  </si>
  <si>
    <t>L85, San Joacquin Calif</t>
  </si>
  <si>
    <t>N. Coastal California</t>
  </si>
  <si>
    <t>El Paso to SWGas, Nevada</t>
  </si>
  <si>
    <t>Enhanced Oil Recovery</t>
  </si>
  <si>
    <t>(4)  Total combined PG&amp;E, Occidental, Kern/Mojave of 680 MMcfd capacity assumes minimum flow of 160 MMcfd from Kern/Mojave.</t>
  </si>
  <si>
    <t>{1,2,3,4}</t>
  </si>
  <si>
    <t>{5}</t>
  </si>
  <si>
    <t>Enhanced Oil Recovery (EOR)</t>
  </si>
  <si>
    <t>PG&amp;E L300s</t>
  </si>
  <si>
    <t>SWGas, Nevada</t>
  </si>
  <si>
    <t>INCOMING INTERSTATE CAPACITY</t>
  </si>
  <si>
    <t>TOTAL TAKE-AWAY CAPACITY</t>
  </si>
  <si>
    <t xml:space="preserve">SCG TAKE-AWAY </t>
  </si>
  <si>
    <t>Calif.</t>
  </si>
  <si>
    <t>Source:  1999 SCG BCAP forecast</t>
  </si>
  <si>
    <t>{6}</t>
  </si>
  <si>
    <t>Topock</t>
  </si>
  <si>
    <t>L85</t>
  </si>
  <si>
    <t>N. Coast</t>
  </si>
  <si>
    <t>Kern River</t>
  </si>
  <si>
    <t>(5) Mojave 400 is fed by EP/TW at Topock.  Not included in totals to avoid double counting.</t>
  </si>
  <si>
    <t>Kern to PG&amp;E at Daggett</t>
  </si>
  <si>
    <t>Kern toSWGas, Nevada</t>
  </si>
  <si>
    <t>{7}</t>
  </si>
  <si>
    <t>{8}</t>
  </si>
  <si>
    <t>(1)  Take-away from PG&amp;E limited to 520 MMcfd by Line 225 capacity from Kern River St. to Wheeler Ridge w/650 psi pressure from PG&amp;E</t>
  </si>
  <si>
    <t>PG&amp;E Canadian</t>
  </si>
  <si>
    <t>TOTAL S. CALIF TAKE-AWAY CAPACITY</t>
  </si>
  <si>
    <t xml:space="preserve">Occidental to PG&amp;E </t>
  </si>
  <si>
    <t>Source:  FERC 1998 Form 2</t>
  </si>
  <si>
    <t>{9}</t>
  </si>
  <si>
    <t>{6} Interconnect is for 200 MMcfd, but firm capacity limited to 50 MMcfd if 750 MMcfd TW supply flows at N. Needles</t>
  </si>
  <si>
    <t>{7} Total is sum of SoCalGas (3500), SWGas Nevada (300), Enhanced Oil Recovery (770), PG&amp;E Line 300 (1140).</t>
  </si>
  <si>
    <t>{8} This capacity feeds into PG&amp;E Line 300 and is not in total to avoid double-counting</t>
  </si>
  <si>
    <t>{9} This capacity serves Enhanced Oil Recovery Market or SoCalGas via Wheeler Ridge; therefore is not in total to avoid double counting.</t>
  </si>
  <si>
    <t>Source: 1999 CGR, p.14 All PG&amp;E sources other than Calif/Canada</t>
  </si>
  <si>
    <r>
      <t>Mojave</t>
    </r>
    <r>
      <rPr>
        <i/>
        <sz val="8"/>
        <rFont val="Arial"/>
        <family val="2"/>
      </rPr>
      <t xml:space="preserve"> </t>
    </r>
    <r>
      <rPr>
        <i/>
        <sz val="9"/>
        <rFont val="Arial"/>
        <family val="2"/>
      </rPr>
      <t>{5}</t>
    </r>
  </si>
  <si>
    <t>{10} Upsteam Capacity flowing to SCG interconnects that could theoretically serve SCG given unlimited  take-away and market demand</t>
  </si>
  <si>
    <t>{10}</t>
  </si>
  <si>
    <t>{8} {11}</t>
  </si>
  <si>
    <t>I.99-007-003</t>
  </si>
  <si>
    <t>Exhibit No. ____</t>
  </si>
  <si>
    <t>{11} Subject to Occidental pressures and final operational details of SCG/PG&amp;E access agreements</t>
  </si>
  <si>
    <t>Source:  Division of Oil &amp; Gas, Annual Report 1998/1999 average</t>
  </si>
  <si>
    <t>{7} Total is sum of SoCalGas (3500), SWGas Nevada (150), Enhanced Oil Recovery (770), PG&amp;E Line 300 (1140).</t>
  </si>
  <si>
    <t>{12}</t>
  </si>
  <si>
    <t xml:space="preserve">{12} There are contracts on El Paso with primary rights at the SoCal Gas delivery point totaling approximately 1466 MMcf/d. </t>
  </si>
  <si>
    <t>(2)  Mojave meters currently set to 500 MMcfd but K/M noted the capacity can be raised to 680 MMcf/d by simply adjusting the existing 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</si>
</sst>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trike/>
      <u/>
      <sz val="10"/>
      <name val="Arial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1" borderId="0" xfId="0" applyFont="1" applyFill="1" applyAlignment="1"/>
    <xf numFmtId="0" fontId="5" fillId="1" borderId="0" xfId="0" applyFont="1" applyFill="1" applyAlignment="1"/>
    <xf numFmtId="0" fontId="2" fillId="1" borderId="0" xfId="0" applyFont="1" applyFill="1"/>
    <xf numFmtId="0" fontId="4" fillId="1" borderId="0" xfId="0" applyFont="1" applyFill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2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66"/>
  <sheetViews>
    <sheetView tabSelected="1" topLeftCell="A7" workbookViewId="0">
      <selection activeCell="C25" sqref="C25"/>
    </sheetView>
  </sheetViews>
  <sheetFormatPr defaultRowHeight="12.75" x14ac:dyDescent="0.2"/>
  <cols>
    <col min="1" max="1" width="3.5703125" style="3" customWidth="1"/>
    <col min="2" max="2" width="14.140625" style="4" customWidth="1"/>
    <col min="3" max="3" width="17.140625" style="4" customWidth="1"/>
    <col min="4" max="4" width="4" style="14" customWidth="1"/>
    <col min="5" max="5" width="16.5703125" style="4" customWidth="1"/>
    <col min="6" max="6" width="3.85546875" style="3" customWidth="1"/>
    <col min="7" max="7" width="28.28515625" style="6" customWidth="1"/>
    <col min="8" max="8" width="9.42578125" style="3" customWidth="1"/>
    <col min="9" max="9" width="6.42578125" style="32" customWidth="1"/>
    <col min="10" max="16384" width="9.140625" style="3"/>
  </cols>
  <sheetData>
    <row r="1" spans="2:9" ht="15" x14ac:dyDescent="0.25">
      <c r="E1" s="31" t="s">
        <v>0</v>
      </c>
      <c r="H1" s="15" t="s">
        <v>60</v>
      </c>
      <c r="I1" s="37"/>
    </row>
    <row r="2" spans="2:9" ht="12.75" customHeight="1" x14ac:dyDescent="0.2">
      <c r="E2" s="7" t="s">
        <v>1</v>
      </c>
      <c r="H2" s="15" t="s">
        <v>59</v>
      </c>
    </row>
    <row r="3" spans="2:9" ht="8.25" customHeight="1" x14ac:dyDescent="0.2">
      <c r="E3" s="7"/>
    </row>
    <row r="4" spans="2:9" x14ac:dyDescent="0.2">
      <c r="B4" s="9" t="s">
        <v>29</v>
      </c>
      <c r="E4" s="11" t="s">
        <v>31</v>
      </c>
      <c r="G4" s="11" t="s">
        <v>30</v>
      </c>
    </row>
    <row r="5" spans="2:9" x14ac:dyDescent="0.2">
      <c r="B5" s="8" t="s">
        <v>2</v>
      </c>
      <c r="D5" s="25"/>
      <c r="E5" s="7" t="s">
        <v>2</v>
      </c>
      <c r="F5" s="25"/>
      <c r="G5" s="8" t="s">
        <v>2</v>
      </c>
    </row>
    <row r="6" spans="2:9" x14ac:dyDescent="0.2">
      <c r="B6" s="3" t="s">
        <v>45</v>
      </c>
      <c r="C6" s="4">
        <v>600</v>
      </c>
      <c r="D6" s="25"/>
      <c r="E6" s="4">
        <v>680</v>
      </c>
      <c r="F6" s="25"/>
      <c r="G6" s="6" t="s">
        <v>3</v>
      </c>
      <c r="H6" s="4">
        <v>680</v>
      </c>
    </row>
    <row r="7" spans="2:9" ht="12.75" customHeight="1" x14ac:dyDescent="0.2">
      <c r="B7" s="3" t="s">
        <v>38</v>
      </c>
      <c r="C7" s="4">
        <v>700</v>
      </c>
      <c r="D7" s="25"/>
      <c r="E7" s="17" t="s">
        <v>24</v>
      </c>
      <c r="F7" s="25"/>
      <c r="G7" s="6" t="s">
        <v>26</v>
      </c>
      <c r="H7" s="4">
        <v>770</v>
      </c>
    </row>
    <row r="8" spans="2:9" x14ac:dyDescent="0.2">
      <c r="B8" s="3" t="s">
        <v>55</v>
      </c>
      <c r="C8" s="4">
        <v>400</v>
      </c>
      <c r="D8" s="26"/>
      <c r="E8" s="11"/>
      <c r="F8" s="26"/>
      <c r="G8" s="6" t="s">
        <v>40</v>
      </c>
      <c r="H8" s="4">
        <v>200</v>
      </c>
      <c r="I8" s="33" t="s">
        <v>43</v>
      </c>
    </row>
    <row r="9" spans="2:9" x14ac:dyDescent="0.2">
      <c r="B9" s="10" t="s">
        <v>4</v>
      </c>
      <c r="C9" s="11">
        <v>200</v>
      </c>
      <c r="D9" s="25"/>
      <c r="F9" s="25"/>
      <c r="G9" s="6" t="s">
        <v>41</v>
      </c>
      <c r="H9" s="4">
        <v>150</v>
      </c>
      <c r="I9" s="34"/>
    </row>
    <row r="10" spans="2:9" x14ac:dyDescent="0.2">
      <c r="B10" s="12" t="s">
        <v>5</v>
      </c>
      <c r="C10" s="4">
        <f>SUM(C6:C9)</f>
        <v>1900</v>
      </c>
      <c r="D10" s="25"/>
      <c r="F10" s="25"/>
      <c r="G10" s="13" t="s">
        <v>47</v>
      </c>
      <c r="H10" s="11">
        <v>200</v>
      </c>
      <c r="I10" s="33" t="s">
        <v>58</v>
      </c>
    </row>
    <row r="11" spans="2:9" ht="12.75" customHeight="1" x14ac:dyDescent="0.2">
      <c r="B11" s="12"/>
      <c r="D11" s="25"/>
      <c r="F11" s="25"/>
      <c r="G11" s="6" t="s">
        <v>5</v>
      </c>
      <c r="H11" s="4">
        <f>SUM(H6:H10)</f>
        <v>2000</v>
      </c>
      <c r="I11" s="34"/>
    </row>
    <row r="12" spans="2:9" x14ac:dyDescent="0.2">
      <c r="B12" s="12"/>
      <c r="D12" s="25"/>
      <c r="F12" s="25"/>
      <c r="H12" s="4"/>
      <c r="I12" s="34"/>
    </row>
    <row r="13" spans="2:9" x14ac:dyDescent="0.2">
      <c r="B13" s="8" t="s">
        <v>8</v>
      </c>
      <c r="D13" s="25"/>
      <c r="E13" s="7" t="s">
        <v>8</v>
      </c>
      <c r="F13" s="25"/>
      <c r="G13" s="8" t="s">
        <v>8</v>
      </c>
      <c r="I13" s="35"/>
    </row>
    <row r="14" spans="2:9" ht="14.25" customHeight="1" x14ac:dyDescent="0.2">
      <c r="B14" s="3" t="s">
        <v>9</v>
      </c>
      <c r="C14" s="4">
        <v>400</v>
      </c>
      <c r="D14" s="27"/>
      <c r="E14" s="4">
        <v>50</v>
      </c>
      <c r="F14" s="27" t="s">
        <v>6</v>
      </c>
      <c r="G14" s="6" t="s">
        <v>3</v>
      </c>
      <c r="H14" s="4">
        <v>50</v>
      </c>
      <c r="I14" s="34"/>
    </row>
    <row r="15" spans="2:9" ht="15" customHeight="1" x14ac:dyDescent="0.2">
      <c r="C15" s="17" t="s">
        <v>25</v>
      </c>
      <c r="D15" s="25"/>
      <c r="E15" s="17" t="s">
        <v>34</v>
      </c>
      <c r="F15" s="25"/>
      <c r="G15" s="13" t="s">
        <v>10</v>
      </c>
      <c r="H15" s="11">
        <v>350</v>
      </c>
      <c r="I15" s="33" t="s">
        <v>49</v>
      </c>
    </row>
    <row r="16" spans="2:9" ht="12.75" customHeight="1" x14ac:dyDescent="0.2">
      <c r="D16" s="25"/>
      <c r="F16" s="25"/>
      <c r="G16" s="6" t="s">
        <v>5</v>
      </c>
      <c r="H16" s="4">
        <v>400</v>
      </c>
      <c r="I16" s="34"/>
    </row>
    <row r="17" spans="2:9" x14ac:dyDescent="0.2">
      <c r="B17" s="2" t="s">
        <v>6</v>
      </c>
      <c r="D17" s="25"/>
      <c r="F17" s="25"/>
      <c r="I17" s="34"/>
    </row>
    <row r="18" spans="2:9" x14ac:dyDescent="0.2">
      <c r="B18" s="8" t="s">
        <v>11</v>
      </c>
      <c r="D18" s="25"/>
      <c r="E18" s="7" t="s">
        <v>11</v>
      </c>
      <c r="F18" s="25"/>
      <c r="G18" s="8" t="s">
        <v>11</v>
      </c>
      <c r="I18" s="35"/>
    </row>
    <row r="19" spans="2:9" x14ac:dyDescent="0.2">
      <c r="B19" s="3" t="s">
        <v>12</v>
      </c>
      <c r="C19" s="4">
        <v>750</v>
      </c>
      <c r="D19" s="25"/>
      <c r="E19" s="4">
        <v>750</v>
      </c>
      <c r="F19" s="25"/>
      <c r="G19" s="6" t="s">
        <v>3</v>
      </c>
      <c r="H19" s="4">
        <v>750</v>
      </c>
      <c r="I19" s="35"/>
    </row>
    <row r="20" spans="2:9" ht="15" customHeight="1" x14ac:dyDescent="0.2">
      <c r="D20" s="25"/>
      <c r="F20" s="25"/>
      <c r="I20" s="34"/>
    </row>
    <row r="21" spans="2:9" x14ac:dyDescent="0.2">
      <c r="B21" s="8" t="s">
        <v>13</v>
      </c>
      <c r="D21" s="25"/>
      <c r="E21" s="7" t="s">
        <v>35</v>
      </c>
      <c r="F21" s="25"/>
      <c r="G21" s="8" t="s">
        <v>35</v>
      </c>
      <c r="H21" s="14" t="s">
        <v>6</v>
      </c>
      <c r="I21" s="35"/>
    </row>
    <row r="22" spans="2:9" x14ac:dyDescent="0.2">
      <c r="B22" s="3" t="s">
        <v>14</v>
      </c>
      <c r="C22" s="38">
        <f>2230-150</f>
        <v>2080</v>
      </c>
      <c r="D22" s="25"/>
      <c r="E22" s="4">
        <v>540</v>
      </c>
      <c r="F22" s="25"/>
      <c r="G22" s="12" t="s">
        <v>3</v>
      </c>
      <c r="H22" s="4">
        <v>540</v>
      </c>
      <c r="I22" s="34"/>
    </row>
    <row r="23" spans="2:9" x14ac:dyDescent="0.2">
      <c r="B23" s="10" t="s">
        <v>12</v>
      </c>
      <c r="C23" s="11">
        <v>340</v>
      </c>
      <c r="D23" s="25"/>
      <c r="F23" s="25"/>
      <c r="G23" s="12" t="s">
        <v>15</v>
      </c>
      <c r="H23" s="4">
        <v>1140</v>
      </c>
      <c r="I23" s="34"/>
    </row>
    <row r="24" spans="2:9" x14ac:dyDescent="0.2">
      <c r="B24" s="12" t="s">
        <v>5</v>
      </c>
      <c r="C24" s="4">
        <f>C22+C23</f>
        <v>2420</v>
      </c>
      <c r="D24" s="25"/>
      <c r="F24" s="25"/>
      <c r="G24" s="12" t="s">
        <v>16</v>
      </c>
      <c r="H24" s="4">
        <v>400</v>
      </c>
      <c r="I24" s="33" t="s">
        <v>49</v>
      </c>
    </row>
    <row r="25" spans="2:9" x14ac:dyDescent="0.2">
      <c r="C25" s="47" t="s">
        <v>64</v>
      </c>
      <c r="D25" s="25"/>
      <c r="F25" s="25"/>
      <c r="G25" s="39" t="s">
        <v>21</v>
      </c>
      <c r="H25" s="46">
        <f>150-150</f>
        <v>0</v>
      </c>
    </row>
    <row r="26" spans="2:9" x14ac:dyDescent="0.2">
      <c r="B26" s="11"/>
      <c r="C26" s="11"/>
      <c r="D26" s="25"/>
      <c r="F26" s="25"/>
      <c r="G26" s="12" t="s">
        <v>5</v>
      </c>
      <c r="H26" s="4">
        <f>SUM(H22:H25)</f>
        <v>2080</v>
      </c>
    </row>
    <row r="27" spans="2:9" ht="12.75" customHeight="1" x14ac:dyDescent="0.2">
      <c r="D27" s="25"/>
      <c r="F27" s="25"/>
    </row>
    <row r="28" spans="2:9" x14ac:dyDescent="0.2">
      <c r="B28" s="8" t="s">
        <v>17</v>
      </c>
      <c r="D28" s="25"/>
      <c r="E28" s="7" t="s">
        <v>17</v>
      </c>
      <c r="F28" s="25"/>
      <c r="G28" s="8" t="s">
        <v>17</v>
      </c>
    </row>
    <row r="29" spans="2:9" x14ac:dyDescent="0.2">
      <c r="B29" s="12" t="s">
        <v>14</v>
      </c>
      <c r="C29" s="4">
        <v>1210</v>
      </c>
      <c r="D29" s="25"/>
      <c r="E29" s="4">
        <v>1210</v>
      </c>
      <c r="F29" s="25"/>
      <c r="G29" s="19" t="s">
        <v>3</v>
      </c>
      <c r="H29" s="4">
        <v>1210</v>
      </c>
    </row>
    <row r="30" spans="2:9" x14ac:dyDescent="0.2">
      <c r="D30" s="25"/>
      <c r="F30" s="25"/>
      <c r="H30" s="4" t="s">
        <v>6</v>
      </c>
    </row>
    <row r="31" spans="2:9" x14ac:dyDescent="0.2">
      <c r="B31" s="15" t="s">
        <v>19</v>
      </c>
      <c r="D31" s="25"/>
      <c r="E31" s="29" t="s">
        <v>36</v>
      </c>
      <c r="F31" s="25"/>
      <c r="G31" s="30" t="s">
        <v>36</v>
      </c>
    </row>
    <row r="32" spans="2:9" x14ac:dyDescent="0.2">
      <c r="B32" s="3" t="s">
        <v>32</v>
      </c>
      <c r="C32" s="4">
        <v>150</v>
      </c>
      <c r="D32" s="25"/>
      <c r="E32" s="4">
        <v>150</v>
      </c>
      <c r="F32" s="25"/>
      <c r="G32" s="19" t="s">
        <v>3</v>
      </c>
      <c r="H32" s="4">
        <v>150</v>
      </c>
    </row>
    <row r="33" spans="2:9" x14ac:dyDescent="0.2">
      <c r="D33" s="25"/>
      <c r="F33" s="25"/>
    </row>
    <row r="34" spans="2:9" x14ac:dyDescent="0.2">
      <c r="B34" s="15" t="s">
        <v>20</v>
      </c>
      <c r="D34" s="25"/>
      <c r="E34" s="29" t="s">
        <v>37</v>
      </c>
      <c r="F34" s="25"/>
      <c r="G34" s="30" t="s">
        <v>37</v>
      </c>
    </row>
    <row r="35" spans="2:9" x14ac:dyDescent="0.2">
      <c r="B35" s="12" t="s">
        <v>32</v>
      </c>
      <c r="C35" s="4">
        <v>120</v>
      </c>
      <c r="D35" s="25"/>
      <c r="E35" s="4">
        <v>120</v>
      </c>
      <c r="F35" s="25"/>
      <c r="G35" s="19" t="s">
        <v>3</v>
      </c>
      <c r="H35" s="4">
        <v>120</v>
      </c>
    </row>
    <row r="36" spans="2:9" ht="9.75" customHeight="1" x14ac:dyDescent="0.2">
      <c r="D36" s="25"/>
      <c r="F36" s="25"/>
    </row>
    <row r="37" spans="2:9" x14ac:dyDescent="0.2">
      <c r="B37" s="24" t="s">
        <v>29</v>
      </c>
      <c r="C37" s="7"/>
      <c r="D37" s="28"/>
      <c r="E37" s="5" t="s">
        <v>31</v>
      </c>
      <c r="F37" s="28"/>
      <c r="G37" s="24" t="s">
        <v>46</v>
      </c>
    </row>
    <row r="38" spans="2:9" x14ac:dyDescent="0.2">
      <c r="B38" s="36" t="s">
        <v>57</v>
      </c>
      <c r="C38" s="7">
        <f>C10+C19+C24+C29+C32+C35-C8</f>
        <v>6150</v>
      </c>
      <c r="D38" s="25"/>
      <c r="E38" s="7">
        <f>E6+E14+E19+E22+E29+E32+E35</f>
        <v>3500</v>
      </c>
      <c r="F38" s="25" t="s">
        <v>6</v>
      </c>
      <c r="H38" s="7">
        <f>H25+H23+H7+H9+E38</f>
        <v>5560</v>
      </c>
      <c r="I38" s="17" t="s">
        <v>42</v>
      </c>
    </row>
    <row r="39" spans="2:9" ht="12.75" customHeight="1" x14ac:dyDescent="0.2"/>
    <row r="40" spans="2:9" ht="10.5" customHeight="1" x14ac:dyDescent="0.2">
      <c r="B40" s="1" t="s">
        <v>44</v>
      </c>
    </row>
    <row r="41" spans="2:9" ht="11.25" customHeight="1" x14ac:dyDescent="0.2">
      <c r="B41" s="43" t="s">
        <v>66</v>
      </c>
      <c r="C41" s="38"/>
      <c r="D41" s="41"/>
      <c r="E41" s="38"/>
      <c r="F41" s="42"/>
      <c r="G41" s="44"/>
      <c r="H41" s="42"/>
      <c r="I41" s="45"/>
    </row>
    <row r="42" spans="2:9" ht="10.5" customHeight="1" x14ac:dyDescent="0.2">
      <c r="B42" s="1" t="s">
        <v>7</v>
      </c>
    </row>
    <row r="43" spans="2:9" ht="10.5" customHeight="1" x14ac:dyDescent="0.2">
      <c r="B43" s="2" t="s">
        <v>23</v>
      </c>
    </row>
    <row r="44" spans="2:9" ht="12" customHeight="1" x14ac:dyDescent="0.2">
      <c r="B44" s="1" t="s">
        <v>39</v>
      </c>
      <c r="G44" s="3"/>
      <c r="H44" s="6"/>
    </row>
    <row r="45" spans="2:9" ht="10.5" customHeight="1" x14ac:dyDescent="0.2">
      <c r="B45" s="1" t="s">
        <v>50</v>
      </c>
      <c r="G45" s="3"/>
      <c r="H45" s="6"/>
    </row>
    <row r="46" spans="2:9" ht="11.25" customHeight="1" x14ac:dyDescent="0.2">
      <c r="B46" s="40" t="s">
        <v>51</v>
      </c>
      <c r="C46" s="38"/>
      <c r="D46" s="41"/>
      <c r="E46" s="38"/>
      <c r="F46" s="42"/>
      <c r="G46" s="42"/>
      <c r="H46" s="6"/>
    </row>
    <row r="47" spans="2:9" ht="11.25" customHeight="1" x14ac:dyDescent="0.2">
      <c r="B47" s="1" t="s">
        <v>63</v>
      </c>
      <c r="G47" s="3"/>
      <c r="H47" s="6"/>
    </row>
    <row r="48" spans="2:9" ht="12" customHeight="1" x14ac:dyDescent="0.2">
      <c r="B48" s="1" t="s">
        <v>52</v>
      </c>
      <c r="G48" s="3"/>
      <c r="H48" s="6"/>
    </row>
    <row r="49" spans="2:10" ht="14.25" customHeight="1" x14ac:dyDescent="0.2">
      <c r="B49" s="1" t="s">
        <v>53</v>
      </c>
      <c r="G49" s="3"/>
      <c r="H49" s="6"/>
    </row>
    <row r="50" spans="2:10" ht="13.5" customHeight="1" x14ac:dyDescent="0.2">
      <c r="B50" s="1" t="s">
        <v>56</v>
      </c>
      <c r="G50" s="3"/>
      <c r="H50" s="6"/>
    </row>
    <row r="51" spans="2:10" ht="13.5" customHeight="1" x14ac:dyDescent="0.2">
      <c r="B51" s="1" t="s">
        <v>61</v>
      </c>
      <c r="G51" s="3"/>
      <c r="H51" s="6"/>
    </row>
    <row r="52" spans="2:10" ht="12.75" customHeight="1" x14ac:dyDescent="0.2">
      <c r="B52" s="43" t="s">
        <v>65</v>
      </c>
      <c r="C52" s="38"/>
      <c r="D52" s="41"/>
      <c r="E52" s="38"/>
      <c r="F52" s="42"/>
      <c r="G52" s="42"/>
      <c r="H52" s="44"/>
      <c r="I52"/>
      <c r="J52"/>
    </row>
    <row r="53" spans="2:10" x14ac:dyDescent="0.2">
      <c r="B53" s="18"/>
      <c r="G53" s="16" t="s">
        <v>18</v>
      </c>
      <c r="H53" s="4"/>
    </row>
    <row r="54" spans="2:10" ht="12" customHeight="1" x14ac:dyDescent="0.2">
      <c r="B54" s="1" t="s">
        <v>33</v>
      </c>
      <c r="G54" s="20" t="s">
        <v>3</v>
      </c>
      <c r="H54" s="21">
        <v>2690</v>
      </c>
    </row>
    <row r="55" spans="2:10" ht="11.25" customHeight="1" x14ac:dyDescent="0.2">
      <c r="B55" s="1" t="s">
        <v>54</v>
      </c>
      <c r="G55" s="20" t="s">
        <v>27</v>
      </c>
      <c r="H55" s="21">
        <v>640</v>
      </c>
    </row>
    <row r="56" spans="2:10" ht="11.25" customHeight="1" x14ac:dyDescent="0.2">
      <c r="B56" s="1" t="s">
        <v>62</v>
      </c>
      <c r="G56" s="20" t="s">
        <v>22</v>
      </c>
      <c r="H56" s="21">
        <v>770</v>
      </c>
    </row>
    <row r="57" spans="2:10" x14ac:dyDescent="0.2">
      <c r="B57" s="1" t="s">
        <v>48</v>
      </c>
      <c r="G57" s="20" t="s">
        <v>28</v>
      </c>
      <c r="H57" s="21">
        <v>176</v>
      </c>
    </row>
    <row r="58" spans="2:10" ht="11.25" customHeight="1" x14ac:dyDescent="0.2">
      <c r="B58" s="3"/>
      <c r="G58" s="22" t="s">
        <v>5</v>
      </c>
      <c r="H58" s="23">
        <f>SUM(H54:H57)</f>
        <v>4276</v>
      </c>
    </row>
    <row r="60" spans="2:10" ht="11.25" customHeight="1" x14ac:dyDescent="0.2"/>
    <row r="61" spans="2:10" x14ac:dyDescent="0.2">
      <c r="B61" s="3"/>
    </row>
    <row r="62" spans="2:10" x14ac:dyDescent="0.2">
      <c r="B62" s="3"/>
      <c r="F62" s="18"/>
    </row>
    <row r="63" spans="2:10" x14ac:dyDescent="0.2">
      <c r="B63" s="3"/>
      <c r="E63" s="14"/>
    </row>
    <row r="64" spans="2:10" x14ac:dyDescent="0.2">
      <c r="B64" s="3"/>
    </row>
    <row r="65" spans="2:2" x14ac:dyDescent="0.2">
      <c r="B65" s="3"/>
    </row>
    <row r="66" spans="2:2" x14ac:dyDescent="0.2">
      <c r="B66" s="3"/>
    </row>
  </sheetData>
  <pageMargins left="0.25" right="0.25" top="0.71" bottom="0.24" header="0.5" footer="0.24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Jan Havlíček</cp:lastModifiedBy>
  <cp:lastPrinted>2000-06-19T23:37:19Z</cp:lastPrinted>
  <dcterms:created xsi:type="dcterms:W3CDTF">2000-06-09T16:50:11Z</dcterms:created>
  <dcterms:modified xsi:type="dcterms:W3CDTF">2023-09-10T13:12:23Z</dcterms:modified>
</cp:coreProperties>
</file>