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3664DC-8545-4AD8-8E82-C70EBFF309CC}" xr6:coauthVersionLast="47" xr6:coauthVersionMax="47" xr10:uidLastSave="{00000000-0000-0000-0000-000000000000}"/>
  <bookViews>
    <workbookView xWindow="-120" yWindow="-120" windowWidth="38640" windowHeight="15720" tabRatio="681" firstSheet="2" activeTab="9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  <sheet name="SEP-2000" sheetId="34" r:id="rId9"/>
    <sheet name="Oct-2000" sheetId="35" r:id="rId10"/>
  </sheets>
  <externalReferences>
    <externalReference r:id="rId11"/>
    <externalReference r:id="rId12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calcMode="manual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  <c r="K3" i="35"/>
  <c r="L3" i="35"/>
  <c r="M3" i="35"/>
  <c r="N3" i="35"/>
  <c r="O3" i="35"/>
  <c r="P3" i="35"/>
  <c r="K4" i="35"/>
  <c r="L4" i="35"/>
  <c r="M4" i="35"/>
  <c r="N4" i="35"/>
  <c r="O4" i="35"/>
  <c r="P4" i="35"/>
  <c r="K5" i="35"/>
  <c r="L5" i="35"/>
  <c r="M5" i="35"/>
  <c r="N5" i="35"/>
  <c r="O5" i="35"/>
  <c r="P5" i="35"/>
  <c r="K6" i="35"/>
  <c r="L6" i="35"/>
  <c r="M6" i="35"/>
  <c r="N6" i="35"/>
  <c r="O6" i="35"/>
  <c r="P6" i="35"/>
  <c r="K7" i="35"/>
  <c r="L7" i="35"/>
  <c r="M7" i="35"/>
  <c r="N7" i="35"/>
  <c r="O7" i="35"/>
  <c r="P7" i="35"/>
  <c r="K8" i="35"/>
  <c r="L8" i="35"/>
  <c r="M8" i="35"/>
  <c r="N8" i="35"/>
  <c r="O8" i="35"/>
  <c r="P8" i="35"/>
  <c r="K9" i="35"/>
  <c r="L9" i="35"/>
  <c r="M9" i="35"/>
  <c r="N9" i="35"/>
  <c r="O9" i="35"/>
  <c r="P9" i="35"/>
  <c r="K10" i="35"/>
  <c r="L10" i="35"/>
  <c r="M10" i="35"/>
  <c r="N10" i="35"/>
  <c r="O10" i="35"/>
  <c r="P10" i="35"/>
  <c r="K11" i="35"/>
  <c r="L11" i="35"/>
  <c r="M11" i="35"/>
  <c r="N11" i="35"/>
  <c r="O11" i="35"/>
  <c r="P11" i="35"/>
  <c r="K12" i="35"/>
  <c r="L12" i="35"/>
  <c r="M12" i="35"/>
  <c r="N12" i="35"/>
  <c r="O12" i="35"/>
  <c r="P12" i="35"/>
  <c r="K13" i="35"/>
  <c r="L13" i="35"/>
  <c r="M13" i="35"/>
  <c r="N13" i="35"/>
  <c r="O13" i="35"/>
  <c r="P13" i="35"/>
  <c r="K14" i="35"/>
  <c r="L14" i="35"/>
  <c r="M14" i="35"/>
  <c r="N14" i="35"/>
  <c r="O14" i="35"/>
  <c r="P14" i="35"/>
  <c r="K15" i="35"/>
  <c r="L15" i="35"/>
  <c r="M15" i="35"/>
  <c r="N15" i="35"/>
  <c r="O15" i="35"/>
  <c r="P15" i="35"/>
  <c r="K16" i="35"/>
  <c r="L16" i="35"/>
  <c r="M16" i="35"/>
  <c r="N16" i="35"/>
  <c r="O16" i="35"/>
  <c r="P16" i="35"/>
  <c r="K17" i="35"/>
  <c r="L17" i="35"/>
  <c r="M17" i="35"/>
  <c r="N17" i="35"/>
  <c r="O17" i="35"/>
  <c r="P17" i="35"/>
  <c r="K18" i="35"/>
  <c r="L18" i="35"/>
  <c r="M18" i="35"/>
  <c r="N18" i="35"/>
  <c r="O18" i="35"/>
  <c r="P18" i="35"/>
  <c r="K19" i="35"/>
  <c r="L19" i="35"/>
  <c r="M19" i="35"/>
  <c r="N19" i="35"/>
  <c r="O19" i="35"/>
  <c r="P19" i="35"/>
  <c r="K20" i="35"/>
  <c r="L20" i="35"/>
  <c r="M20" i="35"/>
  <c r="N20" i="35"/>
  <c r="O20" i="35"/>
  <c r="P20" i="35"/>
  <c r="K21" i="35"/>
  <c r="L21" i="35"/>
  <c r="M21" i="35"/>
  <c r="N21" i="35"/>
  <c r="O21" i="35"/>
  <c r="P21" i="35"/>
  <c r="K22" i="35"/>
  <c r="L22" i="35"/>
  <c r="M22" i="35"/>
  <c r="N22" i="35"/>
  <c r="O22" i="35"/>
  <c r="P22" i="35"/>
  <c r="K23" i="35"/>
  <c r="L23" i="35"/>
  <c r="M23" i="35"/>
  <c r="N23" i="35"/>
  <c r="O23" i="35"/>
  <c r="P23" i="35"/>
  <c r="K24" i="35"/>
  <c r="L24" i="35"/>
  <c r="M24" i="35"/>
  <c r="N24" i="35"/>
  <c r="O24" i="35"/>
  <c r="P24" i="35"/>
  <c r="K25" i="35"/>
  <c r="L25" i="35"/>
  <c r="M25" i="35"/>
  <c r="N25" i="35"/>
  <c r="O25" i="35"/>
  <c r="P25" i="35"/>
  <c r="K26" i="35"/>
  <c r="L26" i="35"/>
  <c r="M26" i="35"/>
  <c r="N26" i="35"/>
  <c r="O26" i="35"/>
  <c r="P26" i="35"/>
  <c r="K27" i="35"/>
  <c r="L27" i="35"/>
  <c r="M27" i="35"/>
  <c r="N27" i="35"/>
  <c r="O27" i="35"/>
  <c r="P27" i="35"/>
  <c r="K28" i="35"/>
  <c r="L28" i="35"/>
  <c r="M28" i="35"/>
  <c r="N28" i="35"/>
  <c r="O28" i="35"/>
  <c r="P28" i="35"/>
  <c r="K29" i="35"/>
  <c r="L29" i="35"/>
  <c r="M29" i="35"/>
  <c r="N29" i="35"/>
  <c r="O29" i="35"/>
  <c r="P29" i="35"/>
  <c r="K30" i="35"/>
  <c r="L30" i="35"/>
  <c r="M30" i="35"/>
  <c r="N30" i="35"/>
  <c r="O30" i="35"/>
  <c r="P30" i="35"/>
  <c r="K31" i="35"/>
  <c r="L31" i="35"/>
  <c r="M31" i="35"/>
  <c r="N31" i="35"/>
  <c r="O31" i="35"/>
  <c r="P31" i="35"/>
  <c r="K32" i="35"/>
  <c r="L32" i="35"/>
  <c r="M32" i="35"/>
  <c r="N32" i="35"/>
  <c r="O32" i="35"/>
  <c r="P32" i="35"/>
  <c r="K33" i="35"/>
  <c r="L33" i="35"/>
  <c r="M33" i="35"/>
  <c r="N33" i="35"/>
  <c r="O33" i="35"/>
  <c r="P33" i="35"/>
  <c r="K34" i="35"/>
  <c r="L34" i="35"/>
  <c r="M34" i="35"/>
  <c r="N34" i="35"/>
  <c r="O34" i="35"/>
  <c r="P34" i="35"/>
  <c r="K35" i="35"/>
  <c r="L35" i="35"/>
  <c r="M35" i="35"/>
  <c r="N35" i="35"/>
  <c r="O35" i="35"/>
  <c r="P35" i="35"/>
  <c r="K36" i="35"/>
  <c r="L36" i="35"/>
  <c r="M36" i="35"/>
  <c r="N36" i="35"/>
  <c r="O36" i="35"/>
  <c r="P36" i="35"/>
  <c r="K37" i="35"/>
  <c r="L37" i="35"/>
  <c r="M37" i="35"/>
  <c r="N37" i="35"/>
  <c r="O37" i="35"/>
  <c r="P37" i="35"/>
  <c r="K38" i="35"/>
  <c r="L38" i="35"/>
  <c r="M38" i="35"/>
  <c r="N38" i="35"/>
  <c r="O38" i="35"/>
  <c r="P38" i="35"/>
  <c r="K39" i="35"/>
  <c r="L39" i="35"/>
  <c r="M39" i="35"/>
  <c r="N39" i="35"/>
  <c r="O39" i="35"/>
  <c r="P39" i="35"/>
  <c r="K40" i="35"/>
  <c r="L40" i="35"/>
  <c r="M40" i="35"/>
  <c r="N40" i="35"/>
  <c r="O40" i="35"/>
  <c r="P40" i="35"/>
  <c r="K41" i="35"/>
  <c r="L41" i="35"/>
  <c r="M41" i="35"/>
  <c r="N41" i="35"/>
  <c r="O41" i="35"/>
  <c r="P41" i="35"/>
  <c r="K42" i="35"/>
  <c r="L42" i="35"/>
  <c r="M42" i="35"/>
  <c r="N42" i="35"/>
  <c r="O42" i="35"/>
  <c r="P42" i="35"/>
  <c r="K43" i="35"/>
  <c r="L43" i="35"/>
  <c r="M43" i="35"/>
  <c r="N43" i="35"/>
  <c r="O43" i="35"/>
  <c r="P43" i="35"/>
  <c r="K44" i="35"/>
  <c r="L44" i="35"/>
  <c r="M44" i="35"/>
  <c r="N44" i="35"/>
  <c r="O44" i="35"/>
  <c r="P44" i="35"/>
  <c r="K45" i="35"/>
  <c r="L45" i="35"/>
  <c r="M45" i="35"/>
  <c r="N45" i="35"/>
  <c r="O45" i="35"/>
  <c r="P45" i="35"/>
  <c r="K46" i="35"/>
  <c r="L46" i="35"/>
  <c r="M46" i="35"/>
  <c r="N46" i="35"/>
  <c r="O46" i="35"/>
  <c r="P46" i="35"/>
  <c r="K47" i="35"/>
  <c r="L47" i="35"/>
  <c r="M47" i="35"/>
  <c r="N47" i="35"/>
  <c r="O47" i="35"/>
  <c r="P47" i="35"/>
  <c r="K48" i="35"/>
  <c r="L48" i="35"/>
  <c r="M48" i="35"/>
  <c r="N48" i="35"/>
  <c r="O48" i="35"/>
  <c r="P48" i="35"/>
  <c r="K49" i="35"/>
  <c r="L49" i="35"/>
  <c r="M49" i="35"/>
  <c r="N49" i="35"/>
  <c r="O49" i="35"/>
  <c r="P49" i="35"/>
  <c r="K50" i="35"/>
  <c r="L50" i="35"/>
  <c r="M50" i="35"/>
  <c r="N50" i="35"/>
  <c r="O50" i="35"/>
  <c r="P50" i="35"/>
  <c r="K51" i="35"/>
  <c r="L51" i="35"/>
  <c r="M51" i="35"/>
  <c r="N51" i="35"/>
  <c r="O51" i="35"/>
  <c r="P51" i="35"/>
  <c r="K52" i="35"/>
  <c r="L52" i="35"/>
  <c r="M52" i="35"/>
  <c r="N52" i="35"/>
  <c r="O52" i="35"/>
  <c r="P52" i="35"/>
  <c r="K53" i="35"/>
  <c r="L53" i="35"/>
  <c r="M53" i="35"/>
  <c r="N53" i="35"/>
  <c r="O53" i="35"/>
  <c r="P53" i="35"/>
  <c r="K54" i="35"/>
  <c r="L54" i="35"/>
  <c r="M54" i="35"/>
  <c r="N54" i="35"/>
  <c r="O54" i="35"/>
  <c r="P54" i="35"/>
  <c r="K55" i="35"/>
  <c r="L55" i="35"/>
  <c r="M55" i="35"/>
  <c r="N55" i="35"/>
  <c r="O55" i="35"/>
  <c r="P55" i="35"/>
  <c r="K56" i="35"/>
  <c r="L56" i="35"/>
  <c r="M56" i="35"/>
  <c r="N56" i="35"/>
  <c r="O56" i="35"/>
  <c r="P56" i="35"/>
  <c r="K57" i="35"/>
  <c r="L57" i="35"/>
  <c r="M57" i="35"/>
  <c r="N57" i="35"/>
  <c r="O57" i="35"/>
  <c r="P57" i="35"/>
  <c r="K58" i="35"/>
  <c r="L58" i="35"/>
  <c r="M58" i="35"/>
  <c r="N58" i="35"/>
  <c r="O58" i="35"/>
  <c r="P58" i="35"/>
  <c r="K59" i="35"/>
  <c r="L59" i="35"/>
  <c r="M59" i="35"/>
  <c r="N59" i="35"/>
  <c r="O59" i="35"/>
  <c r="P59" i="35"/>
  <c r="K60" i="35"/>
  <c r="L60" i="35"/>
  <c r="M60" i="35"/>
  <c r="N60" i="35"/>
  <c r="O60" i="35"/>
  <c r="P60" i="35"/>
  <c r="K61" i="35"/>
  <c r="L61" i="35"/>
  <c r="M61" i="35"/>
  <c r="N61" i="35"/>
  <c r="O61" i="35"/>
  <c r="P61" i="35"/>
  <c r="K62" i="35"/>
  <c r="L62" i="35"/>
  <c r="M62" i="35"/>
  <c r="N62" i="35"/>
  <c r="O62" i="35"/>
  <c r="P62" i="35"/>
  <c r="K63" i="35"/>
  <c r="L63" i="35"/>
  <c r="M63" i="35"/>
  <c r="N63" i="35"/>
  <c r="O63" i="35"/>
  <c r="P63" i="35"/>
  <c r="K64" i="35"/>
  <c r="L64" i="35"/>
  <c r="M64" i="35"/>
  <c r="N64" i="35"/>
  <c r="O64" i="35"/>
  <c r="P64" i="35"/>
  <c r="K65" i="35"/>
  <c r="L65" i="35"/>
  <c r="M65" i="35"/>
  <c r="N65" i="35"/>
  <c r="O65" i="35"/>
  <c r="P65" i="35"/>
  <c r="K66" i="35"/>
  <c r="L66" i="35"/>
  <c r="M66" i="35"/>
  <c r="N66" i="35"/>
  <c r="O66" i="35"/>
  <c r="P66" i="35"/>
  <c r="K67" i="35"/>
  <c r="L67" i="35"/>
  <c r="M67" i="35"/>
  <c r="N67" i="35"/>
  <c r="O67" i="35"/>
  <c r="P67" i="35"/>
  <c r="K68" i="35"/>
  <c r="L68" i="35"/>
  <c r="M68" i="35"/>
  <c r="N68" i="35"/>
  <c r="O68" i="35"/>
  <c r="P68" i="35"/>
  <c r="K69" i="35"/>
  <c r="L69" i="35"/>
  <c r="M69" i="35"/>
  <c r="N69" i="35"/>
  <c r="O69" i="35"/>
  <c r="P69" i="35"/>
  <c r="K70" i="35"/>
  <c r="L70" i="35"/>
  <c r="M70" i="35"/>
  <c r="N70" i="35"/>
  <c r="O70" i="35"/>
  <c r="P70" i="35"/>
  <c r="K71" i="35"/>
  <c r="L71" i="35"/>
  <c r="M71" i="35"/>
  <c r="N71" i="35"/>
  <c r="O71" i="35"/>
  <c r="P71" i="35"/>
  <c r="K72" i="35"/>
  <c r="L72" i="35"/>
  <c r="M72" i="35"/>
  <c r="N72" i="35"/>
  <c r="O72" i="35"/>
  <c r="P72" i="35"/>
  <c r="K73" i="35"/>
  <c r="L73" i="35"/>
  <c r="M73" i="35"/>
  <c r="N73" i="35"/>
  <c r="O73" i="35"/>
  <c r="P73" i="35"/>
  <c r="K74" i="35"/>
  <c r="L74" i="35"/>
  <c r="M74" i="35"/>
  <c r="N74" i="35"/>
  <c r="O74" i="35"/>
  <c r="P74" i="35"/>
  <c r="K75" i="35"/>
  <c r="L75" i="35"/>
  <c r="M75" i="35"/>
  <c r="N75" i="35"/>
  <c r="O75" i="35"/>
  <c r="P75" i="35"/>
  <c r="K76" i="35"/>
  <c r="L76" i="35"/>
  <c r="M76" i="35"/>
  <c r="N76" i="35"/>
  <c r="O76" i="35"/>
  <c r="P76" i="35"/>
  <c r="K77" i="35"/>
  <c r="L77" i="35"/>
  <c r="M77" i="35"/>
  <c r="N77" i="35"/>
  <c r="O77" i="35"/>
  <c r="P77" i="35"/>
  <c r="K78" i="35"/>
  <c r="L78" i="35"/>
  <c r="M78" i="35"/>
  <c r="N78" i="35"/>
  <c r="O78" i="35"/>
  <c r="P78" i="35"/>
  <c r="K79" i="35"/>
  <c r="L79" i="35"/>
  <c r="M79" i="35"/>
  <c r="N79" i="35"/>
  <c r="O79" i="35"/>
  <c r="P79" i="35"/>
  <c r="K80" i="35"/>
  <c r="L80" i="35"/>
  <c r="M80" i="35"/>
  <c r="N80" i="35"/>
  <c r="O80" i="35"/>
  <c r="P80" i="35"/>
  <c r="K81" i="35"/>
  <c r="L81" i="35"/>
  <c r="M81" i="35"/>
  <c r="N81" i="35"/>
  <c r="O81" i="35"/>
  <c r="P81" i="35"/>
  <c r="K82" i="35"/>
  <c r="L82" i="35"/>
  <c r="M82" i="35"/>
  <c r="N82" i="35"/>
  <c r="O82" i="35"/>
  <c r="P82" i="35"/>
  <c r="K83" i="35"/>
  <c r="L83" i="35"/>
  <c r="M83" i="35"/>
  <c r="N83" i="35"/>
  <c r="O83" i="35"/>
  <c r="P83" i="35"/>
  <c r="K84" i="35"/>
  <c r="L84" i="35"/>
  <c r="M84" i="35"/>
  <c r="N84" i="35"/>
  <c r="O84" i="35"/>
  <c r="P84" i="35"/>
  <c r="K85" i="35"/>
  <c r="L85" i="35"/>
  <c r="M85" i="35"/>
  <c r="N85" i="35"/>
  <c r="O85" i="35"/>
  <c r="P85" i="35"/>
  <c r="K86" i="35"/>
  <c r="L86" i="35"/>
  <c r="M86" i="35"/>
  <c r="N86" i="35"/>
  <c r="O86" i="35"/>
  <c r="P86" i="35"/>
  <c r="K87" i="35"/>
  <c r="L87" i="35"/>
  <c r="M87" i="35"/>
  <c r="N87" i="35"/>
  <c r="O87" i="35"/>
  <c r="P87" i="35"/>
  <c r="K88" i="35"/>
  <c r="L88" i="35"/>
  <c r="M88" i="35"/>
  <c r="N88" i="35"/>
  <c r="O88" i="35"/>
  <c r="P88" i="35"/>
  <c r="K89" i="35"/>
  <c r="L89" i="35"/>
  <c r="M89" i="35"/>
  <c r="N89" i="35"/>
  <c r="O89" i="35"/>
  <c r="P89" i="35"/>
  <c r="K90" i="35"/>
  <c r="L90" i="35"/>
  <c r="M90" i="35"/>
  <c r="N90" i="35"/>
  <c r="O90" i="35"/>
  <c r="P90" i="35"/>
  <c r="K91" i="35"/>
  <c r="L91" i="35"/>
  <c r="M91" i="35"/>
  <c r="N91" i="35"/>
  <c r="O91" i="35"/>
  <c r="P91" i="35"/>
  <c r="K92" i="35"/>
  <c r="L92" i="35"/>
  <c r="M92" i="35"/>
  <c r="N92" i="35"/>
  <c r="O92" i="35"/>
  <c r="P92" i="35"/>
  <c r="K93" i="35"/>
  <c r="L93" i="35"/>
  <c r="M93" i="35"/>
  <c r="N93" i="35"/>
  <c r="O93" i="35"/>
  <c r="P93" i="35"/>
  <c r="K94" i="35"/>
  <c r="L94" i="35"/>
  <c r="M94" i="35"/>
  <c r="N94" i="35"/>
  <c r="O94" i="35"/>
  <c r="P94" i="35"/>
  <c r="K95" i="35"/>
  <c r="L95" i="35"/>
  <c r="M95" i="35"/>
  <c r="N95" i="35"/>
  <c r="O95" i="35"/>
  <c r="P95" i="35"/>
  <c r="K96" i="35"/>
  <c r="L96" i="35"/>
  <c r="M96" i="35"/>
  <c r="N96" i="35"/>
  <c r="O96" i="35"/>
  <c r="P96" i="35"/>
  <c r="K97" i="35"/>
  <c r="L97" i="35"/>
  <c r="M97" i="35"/>
  <c r="N97" i="35"/>
  <c r="O97" i="35"/>
  <c r="P97" i="35"/>
  <c r="K98" i="35"/>
  <c r="L98" i="35"/>
  <c r="M98" i="35"/>
  <c r="N98" i="35"/>
  <c r="O98" i="35"/>
  <c r="P98" i="35"/>
  <c r="K99" i="35"/>
  <c r="L99" i="35"/>
  <c r="M99" i="35"/>
  <c r="N99" i="35"/>
  <c r="O99" i="35"/>
  <c r="P99" i="35"/>
  <c r="K100" i="35"/>
  <c r="L100" i="35"/>
  <c r="M100" i="35"/>
  <c r="N100" i="35"/>
  <c r="O100" i="35"/>
  <c r="P100" i="35"/>
  <c r="K101" i="35"/>
  <c r="L101" i="35"/>
  <c r="M101" i="35"/>
  <c r="N101" i="35"/>
  <c r="O101" i="35"/>
  <c r="P101" i="35"/>
  <c r="K102" i="35"/>
  <c r="L102" i="35"/>
  <c r="M102" i="35"/>
  <c r="N102" i="35"/>
  <c r="O102" i="35"/>
  <c r="P102" i="35"/>
  <c r="K103" i="35"/>
  <c r="L103" i="35"/>
  <c r="M103" i="35"/>
  <c r="N103" i="35"/>
  <c r="O103" i="35"/>
  <c r="P103" i="35"/>
  <c r="K104" i="35"/>
  <c r="L104" i="35"/>
  <c r="M104" i="35"/>
  <c r="N104" i="35"/>
  <c r="O104" i="35"/>
  <c r="P104" i="35"/>
  <c r="K105" i="35"/>
  <c r="L105" i="35"/>
  <c r="M105" i="35"/>
  <c r="N105" i="35"/>
  <c r="O105" i="35"/>
  <c r="P105" i="35"/>
  <c r="K106" i="35"/>
  <c r="L106" i="35"/>
  <c r="M106" i="35"/>
  <c r="N106" i="35"/>
  <c r="O106" i="35"/>
  <c r="P106" i="35"/>
  <c r="K107" i="35"/>
  <c r="L107" i="35"/>
  <c r="M107" i="35"/>
  <c r="N107" i="35"/>
  <c r="O107" i="35"/>
  <c r="P107" i="35"/>
  <c r="K108" i="35"/>
  <c r="L108" i="35"/>
  <c r="M108" i="35"/>
  <c r="N108" i="35"/>
  <c r="O108" i="35"/>
  <c r="P108" i="35"/>
  <c r="K109" i="35"/>
  <c r="L109" i="35"/>
  <c r="M109" i="35"/>
  <c r="N109" i="35"/>
  <c r="O109" i="35"/>
  <c r="P109" i="35"/>
  <c r="K110" i="35"/>
  <c r="L110" i="35"/>
  <c r="M110" i="35"/>
  <c r="N110" i="35"/>
  <c r="O110" i="35"/>
  <c r="P110" i="35"/>
  <c r="K111" i="35"/>
  <c r="L111" i="35"/>
  <c r="M111" i="35"/>
  <c r="N111" i="35"/>
  <c r="O111" i="35"/>
  <c r="P111" i="35"/>
  <c r="K112" i="35"/>
  <c r="L112" i="35"/>
  <c r="M112" i="35"/>
  <c r="N112" i="35"/>
  <c r="O112" i="35"/>
  <c r="P112" i="35"/>
  <c r="K113" i="35"/>
  <c r="L113" i="35"/>
  <c r="M113" i="35"/>
  <c r="N113" i="35"/>
  <c r="O113" i="35"/>
  <c r="P113" i="35"/>
  <c r="K114" i="35"/>
  <c r="L114" i="35"/>
  <c r="M114" i="35"/>
  <c r="N114" i="35"/>
  <c r="O114" i="35"/>
  <c r="P114" i="35"/>
  <c r="K115" i="35"/>
  <c r="L115" i="35"/>
  <c r="M115" i="35"/>
  <c r="N115" i="35"/>
  <c r="O115" i="35"/>
  <c r="P115" i="35"/>
  <c r="K116" i="35"/>
  <c r="L116" i="35"/>
  <c r="M116" i="35"/>
  <c r="N116" i="35"/>
  <c r="O116" i="35"/>
  <c r="P116" i="35"/>
  <c r="K117" i="35"/>
  <c r="L117" i="35"/>
  <c r="M117" i="35"/>
  <c r="N117" i="35"/>
  <c r="O117" i="35"/>
  <c r="P117" i="35"/>
  <c r="K118" i="35"/>
  <c r="L118" i="35"/>
  <c r="M118" i="35"/>
  <c r="N118" i="35"/>
  <c r="O118" i="35"/>
  <c r="P118" i="35"/>
  <c r="K119" i="35"/>
  <c r="L119" i="35"/>
  <c r="M119" i="35"/>
  <c r="N119" i="35"/>
  <c r="O119" i="35"/>
  <c r="P119" i="35"/>
  <c r="K120" i="35"/>
  <c r="L120" i="35"/>
  <c r="M120" i="35"/>
  <c r="N120" i="35"/>
  <c r="O120" i="35"/>
  <c r="P120" i="35"/>
  <c r="K121" i="35"/>
  <c r="L121" i="35"/>
  <c r="M121" i="35"/>
  <c r="N121" i="35"/>
  <c r="O121" i="35"/>
  <c r="P121" i="35"/>
  <c r="K122" i="35"/>
  <c r="L122" i="35"/>
  <c r="M122" i="35"/>
  <c r="N122" i="35"/>
  <c r="O122" i="35"/>
  <c r="P122" i="35"/>
  <c r="K123" i="35"/>
  <c r="L123" i="35"/>
  <c r="M123" i="35"/>
  <c r="N123" i="35"/>
  <c r="O123" i="35"/>
  <c r="P123" i="35"/>
  <c r="K124" i="35"/>
  <c r="L124" i="35"/>
  <c r="M124" i="35"/>
  <c r="N124" i="35"/>
  <c r="O124" i="35"/>
  <c r="P124" i="35"/>
  <c r="K125" i="35"/>
  <c r="L125" i="35"/>
  <c r="M125" i="35"/>
  <c r="N125" i="35"/>
  <c r="O125" i="35"/>
  <c r="P125" i="35"/>
  <c r="K126" i="35"/>
  <c r="L126" i="35"/>
  <c r="M126" i="35"/>
  <c r="N126" i="35"/>
  <c r="O126" i="35"/>
  <c r="P126" i="35"/>
  <c r="K127" i="35"/>
  <c r="L127" i="35"/>
  <c r="M127" i="35"/>
  <c r="N127" i="35"/>
  <c r="O127" i="35"/>
  <c r="P127" i="35"/>
  <c r="K128" i="35"/>
  <c r="L128" i="35"/>
  <c r="M128" i="35"/>
  <c r="N128" i="35"/>
  <c r="O128" i="35"/>
  <c r="P128" i="35"/>
  <c r="K129" i="35"/>
  <c r="L129" i="35"/>
  <c r="M129" i="35"/>
  <c r="N129" i="35"/>
  <c r="O129" i="35"/>
  <c r="P129" i="35"/>
  <c r="K130" i="35"/>
  <c r="L130" i="35"/>
  <c r="M130" i="35"/>
  <c r="N130" i="35"/>
  <c r="O130" i="35"/>
  <c r="P130" i="35"/>
  <c r="K131" i="35"/>
  <c r="L131" i="35"/>
  <c r="M131" i="35"/>
  <c r="N131" i="35"/>
  <c r="O131" i="35"/>
  <c r="P131" i="35"/>
  <c r="K132" i="35"/>
  <c r="L132" i="35"/>
  <c r="M132" i="35"/>
  <c r="N132" i="35"/>
  <c r="O132" i="35"/>
  <c r="P132" i="35"/>
  <c r="K133" i="35"/>
  <c r="L133" i="35"/>
  <c r="M133" i="35"/>
  <c r="N133" i="35"/>
  <c r="O133" i="35"/>
  <c r="P133" i="35"/>
  <c r="K134" i="35"/>
  <c r="L134" i="35"/>
  <c r="M134" i="35"/>
  <c r="N134" i="35"/>
  <c r="O134" i="35"/>
  <c r="P134" i="35"/>
  <c r="K135" i="35"/>
  <c r="L135" i="35"/>
  <c r="M135" i="35"/>
  <c r="N135" i="35"/>
  <c r="O135" i="35"/>
  <c r="P135" i="35"/>
  <c r="K136" i="35"/>
  <c r="L136" i="35"/>
  <c r="M136" i="35"/>
  <c r="N136" i="35"/>
  <c r="O136" i="35"/>
  <c r="P136" i="35"/>
  <c r="K137" i="35"/>
  <c r="L137" i="35"/>
  <c r="M137" i="35"/>
  <c r="N137" i="35"/>
  <c r="O137" i="35"/>
  <c r="P137" i="35"/>
  <c r="K138" i="35"/>
  <c r="L138" i="35"/>
  <c r="M138" i="35"/>
  <c r="N138" i="35"/>
  <c r="O138" i="35"/>
  <c r="P138" i="35"/>
  <c r="K139" i="35"/>
  <c r="L139" i="35"/>
  <c r="M139" i="35"/>
  <c r="N139" i="35"/>
  <c r="O139" i="35"/>
  <c r="P139" i="35"/>
  <c r="K140" i="35"/>
  <c r="L140" i="35"/>
  <c r="M140" i="35"/>
  <c r="N140" i="35"/>
  <c r="O140" i="35"/>
  <c r="P140" i="35"/>
  <c r="K141" i="35"/>
  <c r="L141" i="35"/>
  <c r="M141" i="35"/>
  <c r="N141" i="35"/>
  <c r="O141" i="35"/>
  <c r="P141" i="35"/>
  <c r="K142" i="35"/>
  <c r="L142" i="35"/>
  <c r="M142" i="35"/>
  <c r="N142" i="35"/>
  <c r="O142" i="35"/>
  <c r="P142" i="35"/>
  <c r="K143" i="35"/>
  <c r="L143" i="35"/>
  <c r="M143" i="35"/>
  <c r="N143" i="35"/>
  <c r="O143" i="35"/>
  <c r="P143" i="35"/>
  <c r="K144" i="35"/>
  <c r="L144" i="35"/>
  <c r="M144" i="35"/>
  <c r="N144" i="35"/>
  <c r="O144" i="35"/>
  <c r="P144" i="35"/>
  <c r="K145" i="35"/>
  <c r="L145" i="35"/>
  <c r="M145" i="35"/>
  <c r="N145" i="35"/>
  <c r="O145" i="35"/>
  <c r="P145" i="35"/>
  <c r="K146" i="35"/>
  <c r="L146" i="35"/>
  <c r="M146" i="35"/>
  <c r="N146" i="35"/>
  <c r="O146" i="35"/>
  <c r="P146" i="35"/>
  <c r="K147" i="35"/>
  <c r="L147" i="35"/>
  <c r="M147" i="35"/>
  <c r="N147" i="35"/>
  <c r="O147" i="35"/>
  <c r="P147" i="35"/>
  <c r="K148" i="35"/>
  <c r="L148" i="35"/>
  <c r="M148" i="35"/>
  <c r="N148" i="35"/>
  <c r="O148" i="35"/>
  <c r="P148" i="35"/>
  <c r="K149" i="35"/>
  <c r="L149" i="35"/>
  <c r="M149" i="35"/>
  <c r="N149" i="35"/>
  <c r="O149" i="35"/>
  <c r="P149" i="35"/>
  <c r="K150" i="35"/>
  <c r="L150" i="35"/>
  <c r="M150" i="35"/>
  <c r="N150" i="35"/>
  <c r="O150" i="35"/>
  <c r="P150" i="35"/>
  <c r="K151" i="35"/>
  <c r="L151" i="35"/>
  <c r="M151" i="35"/>
  <c r="N151" i="35"/>
  <c r="O151" i="35"/>
  <c r="P151" i="35"/>
  <c r="K152" i="35"/>
  <c r="L152" i="35"/>
  <c r="M152" i="35"/>
  <c r="N152" i="35"/>
  <c r="O152" i="35"/>
  <c r="P152" i="35"/>
  <c r="K153" i="35"/>
  <c r="L153" i="35"/>
  <c r="M153" i="35"/>
  <c r="N153" i="35"/>
  <c r="O153" i="35"/>
  <c r="P153" i="35"/>
  <c r="K154" i="35"/>
  <c r="L154" i="35"/>
  <c r="M154" i="35"/>
  <c r="N154" i="35"/>
  <c r="O154" i="35"/>
  <c r="P154" i="35"/>
  <c r="K155" i="35"/>
  <c r="L155" i="35"/>
  <c r="M155" i="35"/>
  <c r="N155" i="35"/>
  <c r="O155" i="35"/>
  <c r="P155" i="35"/>
  <c r="K156" i="35"/>
  <c r="L156" i="35"/>
  <c r="M156" i="35"/>
  <c r="N156" i="35"/>
  <c r="O156" i="35"/>
  <c r="P156" i="35"/>
  <c r="K157" i="35"/>
  <c r="L157" i="35"/>
  <c r="M157" i="35"/>
  <c r="N157" i="35"/>
  <c r="O157" i="35"/>
  <c r="P157" i="35"/>
  <c r="K158" i="35"/>
  <c r="L158" i="35"/>
  <c r="M158" i="35"/>
  <c r="N158" i="35"/>
  <c r="O158" i="35"/>
  <c r="P158" i="35"/>
  <c r="K159" i="35"/>
  <c r="L159" i="35"/>
  <c r="M159" i="35"/>
  <c r="N159" i="35"/>
  <c r="O159" i="35"/>
  <c r="P159" i="35"/>
  <c r="K160" i="35"/>
  <c r="L160" i="35"/>
  <c r="M160" i="35"/>
  <c r="N160" i="35"/>
  <c r="O160" i="35"/>
  <c r="P160" i="35"/>
  <c r="K161" i="35"/>
  <c r="L161" i="35"/>
  <c r="M161" i="35"/>
  <c r="N161" i="35"/>
  <c r="O161" i="35"/>
  <c r="P161" i="35"/>
  <c r="K162" i="35"/>
  <c r="L162" i="35"/>
  <c r="M162" i="35"/>
  <c r="N162" i="35"/>
  <c r="O162" i="35"/>
  <c r="P162" i="35"/>
  <c r="K163" i="35"/>
  <c r="L163" i="35"/>
  <c r="M163" i="35"/>
  <c r="N163" i="35"/>
  <c r="O163" i="35"/>
  <c r="P163" i="35"/>
  <c r="K164" i="35"/>
  <c r="L164" i="35"/>
  <c r="M164" i="35"/>
  <c r="N164" i="35"/>
  <c r="O164" i="35"/>
  <c r="P164" i="35"/>
  <c r="K165" i="35"/>
  <c r="L165" i="35"/>
  <c r="M165" i="35"/>
  <c r="N165" i="35"/>
  <c r="O165" i="35"/>
  <c r="P165" i="35"/>
  <c r="K166" i="35"/>
  <c r="L166" i="35"/>
  <c r="M166" i="35"/>
  <c r="N166" i="35"/>
  <c r="O166" i="35"/>
  <c r="P166" i="35"/>
  <c r="K167" i="35"/>
  <c r="L167" i="35"/>
  <c r="M167" i="35"/>
  <c r="N167" i="35"/>
  <c r="O167" i="35"/>
  <c r="P167" i="35"/>
  <c r="K168" i="35"/>
  <c r="L168" i="35"/>
  <c r="M168" i="35"/>
  <c r="N168" i="35"/>
  <c r="O168" i="35"/>
  <c r="P168" i="35"/>
  <c r="K169" i="35"/>
  <c r="L169" i="35"/>
  <c r="M169" i="35"/>
  <c r="N169" i="35"/>
  <c r="O169" i="35"/>
  <c r="P169" i="35"/>
  <c r="K170" i="35"/>
  <c r="L170" i="35"/>
  <c r="M170" i="35"/>
  <c r="N170" i="35"/>
  <c r="O170" i="35"/>
  <c r="P170" i="35"/>
  <c r="K171" i="35"/>
  <c r="L171" i="35"/>
  <c r="M171" i="35"/>
  <c r="N171" i="35"/>
  <c r="O171" i="35"/>
  <c r="P171" i="35"/>
  <c r="K172" i="35"/>
  <c r="L172" i="35"/>
  <c r="M172" i="35"/>
  <c r="N172" i="35"/>
  <c r="O172" i="35"/>
  <c r="P172" i="35"/>
  <c r="K173" i="35"/>
  <c r="L173" i="35"/>
  <c r="M173" i="35"/>
  <c r="N173" i="35"/>
  <c r="O173" i="35"/>
  <c r="P173" i="35"/>
  <c r="K174" i="35"/>
  <c r="L174" i="35"/>
  <c r="M174" i="35"/>
  <c r="N174" i="35"/>
  <c r="O174" i="35"/>
  <c r="P174" i="35"/>
  <c r="K175" i="35"/>
  <c r="L175" i="35"/>
  <c r="M175" i="35"/>
  <c r="N175" i="35"/>
  <c r="O175" i="35"/>
  <c r="P175" i="35"/>
  <c r="K176" i="35"/>
  <c r="L176" i="35"/>
  <c r="M176" i="35"/>
  <c r="N176" i="35"/>
  <c r="O176" i="35"/>
  <c r="P176" i="35"/>
  <c r="K177" i="35"/>
  <c r="L177" i="35"/>
  <c r="M177" i="35"/>
  <c r="N177" i="35"/>
  <c r="O177" i="35"/>
  <c r="P177" i="35"/>
  <c r="K178" i="35"/>
  <c r="L178" i="35"/>
  <c r="M178" i="35"/>
  <c r="N178" i="35"/>
  <c r="O178" i="35"/>
  <c r="P178" i="35"/>
  <c r="K179" i="35"/>
  <c r="L179" i="35"/>
  <c r="M179" i="35"/>
  <c r="N179" i="35"/>
  <c r="O179" i="35"/>
  <c r="P179" i="35"/>
  <c r="K180" i="35"/>
  <c r="L180" i="35"/>
  <c r="M180" i="35"/>
  <c r="N180" i="35"/>
  <c r="O180" i="35"/>
  <c r="P180" i="35"/>
  <c r="K181" i="35"/>
  <c r="L181" i="35"/>
  <c r="M181" i="35"/>
  <c r="N181" i="35"/>
  <c r="O181" i="35"/>
  <c r="P181" i="35"/>
  <c r="K182" i="35"/>
  <c r="L182" i="35"/>
  <c r="M182" i="35"/>
  <c r="N182" i="35"/>
  <c r="O182" i="35"/>
  <c r="P182" i="35"/>
  <c r="K183" i="35"/>
  <c r="L183" i="35"/>
  <c r="M183" i="35"/>
  <c r="N183" i="35"/>
  <c r="O183" i="35"/>
  <c r="P183" i="35"/>
  <c r="K184" i="35"/>
  <c r="L184" i="35"/>
  <c r="M184" i="35"/>
  <c r="N184" i="35"/>
  <c r="O184" i="35"/>
  <c r="P184" i="35"/>
  <c r="K185" i="35"/>
  <c r="L185" i="35"/>
  <c r="M185" i="35"/>
  <c r="N185" i="35"/>
  <c r="O185" i="35"/>
  <c r="P185" i="35"/>
  <c r="K186" i="35"/>
  <c r="L186" i="35"/>
  <c r="M186" i="35"/>
  <c r="N186" i="35"/>
  <c r="O186" i="35"/>
  <c r="P186" i="35"/>
  <c r="K187" i="35"/>
  <c r="L187" i="35"/>
  <c r="M187" i="35"/>
  <c r="N187" i="35"/>
  <c r="O187" i="35"/>
  <c r="P187" i="35"/>
  <c r="K188" i="35"/>
  <c r="L188" i="35"/>
  <c r="M188" i="35"/>
  <c r="N188" i="35"/>
  <c r="O188" i="35"/>
  <c r="P188" i="35"/>
  <c r="K189" i="35"/>
  <c r="L189" i="35"/>
  <c r="M189" i="35"/>
  <c r="N189" i="35"/>
  <c r="O189" i="35"/>
  <c r="P189" i="35"/>
  <c r="K190" i="35"/>
  <c r="L190" i="35"/>
  <c r="M190" i="35"/>
  <c r="N190" i="35"/>
  <c r="O190" i="35"/>
  <c r="P190" i="35"/>
  <c r="K191" i="35"/>
  <c r="L191" i="35"/>
  <c r="M191" i="35"/>
  <c r="N191" i="35"/>
  <c r="O191" i="35"/>
  <c r="P191" i="35"/>
  <c r="K192" i="35"/>
  <c r="L192" i="35"/>
  <c r="M192" i="35"/>
  <c r="N192" i="35"/>
  <c r="O192" i="35"/>
  <c r="P192" i="35"/>
  <c r="K193" i="35"/>
  <c r="L193" i="35"/>
  <c r="M193" i="35"/>
  <c r="N193" i="35"/>
  <c r="O193" i="35"/>
  <c r="P193" i="35"/>
  <c r="K194" i="35"/>
  <c r="L194" i="35"/>
  <c r="M194" i="35"/>
  <c r="N194" i="35"/>
  <c r="O194" i="35"/>
  <c r="P194" i="35"/>
  <c r="K195" i="35"/>
  <c r="L195" i="35"/>
  <c r="M195" i="35"/>
  <c r="N195" i="35"/>
  <c r="O195" i="35"/>
  <c r="P195" i="35"/>
  <c r="K196" i="35"/>
  <c r="L196" i="35"/>
  <c r="M196" i="35"/>
  <c r="N196" i="35"/>
  <c r="O196" i="35"/>
  <c r="P196" i="35"/>
  <c r="K197" i="35"/>
  <c r="L197" i="35"/>
  <c r="M197" i="35"/>
  <c r="N197" i="35"/>
  <c r="O197" i="35"/>
  <c r="P197" i="35"/>
  <c r="K198" i="35"/>
  <c r="L198" i="35"/>
  <c r="M198" i="35"/>
  <c r="N198" i="35"/>
  <c r="O198" i="35"/>
  <c r="P198" i="35"/>
  <c r="K199" i="35"/>
  <c r="L199" i="35"/>
  <c r="M199" i="35"/>
  <c r="N199" i="35"/>
  <c r="O199" i="35"/>
  <c r="P199" i="35"/>
  <c r="K200" i="35"/>
  <c r="L200" i="35"/>
  <c r="M200" i="35"/>
  <c r="N200" i="35"/>
  <c r="O200" i="35"/>
  <c r="P200" i="35"/>
  <c r="K201" i="35"/>
  <c r="L201" i="35"/>
  <c r="M201" i="35"/>
  <c r="N201" i="35"/>
  <c r="O201" i="35"/>
  <c r="P201" i="35"/>
  <c r="K202" i="35"/>
  <c r="L202" i="35"/>
  <c r="M202" i="35"/>
  <c r="N202" i="35"/>
  <c r="O202" i="35"/>
  <c r="P202" i="35"/>
  <c r="K203" i="35"/>
  <c r="L203" i="35"/>
  <c r="M203" i="35"/>
  <c r="N203" i="35"/>
  <c r="O203" i="35"/>
  <c r="P203" i="35"/>
  <c r="K204" i="35"/>
  <c r="L204" i="35"/>
  <c r="M204" i="35"/>
  <c r="N204" i="35"/>
  <c r="O204" i="35"/>
  <c r="P204" i="35"/>
  <c r="K205" i="35"/>
  <c r="L205" i="35"/>
  <c r="M205" i="35"/>
  <c r="N205" i="35"/>
  <c r="O205" i="35"/>
  <c r="P205" i="35"/>
  <c r="K206" i="35"/>
  <c r="L206" i="35"/>
  <c r="M206" i="35"/>
  <c r="N206" i="35"/>
  <c r="O206" i="35"/>
  <c r="P206" i="35"/>
  <c r="K207" i="35"/>
  <c r="L207" i="35"/>
  <c r="M207" i="35"/>
  <c r="N207" i="35"/>
  <c r="O207" i="35"/>
  <c r="P207" i="35"/>
  <c r="K208" i="35"/>
  <c r="L208" i="35"/>
  <c r="M208" i="35"/>
  <c r="N208" i="35"/>
  <c r="O208" i="35"/>
  <c r="P208" i="35"/>
  <c r="K209" i="35"/>
  <c r="L209" i="35"/>
  <c r="M209" i="35"/>
  <c r="N209" i="35"/>
  <c r="O209" i="35"/>
  <c r="P209" i="35"/>
  <c r="K210" i="35"/>
  <c r="L210" i="35"/>
  <c r="M210" i="35"/>
  <c r="N210" i="35"/>
  <c r="O210" i="35"/>
  <c r="P210" i="35"/>
  <c r="K211" i="35"/>
  <c r="L211" i="35"/>
  <c r="M211" i="35"/>
  <c r="N211" i="35"/>
  <c r="O211" i="35"/>
  <c r="P211" i="35"/>
  <c r="K212" i="35"/>
  <c r="L212" i="35"/>
  <c r="M212" i="35"/>
  <c r="N212" i="35"/>
  <c r="O212" i="35"/>
  <c r="P212" i="35"/>
  <c r="K213" i="35"/>
  <c r="L213" i="35"/>
  <c r="M213" i="35"/>
  <c r="N213" i="35"/>
  <c r="O213" i="35"/>
  <c r="P213" i="35"/>
  <c r="K214" i="35"/>
  <c r="L214" i="35"/>
  <c r="M214" i="35"/>
  <c r="N214" i="35"/>
  <c r="O214" i="35"/>
  <c r="P214" i="35"/>
  <c r="K215" i="35"/>
  <c r="L215" i="35"/>
  <c r="M215" i="35"/>
  <c r="N215" i="35"/>
  <c r="O215" i="35"/>
  <c r="P215" i="35"/>
  <c r="P216" i="35"/>
  <c r="K3" i="34"/>
  <c r="L3" i="34"/>
  <c r="M3" i="34"/>
  <c r="N3" i="34"/>
  <c r="O3" i="34"/>
  <c r="P3" i="34"/>
  <c r="K4" i="34"/>
  <c r="L4" i="34"/>
  <c r="M4" i="34"/>
  <c r="N4" i="34"/>
  <c r="O4" i="34"/>
  <c r="P4" i="34"/>
  <c r="K5" i="34"/>
  <c r="L5" i="34"/>
  <c r="M5" i="34"/>
  <c r="N5" i="34"/>
  <c r="O5" i="34"/>
  <c r="P5" i="34"/>
  <c r="K6" i="34"/>
  <c r="L6" i="34"/>
  <c r="M6" i="34"/>
  <c r="N6" i="34"/>
  <c r="O6" i="34"/>
  <c r="P6" i="34"/>
  <c r="K7" i="34"/>
  <c r="L7" i="34"/>
  <c r="M7" i="34"/>
  <c r="N7" i="34"/>
  <c r="O7" i="34"/>
  <c r="P7" i="34"/>
  <c r="K8" i="34"/>
  <c r="L8" i="34"/>
  <c r="M8" i="34"/>
  <c r="N8" i="34"/>
  <c r="O8" i="34"/>
  <c r="P8" i="34"/>
  <c r="K9" i="34"/>
  <c r="L9" i="34"/>
  <c r="M9" i="34"/>
  <c r="N9" i="34"/>
  <c r="O9" i="34"/>
  <c r="P9" i="34"/>
  <c r="K10" i="34"/>
  <c r="L10" i="34"/>
  <c r="M10" i="34"/>
  <c r="N10" i="34"/>
  <c r="O10" i="34"/>
  <c r="P10" i="34"/>
  <c r="K11" i="34"/>
  <c r="L11" i="34"/>
  <c r="M11" i="34"/>
  <c r="N11" i="34"/>
  <c r="O11" i="34"/>
  <c r="P11" i="34"/>
  <c r="K12" i="34"/>
  <c r="L12" i="34"/>
  <c r="M12" i="34"/>
  <c r="N12" i="34"/>
  <c r="O12" i="34"/>
  <c r="P12" i="34"/>
  <c r="K13" i="34"/>
  <c r="L13" i="34"/>
  <c r="M13" i="34"/>
  <c r="N13" i="34"/>
  <c r="O13" i="34"/>
  <c r="P13" i="34"/>
  <c r="K14" i="34"/>
  <c r="L14" i="34"/>
  <c r="M14" i="34"/>
  <c r="N14" i="34"/>
  <c r="O14" i="34"/>
  <c r="P14" i="34"/>
  <c r="K15" i="34"/>
  <c r="L15" i="34"/>
  <c r="M15" i="34"/>
  <c r="N15" i="34"/>
  <c r="O15" i="34"/>
  <c r="P15" i="34"/>
  <c r="K16" i="34"/>
  <c r="L16" i="34"/>
  <c r="M16" i="34"/>
  <c r="N16" i="34"/>
  <c r="O16" i="34"/>
  <c r="P16" i="34"/>
  <c r="K17" i="34"/>
  <c r="L17" i="34"/>
  <c r="M17" i="34"/>
  <c r="N17" i="34"/>
  <c r="O17" i="34"/>
  <c r="P17" i="34"/>
  <c r="K18" i="34"/>
  <c r="L18" i="34"/>
  <c r="M18" i="34"/>
  <c r="N18" i="34"/>
  <c r="O18" i="34"/>
  <c r="P18" i="34"/>
  <c r="K19" i="34"/>
  <c r="L19" i="34"/>
  <c r="M19" i="34"/>
  <c r="N19" i="34"/>
  <c r="O19" i="34"/>
  <c r="P19" i="34"/>
  <c r="K20" i="34"/>
  <c r="L20" i="34"/>
  <c r="M20" i="34"/>
  <c r="N20" i="34"/>
  <c r="O20" i="34"/>
  <c r="P20" i="34"/>
  <c r="K21" i="34"/>
  <c r="L21" i="34"/>
  <c r="M21" i="34"/>
  <c r="N21" i="34"/>
  <c r="O21" i="34"/>
  <c r="P21" i="34"/>
  <c r="K22" i="34"/>
  <c r="L22" i="34"/>
  <c r="M22" i="34"/>
  <c r="N22" i="34"/>
  <c r="O22" i="34"/>
  <c r="P22" i="34"/>
  <c r="K23" i="34"/>
  <c r="L23" i="34"/>
  <c r="M23" i="34"/>
  <c r="N23" i="34"/>
  <c r="O23" i="34"/>
  <c r="P23" i="34"/>
  <c r="K24" i="34"/>
  <c r="L24" i="34"/>
  <c r="M24" i="34"/>
  <c r="N24" i="34"/>
  <c r="O24" i="34"/>
  <c r="P24" i="34"/>
  <c r="K25" i="34"/>
  <c r="L25" i="34"/>
  <c r="M25" i="34"/>
  <c r="N25" i="34"/>
  <c r="O25" i="34"/>
  <c r="P25" i="34"/>
  <c r="K26" i="34"/>
  <c r="L26" i="34"/>
  <c r="M26" i="34"/>
  <c r="N26" i="34"/>
  <c r="O26" i="34"/>
  <c r="P26" i="34"/>
  <c r="K27" i="34"/>
  <c r="L27" i="34"/>
  <c r="M27" i="34"/>
  <c r="N27" i="34"/>
  <c r="O27" i="34"/>
  <c r="P27" i="34"/>
  <c r="K28" i="34"/>
  <c r="L28" i="34"/>
  <c r="M28" i="34"/>
  <c r="N28" i="34"/>
  <c r="O28" i="34"/>
  <c r="P28" i="34"/>
  <c r="K29" i="34"/>
  <c r="L29" i="34"/>
  <c r="M29" i="34"/>
  <c r="N29" i="34"/>
  <c r="O29" i="34"/>
  <c r="P29" i="34"/>
  <c r="K30" i="34"/>
  <c r="L30" i="34"/>
  <c r="M30" i="34"/>
  <c r="N30" i="34"/>
  <c r="O30" i="34"/>
  <c r="P30" i="34"/>
  <c r="K31" i="34"/>
  <c r="L31" i="34"/>
  <c r="M31" i="34"/>
  <c r="N31" i="34"/>
  <c r="O31" i="34"/>
  <c r="P31" i="34"/>
  <c r="K32" i="34"/>
  <c r="L32" i="34"/>
  <c r="M32" i="34"/>
  <c r="N32" i="34"/>
  <c r="O32" i="34"/>
  <c r="P32" i="34"/>
  <c r="K33" i="34"/>
  <c r="L33" i="34"/>
  <c r="M33" i="34"/>
  <c r="N33" i="34"/>
  <c r="O33" i="34"/>
  <c r="P33" i="34"/>
  <c r="K34" i="34"/>
  <c r="L34" i="34"/>
  <c r="M34" i="34"/>
  <c r="N34" i="34"/>
  <c r="O34" i="34"/>
  <c r="P34" i="34"/>
  <c r="K35" i="34"/>
  <c r="L35" i="34"/>
  <c r="M35" i="34"/>
  <c r="N35" i="34"/>
  <c r="O35" i="34"/>
  <c r="P35" i="34"/>
  <c r="K36" i="34"/>
  <c r="L36" i="34"/>
  <c r="M36" i="34"/>
  <c r="N36" i="34"/>
  <c r="O36" i="34"/>
  <c r="P36" i="34"/>
  <c r="K37" i="34"/>
  <c r="L37" i="34"/>
  <c r="M37" i="34"/>
  <c r="N37" i="34"/>
  <c r="O37" i="34"/>
  <c r="P37" i="34"/>
  <c r="K38" i="34"/>
  <c r="L38" i="34"/>
  <c r="M38" i="34"/>
  <c r="N38" i="34"/>
  <c r="O38" i="34"/>
  <c r="P38" i="34"/>
  <c r="K39" i="34"/>
  <c r="L39" i="34"/>
  <c r="M39" i="34"/>
  <c r="N39" i="34"/>
  <c r="O39" i="34"/>
  <c r="P39" i="34"/>
  <c r="K40" i="34"/>
  <c r="L40" i="34"/>
  <c r="M40" i="34"/>
  <c r="N40" i="34"/>
  <c r="O40" i="34"/>
  <c r="P40" i="34"/>
  <c r="K41" i="34"/>
  <c r="L41" i="34"/>
  <c r="M41" i="34"/>
  <c r="N41" i="34"/>
  <c r="O41" i="34"/>
  <c r="P41" i="34"/>
  <c r="K42" i="34"/>
  <c r="L42" i="34"/>
  <c r="M42" i="34"/>
  <c r="N42" i="34"/>
  <c r="O42" i="34"/>
  <c r="P42" i="34"/>
  <c r="K43" i="34"/>
  <c r="L43" i="34"/>
  <c r="M43" i="34"/>
  <c r="N43" i="34"/>
  <c r="O43" i="34"/>
  <c r="P43" i="34"/>
  <c r="K44" i="34"/>
  <c r="L44" i="34"/>
  <c r="M44" i="34"/>
  <c r="N44" i="34"/>
  <c r="O44" i="34"/>
  <c r="P44" i="34"/>
  <c r="K45" i="34"/>
  <c r="L45" i="34"/>
  <c r="M45" i="34"/>
  <c r="N45" i="34"/>
  <c r="O45" i="34"/>
  <c r="P45" i="34"/>
  <c r="K46" i="34"/>
  <c r="L46" i="34"/>
  <c r="M46" i="34"/>
  <c r="N46" i="34"/>
  <c r="O46" i="34"/>
  <c r="P46" i="34"/>
  <c r="K47" i="34"/>
  <c r="L47" i="34"/>
  <c r="M47" i="34"/>
  <c r="N47" i="34"/>
  <c r="O47" i="34"/>
  <c r="P47" i="34"/>
  <c r="K48" i="34"/>
  <c r="L48" i="34"/>
  <c r="M48" i="34"/>
  <c r="N48" i="34"/>
  <c r="O48" i="34"/>
  <c r="P48" i="34"/>
  <c r="K49" i="34"/>
  <c r="L49" i="34"/>
  <c r="M49" i="34"/>
  <c r="N49" i="34"/>
  <c r="O49" i="34"/>
  <c r="P49" i="34"/>
  <c r="K50" i="34"/>
  <c r="L50" i="34"/>
  <c r="M50" i="34"/>
  <c r="N50" i="34"/>
  <c r="O50" i="34"/>
  <c r="P50" i="34"/>
  <c r="K51" i="34"/>
  <c r="L51" i="34"/>
  <c r="M51" i="34"/>
  <c r="N51" i="34"/>
  <c r="O51" i="34"/>
  <c r="P51" i="34"/>
  <c r="K52" i="34"/>
  <c r="L52" i="34"/>
  <c r="M52" i="34"/>
  <c r="N52" i="34"/>
  <c r="O52" i="34"/>
  <c r="P52" i="34"/>
  <c r="K53" i="34"/>
  <c r="L53" i="34"/>
  <c r="M53" i="34"/>
  <c r="N53" i="34"/>
  <c r="O53" i="34"/>
  <c r="P53" i="34"/>
  <c r="K54" i="34"/>
  <c r="L54" i="34"/>
  <c r="M54" i="34"/>
  <c r="N54" i="34"/>
  <c r="O54" i="34"/>
  <c r="P54" i="34"/>
  <c r="K55" i="34"/>
  <c r="L55" i="34"/>
  <c r="M55" i="34"/>
  <c r="N55" i="34"/>
  <c r="O55" i="34"/>
  <c r="P55" i="34"/>
  <c r="K56" i="34"/>
  <c r="L56" i="34"/>
  <c r="M56" i="34"/>
  <c r="N56" i="34"/>
  <c r="O56" i="34"/>
  <c r="P56" i="34"/>
  <c r="K57" i="34"/>
  <c r="L57" i="34"/>
  <c r="M57" i="34"/>
  <c r="N57" i="34"/>
  <c r="O57" i="34"/>
  <c r="P57" i="34"/>
  <c r="K58" i="34"/>
  <c r="L58" i="34"/>
  <c r="M58" i="34"/>
  <c r="N58" i="34"/>
  <c r="O58" i="34"/>
  <c r="P58" i="34"/>
  <c r="K59" i="34"/>
  <c r="L59" i="34"/>
  <c r="M59" i="34"/>
  <c r="N59" i="34"/>
  <c r="O59" i="34"/>
  <c r="P59" i="34"/>
  <c r="K60" i="34"/>
  <c r="L60" i="34"/>
  <c r="M60" i="34"/>
  <c r="N60" i="34"/>
  <c r="O60" i="34"/>
  <c r="P60" i="34"/>
  <c r="K61" i="34"/>
  <c r="L61" i="34"/>
  <c r="M61" i="34"/>
  <c r="N61" i="34"/>
  <c r="O61" i="34"/>
  <c r="P61" i="34"/>
  <c r="K62" i="34"/>
  <c r="L62" i="34"/>
  <c r="M62" i="34"/>
  <c r="N62" i="34"/>
  <c r="O62" i="34"/>
  <c r="P62" i="34"/>
  <c r="K63" i="34"/>
  <c r="L63" i="34"/>
  <c r="M63" i="34"/>
  <c r="N63" i="34"/>
  <c r="O63" i="34"/>
  <c r="P63" i="34"/>
  <c r="K64" i="34"/>
  <c r="L64" i="34"/>
  <c r="M64" i="34"/>
  <c r="N64" i="34"/>
  <c r="O64" i="34"/>
  <c r="P64" i="34"/>
  <c r="K65" i="34"/>
  <c r="L65" i="34"/>
  <c r="M65" i="34"/>
  <c r="N65" i="34"/>
  <c r="O65" i="34"/>
  <c r="P65" i="34"/>
  <c r="K66" i="34"/>
  <c r="L66" i="34"/>
  <c r="M66" i="34"/>
  <c r="N66" i="34"/>
  <c r="O66" i="34"/>
  <c r="P66" i="34"/>
  <c r="K67" i="34"/>
  <c r="L67" i="34"/>
  <c r="M67" i="34"/>
  <c r="N67" i="34"/>
  <c r="O67" i="34"/>
  <c r="P67" i="34"/>
  <c r="K68" i="34"/>
  <c r="L68" i="34"/>
  <c r="M68" i="34"/>
  <c r="N68" i="34"/>
  <c r="O68" i="34"/>
  <c r="P68" i="34"/>
  <c r="K69" i="34"/>
  <c r="L69" i="34"/>
  <c r="M69" i="34"/>
  <c r="N69" i="34"/>
  <c r="O69" i="34"/>
  <c r="P69" i="34"/>
  <c r="K70" i="34"/>
  <c r="L70" i="34"/>
  <c r="M70" i="34"/>
  <c r="N70" i="34"/>
  <c r="O70" i="34"/>
  <c r="P70" i="34"/>
  <c r="K71" i="34"/>
  <c r="L71" i="34"/>
  <c r="M71" i="34"/>
  <c r="N71" i="34"/>
  <c r="O71" i="34"/>
  <c r="P71" i="34"/>
  <c r="K72" i="34"/>
  <c r="L72" i="34"/>
  <c r="M72" i="34"/>
  <c r="N72" i="34"/>
  <c r="O72" i="34"/>
  <c r="P72" i="34"/>
  <c r="K73" i="34"/>
  <c r="L73" i="34"/>
  <c r="M73" i="34"/>
  <c r="N73" i="34"/>
  <c r="O73" i="34"/>
  <c r="P73" i="34"/>
  <c r="K74" i="34"/>
  <c r="L74" i="34"/>
  <c r="M74" i="34"/>
  <c r="N74" i="34"/>
  <c r="O74" i="34"/>
  <c r="P74" i="34"/>
  <c r="K75" i="34"/>
  <c r="L75" i="34"/>
  <c r="M75" i="34"/>
  <c r="N75" i="34"/>
  <c r="O75" i="34"/>
  <c r="P75" i="34"/>
  <c r="K76" i="34"/>
  <c r="L76" i="34"/>
  <c r="M76" i="34"/>
  <c r="N76" i="34"/>
  <c r="O76" i="34"/>
  <c r="P76" i="34"/>
  <c r="K77" i="34"/>
  <c r="L77" i="34"/>
  <c r="M77" i="34"/>
  <c r="N77" i="34"/>
  <c r="O77" i="34"/>
  <c r="P77" i="34"/>
  <c r="K78" i="34"/>
  <c r="L78" i="34"/>
  <c r="M78" i="34"/>
  <c r="N78" i="34"/>
  <c r="O78" i="34"/>
  <c r="P78" i="34"/>
  <c r="K79" i="34"/>
  <c r="L79" i="34"/>
  <c r="M79" i="34"/>
  <c r="N79" i="34"/>
  <c r="O79" i="34"/>
  <c r="P79" i="34"/>
  <c r="K80" i="34"/>
  <c r="L80" i="34"/>
  <c r="M80" i="34"/>
  <c r="N80" i="34"/>
  <c r="O80" i="34"/>
  <c r="P80" i="34"/>
  <c r="K81" i="34"/>
  <c r="L81" i="34"/>
  <c r="M81" i="34"/>
  <c r="N81" i="34"/>
  <c r="O81" i="34"/>
  <c r="P81" i="34"/>
  <c r="K82" i="34"/>
  <c r="L82" i="34"/>
  <c r="M82" i="34"/>
  <c r="N82" i="34"/>
  <c r="O82" i="34"/>
  <c r="P82" i="34"/>
  <c r="K83" i="34"/>
  <c r="L83" i="34"/>
  <c r="M83" i="34"/>
  <c r="N83" i="34"/>
  <c r="O83" i="34"/>
  <c r="P83" i="34"/>
  <c r="K84" i="34"/>
  <c r="L84" i="34"/>
  <c r="M84" i="34"/>
  <c r="N84" i="34"/>
  <c r="O84" i="34"/>
  <c r="P84" i="34"/>
  <c r="K85" i="34"/>
  <c r="L85" i="34"/>
  <c r="M85" i="34"/>
  <c r="N85" i="34"/>
  <c r="O85" i="34"/>
  <c r="P85" i="34"/>
  <c r="K86" i="34"/>
  <c r="L86" i="34"/>
  <c r="M86" i="34"/>
  <c r="N86" i="34"/>
  <c r="O86" i="34"/>
  <c r="P86" i="34"/>
  <c r="K87" i="34"/>
  <c r="L87" i="34"/>
  <c r="M87" i="34"/>
  <c r="N87" i="34"/>
  <c r="O87" i="34"/>
  <c r="P87" i="34"/>
  <c r="K88" i="34"/>
  <c r="L88" i="34"/>
  <c r="M88" i="34"/>
  <c r="N88" i="34"/>
  <c r="O88" i="34"/>
  <c r="P88" i="34"/>
  <c r="K89" i="34"/>
  <c r="L89" i="34"/>
  <c r="M89" i="34"/>
  <c r="N89" i="34"/>
  <c r="O89" i="34"/>
  <c r="P89" i="34"/>
  <c r="K90" i="34"/>
  <c r="L90" i="34"/>
  <c r="M90" i="34"/>
  <c r="N90" i="34"/>
  <c r="O90" i="34"/>
  <c r="P90" i="34"/>
  <c r="K91" i="34"/>
  <c r="L91" i="34"/>
  <c r="M91" i="34"/>
  <c r="N91" i="34"/>
  <c r="O91" i="34"/>
  <c r="P91" i="34"/>
  <c r="K92" i="34"/>
  <c r="L92" i="34"/>
  <c r="M92" i="34"/>
  <c r="N92" i="34"/>
  <c r="O92" i="34"/>
  <c r="P92" i="34"/>
  <c r="K93" i="34"/>
  <c r="L93" i="34"/>
  <c r="M93" i="34"/>
  <c r="N93" i="34"/>
  <c r="O93" i="34"/>
  <c r="P93" i="34"/>
  <c r="K94" i="34"/>
  <c r="L94" i="34"/>
  <c r="M94" i="34"/>
  <c r="N94" i="34"/>
  <c r="O94" i="34"/>
  <c r="P94" i="34"/>
  <c r="K95" i="34"/>
  <c r="L95" i="34"/>
  <c r="M95" i="34"/>
  <c r="N95" i="34"/>
  <c r="O95" i="34"/>
  <c r="P95" i="34"/>
  <c r="K96" i="34"/>
  <c r="L96" i="34"/>
  <c r="M96" i="34"/>
  <c r="N96" i="34"/>
  <c r="O96" i="34"/>
  <c r="P96" i="34"/>
  <c r="K97" i="34"/>
  <c r="L97" i="34"/>
  <c r="M97" i="34"/>
  <c r="N97" i="34"/>
  <c r="O97" i="34"/>
  <c r="P97" i="34"/>
  <c r="K98" i="34"/>
  <c r="L98" i="34"/>
  <c r="M98" i="34"/>
  <c r="N98" i="34"/>
  <c r="O98" i="34"/>
  <c r="P98" i="34"/>
  <c r="K99" i="34"/>
  <c r="L99" i="34"/>
  <c r="M99" i="34"/>
  <c r="N99" i="34"/>
  <c r="O99" i="34"/>
  <c r="P99" i="34"/>
  <c r="K100" i="34"/>
  <c r="L100" i="34"/>
  <c r="M100" i="34"/>
  <c r="N100" i="34"/>
  <c r="O100" i="34"/>
  <c r="P100" i="34"/>
  <c r="K101" i="34"/>
  <c r="L101" i="34"/>
  <c r="M101" i="34"/>
  <c r="N101" i="34"/>
  <c r="O101" i="34"/>
  <c r="P101" i="34"/>
  <c r="K102" i="34"/>
  <c r="L102" i="34"/>
  <c r="M102" i="34"/>
  <c r="N102" i="34"/>
  <c r="O102" i="34"/>
  <c r="P102" i="34"/>
  <c r="K103" i="34"/>
  <c r="L103" i="34"/>
  <c r="M103" i="34"/>
  <c r="N103" i="34"/>
  <c r="O103" i="34"/>
  <c r="P103" i="34"/>
  <c r="K104" i="34"/>
  <c r="L104" i="34"/>
  <c r="M104" i="34"/>
  <c r="N104" i="34"/>
  <c r="O104" i="34"/>
  <c r="P104" i="34"/>
  <c r="K105" i="34"/>
  <c r="L105" i="34"/>
  <c r="M105" i="34"/>
  <c r="N105" i="34"/>
  <c r="O105" i="34"/>
  <c r="P105" i="34"/>
  <c r="P106" i="34"/>
</calcChain>
</file>

<file path=xl/sharedStrings.xml><?xml version="1.0" encoding="utf-8"?>
<sst xmlns="http://schemas.openxmlformats.org/spreadsheetml/2006/main" count="5893" uniqueCount="550">
  <si>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</si>
  <si>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</si>
  <si>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</si>
  <si>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</si>
  <si>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</si>
  <si>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</si>
  <si>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</si>
  <si>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</si>
  <si>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</si>
  <si>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</si>
  <si>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</si>
  <si>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</si>
  <si>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</si>
  <si>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</si>
  <si>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</si>
  <si>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</si>
  <si>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</si>
  <si>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</si>
  <si>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</si>
  <si>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</si>
  <si>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</si>
  <si>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</si>
  <si>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</si>
  <si>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</si>
  <si>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</si>
  <si>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</si>
  <si>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</si>
  <si>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</si>
  <si>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</si>
  <si>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</si>
  <si>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</si>
  <si>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</si>
  <si>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</si>
  <si>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</si>
  <si>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</si>
  <si>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</si>
  <si>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</si>
  <si>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</si>
  <si>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</si>
  <si>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</si>
  <si>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</si>
  <si>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</si>
  <si>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</si>
  <si>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</si>
  <si>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</si>
  <si>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</si>
  <si>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</si>
  <si>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</si>
  <si>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</si>
  <si>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</si>
  <si>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</si>
  <si>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</si>
  <si>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</si>
  <si>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</si>
  <si>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</si>
  <si>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</si>
  <si>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</si>
  <si>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</si>
  <si>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</si>
  <si>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</si>
  <si>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</si>
  <si>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</si>
  <si>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</si>
  <si>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</si>
  <si>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</si>
  <si>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</si>
  <si>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</si>
  <si>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</si>
  <si>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</si>
  <si>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</si>
  <si>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</si>
  <si>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</si>
  <si>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</si>
  <si>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</si>
  <si>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</si>
  <si>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</si>
  <si>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</si>
  <si>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</si>
  <si>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</si>
  <si>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</si>
  <si>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</si>
  <si>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</si>
  <si>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</si>
  <si>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</si>
  <si>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</si>
  <si>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</si>
  <si>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</si>
  <si>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</si>
  <si>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</si>
  <si>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</si>
  <si>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</si>
  <si>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</si>
  <si>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</si>
  <si>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</si>
  <si>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</si>
  <si>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</si>
  <si>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</si>
  <si>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</si>
  <si>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</si>
  <si>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</si>
  <si>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</si>
  <si>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</si>
  <si>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</si>
  <si>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</si>
  <si>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</si>
  <si>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</si>
  <si>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</si>
  <si>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</si>
  <si>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</si>
  <si>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</si>
  <si>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</si>
  <si>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</si>
  <si>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</si>
  <si>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</si>
  <si>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</si>
  <si>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</si>
  <si>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</si>
  <si>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</si>
  <si>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</si>
  <si>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</si>
  <si>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</si>
  <si>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</si>
  <si>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</si>
  <si>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</si>
  <si>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</si>
  <si>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</si>
  <si>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</si>
  <si>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</si>
  <si>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</si>
  <si>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</si>
  <si>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</si>
  <si>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</si>
  <si>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</si>
  <si>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</si>
  <si>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</si>
  <si>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</si>
  <si>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</si>
  <si>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</si>
  <si>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</si>
  <si>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</si>
  <si>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</si>
  <si>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</si>
  <si>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</si>
  <si>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</si>
  <si>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</si>
  <si>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</si>
  <si>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</si>
  <si>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</si>
  <si>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</si>
  <si>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</si>
  <si>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</si>
  <si>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</si>
  <si>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</si>
  <si>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</si>
  <si>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</si>
  <si>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</si>
  <si>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</si>
  <si>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</si>
  <si>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</si>
  <si>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</si>
  <si>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</si>
  <si>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</si>
  <si>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</si>
  <si>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</si>
  <si>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</si>
  <si>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</si>
  <si>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</si>
  <si>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</si>
  <si>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</si>
  <si>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</si>
  <si>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</si>
  <si>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</si>
  <si>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</si>
  <si>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</si>
  <si>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</si>
  <si>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</si>
  <si>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</si>
  <si>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</si>
  <si>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</si>
  <si>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</si>
  <si>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</si>
  <si>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</si>
  <si>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</si>
  <si>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</si>
  <si>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</si>
  <si>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</si>
  <si>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</si>
  <si>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</si>
  <si>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</si>
  <si>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</si>
  <si>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</si>
  <si>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</si>
  <si>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</si>
  <si>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</si>
  <si>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</si>
  <si>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</si>
  <si>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</si>
  <si>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</si>
  <si>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</si>
  <si>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</si>
  <si>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</si>
  <si>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</si>
  <si>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</si>
  <si>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</si>
  <si>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</si>
  <si>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</si>
  <si>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</si>
  <si>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</si>
  <si>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</si>
  <si>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</si>
  <si>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</si>
  <si>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</si>
  <si>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</si>
  <si>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</si>
  <si>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</si>
  <si>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</si>
  <si>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</si>
  <si>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</si>
  <si>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</si>
  <si>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</si>
  <si>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</si>
  <si>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</si>
  <si>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</si>
  <si>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</si>
  <si>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</si>
  <si>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</si>
  <si>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</si>
  <si>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</si>
  <si>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</si>
  <si>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</si>
  <si>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</si>
  <si>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</si>
  <si>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</si>
  <si>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</si>
  <si>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</si>
  <si>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</si>
  <si>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</si>
  <si>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</si>
  <si>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</si>
  <si>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</si>
  <si>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</si>
  <si>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</si>
  <si>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</si>
  <si>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</si>
  <si>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</si>
  <si>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</si>
  <si>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</si>
  <si>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</si>
  <si>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</si>
  <si>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</si>
  <si>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</si>
  <si>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</si>
  <si>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</si>
  <si>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</si>
  <si>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</si>
  <si>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</si>
  <si>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</si>
  <si>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</si>
  <si>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</si>
  <si>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</si>
  <si>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</si>
  <si>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</si>
  <si>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</si>
  <si>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</si>
  <si>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</si>
  <si>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</si>
  <si>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</si>
  <si>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</si>
  <si>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</si>
  <si>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</si>
  <si>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</si>
  <si>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</si>
  <si>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</si>
  <si>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</si>
  <si>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</si>
  <si>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</si>
  <si>
    <t>UTILICORP</t>
  </si>
  <si>
    <t>CONAGRAENESER</t>
  </si>
  <si>
    <t>OCCIDENTENEMAR</t>
  </si>
  <si>
    <t>NGTSLLC</t>
  </si>
  <si>
    <t>BPAMOCOR</t>
  </si>
  <si>
    <t>NL8413.1</t>
  </si>
  <si>
    <t>NL8413.2</t>
  </si>
  <si>
    <t>NL8413.3</t>
  </si>
  <si>
    <t>NM2077.1</t>
  </si>
  <si>
    <t>NM2077.2</t>
  </si>
  <si>
    <t>NM2100</t>
  </si>
  <si>
    <t>NM2238</t>
  </si>
  <si>
    <t>NM7673.1</t>
  </si>
  <si>
    <t>NM7673.2</t>
  </si>
  <si>
    <t>NN0150.1</t>
  </si>
  <si>
    <t>NN2173</t>
  </si>
  <si>
    <t>NO1679.1</t>
  </si>
  <si>
    <t>NO1679.2</t>
  </si>
  <si>
    <t>NO2888</t>
  </si>
  <si>
    <t>NR5974</t>
  </si>
  <si>
    <t>NR5978</t>
  </si>
  <si>
    <t>NR5983</t>
  </si>
  <si>
    <t>NR7762</t>
  </si>
  <si>
    <t>NS0945</t>
  </si>
  <si>
    <t>NU0077</t>
  </si>
  <si>
    <t>NU9019</t>
  </si>
  <si>
    <t>NV5364.1</t>
  </si>
  <si>
    <t>NV5364.2</t>
  </si>
  <si>
    <t>NV5394.1</t>
  </si>
  <si>
    <t>NV5394.2</t>
  </si>
  <si>
    <t>NV5416.1</t>
  </si>
  <si>
    <t>NV5416.2</t>
  </si>
  <si>
    <t>NW0648</t>
  </si>
  <si>
    <t>NX3968</t>
  </si>
  <si>
    <t>NX3992</t>
  </si>
  <si>
    <t>NX4000.1</t>
  </si>
  <si>
    <t>NX4000.2</t>
  </si>
  <si>
    <t>NX4000.3</t>
  </si>
  <si>
    <t>NX6347.1</t>
  </si>
  <si>
    <t>NX6347.2</t>
  </si>
  <si>
    <t>NX6367</t>
  </si>
  <si>
    <t>NY3177</t>
  </si>
  <si>
    <t>NY3236</t>
  </si>
  <si>
    <t>IF-CNG/APPALACH</t>
  </si>
  <si>
    <t>NY3240</t>
  </si>
  <si>
    <t>NY7510</t>
  </si>
  <si>
    <t>NY9119.1</t>
  </si>
  <si>
    <t>NY9119.2</t>
  </si>
  <si>
    <t>NZ1292</t>
  </si>
  <si>
    <t>NZ5031</t>
  </si>
  <si>
    <t>NZ5036</t>
  </si>
  <si>
    <t>NZ9292</t>
  </si>
  <si>
    <t>Q13038</t>
  </si>
  <si>
    <t>OMICRON</t>
  </si>
  <si>
    <t>SMALLVENUSA</t>
  </si>
  <si>
    <t>TRANSCANENEFIN</t>
  </si>
  <si>
    <t>FT-US/CAND-ERMS</t>
  </si>
  <si>
    <t>SEMPRAENETRA</t>
  </si>
  <si>
    <t>FT-NORTHWEST</t>
  </si>
  <si>
    <t>NGLTX</t>
  </si>
  <si>
    <t>G-DAILY</t>
  </si>
  <si>
    <t>NB4804</t>
  </si>
  <si>
    <t>NE3899</t>
  </si>
  <si>
    <t>NE3901</t>
  </si>
  <si>
    <t>NE3903</t>
  </si>
  <si>
    <t>NE3906</t>
  </si>
  <si>
    <t>NE8644</t>
  </si>
  <si>
    <t>NE9017</t>
  </si>
  <si>
    <t>NF1105.1</t>
  </si>
  <si>
    <t>NF1105.2</t>
  </si>
  <si>
    <t>NF4362</t>
  </si>
  <si>
    <t>NF4364.1</t>
  </si>
  <si>
    <t>NF5563</t>
  </si>
  <si>
    <t>NG1241.1</t>
  </si>
  <si>
    <t>NG8063.1</t>
  </si>
  <si>
    <t>NH8899.1</t>
  </si>
  <si>
    <t>NI6123.1</t>
  </si>
  <si>
    <t>NI6136.1</t>
  </si>
  <si>
    <t>NI6136.2</t>
  </si>
  <si>
    <t>NJ0119.1</t>
  </si>
  <si>
    <t>NJ0240.1</t>
  </si>
  <si>
    <t>NJ0240.2</t>
  </si>
  <si>
    <t>NJ7455</t>
  </si>
  <si>
    <t>NK0151</t>
  </si>
  <si>
    <t>NK4321</t>
  </si>
  <si>
    <t>NK4353</t>
  </si>
  <si>
    <t>NK7690</t>
  </si>
  <si>
    <t>NK7692</t>
  </si>
  <si>
    <t>NL2540.1</t>
  </si>
  <si>
    <t>NL2540.2</t>
  </si>
  <si>
    <t>NL6881</t>
  </si>
  <si>
    <t>NL6890.1</t>
  </si>
  <si>
    <t>NL6890.2</t>
  </si>
  <si>
    <t>NL8209.1</t>
  </si>
  <si>
    <t>NL8209.2</t>
  </si>
  <si>
    <t>NL8409</t>
  </si>
  <si>
    <t>NL8419.1</t>
  </si>
  <si>
    <t>NL8419.2</t>
  </si>
  <si>
    <t>NL9178</t>
  </si>
  <si>
    <t>NM2109</t>
  </si>
  <si>
    <t>NM2145</t>
  </si>
  <si>
    <t>NM4160.1</t>
  </si>
  <si>
    <t>NM6058.1</t>
  </si>
  <si>
    <t>NM6058.2</t>
  </si>
  <si>
    <t>NM6058.4</t>
  </si>
  <si>
    <t>NM6102.1</t>
  </si>
  <si>
    <t>NM6107</t>
  </si>
  <si>
    <t>NM6136</t>
  </si>
  <si>
    <t>NN0150.2</t>
  </si>
  <si>
    <t>NN2121</t>
  </si>
  <si>
    <t>NN3942</t>
  </si>
  <si>
    <t>NN9640.1</t>
  </si>
  <si>
    <t>NN9640.2</t>
  </si>
  <si>
    <t>NO1684</t>
  </si>
  <si>
    <t>NO2879</t>
  </si>
  <si>
    <t>NO2893</t>
  </si>
  <si>
    <t>NO2894</t>
  </si>
  <si>
    <t>NO4881</t>
  </si>
  <si>
    <t>NO7688.1</t>
  </si>
  <si>
    <t>NO7688.2</t>
  </si>
  <si>
    <t>NP3241</t>
  </si>
  <si>
    <t>NP6690</t>
  </si>
  <si>
    <t>NP8966.1</t>
  </si>
  <si>
    <t>NP8966.2</t>
  </si>
  <si>
    <t>NR1864</t>
  </si>
  <si>
    <t>NR1866</t>
  </si>
  <si>
    <t>NR1867</t>
  </si>
  <si>
    <t>NR3997</t>
  </si>
  <si>
    <t>NR3998</t>
  </si>
  <si>
    <t>NR5976</t>
  </si>
  <si>
    <t>NR5979</t>
  </si>
  <si>
    <t>NR7764</t>
  </si>
  <si>
    <t>NR7765</t>
  </si>
  <si>
    <t>NR7766</t>
  </si>
  <si>
    <t>NR7767.1</t>
  </si>
  <si>
    <t>NR7767.2</t>
  </si>
  <si>
    <t>NS0946</t>
  </si>
  <si>
    <t>NS0947</t>
  </si>
  <si>
    <t>NS2705</t>
  </si>
  <si>
    <t>NS2782</t>
  </si>
  <si>
    <t>NS5173</t>
  </si>
  <si>
    <t>NT3509</t>
  </si>
  <si>
    <t>NT6024</t>
  </si>
  <si>
    <t>NT8124.1</t>
  </si>
  <si>
    <t>NT8124.3</t>
  </si>
  <si>
    <t>NT8124.4</t>
  </si>
  <si>
    <t>NT8124.5</t>
  </si>
  <si>
    <t>NT9909.1</t>
  </si>
  <si>
    <t>NT9909.2</t>
  </si>
  <si>
    <t>NT9931</t>
  </si>
  <si>
    <t>NU0070.1</t>
  </si>
  <si>
    <t>NU0070.2</t>
  </si>
  <si>
    <t>NU5426</t>
  </si>
  <si>
    <t>NU5429</t>
  </si>
  <si>
    <t>NU7573</t>
  </si>
  <si>
    <t>NU9007</t>
  </si>
  <si>
    <t>NU9027</t>
  </si>
  <si>
    <t>NV0535</t>
  </si>
  <si>
    <t>NV2737.1</t>
  </si>
  <si>
    <t>NV2737.2</t>
  </si>
  <si>
    <t>NV2771</t>
  </si>
  <si>
    <t>NV6667.1</t>
  </si>
  <si>
    <t>NV6667.2</t>
  </si>
  <si>
    <t>NV8440</t>
  </si>
  <si>
    <t>NW0635</t>
  </si>
  <si>
    <t>NW3286.1</t>
  </si>
  <si>
    <t>NW3286.2</t>
  </si>
  <si>
    <t>NW3289</t>
  </si>
  <si>
    <t>NW5608</t>
  </si>
  <si>
    <t>NW5620</t>
  </si>
  <si>
    <t>NW5627.1</t>
  </si>
  <si>
    <t>NW5630.1</t>
  </si>
  <si>
    <t>NW5630.2</t>
  </si>
  <si>
    <t>NW5635</t>
  </si>
  <si>
    <t>NW8030.1</t>
  </si>
  <si>
    <t>NW8030.2</t>
  </si>
  <si>
    <t>NW9477.2</t>
  </si>
  <si>
    <t>NW9582</t>
  </si>
  <si>
    <t>NW9726</t>
  </si>
  <si>
    <t>NW9731</t>
  </si>
  <si>
    <t>NW9732</t>
  </si>
  <si>
    <t>NW9733</t>
  </si>
  <si>
    <t>NX1655.1</t>
  </si>
  <si>
    <t>NX1655.2</t>
  </si>
  <si>
    <t>NX1727.2</t>
  </si>
  <si>
    <t>NX2234</t>
  </si>
  <si>
    <t>NX4046.2</t>
  </si>
  <si>
    <t>NX4046.3</t>
  </si>
  <si>
    <t>NX6343.1</t>
  </si>
  <si>
    <t>NX6343.2</t>
  </si>
  <si>
    <t>NX6376.1</t>
  </si>
  <si>
    <t>NX6381.1</t>
  </si>
  <si>
    <t>NX6381.2</t>
  </si>
  <si>
    <t>NX6409.1</t>
  </si>
  <si>
    <t>NX6409.2</t>
  </si>
  <si>
    <t>NX6437</t>
  </si>
  <si>
    <t>NX6441</t>
  </si>
  <si>
    <t>NY1355.1</t>
  </si>
  <si>
    <t>NY3156.1</t>
  </si>
  <si>
    <t>NY3156.2</t>
  </si>
  <si>
    <t>NY3199</t>
  </si>
  <si>
    <t>NY3206</t>
  </si>
  <si>
    <t>NY5644.1</t>
  </si>
  <si>
    <t>NY5644.2</t>
  </si>
  <si>
    <t>NY5649</t>
  </si>
  <si>
    <t>NY7513</t>
  </si>
  <si>
    <t>NY9135</t>
  </si>
  <si>
    <t>NZ0617.1</t>
  </si>
  <si>
    <t>NZ0617.2</t>
  </si>
  <si>
    <t>NZ2881</t>
  </si>
  <si>
    <t>NZ2889</t>
  </si>
  <si>
    <t>NZ2907.1</t>
  </si>
  <si>
    <t>NZ2907.2</t>
  </si>
  <si>
    <t>NZ4960.1</t>
  </si>
  <si>
    <t>NZ4960.2</t>
  </si>
  <si>
    <t>NZ4969</t>
  </si>
  <si>
    <t>NZ5089</t>
  </si>
  <si>
    <t>NZ5098</t>
  </si>
  <si>
    <t>NZ7306.1</t>
  </si>
  <si>
    <t>NZ7306.2</t>
  </si>
  <si>
    <t>NZ7306.4</t>
  </si>
  <si>
    <t>NZ7306.5</t>
  </si>
  <si>
    <t>NZ7329</t>
  </si>
  <si>
    <t>NZ9274.1</t>
  </si>
  <si>
    <t>NZ9274.2</t>
  </si>
  <si>
    <t>Q02358</t>
  </si>
  <si>
    <t>Q02363</t>
  </si>
  <si>
    <t>Q02366.2</t>
  </si>
  <si>
    <t>Q06623</t>
  </si>
  <si>
    <t>Q08480</t>
  </si>
  <si>
    <t>Q08490</t>
  </si>
  <si>
    <t>Q08492.1</t>
  </si>
  <si>
    <t>Q08492.2</t>
  </si>
  <si>
    <t>Q16335.1</t>
  </si>
  <si>
    <t>Q16335.2</t>
  </si>
  <si>
    <t>Q18546</t>
  </si>
  <si>
    <t>Q24369.2</t>
  </si>
  <si>
    <t>Q30445.1</t>
  </si>
  <si>
    <t>Q33109.1</t>
  </si>
  <si>
    <t>Q36344.1</t>
  </si>
  <si>
    <t>Q36344.2</t>
  </si>
  <si>
    <t>Q36344.3</t>
  </si>
  <si>
    <t>Q36344.4</t>
  </si>
  <si>
    <t>Q38731</t>
  </si>
  <si>
    <t>Q38759</t>
  </si>
  <si>
    <t>Q40416</t>
  </si>
  <si>
    <t>Q40472.1</t>
  </si>
  <si>
    <t>Q40472.2</t>
  </si>
  <si>
    <t>Q40481.1</t>
  </si>
  <si>
    <t>Q40481.2</t>
  </si>
  <si>
    <t>Q42447</t>
  </si>
  <si>
    <t>Q42706.1</t>
  </si>
  <si>
    <t>Q42720.1</t>
  </si>
  <si>
    <t>Q42720.2</t>
  </si>
  <si>
    <t>Q43262</t>
  </si>
  <si>
    <t>Q46958.1</t>
  </si>
  <si>
    <t>Q46958.2</t>
  </si>
  <si>
    <t>Q47014</t>
  </si>
  <si>
    <t>Q47021</t>
  </si>
  <si>
    <t>Q51237</t>
  </si>
  <si>
    <t>Q54159</t>
  </si>
  <si>
    <t>Q56906.1</t>
  </si>
  <si>
    <t>Q56906.2</t>
  </si>
  <si>
    <t>Q58802.1</t>
  </si>
  <si>
    <t>Q58802.2</t>
  </si>
  <si>
    <t>Q61047</t>
  </si>
  <si>
    <t>Q61716</t>
  </si>
  <si>
    <t>Q64835.4</t>
  </si>
  <si>
    <t>Q64835.5</t>
  </si>
  <si>
    <t>IF-PAN/TX/OK</t>
  </si>
  <si>
    <t>MICH_CG-GD</t>
  </si>
  <si>
    <t>IF-NTHWST/CANBR</t>
  </si>
  <si>
    <t>IF-HPL/SHPCHAN</t>
  </si>
  <si>
    <t>IF-NNG/DEMARCAT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</si>
</sst>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3" formatCode="0.0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  <xf numFmtId="2" fontId="0" fillId="0" borderId="0" xfId="0" applyNumberFormat="1"/>
    <xf numFmtId="17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igital"/>
      <sheetName val="Peaker"/>
      <sheetName val="Extendible Collars"/>
      <sheetName val="Basket Options"/>
      <sheetName val="Pivot"/>
      <sheetName val="BASIS GREEKS"/>
      <sheetName val="Option Gamma"/>
      <sheetName val="CrvSh Location"/>
      <sheetName val="Basis Spread Options"/>
      <sheetName val="skew"/>
      <sheetName val="Basis Options"/>
      <sheetName val="Basis Options Pos"/>
      <sheetName val="CHANGE"/>
      <sheetName val="GD Spread Options"/>
      <sheetName val="CashFlows"/>
      <sheetName val="Correllations"/>
      <sheetName val="POSITION"/>
      <sheetName val="Curves"/>
      <sheetName val="GD Curves"/>
      <sheetName val="PREVCURVES"/>
      <sheetName val="pipe_opt_D"/>
      <sheetName val="pipe_opt"/>
      <sheetName val="DATA3"/>
      <sheetName val="DATA2"/>
      <sheetName val="TXT File-D"/>
      <sheetName val="TXT File-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5.6950000000000003</v>
          </cell>
          <cell r="D16">
            <v>4.8049999999999997</v>
          </cell>
          <cell r="G16">
            <v>5.415</v>
          </cell>
        </row>
        <row r="17">
          <cell r="C17">
            <v>5.6950000000000003</v>
          </cell>
          <cell r="D17">
            <v>4.8049999999999997</v>
          </cell>
          <cell r="G17">
            <v>5.415</v>
          </cell>
        </row>
        <row r="18">
          <cell r="C18">
            <v>5.9749999999999996</v>
          </cell>
          <cell r="D18">
            <v>4.99</v>
          </cell>
          <cell r="G18">
            <v>5.59</v>
          </cell>
        </row>
        <row r="19">
          <cell r="C19">
            <v>6.01</v>
          </cell>
          <cell r="D19">
            <v>5.07</v>
          </cell>
          <cell r="G19">
            <v>5.585</v>
          </cell>
        </row>
        <row r="20">
          <cell r="C20">
            <v>6.02</v>
          </cell>
          <cell r="D20">
            <v>5.03</v>
          </cell>
          <cell r="G20">
            <v>5.59</v>
          </cell>
        </row>
        <row r="21">
          <cell r="C21">
            <v>6</v>
          </cell>
          <cell r="D21">
            <v>4.7949999999999999</v>
          </cell>
          <cell r="G21">
            <v>5.6349999999999998</v>
          </cell>
        </row>
        <row r="22">
          <cell r="C22">
            <v>5.7649999999999997</v>
          </cell>
          <cell r="D22">
            <v>4.3150000000000004</v>
          </cell>
          <cell r="G22">
            <v>5.6</v>
          </cell>
        </row>
        <row r="23">
          <cell r="C23">
            <v>5.7649999999999997</v>
          </cell>
          <cell r="D23">
            <v>4.3150000000000004</v>
          </cell>
          <cell r="G23">
            <v>5.6</v>
          </cell>
        </row>
        <row r="24">
          <cell r="C24">
            <v>5.7649999999999997</v>
          </cell>
          <cell r="D24">
            <v>4.3150000000000004</v>
          </cell>
          <cell r="G24">
            <v>5.6</v>
          </cell>
        </row>
        <row r="25">
          <cell r="C25">
            <v>5.8049999999999997</v>
          </cell>
          <cell r="D25">
            <v>4.5650000000000004</v>
          </cell>
          <cell r="G25">
            <v>5.585</v>
          </cell>
        </row>
        <row r="26">
          <cell r="C26">
            <v>5.75</v>
          </cell>
          <cell r="D26">
            <v>4.5549999999999997</v>
          </cell>
          <cell r="G26">
            <v>5.57</v>
          </cell>
        </row>
        <row r="27">
          <cell r="C27">
            <v>5.63</v>
          </cell>
          <cell r="D27">
            <v>4.585</v>
          </cell>
          <cell r="G27">
            <v>5.5750000000000002</v>
          </cell>
        </row>
        <row r="28">
          <cell r="C28">
            <v>5.8150000000000004</v>
          </cell>
          <cell r="D28">
            <v>4.8</v>
          </cell>
          <cell r="G28">
            <v>5.92</v>
          </cell>
        </row>
        <row r="29">
          <cell r="C29">
            <v>5.69</v>
          </cell>
          <cell r="D29">
            <v>4.5650000000000004</v>
          </cell>
          <cell r="G29">
            <v>5.74</v>
          </cell>
        </row>
        <row r="30">
          <cell r="C30">
            <v>5.69</v>
          </cell>
          <cell r="D30">
            <v>4.5650000000000004</v>
          </cell>
          <cell r="G30">
            <v>5.74</v>
          </cell>
        </row>
        <row r="31">
          <cell r="C31">
            <v>5.69</v>
          </cell>
          <cell r="D31">
            <v>4.5650000000000004</v>
          </cell>
          <cell r="G31">
            <v>5.74</v>
          </cell>
        </row>
        <row r="32">
          <cell r="C32">
            <v>5.6849999999999996</v>
          </cell>
          <cell r="D32">
            <v>4.6449999999999996</v>
          </cell>
          <cell r="G32">
            <v>5.7050000000000001</v>
          </cell>
        </row>
        <row r="33">
          <cell r="C33">
            <v>5.6550000000000002</v>
          </cell>
          <cell r="D33">
            <v>4.78</v>
          </cell>
          <cell r="G33">
            <v>5.69</v>
          </cell>
        </row>
        <row r="34">
          <cell r="C34">
            <v>5.7549999999999999</v>
          </cell>
          <cell r="D34">
            <v>4.93</v>
          </cell>
          <cell r="G34">
            <v>5.81</v>
          </cell>
        </row>
        <row r="35">
          <cell r="C35">
            <v>5.58</v>
          </cell>
          <cell r="D35">
            <v>4.6900000000000004</v>
          </cell>
          <cell r="G35">
            <v>5.44</v>
          </cell>
        </row>
        <row r="36">
          <cell r="C36">
            <v>5.4050000000000002</v>
          </cell>
          <cell r="D36">
            <v>4.4850000000000003</v>
          </cell>
          <cell r="G36">
            <v>5.24</v>
          </cell>
        </row>
        <row r="37">
          <cell r="C37">
            <v>5.4050000000000002</v>
          </cell>
          <cell r="D37">
            <v>4.4850000000000003</v>
          </cell>
          <cell r="G37">
            <v>5.24</v>
          </cell>
        </row>
        <row r="38">
          <cell r="C38">
            <v>5.4050000000000002</v>
          </cell>
          <cell r="D38">
            <v>4.4850000000000003</v>
          </cell>
          <cell r="G38">
            <v>5.24</v>
          </cell>
        </row>
        <row r="39">
          <cell r="C39">
            <v>5.375</v>
          </cell>
          <cell r="D39">
            <v>4.57</v>
          </cell>
          <cell r="G39">
            <v>5.2450000000000001</v>
          </cell>
        </row>
        <row r="40">
          <cell r="C40">
            <v>5.3449999999999998</v>
          </cell>
          <cell r="D40">
            <v>4.6900000000000004</v>
          </cell>
          <cell r="G40">
            <v>5.2450000000000001</v>
          </cell>
        </row>
        <row r="41">
          <cell r="C41">
            <v>5.22</v>
          </cell>
          <cell r="D41">
            <v>4.5</v>
          </cell>
          <cell r="G41">
            <v>5.03</v>
          </cell>
        </row>
        <row r="42">
          <cell r="C42">
            <v>5.2050000000000001</v>
          </cell>
          <cell r="D42">
            <v>4.4550000000000001</v>
          </cell>
          <cell r="G42">
            <v>5.03</v>
          </cell>
        </row>
        <row r="43">
          <cell r="C43">
            <v>4.9749999999999996</v>
          </cell>
          <cell r="D43">
            <v>4.1550000000000002</v>
          </cell>
          <cell r="G43">
            <v>4.9649999999999999</v>
          </cell>
        </row>
        <row r="44">
          <cell r="C44">
            <v>4.9749999999999996</v>
          </cell>
          <cell r="D44">
            <v>4.1550000000000002</v>
          </cell>
          <cell r="G44">
            <v>4.9649999999999999</v>
          </cell>
        </row>
        <row r="45">
          <cell r="C45">
            <v>4.9749999999999996</v>
          </cell>
          <cell r="D45">
            <v>4.1550000000000002</v>
          </cell>
          <cell r="G45">
            <v>4.9649999999999999</v>
          </cell>
        </row>
        <row r="46">
          <cell r="C46">
            <v>5.21</v>
          </cell>
          <cell r="D46">
            <v>4.22</v>
          </cell>
          <cell r="G46">
            <v>5.04</v>
          </cell>
        </row>
        <row r="47">
          <cell r="C47">
            <v>5.2009999999999996</v>
          </cell>
          <cell r="D47">
            <v>4.3310000000000004</v>
          </cell>
          <cell r="G47">
            <v>5.09</v>
          </cell>
        </row>
        <row r="48">
          <cell r="C48">
            <v>5.12</v>
          </cell>
          <cell r="D48">
            <v>4.17</v>
          </cell>
          <cell r="G48">
            <v>5.04</v>
          </cell>
        </row>
        <row r="49">
          <cell r="C49">
            <v>5.12</v>
          </cell>
          <cell r="D49">
            <v>4.17</v>
          </cell>
          <cell r="G49">
            <v>5.04</v>
          </cell>
        </row>
        <row r="50">
          <cell r="C50">
            <v>5.12</v>
          </cell>
          <cell r="D50">
            <v>4.17</v>
          </cell>
          <cell r="G50">
            <v>5.04</v>
          </cell>
        </row>
        <row r="51">
          <cell r="C51">
            <v>5.12</v>
          </cell>
          <cell r="D51">
            <v>4.17</v>
          </cell>
          <cell r="G51">
            <v>5.04</v>
          </cell>
        </row>
        <row r="52">
          <cell r="C52">
            <v>5.12</v>
          </cell>
          <cell r="D52">
            <v>4.17</v>
          </cell>
          <cell r="G52">
            <v>5.04</v>
          </cell>
        </row>
        <row r="53">
          <cell r="C53">
            <v>5.12</v>
          </cell>
          <cell r="D53">
            <v>4.17</v>
          </cell>
          <cell r="G53">
            <v>5.04</v>
          </cell>
        </row>
        <row r="54">
          <cell r="C54">
            <v>5.12</v>
          </cell>
          <cell r="D54">
            <v>4.17</v>
          </cell>
          <cell r="G54">
            <v>5.04</v>
          </cell>
        </row>
        <row r="55">
          <cell r="C55">
            <v>5.12</v>
          </cell>
          <cell r="D55">
            <v>4.17</v>
          </cell>
          <cell r="G55">
            <v>5.04</v>
          </cell>
        </row>
        <row r="56">
          <cell r="C56">
            <v>5.12</v>
          </cell>
          <cell r="D56">
            <v>4.17</v>
          </cell>
          <cell r="G56">
            <v>5.04</v>
          </cell>
        </row>
        <row r="57">
          <cell r="C57">
            <v>5.12</v>
          </cell>
          <cell r="D57">
            <v>4.17</v>
          </cell>
          <cell r="G57">
            <v>5.04</v>
          </cell>
        </row>
        <row r="58">
          <cell r="C58">
            <v>5.12</v>
          </cell>
          <cell r="D58">
            <v>4.17</v>
          </cell>
          <cell r="G58">
            <v>5.04</v>
          </cell>
        </row>
        <row r="59">
          <cell r="C59">
            <v>5.12</v>
          </cell>
          <cell r="D59">
            <v>4.17</v>
          </cell>
          <cell r="G59">
            <v>5.04</v>
          </cell>
        </row>
        <row r="60">
          <cell r="C60">
            <v>5.12</v>
          </cell>
          <cell r="D60">
            <v>4.17</v>
          </cell>
          <cell r="G60">
            <v>5.04</v>
          </cell>
        </row>
        <row r="61">
          <cell r="C61">
            <v>5.12</v>
          </cell>
          <cell r="D61">
            <v>4.17</v>
          </cell>
          <cell r="G61">
            <v>5.04</v>
          </cell>
        </row>
        <row r="62">
          <cell r="C62">
            <v>5.12</v>
          </cell>
          <cell r="D62">
            <v>4.17</v>
          </cell>
          <cell r="G62">
            <v>5.04</v>
          </cell>
        </row>
        <row r="63">
          <cell r="C63">
            <v>5.12</v>
          </cell>
          <cell r="D63">
            <v>4.17</v>
          </cell>
          <cell r="G63">
            <v>5.04</v>
          </cell>
        </row>
        <row r="64">
          <cell r="C64">
            <v>5.12</v>
          </cell>
          <cell r="D64">
            <v>4.17</v>
          </cell>
          <cell r="G64">
            <v>5.04</v>
          </cell>
        </row>
        <row r="65">
          <cell r="C65">
            <v>5.12</v>
          </cell>
          <cell r="D65">
            <v>4.17</v>
          </cell>
          <cell r="G65">
            <v>5.04</v>
          </cell>
        </row>
        <row r="66">
          <cell r="C66">
            <v>5.12</v>
          </cell>
          <cell r="D66">
            <v>4.17</v>
          </cell>
          <cell r="G66">
            <v>5.04</v>
          </cell>
        </row>
        <row r="67">
          <cell r="C67">
            <v>5.12</v>
          </cell>
          <cell r="D67">
            <v>4.17</v>
          </cell>
          <cell r="G67">
            <v>5.04</v>
          </cell>
        </row>
        <row r="68">
          <cell r="C68">
            <v>5.12</v>
          </cell>
          <cell r="D68">
            <v>4.17</v>
          </cell>
          <cell r="G68">
            <v>5.04</v>
          </cell>
        </row>
        <row r="69">
          <cell r="C69">
            <v>5.12</v>
          </cell>
          <cell r="D69">
            <v>4.17</v>
          </cell>
          <cell r="G69">
            <v>5.04</v>
          </cell>
        </row>
        <row r="70">
          <cell r="C70">
            <v>5.12</v>
          </cell>
          <cell r="D70">
            <v>4.17</v>
          </cell>
          <cell r="G70">
            <v>5.04</v>
          </cell>
        </row>
        <row r="71">
          <cell r="C71">
            <v>5.12</v>
          </cell>
          <cell r="D71">
            <v>4.17</v>
          </cell>
          <cell r="G71">
            <v>5.04</v>
          </cell>
        </row>
        <row r="72">
          <cell r="C72">
            <v>5.12</v>
          </cell>
          <cell r="D72">
            <v>4.17</v>
          </cell>
          <cell r="G72">
            <v>5.04</v>
          </cell>
        </row>
        <row r="73">
          <cell r="C73">
            <v>5.12</v>
          </cell>
          <cell r="D73">
            <v>4.17</v>
          </cell>
          <cell r="G73">
            <v>5.04</v>
          </cell>
        </row>
        <row r="74">
          <cell r="C74">
            <v>5.12</v>
          </cell>
          <cell r="D74">
            <v>4.17</v>
          </cell>
          <cell r="G74">
            <v>5.04</v>
          </cell>
        </row>
        <row r="75">
          <cell r="C75">
            <v>5.12</v>
          </cell>
          <cell r="D75">
            <v>4.17</v>
          </cell>
          <cell r="G75">
            <v>5.04</v>
          </cell>
        </row>
        <row r="76">
          <cell r="C76">
            <v>5.12</v>
          </cell>
          <cell r="D76">
            <v>4.17</v>
          </cell>
          <cell r="G76">
            <v>5.04</v>
          </cell>
        </row>
        <row r="77">
          <cell r="C77">
            <v>0.06</v>
          </cell>
          <cell r="D77">
            <v>-0.02</v>
          </cell>
          <cell r="G77">
            <v>0.2</v>
          </cell>
        </row>
        <row r="78">
          <cell r="C78">
            <v>5.5E-2</v>
          </cell>
          <cell r="D78">
            <v>-0.02</v>
          </cell>
          <cell r="G78">
            <v>0.4</v>
          </cell>
        </row>
        <row r="79">
          <cell r="C79">
            <v>0.05</v>
          </cell>
          <cell r="D79">
            <v>-0.02</v>
          </cell>
          <cell r="G79">
            <v>0.4</v>
          </cell>
        </row>
        <row r="80">
          <cell r="C80">
            <v>5.5E-2</v>
          </cell>
          <cell r="D80">
            <v>-0.02</v>
          </cell>
          <cell r="G80">
            <v>0.2</v>
          </cell>
        </row>
        <row r="81">
          <cell r="C81">
            <v>0.08</v>
          </cell>
          <cell r="D81">
            <v>-0.03</v>
          </cell>
        </row>
        <row r="82">
          <cell r="C82">
            <v>0.08</v>
          </cell>
          <cell r="D82">
            <v>-0.03</v>
          </cell>
        </row>
        <row r="83">
          <cell r="C83">
            <v>0.08</v>
          </cell>
          <cell r="D83">
            <v>-0.03</v>
          </cell>
        </row>
        <row r="84">
          <cell r="C84">
            <v>0.08</v>
          </cell>
          <cell r="D84">
            <v>-0.03</v>
          </cell>
        </row>
        <row r="85">
          <cell r="C85">
            <v>0.08</v>
          </cell>
          <cell r="D85">
            <v>-0.03</v>
          </cell>
        </row>
        <row r="86">
          <cell r="C86">
            <v>0.08</v>
          </cell>
          <cell r="D86">
            <v>-0.03</v>
          </cell>
        </row>
        <row r="87">
          <cell r="C87">
            <v>0.08</v>
          </cell>
          <cell r="D87">
            <v>-0.03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73" sqref="E73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849"/>
  <sheetViews>
    <sheetView tabSelected="1" workbookViewId="0">
      <selection activeCell="A24" sqref="A24"/>
    </sheetView>
  </sheetViews>
  <sheetFormatPr defaultRowHeight="12.75" x14ac:dyDescent="0.2"/>
  <cols>
    <col min="1" max="1" width="20.85546875" bestFit="1" customWidth="1"/>
    <col min="2" max="2" width="12.28515625" customWidth="1"/>
    <col min="3" max="3" width="18.7109375" style="19" customWidth="1"/>
    <col min="4" max="4" width="11.7109375" customWidth="1"/>
    <col min="5" max="5" width="8.140625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6" max="16" width="11.710937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201</v>
      </c>
      <c r="B3" t="s">
        <v>337</v>
      </c>
      <c r="C3" s="19" t="s">
        <v>18</v>
      </c>
      <c r="D3" t="s">
        <v>19</v>
      </c>
      <c r="E3" t="s">
        <v>20</v>
      </c>
      <c r="F3" s="24">
        <v>36831</v>
      </c>
      <c r="G3" s="25">
        <v>300000</v>
      </c>
      <c r="H3" s="19">
        <v>4.74</v>
      </c>
      <c r="I3">
        <v>0.33</v>
      </c>
      <c r="J3" s="19">
        <v>4.5410000000000004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4.8710000000000004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t="s">
        <v>276</v>
      </c>
      <c r="B4" t="s">
        <v>412</v>
      </c>
      <c r="C4" s="19" t="s">
        <v>18</v>
      </c>
      <c r="D4" t="s">
        <v>19</v>
      </c>
      <c r="E4" t="s">
        <v>20</v>
      </c>
      <c r="F4" s="24">
        <v>36831</v>
      </c>
      <c r="G4" s="25">
        <v>-300000</v>
      </c>
      <c r="H4" s="19">
        <v>4.74</v>
      </c>
      <c r="I4">
        <v>0.4</v>
      </c>
      <c r="J4" s="19">
        <v>4.5410000000000004</v>
      </c>
      <c r="K4">
        <f t="shared" ref="K4:K67" si="0">ABS(G4)</f>
        <v>300000</v>
      </c>
      <c r="L4" t="str">
        <f t="shared" ref="L4:L67" si="1">IF(G4&gt;0,"BUY","SELL")</f>
        <v>SELL</v>
      </c>
      <c r="M4" t="str">
        <f t="shared" ref="M4:M67" si="2">IF(E4="C","CALL","PUT")</f>
        <v>CALL</v>
      </c>
      <c r="N4" t="str">
        <f t="shared" ref="N4:N67" si="3">CONCATENATE(L4," - ",M4)</f>
        <v>SELL - CALL</v>
      </c>
      <c r="O4">
        <f t="shared" ref="O4:O67" si="4">I4+J4</f>
        <v>4.9410000000000007</v>
      </c>
      <c r="P4" s="6">
        <f t="shared" ref="P4:P6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t="s">
        <v>276</v>
      </c>
      <c r="B5" t="s">
        <v>413</v>
      </c>
      <c r="C5" s="19" t="s">
        <v>319</v>
      </c>
      <c r="D5" t="s">
        <v>19</v>
      </c>
      <c r="E5" t="s">
        <v>20</v>
      </c>
      <c r="F5" s="24">
        <v>36831</v>
      </c>
      <c r="G5" s="25">
        <v>-300000</v>
      </c>
      <c r="H5" s="19">
        <v>4.79</v>
      </c>
      <c r="I5">
        <v>0.5</v>
      </c>
      <c r="J5" s="19">
        <v>4.5410000000000004</v>
      </c>
      <c r="K5">
        <f t="shared" si="0"/>
        <v>300000</v>
      </c>
      <c r="L5" t="str">
        <f t="shared" si="1"/>
        <v>SELL</v>
      </c>
      <c r="M5" t="str">
        <f t="shared" si="2"/>
        <v>CALL</v>
      </c>
      <c r="N5" t="str">
        <f t="shared" si="3"/>
        <v>SELL - CALL</v>
      </c>
      <c r="O5">
        <f t="shared" si="4"/>
        <v>5.0410000000000004</v>
      </c>
      <c r="P5" s="6">
        <f t="shared" si="5"/>
        <v>0</v>
      </c>
    </row>
    <row r="6" spans="1:16" x14ac:dyDescent="0.2">
      <c r="A6" t="s">
        <v>172</v>
      </c>
      <c r="B6" t="s">
        <v>492</v>
      </c>
      <c r="C6" s="19" t="s">
        <v>319</v>
      </c>
      <c r="D6" t="s">
        <v>19</v>
      </c>
      <c r="E6" t="s">
        <v>20</v>
      </c>
      <c r="F6" s="24">
        <v>36831</v>
      </c>
      <c r="G6" s="25">
        <v>-500000</v>
      </c>
      <c r="H6" s="19">
        <v>4.79</v>
      </c>
      <c r="I6" s="86">
        <v>1</v>
      </c>
      <c r="J6" s="19">
        <v>4.5410000000000004</v>
      </c>
      <c r="K6">
        <f t="shared" si="0"/>
        <v>500000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5.5410000000000004</v>
      </c>
      <c r="P6" s="6">
        <f t="shared" si="5"/>
        <v>0</v>
      </c>
    </row>
    <row r="7" spans="1:16" x14ac:dyDescent="0.2">
      <c r="A7" t="s">
        <v>173</v>
      </c>
      <c r="B7" t="s">
        <v>534</v>
      </c>
      <c r="C7" s="19" t="s">
        <v>319</v>
      </c>
      <c r="D7" t="s">
        <v>19</v>
      </c>
      <c r="E7" t="s">
        <v>20</v>
      </c>
      <c r="F7" s="24">
        <v>36831</v>
      </c>
      <c r="G7" s="25">
        <v>-1000000</v>
      </c>
      <c r="H7" s="19">
        <v>4.79</v>
      </c>
      <c r="I7" s="87">
        <v>0.4</v>
      </c>
      <c r="J7" s="19">
        <v>4.5410000000000004</v>
      </c>
      <c r="K7">
        <f t="shared" si="0"/>
        <v>1000000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4.9410000000000007</v>
      </c>
      <c r="P7" s="6">
        <f t="shared" si="5"/>
        <v>0</v>
      </c>
    </row>
    <row r="8" spans="1:16" x14ac:dyDescent="0.2">
      <c r="A8" t="s">
        <v>217</v>
      </c>
      <c r="B8" t="s">
        <v>483</v>
      </c>
      <c r="C8" s="19" t="s">
        <v>548</v>
      </c>
      <c r="D8" t="s">
        <v>19</v>
      </c>
      <c r="E8" t="s">
        <v>24</v>
      </c>
      <c r="F8" s="24">
        <v>36831</v>
      </c>
      <c r="G8" s="25">
        <v>-1000000</v>
      </c>
      <c r="H8" s="68">
        <v>4.46</v>
      </c>
      <c r="I8" s="86">
        <v>-0.05</v>
      </c>
      <c r="J8" s="19">
        <v>4.5410000000000004</v>
      </c>
      <c r="K8">
        <f t="shared" si="0"/>
        <v>1000000</v>
      </c>
      <c r="L8" t="str">
        <f t="shared" si="1"/>
        <v>SELL</v>
      </c>
      <c r="M8" t="str">
        <f t="shared" si="2"/>
        <v>PUT</v>
      </c>
      <c r="N8" t="str">
        <f t="shared" si="3"/>
        <v>SELL - PUT</v>
      </c>
      <c r="O8">
        <f t="shared" si="4"/>
        <v>4.4910000000000005</v>
      </c>
      <c r="P8" s="6">
        <f t="shared" si="5"/>
        <v>-31000.000000000582</v>
      </c>
    </row>
    <row r="9" spans="1:16" x14ac:dyDescent="0.2">
      <c r="A9" t="s">
        <v>173</v>
      </c>
      <c r="B9" t="s">
        <v>484</v>
      </c>
      <c r="C9" s="19" t="s">
        <v>548</v>
      </c>
      <c r="D9" t="s">
        <v>19</v>
      </c>
      <c r="E9" t="s">
        <v>24</v>
      </c>
      <c r="F9" s="24">
        <v>36831</v>
      </c>
      <c r="G9" s="25">
        <v>-1000000</v>
      </c>
      <c r="H9" s="68">
        <v>4.46</v>
      </c>
      <c r="I9" s="86">
        <v>-0.05</v>
      </c>
      <c r="J9" s="19">
        <v>4.5410000000000004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4.4910000000000005</v>
      </c>
      <c r="P9" s="6">
        <f t="shared" si="5"/>
        <v>-31000.000000000582</v>
      </c>
    </row>
    <row r="10" spans="1:16" x14ac:dyDescent="0.2">
      <c r="A10" t="s">
        <v>276</v>
      </c>
      <c r="B10" t="s">
        <v>519</v>
      </c>
      <c r="C10" s="19" t="s">
        <v>549</v>
      </c>
      <c r="D10" t="s">
        <v>19</v>
      </c>
      <c r="E10" t="s">
        <v>20</v>
      </c>
      <c r="F10" s="24">
        <v>36831</v>
      </c>
      <c r="G10" s="25">
        <v>-900000</v>
      </c>
      <c r="H10" s="19">
        <v>4.5199999999999996</v>
      </c>
      <c r="I10" s="87">
        <v>2.5000000000000001E-3</v>
      </c>
      <c r="J10" s="19">
        <v>4.5410000000000004</v>
      </c>
      <c r="K10">
        <f t="shared" si="0"/>
        <v>900000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4.5435000000000008</v>
      </c>
      <c r="P10" s="6">
        <f t="shared" si="5"/>
        <v>0</v>
      </c>
    </row>
    <row r="11" spans="1:16" x14ac:dyDescent="0.2">
      <c r="A11" t="s">
        <v>276</v>
      </c>
      <c r="B11" t="s">
        <v>527</v>
      </c>
      <c r="C11" s="19" t="s">
        <v>549</v>
      </c>
      <c r="D11" t="s">
        <v>19</v>
      </c>
      <c r="E11" t="s">
        <v>20</v>
      </c>
      <c r="F11" s="24">
        <v>36831</v>
      </c>
      <c r="G11" s="25">
        <v>900000</v>
      </c>
      <c r="H11" s="19">
        <v>4.5199999999999996</v>
      </c>
      <c r="I11" s="87">
        <v>2.5000000000000001E-3</v>
      </c>
      <c r="J11" s="19">
        <v>4.5410000000000004</v>
      </c>
      <c r="K11">
        <f t="shared" si="0"/>
        <v>900000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4.5435000000000008</v>
      </c>
      <c r="P11" s="6">
        <f t="shared" si="5"/>
        <v>0</v>
      </c>
    </row>
    <row r="12" spans="1:16" x14ac:dyDescent="0.2">
      <c r="A12" s="18" t="s">
        <v>172</v>
      </c>
      <c r="B12" t="s">
        <v>254</v>
      </c>
      <c r="C12" s="19" t="s">
        <v>255</v>
      </c>
      <c r="D12" t="s">
        <v>19</v>
      </c>
      <c r="E12" t="s">
        <v>20</v>
      </c>
      <c r="F12" s="24">
        <v>36831</v>
      </c>
      <c r="G12" s="25">
        <v>-1000000</v>
      </c>
      <c r="H12" s="19">
        <v>4.53</v>
      </c>
      <c r="I12">
        <v>0</v>
      </c>
      <c r="J12" s="19">
        <v>4.5410000000000004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4.5410000000000004</v>
      </c>
      <c r="P12" s="6">
        <f t="shared" si="5"/>
        <v>0</v>
      </c>
    </row>
    <row r="13" spans="1:16" x14ac:dyDescent="0.2">
      <c r="A13" s="17" t="s">
        <v>172</v>
      </c>
      <c r="B13" t="s">
        <v>256</v>
      </c>
      <c r="C13" s="19" t="s">
        <v>255</v>
      </c>
      <c r="D13" t="s">
        <v>19</v>
      </c>
      <c r="E13" t="s">
        <v>24</v>
      </c>
      <c r="F13" s="24">
        <v>36831</v>
      </c>
      <c r="G13" s="25">
        <v>-1000000</v>
      </c>
      <c r="H13" s="19">
        <v>4.53</v>
      </c>
      <c r="I13">
        <v>0</v>
      </c>
      <c r="J13" s="19">
        <v>4.5410000000000004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4.5410000000000004</v>
      </c>
      <c r="P13" s="6">
        <f t="shared" si="5"/>
        <v>-11000.00000000012</v>
      </c>
    </row>
    <row r="14" spans="1:16" x14ac:dyDescent="0.2">
      <c r="A14" s="18" t="s">
        <v>172</v>
      </c>
      <c r="B14" t="s">
        <v>257</v>
      </c>
      <c r="C14" s="19" t="s">
        <v>255</v>
      </c>
      <c r="D14" t="s">
        <v>19</v>
      </c>
      <c r="E14" t="s">
        <v>20</v>
      </c>
      <c r="F14" s="24">
        <v>36831</v>
      </c>
      <c r="G14" s="25">
        <v>-1000000</v>
      </c>
      <c r="H14" s="19">
        <v>4.53</v>
      </c>
      <c r="I14">
        <v>0</v>
      </c>
      <c r="J14" s="19">
        <v>4.5410000000000004</v>
      </c>
      <c r="K14">
        <f t="shared" si="0"/>
        <v>1000000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4.5410000000000004</v>
      </c>
      <c r="P14" s="6">
        <f t="shared" si="5"/>
        <v>0</v>
      </c>
    </row>
    <row r="15" spans="1:16" x14ac:dyDescent="0.2">
      <c r="A15" s="18" t="s">
        <v>172</v>
      </c>
      <c r="B15" t="s">
        <v>258</v>
      </c>
      <c r="C15" s="19" t="s">
        <v>255</v>
      </c>
      <c r="D15" t="s">
        <v>19</v>
      </c>
      <c r="E15" t="s">
        <v>24</v>
      </c>
      <c r="F15" s="24">
        <v>36831</v>
      </c>
      <c r="G15" s="25">
        <v>-1000000</v>
      </c>
      <c r="H15" s="19">
        <v>4.53</v>
      </c>
      <c r="I15">
        <v>0</v>
      </c>
      <c r="J15" s="19">
        <v>4.5410000000000004</v>
      </c>
      <c r="K15">
        <f t="shared" si="0"/>
        <v>1000000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4.5410000000000004</v>
      </c>
      <c r="P15" s="6">
        <f t="shared" si="5"/>
        <v>-11000.00000000012</v>
      </c>
    </row>
    <row r="16" spans="1:16" x14ac:dyDescent="0.2">
      <c r="A16" t="s">
        <v>332</v>
      </c>
      <c r="B16" t="s">
        <v>452</v>
      </c>
      <c r="C16" s="19" t="s">
        <v>547</v>
      </c>
      <c r="D16" t="s">
        <v>19</v>
      </c>
      <c r="E16" t="s">
        <v>20</v>
      </c>
      <c r="F16" s="24">
        <v>36831</v>
      </c>
      <c r="G16" s="25">
        <v>2500000</v>
      </c>
      <c r="H16" s="19">
        <v>4.83</v>
      </c>
      <c r="I16" s="86">
        <v>0.15</v>
      </c>
      <c r="J16" s="19">
        <v>4.5410000000000004</v>
      </c>
      <c r="K16">
        <f t="shared" si="0"/>
        <v>2500000</v>
      </c>
      <c r="L16" t="str">
        <f t="shared" si="1"/>
        <v>BUY</v>
      </c>
      <c r="M16" t="str">
        <f t="shared" si="2"/>
        <v>CALL</v>
      </c>
      <c r="N16" t="str">
        <f t="shared" si="3"/>
        <v>BUY - CALL</v>
      </c>
      <c r="O16">
        <f t="shared" si="4"/>
        <v>4.6910000000000007</v>
      </c>
      <c r="P16" s="6">
        <f t="shared" si="5"/>
        <v>347499.99999999837</v>
      </c>
    </row>
    <row r="17" spans="1:16" x14ac:dyDescent="0.2">
      <c r="A17" t="s">
        <v>332</v>
      </c>
      <c r="B17" t="s">
        <v>460</v>
      </c>
      <c r="C17" s="19" t="s">
        <v>547</v>
      </c>
      <c r="D17" t="s">
        <v>19</v>
      </c>
      <c r="E17" t="s">
        <v>24</v>
      </c>
      <c r="F17" s="24">
        <v>36831</v>
      </c>
      <c r="G17" s="25">
        <v>500000</v>
      </c>
      <c r="H17" s="19">
        <v>4.83</v>
      </c>
      <c r="I17" s="86">
        <v>0.15</v>
      </c>
      <c r="J17" s="19">
        <v>4.5410000000000004</v>
      </c>
      <c r="K17">
        <f t="shared" si="0"/>
        <v>500000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4.6910000000000007</v>
      </c>
      <c r="P17" s="6">
        <f t="shared" si="5"/>
        <v>0</v>
      </c>
    </row>
    <row r="18" spans="1:16" x14ac:dyDescent="0.2">
      <c r="A18" t="s">
        <v>115</v>
      </c>
      <c r="B18" t="s">
        <v>471</v>
      </c>
      <c r="C18" s="19" t="s">
        <v>547</v>
      </c>
      <c r="D18" t="s">
        <v>19</v>
      </c>
      <c r="E18" t="s">
        <v>24</v>
      </c>
      <c r="F18" s="24">
        <v>36831</v>
      </c>
      <c r="G18" s="25">
        <v>300000</v>
      </c>
      <c r="H18" s="19">
        <v>4.83</v>
      </c>
      <c r="I18" s="86">
        <v>0.15</v>
      </c>
      <c r="J18" s="19">
        <v>4.5410000000000004</v>
      </c>
      <c r="K18">
        <f t="shared" si="0"/>
        <v>300000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4.6910000000000007</v>
      </c>
      <c r="P18" s="6">
        <f t="shared" si="5"/>
        <v>0</v>
      </c>
    </row>
    <row r="19" spans="1:16" x14ac:dyDescent="0.2">
      <c r="A19" t="s">
        <v>332</v>
      </c>
      <c r="B19" t="s">
        <v>503</v>
      </c>
      <c r="C19" s="19" t="s">
        <v>547</v>
      </c>
      <c r="D19" t="s">
        <v>19</v>
      </c>
      <c r="E19" t="s">
        <v>20</v>
      </c>
      <c r="F19" s="24">
        <v>36831</v>
      </c>
      <c r="G19" s="25">
        <v>300000</v>
      </c>
      <c r="H19" s="19">
        <v>4.83</v>
      </c>
      <c r="I19" s="86">
        <v>0.3</v>
      </c>
      <c r="J19" s="19">
        <v>4.5410000000000004</v>
      </c>
      <c r="K19">
        <f t="shared" si="0"/>
        <v>300000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4.8410000000000002</v>
      </c>
      <c r="P19" s="6">
        <f t="shared" si="5"/>
        <v>0</v>
      </c>
    </row>
    <row r="20" spans="1:16" x14ac:dyDescent="0.2">
      <c r="A20" s="18" t="s">
        <v>174</v>
      </c>
      <c r="B20" t="s">
        <v>195</v>
      </c>
      <c r="C20" s="19" t="s">
        <v>23</v>
      </c>
      <c r="D20" t="s">
        <v>19</v>
      </c>
      <c r="E20" t="s">
        <v>20</v>
      </c>
      <c r="F20" s="24">
        <v>36831</v>
      </c>
      <c r="G20" s="25">
        <v>300000</v>
      </c>
      <c r="H20" s="19">
        <v>4.3499999999999996</v>
      </c>
      <c r="I20">
        <v>-0.27</v>
      </c>
      <c r="J20" s="19">
        <v>4.5410000000000004</v>
      </c>
      <c r="K20">
        <f t="shared" si="0"/>
        <v>300000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4.2710000000000008</v>
      </c>
      <c r="P20" s="6">
        <f t="shared" si="5"/>
        <v>23699.999999999654</v>
      </c>
    </row>
    <row r="21" spans="1:16" x14ac:dyDescent="0.2">
      <c r="A21" s="18" t="s">
        <v>115</v>
      </c>
      <c r="B21" t="s">
        <v>394</v>
      </c>
      <c r="C21" s="19" t="s">
        <v>23</v>
      </c>
      <c r="D21" t="s">
        <v>19</v>
      </c>
      <c r="E21" t="s">
        <v>24</v>
      </c>
      <c r="F21" s="24">
        <v>36831</v>
      </c>
      <c r="G21" s="25">
        <v>-300000</v>
      </c>
      <c r="H21" s="19">
        <v>4.3499999999999996</v>
      </c>
      <c r="I21">
        <v>-0.4</v>
      </c>
      <c r="J21" s="19">
        <v>4.5410000000000004</v>
      </c>
      <c r="K21">
        <f t="shared" si="0"/>
        <v>300000</v>
      </c>
      <c r="L21" t="str">
        <f t="shared" si="1"/>
        <v>SELL</v>
      </c>
      <c r="M21" t="str">
        <f t="shared" si="2"/>
        <v>PUT</v>
      </c>
      <c r="N21" t="str">
        <f t="shared" si="3"/>
        <v>SELL - PUT</v>
      </c>
      <c r="O21">
        <f t="shared" si="4"/>
        <v>4.141</v>
      </c>
      <c r="P21" s="6">
        <f t="shared" si="5"/>
        <v>0</v>
      </c>
    </row>
    <row r="22" spans="1:16" x14ac:dyDescent="0.2">
      <c r="A22" s="18" t="s">
        <v>115</v>
      </c>
      <c r="B22" t="s">
        <v>395</v>
      </c>
      <c r="C22" s="19" t="s">
        <v>23</v>
      </c>
      <c r="D22" t="s">
        <v>19</v>
      </c>
      <c r="E22" t="s">
        <v>20</v>
      </c>
      <c r="F22" s="24">
        <v>36831</v>
      </c>
      <c r="G22" s="25">
        <v>300000</v>
      </c>
      <c r="H22" s="19">
        <v>4.3499999999999996</v>
      </c>
      <c r="I22">
        <v>-0.1</v>
      </c>
      <c r="J22" s="19">
        <v>4.5410000000000004</v>
      </c>
      <c r="K22">
        <f t="shared" si="0"/>
        <v>300000</v>
      </c>
      <c r="L22" t="str">
        <f t="shared" si="1"/>
        <v>BUY</v>
      </c>
      <c r="M22" t="str">
        <f t="shared" si="2"/>
        <v>CALL</v>
      </c>
      <c r="N22" t="str">
        <f t="shared" si="3"/>
        <v>BUY - CALL</v>
      </c>
      <c r="O22">
        <f t="shared" si="4"/>
        <v>4.4410000000000007</v>
      </c>
      <c r="P22" s="6">
        <f t="shared" si="5"/>
        <v>0</v>
      </c>
    </row>
    <row r="23" spans="1:16" x14ac:dyDescent="0.2">
      <c r="A23" t="s">
        <v>253</v>
      </c>
      <c r="B23" t="s">
        <v>437</v>
      </c>
      <c r="C23" s="19" t="s">
        <v>23</v>
      </c>
      <c r="D23" t="s">
        <v>19</v>
      </c>
      <c r="E23" t="s">
        <v>20</v>
      </c>
      <c r="F23" s="24">
        <v>36831</v>
      </c>
      <c r="G23" s="25">
        <v>600000</v>
      </c>
      <c r="H23" s="19">
        <v>4.3499999999999996</v>
      </c>
      <c r="I23" s="86">
        <v>-0.375</v>
      </c>
      <c r="J23" s="19">
        <v>4.5410000000000004</v>
      </c>
      <c r="K23">
        <f t="shared" si="0"/>
        <v>600000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4.1660000000000004</v>
      </c>
      <c r="P23" s="6">
        <f t="shared" si="5"/>
        <v>110399.99999999956</v>
      </c>
    </row>
    <row r="24" spans="1:16" x14ac:dyDescent="0.2">
      <c r="A24" t="s">
        <v>253</v>
      </c>
      <c r="B24" t="s">
        <v>438</v>
      </c>
      <c r="C24" s="19" t="s">
        <v>23</v>
      </c>
      <c r="D24" t="s">
        <v>19</v>
      </c>
      <c r="E24" t="s">
        <v>24</v>
      </c>
      <c r="F24" s="24">
        <v>36831</v>
      </c>
      <c r="G24" s="25">
        <v>600000</v>
      </c>
      <c r="H24" s="19">
        <v>4.3499999999999996</v>
      </c>
      <c r="I24" s="86">
        <v>-0.375</v>
      </c>
      <c r="J24" s="19">
        <v>4.5410000000000004</v>
      </c>
      <c r="K24">
        <f t="shared" si="0"/>
        <v>600000</v>
      </c>
      <c r="L24" t="str">
        <f t="shared" si="1"/>
        <v>BUY</v>
      </c>
      <c r="M24" t="str">
        <f t="shared" si="2"/>
        <v>PUT</v>
      </c>
      <c r="N24" t="str">
        <f t="shared" si="3"/>
        <v>BUY - PUT</v>
      </c>
      <c r="O24">
        <f t="shared" si="4"/>
        <v>4.1660000000000004</v>
      </c>
      <c r="P24" s="6">
        <f t="shared" si="5"/>
        <v>0</v>
      </c>
    </row>
    <row r="25" spans="1:16" x14ac:dyDescent="0.2">
      <c r="A25" t="s">
        <v>253</v>
      </c>
      <c r="B25" t="s">
        <v>447</v>
      </c>
      <c r="C25" s="19" t="s">
        <v>23</v>
      </c>
      <c r="D25" t="s">
        <v>19</v>
      </c>
      <c r="E25" t="s">
        <v>20</v>
      </c>
      <c r="F25" s="24">
        <v>36831</v>
      </c>
      <c r="G25" s="25">
        <v>-600000</v>
      </c>
      <c r="H25" s="19">
        <v>4.3499999999999996</v>
      </c>
      <c r="I25" s="86">
        <v>-0.2</v>
      </c>
      <c r="J25" s="19">
        <v>4.5410000000000004</v>
      </c>
      <c r="K25">
        <f t="shared" si="0"/>
        <v>600000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4.3410000000000002</v>
      </c>
      <c r="P25" s="6">
        <f t="shared" si="5"/>
        <v>-5399.9999999996717</v>
      </c>
    </row>
    <row r="26" spans="1:16" x14ac:dyDescent="0.2">
      <c r="A26" t="s">
        <v>253</v>
      </c>
      <c r="B26" t="s">
        <v>448</v>
      </c>
      <c r="C26" s="19" t="s">
        <v>23</v>
      </c>
      <c r="D26" t="s">
        <v>19</v>
      </c>
      <c r="E26" t="s">
        <v>24</v>
      </c>
      <c r="F26" s="24">
        <v>36831</v>
      </c>
      <c r="G26" s="25">
        <v>-600000</v>
      </c>
      <c r="H26" s="19">
        <v>4.3499999999999996</v>
      </c>
      <c r="I26" s="86">
        <v>-0.5</v>
      </c>
      <c r="J26" s="19">
        <v>4.5410000000000004</v>
      </c>
      <c r="K26">
        <f t="shared" si="0"/>
        <v>600000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4.0410000000000004</v>
      </c>
      <c r="P26" s="6">
        <f t="shared" si="5"/>
        <v>0</v>
      </c>
    </row>
    <row r="27" spans="1:16" x14ac:dyDescent="0.2">
      <c r="A27" t="s">
        <v>172</v>
      </c>
      <c r="B27" t="s">
        <v>481</v>
      </c>
      <c r="C27" s="19" t="s">
        <v>23</v>
      </c>
      <c r="D27" t="s">
        <v>19</v>
      </c>
      <c r="E27" t="s">
        <v>24</v>
      </c>
      <c r="F27" s="24">
        <v>36831</v>
      </c>
      <c r="G27" s="25">
        <v>-1000000</v>
      </c>
      <c r="H27" s="19">
        <v>4.3499999999999996</v>
      </c>
      <c r="I27" s="86">
        <v>-0.75</v>
      </c>
      <c r="J27" s="19">
        <v>4.5410000000000004</v>
      </c>
      <c r="K27">
        <f t="shared" si="0"/>
        <v>1000000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3.7910000000000004</v>
      </c>
      <c r="P27" s="6">
        <f t="shared" si="5"/>
        <v>0</v>
      </c>
    </row>
    <row r="28" spans="1:16" x14ac:dyDescent="0.2">
      <c r="A28" t="s">
        <v>253</v>
      </c>
      <c r="B28" t="s">
        <v>489</v>
      </c>
      <c r="C28" s="19" t="s">
        <v>23</v>
      </c>
      <c r="D28" t="s">
        <v>19</v>
      </c>
      <c r="E28" t="s">
        <v>20</v>
      </c>
      <c r="F28" s="24">
        <v>36831</v>
      </c>
      <c r="G28" s="25">
        <v>-600000</v>
      </c>
      <c r="H28" s="19">
        <v>4.3499999999999996</v>
      </c>
      <c r="I28" s="86">
        <v>-0.375</v>
      </c>
      <c r="J28" s="19">
        <v>4.5410000000000004</v>
      </c>
      <c r="K28">
        <f t="shared" si="0"/>
        <v>600000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4.1660000000000004</v>
      </c>
      <c r="P28" s="6">
        <f t="shared" si="5"/>
        <v>-110399.99999999956</v>
      </c>
    </row>
    <row r="29" spans="1:16" x14ac:dyDescent="0.2">
      <c r="A29" t="s">
        <v>253</v>
      </c>
      <c r="B29" t="s">
        <v>490</v>
      </c>
      <c r="C29" s="19" t="s">
        <v>23</v>
      </c>
      <c r="D29" t="s">
        <v>19</v>
      </c>
      <c r="E29" t="s">
        <v>24</v>
      </c>
      <c r="F29" s="24">
        <v>36831</v>
      </c>
      <c r="G29" s="25">
        <v>-600000</v>
      </c>
      <c r="H29" s="19">
        <v>4.3499999999999996</v>
      </c>
      <c r="I29" s="86">
        <v>-0.375</v>
      </c>
      <c r="J29" s="19">
        <v>4.5410000000000004</v>
      </c>
      <c r="K29">
        <f t="shared" si="0"/>
        <v>600000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4.1660000000000004</v>
      </c>
      <c r="P29" s="6">
        <f t="shared" si="5"/>
        <v>0</v>
      </c>
    </row>
    <row r="30" spans="1:16" x14ac:dyDescent="0.2">
      <c r="A30" t="s">
        <v>334</v>
      </c>
      <c r="B30" t="s">
        <v>491</v>
      </c>
      <c r="C30" s="19" t="s">
        <v>23</v>
      </c>
      <c r="D30" t="s">
        <v>19</v>
      </c>
      <c r="E30" t="s">
        <v>24</v>
      </c>
      <c r="F30" s="24">
        <v>36831</v>
      </c>
      <c r="G30" s="25">
        <v>900000</v>
      </c>
      <c r="H30" s="19">
        <v>4.3499999999999996</v>
      </c>
      <c r="I30" s="86">
        <v>-0.5</v>
      </c>
      <c r="J30" s="19">
        <v>4.5410000000000004</v>
      </c>
      <c r="K30">
        <f t="shared" si="0"/>
        <v>900000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4.0410000000000004</v>
      </c>
      <c r="P30" s="6">
        <f t="shared" si="5"/>
        <v>0</v>
      </c>
    </row>
    <row r="31" spans="1:16" x14ac:dyDescent="0.2">
      <c r="A31" t="s">
        <v>253</v>
      </c>
      <c r="B31" t="s">
        <v>506</v>
      </c>
      <c r="C31" s="19" t="s">
        <v>23</v>
      </c>
      <c r="D31" t="s">
        <v>19</v>
      </c>
      <c r="E31" t="s">
        <v>24</v>
      </c>
      <c r="F31" s="24">
        <v>36831</v>
      </c>
      <c r="G31" s="25">
        <v>-150000</v>
      </c>
      <c r="H31" s="19">
        <v>4.3499999999999996</v>
      </c>
      <c r="I31" s="86">
        <v>-0.7</v>
      </c>
      <c r="J31" s="19">
        <v>4.5410000000000004</v>
      </c>
      <c r="K31">
        <f t="shared" si="0"/>
        <v>150000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3.8410000000000002</v>
      </c>
      <c r="P31" s="6">
        <f t="shared" si="5"/>
        <v>0</v>
      </c>
    </row>
    <row r="32" spans="1:16" x14ac:dyDescent="0.2">
      <c r="A32" t="s">
        <v>277</v>
      </c>
      <c r="B32" t="s">
        <v>507</v>
      </c>
      <c r="C32" s="19" t="s">
        <v>23</v>
      </c>
      <c r="D32" t="s">
        <v>19</v>
      </c>
      <c r="E32" t="s">
        <v>24</v>
      </c>
      <c r="F32" s="24">
        <v>36831</v>
      </c>
      <c r="G32" s="25">
        <v>-150000</v>
      </c>
      <c r="H32" s="19">
        <v>4.3499999999999996</v>
      </c>
      <c r="I32" s="86">
        <v>-0.7</v>
      </c>
      <c r="J32" s="19">
        <v>4.5410000000000004</v>
      </c>
      <c r="K32">
        <f t="shared" si="0"/>
        <v>150000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3.8410000000000002</v>
      </c>
      <c r="P32" s="6">
        <f t="shared" si="5"/>
        <v>0</v>
      </c>
    </row>
    <row r="33" spans="1:254" x14ac:dyDescent="0.2">
      <c r="A33" t="s">
        <v>277</v>
      </c>
      <c r="B33" t="s">
        <v>508</v>
      </c>
      <c r="C33" s="19" t="s">
        <v>23</v>
      </c>
      <c r="D33" t="s">
        <v>19</v>
      </c>
      <c r="E33" t="s">
        <v>20</v>
      </c>
      <c r="F33" s="24">
        <v>36831</v>
      </c>
      <c r="G33" s="25">
        <v>150000</v>
      </c>
      <c r="H33" s="19">
        <v>4.3499999999999996</v>
      </c>
      <c r="I33" s="86">
        <v>-0.3</v>
      </c>
      <c r="J33" s="19">
        <v>4.5410000000000004</v>
      </c>
      <c r="K33">
        <f t="shared" si="0"/>
        <v>150000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4.2410000000000005</v>
      </c>
      <c r="P33" s="6">
        <f t="shared" si="5"/>
        <v>16349.999999999865</v>
      </c>
    </row>
    <row r="34" spans="1:254" x14ac:dyDescent="0.2">
      <c r="A34" t="s">
        <v>253</v>
      </c>
      <c r="B34" t="s">
        <v>537</v>
      </c>
      <c r="C34" s="19" t="s">
        <v>23</v>
      </c>
      <c r="D34" t="s">
        <v>19</v>
      </c>
      <c r="E34" t="s">
        <v>20</v>
      </c>
      <c r="F34" s="24">
        <v>36831</v>
      </c>
      <c r="G34" s="25">
        <v>600000</v>
      </c>
      <c r="H34" s="19">
        <v>4.3499999999999996</v>
      </c>
      <c r="I34" s="87">
        <v>-0.2</v>
      </c>
      <c r="J34" s="19">
        <v>4.5410000000000004</v>
      </c>
      <c r="K34">
        <f t="shared" si="0"/>
        <v>600000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4.3410000000000002</v>
      </c>
      <c r="P34" s="6">
        <f t="shared" si="5"/>
        <v>5399.9999999996717</v>
      </c>
      <c r="Q34" s="18"/>
      <c r="R34" s="18"/>
    </row>
    <row r="35" spans="1:254" x14ac:dyDescent="0.2">
      <c r="A35" t="s">
        <v>253</v>
      </c>
      <c r="B35" t="s">
        <v>538</v>
      </c>
      <c r="C35" s="19" t="s">
        <v>23</v>
      </c>
      <c r="D35" t="s">
        <v>19</v>
      </c>
      <c r="E35" t="s">
        <v>24</v>
      </c>
      <c r="F35" s="24">
        <v>36831</v>
      </c>
      <c r="G35" s="25">
        <v>600000</v>
      </c>
      <c r="H35" s="19">
        <v>4.3499999999999996</v>
      </c>
      <c r="I35" s="87">
        <v>-0.5</v>
      </c>
      <c r="J35" s="19">
        <v>4.5410000000000004</v>
      </c>
      <c r="K35">
        <f t="shared" si="0"/>
        <v>600000</v>
      </c>
      <c r="L35" t="str">
        <f t="shared" si="1"/>
        <v>BUY</v>
      </c>
      <c r="M35" t="str">
        <f t="shared" si="2"/>
        <v>PUT</v>
      </c>
      <c r="N35" t="str">
        <f t="shared" si="3"/>
        <v>BUY - PUT</v>
      </c>
      <c r="O35">
        <f t="shared" si="4"/>
        <v>4.0410000000000004</v>
      </c>
      <c r="P35" s="6">
        <f t="shared" si="5"/>
        <v>0</v>
      </c>
      <c r="Q35" s="18"/>
      <c r="R35" s="18"/>
    </row>
    <row r="36" spans="1:254" x14ac:dyDescent="0.2">
      <c r="A36" s="42" t="s">
        <v>118</v>
      </c>
      <c r="B36" t="s">
        <v>389</v>
      </c>
      <c r="C36" t="s">
        <v>545</v>
      </c>
      <c r="D36" t="s">
        <v>19</v>
      </c>
      <c r="E36" t="s">
        <v>24</v>
      </c>
      <c r="F36" s="24">
        <v>36831</v>
      </c>
      <c r="G36" s="25">
        <v>-600000</v>
      </c>
      <c r="H36" s="19">
        <v>4.41</v>
      </c>
      <c r="I36">
        <v>-0.3</v>
      </c>
      <c r="J36" s="19">
        <v>4.5410000000000004</v>
      </c>
      <c r="K36">
        <f t="shared" si="0"/>
        <v>600000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4.2410000000000005</v>
      </c>
      <c r="P36" s="6">
        <f t="shared" si="5"/>
        <v>0</v>
      </c>
      <c r="Q36" s="18"/>
      <c r="R36" s="18"/>
    </row>
    <row r="37" spans="1:254" x14ac:dyDescent="0.2">
      <c r="A37" s="18" t="s">
        <v>115</v>
      </c>
      <c r="B37" t="s">
        <v>390</v>
      </c>
      <c r="C37" t="s">
        <v>545</v>
      </c>
      <c r="D37" t="s">
        <v>19</v>
      </c>
      <c r="E37" t="s">
        <v>24</v>
      </c>
      <c r="F37" s="24">
        <v>36831</v>
      </c>
      <c r="G37" s="25">
        <v>-300000</v>
      </c>
      <c r="H37" s="19">
        <v>4.41</v>
      </c>
      <c r="I37">
        <v>-0.3</v>
      </c>
      <c r="J37" s="19">
        <v>4.5410000000000004</v>
      </c>
      <c r="K37">
        <f t="shared" si="0"/>
        <v>300000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4.2410000000000005</v>
      </c>
      <c r="P37" s="6">
        <f t="shared" si="5"/>
        <v>0</v>
      </c>
      <c r="Q37" s="18"/>
      <c r="R37" s="18"/>
    </row>
    <row r="38" spans="1:254" x14ac:dyDescent="0.2">
      <c r="A38" t="s">
        <v>115</v>
      </c>
      <c r="B38" t="s">
        <v>414</v>
      </c>
      <c r="C38" s="19" t="s">
        <v>545</v>
      </c>
      <c r="D38" t="s">
        <v>19</v>
      </c>
      <c r="E38" t="s">
        <v>24</v>
      </c>
      <c r="F38" s="24">
        <v>36831</v>
      </c>
      <c r="G38" s="25">
        <v>-300000</v>
      </c>
      <c r="H38" s="19">
        <v>4.41</v>
      </c>
      <c r="I38">
        <v>-0.25</v>
      </c>
      <c r="J38" s="19">
        <v>4.5410000000000004</v>
      </c>
      <c r="K38">
        <f t="shared" si="0"/>
        <v>300000</v>
      </c>
      <c r="L38" t="str">
        <f t="shared" si="1"/>
        <v>SELL</v>
      </c>
      <c r="M38" t="str">
        <f t="shared" si="2"/>
        <v>PUT</v>
      </c>
      <c r="N38" t="str">
        <f t="shared" si="3"/>
        <v>SELL - PUT</v>
      </c>
      <c r="O38">
        <f t="shared" si="4"/>
        <v>4.2910000000000004</v>
      </c>
      <c r="P38" s="6">
        <f t="shared" si="5"/>
        <v>0</v>
      </c>
      <c r="Q38" s="18"/>
      <c r="R38" s="18"/>
    </row>
    <row r="39" spans="1:254" x14ac:dyDescent="0.2">
      <c r="A39" t="s">
        <v>115</v>
      </c>
      <c r="B39" t="s">
        <v>418</v>
      </c>
      <c r="C39" s="19" t="s">
        <v>545</v>
      </c>
      <c r="D39" t="s">
        <v>19</v>
      </c>
      <c r="E39" t="s">
        <v>20</v>
      </c>
      <c r="F39" s="24">
        <v>36831</v>
      </c>
      <c r="G39" s="25">
        <v>-300000</v>
      </c>
      <c r="H39" s="19">
        <v>4.41</v>
      </c>
      <c r="I39">
        <v>-0.15</v>
      </c>
      <c r="J39" s="19">
        <v>4.5410000000000004</v>
      </c>
      <c r="K39">
        <f t="shared" si="0"/>
        <v>300000</v>
      </c>
      <c r="L39" t="str">
        <f t="shared" si="1"/>
        <v>SELL</v>
      </c>
      <c r="M39" t="str">
        <f t="shared" si="2"/>
        <v>CALL</v>
      </c>
      <c r="N39" t="str">
        <f t="shared" si="3"/>
        <v>SELL - CALL</v>
      </c>
      <c r="O39">
        <f t="shared" si="4"/>
        <v>4.391</v>
      </c>
      <c r="P39" s="6">
        <f t="shared" si="5"/>
        <v>-5700.0000000000382</v>
      </c>
      <c r="Q39" s="18"/>
      <c r="R39" s="18"/>
    </row>
    <row r="40" spans="1:254" x14ac:dyDescent="0.2">
      <c r="A40" t="s">
        <v>118</v>
      </c>
      <c r="B40" t="s">
        <v>433</v>
      </c>
      <c r="C40" s="19" t="s">
        <v>545</v>
      </c>
      <c r="D40" t="s">
        <v>19</v>
      </c>
      <c r="E40" t="s">
        <v>20</v>
      </c>
      <c r="F40" s="24">
        <v>36831</v>
      </c>
      <c r="G40" s="25">
        <v>300000</v>
      </c>
      <c r="H40" s="19">
        <v>4.41</v>
      </c>
      <c r="I40" s="86">
        <v>-0.15</v>
      </c>
      <c r="J40" s="19">
        <v>4.5410000000000004</v>
      </c>
      <c r="K40">
        <f t="shared" si="0"/>
        <v>300000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4.391</v>
      </c>
      <c r="P40" s="6">
        <f t="shared" si="5"/>
        <v>5700.0000000000382</v>
      </c>
      <c r="Q40" s="18"/>
      <c r="R40" s="18"/>
    </row>
    <row r="41" spans="1:254" x14ac:dyDescent="0.2">
      <c r="A41" t="s">
        <v>120</v>
      </c>
      <c r="B41" t="s">
        <v>529</v>
      </c>
      <c r="C41" t="s">
        <v>545</v>
      </c>
      <c r="D41" t="s">
        <v>19</v>
      </c>
      <c r="E41" t="s">
        <v>24</v>
      </c>
      <c r="F41" s="24">
        <v>36831</v>
      </c>
      <c r="G41" s="25">
        <v>-1000000</v>
      </c>
      <c r="H41" s="19">
        <v>4.41</v>
      </c>
      <c r="I41" s="87">
        <v>-0.12</v>
      </c>
      <c r="J41" s="19">
        <v>4.5410000000000004</v>
      </c>
      <c r="K41">
        <f t="shared" si="0"/>
        <v>1000000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4.4210000000000003</v>
      </c>
      <c r="P41" s="6">
        <f t="shared" si="5"/>
        <v>-11000.00000000012</v>
      </c>
      <c r="Q41" s="18"/>
      <c r="R41" s="18"/>
    </row>
    <row r="42" spans="1:254" x14ac:dyDescent="0.2">
      <c r="A42" t="s">
        <v>118</v>
      </c>
      <c r="B42" t="s">
        <v>535</v>
      </c>
      <c r="C42" s="19" t="s">
        <v>545</v>
      </c>
      <c r="D42" t="s">
        <v>19</v>
      </c>
      <c r="E42" t="s">
        <v>24</v>
      </c>
      <c r="F42" s="24">
        <v>36831</v>
      </c>
      <c r="G42" s="25">
        <v>-300000</v>
      </c>
      <c r="H42" s="19">
        <v>4.41</v>
      </c>
      <c r="I42" s="87">
        <v>-0.25</v>
      </c>
      <c r="J42" s="19">
        <v>4.5410000000000004</v>
      </c>
      <c r="K42">
        <f t="shared" si="0"/>
        <v>300000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4.2910000000000004</v>
      </c>
      <c r="P42" s="6">
        <f t="shared" si="5"/>
        <v>0</v>
      </c>
      <c r="Q42" s="18"/>
      <c r="R42" s="18"/>
    </row>
    <row r="43" spans="1:254" x14ac:dyDescent="0.2">
      <c r="A43" s="17" t="s">
        <v>120</v>
      </c>
      <c r="B43" t="s">
        <v>338</v>
      </c>
      <c r="C43" s="19" t="s">
        <v>27</v>
      </c>
      <c r="D43" t="s">
        <v>19</v>
      </c>
      <c r="E43" t="s">
        <v>20</v>
      </c>
      <c r="F43" s="26">
        <v>36831</v>
      </c>
      <c r="G43" s="25">
        <v>900000</v>
      </c>
      <c r="H43" s="19">
        <v>5.0999999999999996</v>
      </c>
      <c r="I43">
        <v>1</v>
      </c>
      <c r="J43" s="19">
        <v>4.5410000000000004</v>
      </c>
      <c r="K43">
        <f t="shared" si="0"/>
        <v>900000</v>
      </c>
      <c r="L43" t="str">
        <f t="shared" si="1"/>
        <v>BUY</v>
      </c>
      <c r="M43" t="str">
        <f t="shared" si="2"/>
        <v>CALL</v>
      </c>
      <c r="N43" t="str">
        <f t="shared" si="3"/>
        <v>BUY - CALL</v>
      </c>
      <c r="O43">
        <f t="shared" si="4"/>
        <v>5.5410000000000004</v>
      </c>
      <c r="P43" s="6">
        <f t="shared" si="5"/>
        <v>0</v>
      </c>
      <c r="Q43" s="18"/>
      <c r="R43" s="18"/>
    </row>
    <row r="44" spans="1:254" x14ac:dyDescent="0.2">
      <c r="A44" s="18" t="s">
        <v>121</v>
      </c>
      <c r="B44" t="s">
        <v>339</v>
      </c>
      <c r="C44" s="19" t="s">
        <v>27</v>
      </c>
      <c r="D44" t="s">
        <v>19</v>
      </c>
      <c r="E44" t="s">
        <v>24</v>
      </c>
      <c r="F44" s="26">
        <v>36831</v>
      </c>
      <c r="G44" s="25">
        <v>300000</v>
      </c>
      <c r="H44" s="19">
        <v>5.0999999999999996</v>
      </c>
      <c r="I44">
        <v>0.45</v>
      </c>
      <c r="J44" s="19">
        <v>4.5410000000000004</v>
      </c>
      <c r="K44">
        <f t="shared" si="0"/>
        <v>300000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4.9910000000000005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340</v>
      </c>
      <c r="C45" s="19" t="s">
        <v>27</v>
      </c>
      <c r="D45" t="s">
        <v>19</v>
      </c>
      <c r="E45" t="s">
        <v>24</v>
      </c>
      <c r="F45" s="26">
        <v>36831</v>
      </c>
      <c r="G45" s="25">
        <v>900000</v>
      </c>
      <c r="H45" s="19">
        <v>5.0999999999999996</v>
      </c>
      <c r="I45">
        <v>0.45</v>
      </c>
      <c r="J45" s="19">
        <v>4.5410000000000004</v>
      </c>
      <c r="K45">
        <f t="shared" si="0"/>
        <v>900000</v>
      </c>
      <c r="L45" t="str">
        <f t="shared" si="1"/>
        <v>BUY</v>
      </c>
      <c r="M45" t="str">
        <f t="shared" si="2"/>
        <v>PUT</v>
      </c>
      <c r="N45" t="str">
        <f t="shared" si="3"/>
        <v>BUY - PUT</v>
      </c>
      <c r="O45">
        <f t="shared" si="4"/>
        <v>4.9910000000000005</v>
      </c>
      <c r="P45" s="6">
        <f t="shared" si="5"/>
        <v>0</v>
      </c>
      <c r="Q45" s="53"/>
      <c r="R45" s="60"/>
    </row>
    <row r="46" spans="1:254" s="53" customFormat="1" x14ac:dyDescent="0.2">
      <c r="A46" t="s">
        <v>173</v>
      </c>
      <c r="B46" t="s">
        <v>341</v>
      </c>
      <c r="C46" s="19" t="s">
        <v>27</v>
      </c>
      <c r="D46" t="s">
        <v>19</v>
      </c>
      <c r="E46" t="s">
        <v>24</v>
      </c>
      <c r="F46" s="26">
        <v>36831</v>
      </c>
      <c r="G46" s="25">
        <v>1500000</v>
      </c>
      <c r="H46" s="19">
        <v>5.0999999999999996</v>
      </c>
      <c r="I46">
        <v>0.45</v>
      </c>
      <c r="J46" s="19">
        <v>4.5410000000000004</v>
      </c>
      <c r="K46">
        <f t="shared" si="0"/>
        <v>1500000</v>
      </c>
      <c r="L46" t="str">
        <f t="shared" si="1"/>
        <v>BUY</v>
      </c>
      <c r="M46" t="str">
        <f t="shared" si="2"/>
        <v>PUT</v>
      </c>
      <c r="N46" t="str">
        <f t="shared" si="3"/>
        <v>BUY - PUT</v>
      </c>
      <c r="O46">
        <f t="shared" si="4"/>
        <v>4.9910000000000005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t="s">
        <v>174</v>
      </c>
      <c r="B47" t="s">
        <v>342</v>
      </c>
      <c r="C47" s="19" t="s">
        <v>27</v>
      </c>
      <c r="D47" t="s">
        <v>19</v>
      </c>
      <c r="E47" t="s">
        <v>24</v>
      </c>
      <c r="F47" s="24">
        <v>36831</v>
      </c>
      <c r="G47" s="25">
        <v>500000</v>
      </c>
      <c r="H47" s="19">
        <v>5.0999999999999996</v>
      </c>
      <c r="I47">
        <v>0.75</v>
      </c>
      <c r="J47" s="19">
        <v>4.5410000000000004</v>
      </c>
      <c r="K47">
        <f t="shared" si="0"/>
        <v>500000</v>
      </c>
      <c r="L47" t="str">
        <f t="shared" si="1"/>
        <v>BUY</v>
      </c>
      <c r="M47" t="str">
        <f t="shared" si="2"/>
        <v>PUT</v>
      </c>
      <c r="N47" t="str">
        <f t="shared" si="3"/>
        <v>BUY - PUT</v>
      </c>
      <c r="O47">
        <f t="shared" si="4"/>
        <v>5.2910000000000004</v>
      </c>
      <c r="P47" s="6">
        <f t="shared" si="5"/>
        <v>95500.000000000364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t="s">
        <v>172</v>
      </c>
      <c r="B48" t="s">
        <v>343</v>
      </c>
      <c r="C48" s="19" t="s">
        <v>27</v>
      </c>
      <c r="D48" t="s">
        <v>19</v>
      </c>
      <c r="E48" t="s">
        <v>20</v>
      </c>
      <c r="F48" s="24">
        <v>36831</v>
      </c>
      <c r="G48" s="25">
        <v>-500000</v>
      </c>
      <c r="H48" s="19">
        <v>5.0999999999999996</v>
      </c>
      <c r="I48">
        <v>1.1499999999999999</v>
      </c>
      <c r="J48" s="19">
        <v>4.5410000000000004</v>
      </c>
      <c r="K48">
        <f t="shared" si="0"/>
        <v>500000</v>
      </c>
      <c r="L48" t="str">
        <f t="shared" si="1"/>
        <v>SELL</v>
      </c>
      <c r="M48" t="str">
        <f t="shared" si="2"/>
        <v>CALL</v>
      </c>
      <c r="N48" t="str">
        <f t="shared" si="3"/>
        <v>SELL - CALL</v>
      </c>
      <c r="O48">
        <f t="shared" si="4"/>
        <v>5.6910000000000007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7" t="s">
        <v>172</v>
      </c>
      <c r="B49" t="s">
        <v>344</v>
      </c>
      <c r="C49" s="19" t="s">
        <v>27</v>
      </c>
      <c r="D49" t="s">
        <v>19</v>
      </c>
      <c r="E49" t="s">
        <v>20</v>
      </c>
      <c r="F49" s="24">
        <v>36831</v>
      </c>
      <c r="G49" s="25">
        <v>-250000</v>
      </c>
      <c r="H49" s="19">
        <v>5.0999999999999996</v>
      </c>
      <c r="I49">
        <v>1.1499999999999999</v>
      </c>
      <c r="J49" s="19">
        <v>4.5410000000000004</v>
      </c>
      <c r="K49">
        <f t="shared" si="0"/>
        <v>250000</v>
      </c>
      <c r="L49" t="str">
        <f t="shared" si="1"/>
        <v>SELL</v>
      </c>
      <c r="M49" t="str">
        <f t="shared" si="2"/>
        <v>CALL</v>
      </c>
      <c r="N49" t="str">
        <f t="shared" si="3"/>
        <v>SELL - CALL</v>
      </c>
      <c r="O49">
        <f t="shared" si="4"/>
        <v>5.6910000000000007</v>
      </c>
      <c r="P49" s="6">
        <f t="shared" si="5"/>
        <v>0</v>
      </c>
      <c r="Q49" s="18"/>
    </row>
    <row r="50" spans="1:18" x14ac:dyDescent="0.2">
      <c r="A50" s="18" t="s">
        <v>172</v>
      </c>
      <c r="B50" t="s">
        <v>345</v>
      </c>
      <c r="C50" s="19" t="s">
        <v>27</v>
      </c>
      <c r="D50" t="s">
        <v>19</v>
      </c>
      <c r="E50" t="s">
        <v>24</v>
      </c>
      <c r="F50" s="24">
        <v>36831</v>
      </c>
      <c r="G50" s="25">
        <v>-250000</v>
      </c>
      <c r="H50" s="19">
        <v>5.0999999999999996</v>
      </c>
      <c r="I50">
        <v>1.1499999999999999</v>
      </c>
      <c r="J50" s="19">
        <v>4.5410000000000004</v>
      </c>
      <c r="K50">
        <f t="shared" si="0"/>
        <v>250000</v>
      </c>
      <c r="L50" t="str">
        <f t="shared" si="1"/>
        <v>SELL</v>
      </c>
      <c r="M50" t="str">
        <f t="shared" si="2"/>
        <v>PUT</v>
      </c>
      <c r="N50" t="str">
        <f t="shared" si="3"/>
        <v>SELL - PUT</v>
      </c>
      <c r="O50">
        <f t="shared" si="4"/>
        <v>5.6910000000000007</v>
      </c>
      <c r="P50" s="6">
        <f t="shared" si="5"/>
        <v>-147750.00000000026</v>
      </c>
      <c r="Q50" s="18"/>
      <c r="R50" s="18"/>
    </row>
    <row r="51" spans="1:18" x14ac:dyDescent="0.2">
      <c r="A51" s="17" t="s">
        <v>118</v>
      </c>
      <c r="B51" t="s">
        <v>346</v>
      </c>
      <c r="C51" s="19" t="s">
        <v>27</v>
      </c>
      <c r="D51" t="s">
        <v>19</v>
      </c>
      <c r="E51" t="s">
        <v>20</v>
      </c>
      <c r="F51" s="24">
        <v>36831</v>
      </c>
      <c r="G51" s="25">
        <v>600000</v>
      </c>
      <c r="H51" s="19">
        <v>5.0999999999999996</v>
      </c>
      <c r="I51">
        <v>2.2000000000000002</v>
      </c>
      <c r="J51" s="19">
        <v>4.5410000000000004</v>
      </c>
      <c r="K51">
        <f t="shared" si="0"/>
        <v>600000</v>
      </c>
      <c r="L51" t="str">
        <f t="shared" si="1"/>
        <v>BUY</v>
      </c>
      <c r="M51" t="str">
        <f t="shared" si="2"/>
        <v>CALL</v>
      </c>
      <c r="N51" t="str">
        <f t="shared" si="3"/>
        <v>BUY - CALL</v>
      </c>
      <c r="O51">
        <f t="shared" si="4"/>
        <v>6.7410000000000005</v>
      </c>
      <c r="P51" s="6">
        <f t="shared" si="5"/>
        <v>0</v>
      </c>
      <c r="Q51" s="18"/>
      <c r="R51" s="18"/>
    </row>
    <row r="52" spans="1:18" x14ac:dyDescent="0.2">
      <c r="A52" s="17" t="s">
        <v>218</v>
      </c>
      <c r="B52" t="s">
        <v>347</v>
      </c>
      <c r="C52" s="19" t="s">
        <v>27</v>
      </c>
      <c r="D52" t="s">
        <v>19</v>
      </c>
      <c r="E52" t="s">
        <v>24</v>
      </c>
      <c r="F52" s="24">
        <v>36831</v>
      </c>
      <c r="G52" s="25">
        <v>500000</v>
      </c>
      <c r="H52" s="19">
        <v>5.0999999999999996</v>
      </c>
      <c r="I52">
        <v>0.7</v>
      </c>
      <c r="J52" s="19">
        <v>4.5410000000000004</v>
      </c>
      <c r="K52">
        <f t="shared" si="0"/>
        <v>500000</v>
      </c>
      <c r="L52" t="str">
        <f t="shared" si="1"/>
        <v>BUY</v>
      </c>
      <c r="M52" t="str">
        <f t="shared" si="2"/>
        <v>PUT</v>
      </c>
      <c r="N52" t="str">
        <f t="shared" si="3"/>
        <v>BUY - PUT</v>
      </c>
      <c r="O52">
        <f t="shared" si="4"/>
        <v>5.2410000000000005</v>
      </c>
      <c r="P52" s="6">
        <f t="shared" si="5"/>
        <v>70500.000000000451</v>
      </c>
      <c r="Q52" s="60"/>
      <c r="R52" s="80"/>
    </row>
    <row r="53" spans="1:18" x14ac:dyDescent="0.2">
      <c r="A53" s="17" t="s">
        <v>118</v>
      </c>
      <c r="B53" t="s">
        <v>348</v>
      </c>
      <c r="C53" s="19" t="s">
        <v>27</v>
      </c>
      <c r="D53" t="s">
        <v>19</v>
      </c>
      <c r="E53" t="s">
        <v>20</v>
      </c>
      <c r="F53" s="24">
        <v>36831</v>
      </c>
      <c r="G53" s="25">
        <v>300000</v>
      </c>
      <c r="H53" s="19">
        <v>5.0999999999999996</v>
      </c>
      <c r="I53">
        <v>2.2000000000000002</v>
      </c>
      <c r="J53" s="19">
        <v>4.5410000000000004</v>
      </c>
      <c r="K53">
        <f t="shared" si="0"/>
        <v>300000</v>
      </c>
      <c r="L53" t="str">
        <f t="shared" si="1"/>
        <v>BUY</v>
      </c>
      <c r="M53" t="str">
        <f t="shared" si="2"/>
        <v>CALL</v>
      </c>
      <c r="N53" t="str">
        <f t="shared" si="3"/>
        <v>BUY - CALL</v>
      </c>
      <c r="O53">
        <f t="shared" si="4"/>
        <v>6.7410000000000005</v>
      </c>
      <c r="P53" s="6">
        <f t="shared" si="5"/>
        <v>0</v>
      </c>
      <c r="Q53" s="18"/>
      <c r="R53" s="18"/>
    </row>
    <row r="54" spans="1:18" x14ac:dyDescent="0.2">
      <c r="A54" s="18" t="s">
        <v>172</v>
      </c>
      <c r="B54" t="s">
        <v>349</v>
      </c>
      <c r="C54" s="19" t="s">
        <v>27</v>
      </c>
      <c r="D54" t="s">
        <v>19</v>
      </c>
      <c r="E54" t="s">
        <v>20</v>
      </c>
      <c r="F54" s="24">
        <v>36831</v>
      </c>
      <c r="G54" s="25">
        <v>-1000000</v>
      </c>
      <c r="H54" s="19">
        <v>5.0999999999999996</v>
      </c>
      <c r="I54">
        <v>1.1499999999999999</v>
      </c>
      <c r="J54" s="19">
        <v>4.5410000000000004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5.6910000000000007</v>
      </c>
      <c r="P54" s="6">
        <f t="shared" si="5"/>
        <v>0</v>
      </c>
      <c r="Q54" s="18"/>
      <c r="R54" s="18"/>
    </row>
    <row r="55" spans="1:18" x14ac:dyDescent="0.2">
      <c r="A55" s="18" t="s">
        <v>218</v>
      </c>
      <c r="B55" t="s">
        <v>350</v>
      </c>
      <c r="C55" s="19" t="s">
        <v>27</v>
      </c>
      <c r="D55" t="s">
        <v>19</v>
      </c>
      <c r="E55" t="s">
        <v>20</v>
      </c>
      <c r="F55" s="24">
        <v>36831</v>
      </c>
      <c r="G55" s="25">
        <v>300000</v>
      </c>
      <c r="H55" s="19">
        <v>5.0999999999999996</v>
      </c>
      <c r="I55">
        <v>1.1499999999999999</v>
      </c>
      <c r="J55" s="19">
        <v>4.5410000000000004</v>
      </c>
      <c r="K55">
        <f t="shared" si="0"/>
        <v>300000</v>
      </c>
      <c r="L55" t="str">
        <f t="shared" si="1"/>
        <v>BUY</v>
      </c>
      <c r="M55" t="str">
        <f t="shared" si="2"/>
        <v>CALL</v>
      </c>
      <c r="N55" t="str">
        <f t="shared" si="3"/>
        <v>BUY - CALL</v>
      </c>
      <c r="O55">
        <f t="shared" si="4"/>
        <v>5.6910000000000007</v>
      </c>
      <c r="P55" s="6">
        <f t="shared" si="5"/>
        <v>0</v>
      </c>
      <c r="Q55" s="18"/>
      <c r="R55" s="18"/>
    </row>
    <row r="56" spans="1:18" x14ac:dyDescent="0.2">
      <c r="A56" s="17" t="s">
        <v>118</v>
      </c>
      <c r="B56" t="s">
        <v>351</v>
      </c>
      <c r="C56" s="19" t="s">
        <v>27</v>
      </c>
      <c r="D56" t="s">
        <v>19</v>
      </c>
      <c r="E56" t="s">
        <v>20</v>
      </c>
      <c r="F56" s="24">
        <v>36831</v>
      </c>
      <c r="G56" s="25">
        <v>1000000</v>
      </c>
      <c r="H56" s="19">
        <v>5.0999999999999996</v>
      </c>
      <c r="I56">
        <v>2</v>
      </c>
      <c r="J56" s="19">
        <v>4.5410000000000004</v>
      </c>
      <c r="K56">
        <f t="shared" si="0"/>
        <v>1000000</v>
      </c>
      <c r="L56" t="str">
        <f t="shared" si="1"/>
        <v>BUY</v>
      </c>
      <c r="M56" t="str">
        <f t="shared" si="2"/>
        <v>CALL</v>
      </c>
      <c r="N56" t="str">
        <f t="shared" si="3"/>
        <v>BUY - CALL</v>
      </c>
      <c r="O56">
        <f t="shared" si="4"/>
        <v>6.5410000000000004</v>
      </c>
      <c r="P56" s="6">
        <f t="shared" si="5"/>
        <v>0</v>
      </c>
    </row>
    <row r="57" spans="1:18" x14ac:dyDescent="0.2">
      <c r="A57" s="18" t="s">
        <v>218</v>
      </c>
      <c r="B57" t="s">
        <v>352</v>
      </c>
      <c r="C57" s="19" t="s">
        <v>27</v>
      </c>
      <c r="D57" t="s">
        <v>19</v>
      </c>
      <c r="E57" t="s">
        <v>20</v>
      </c>
      <c r="F57" s="24">
        <v>36831</v>
      </c>
      <c r="G57" s="25">
        <v>-300000</v>
      </c>
      <c r="H57" s="19">
        <v>5.0999999999999996</v>
      </c>
      <c r="I57">
        <v>2.2000000000000002</v>
      </c>
      <c r="J57" s="19">
        <v>4.5410000000000004</v>
      </c>
      <c r="K57">
        <f t="shared" si="0"/>
        <v>300000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6.7410000000000005</v>
      </c>
      <c r="P57" s="6">
        <f t="shared" si="5"/>
        <v>0</v>
      </c>
    </row>
    <row r="58" spans="1:18" x14ac:dyDescent="0.2">
      <c r="A58" t="s">
        <v>120</v>
      </c>
      <c r="B58" t="s">
        <v>353</v>
      </c>
      <c r="C58" s="19" t="s">
        <v>27</v>
      </c>
      <c r="D58" t="s">
        <v>19</v>
      </c>
      <c r="E58" t="s">
        <v>20</v>
      </c>
      <c r="F58" s="24">
        <v>36831</v>
      </c>
      <c r="G58" s="25">
        <v>-500000</v>
      </c>
      <c r="H58" s="19">
        <v>5.0999999999999996</v>
      </c>
      <c r="I58">
        <v>1.6</v>
      </c>
      <c r="J58" s="19">
        <v>4.5410000000000004</v>
      </c>
      <c r="K58">
        <f t="shared" si="0"/>
        <v>500000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6.141</v>
      </c>
      <c r="P58" s="6">
        <f t="shared" si="5"/>
        <v>0</v>
      </c>
    </row>
    <row r="59" spans="1:18" x14ac:dyDescent="0.2">
      <c r="A59" s="17" t="s">
        <v>120</v>
      </c>
      <c r="B59" t="s">
        <v>354</v>
      </c>
      <c r="C59" s="19" t="s">
        <v>27</v>
      </c>
      <c r="D59" t="s">
        <v>19</v>
      </c>
      <c r="E59" t="s">
        <v>20</v>
      </c>
      <c r="F59" s="24">
        <v>36831</v>
      </c>
      <c r="G59" s="25">
        <v>500000</v>
      </c>
      <c r="H59" s="19">
        <v>5.0999999999999996</v>
      </c>
      <c r="I59">
        <v>2.1</v>
      </c>
      <c r="J59" s="19">
        <v>4.5410000000000004</v>
      </c>
      <c r="K59">
        <f t="shared" si="0"/>
        <v>500000</v>
      </c>
      <c r="L59" t="str">
        <f t="shared" si="1"/>
        <v>BUY</v>
      </c>
      <c r="M59" t="str">
        <f t="shared" si="2"/>
        <v>CALL</v>
      </c>
      <c r="N59" t="str">
        <f t="shared" si="3"/>
        <v>BUY - CALL</v>
      </c>
      <c r="O59">
        <f t="shared" si="4"/>
        <v>6.641</v>
      </c>
      <c r="P59" s="6">
        <f t="shared" si="5"/>
        <v>0</v>
      </c>
    </row>
    <row r="60" spans="1:18" x14ac:dyDescent="0.2">
      <c r="A60" s="18" t="s">
        <v>173</v>
      </c>
      <c r="B60" t="s">
        <v>355</v>
      </c>
      <c r="C60" s="19" t="s">
        <v>27</v>
      </c>
      <c r="D60" t="s">
        <v>19</v>
      </c>
      <c r="E60" t="s">
        <v>20</v>
      </c>
      <c r="F60" s="24">
        <v>36831</v>
      </c>
      <c r="G60" s="25">
        <v>1000000</v>
      </c>
      <c r="H60" s="19">
        <v>5.0999999999999996</v>
      </c>
      <c r="I60">
        <v>1</v>
      </c>
      <c r="J60" s="19">
        <v>4.5410000000000004</v>
      </c>
      <c r="K60">
        <f t="shared" si="0"/>
        <v>1000000</v>
      </c>
      <c r="L60" t="str">
        <f t="shared" si="1"/>
        <v>BUY</v>
      </c>
      <c r="M60" t="str">
        <f t="shared" si="2"/>
        <v>CALL</v>
      </c>
      <c r="N60" t="str">
        <f t="shared" si="3"/>
        <v>BUY - CALL</v>
      </c>
      <c r="O60">
        <f t="shared" si="4"/>
        <v>5.5410000000000004</v>
      </c>
      <c r="P60" s="6">
        <f t="shared" si="5"/>
        <v>0</v>
      </c>
    </row>
    <row r="61" spans="1:18" x14ac:dyDescent="0.2">
      <c r="A61" t="s">
        <v>253</v>
      </c>
      <c r="B61" t="s">
        <v>356</v>
      </c>
      <c r="C61" s="19" t="s">
        <v>27</v>
      </c>
      <c r="D61" t="s">
        <v>19</v>
      </c>
      <c r="E61" t="s">
        <v>20</v>
      </c>
      <c r="F61" s="24">
        <v>36831</v>
      </c>
      <c r="G61" s="25">
        <v>-300000</v>
      </c>
      <c r="H61" s="19">
        <v>5.0999999999999996</v>
      </c>
      <c r="I61">
        <v>1.6</v>
      </c>
      <c r="J61" s="19">
        <v>4.5410000000000004</v>
      </c>
      <c r="K61">
        <f t="shared" si="0"/>
        <v>300000</v>
      </c>
      <c r="L61" t="str">
        <f t="shared" si="1"/>
        <v>SELL</v>
      </c>
      <c r="M61" t="str">
        <f t="shared" si="2"/>
        <v>CALL</v>
      </c>
      <c r="N61" t="str">
        <f t="shared" si="3"/>
        <v>SELL - CALL</v>
      </c>
      <c r="O61">
        <f t="shared" si="4"/>
        <v>6.141</v>
      </c>
      <c r="P61" s="6">
        <f t="shared" si="5"/>
        <v>0</v>
      </c>
    </row>
    <row r="62" spans="1:18" x14ac:dyDescent="0.2">
      <c r="A62" t="s">
        <v>253</v>
      </c>
      <c r="B62" t="s">
        <v>357</v>
      </c>
      <c r="C62" s="19" t="s">
        <v>27</v>
      </c>
      <c r="D62" t="s">
        <v>19</v>
      </c>
      <c r="E62" t="s">
        <v>20</v>
      </c>
      <c r="F62" s="24">
        <v>36831</v>
      </c>
      <c r="G62" s="25">
        <v>300000</v>
      </c>
      <c r="H62" s="19">
        <v>5.0999999999999996</v>
      </c>
      <c r="I62">
        <v>2.1</v>
      </c>
      <c r="J62" s="19">
        <v>4.5410000000000004</v>
      </c>
      <c r="K62">
        <f t="shared" si="0"/>
        <v>300000</v>
      </c>
      <c r="L62" t="str">
        <f t="shared" si="1"/>
        <v>BUY</v>
      </c>
      <c r="M62" t="str">
        <f t="shared" si="2"/>
        <v>CALL</v>
      </c>
      <c r="N62" t="str">
        <f t="shared" si="3"/>
        <v>BUY - CALL</v>
      </c>
      <c r="O62">
        <f t="shared" si="4"/>
        <v>6.641</v>
      </c>
      <c r="P62" s="6">
        <f t="shared" si="5"/>
        <v>0</v>
      </c>
    </row>
    <row r="63" spans="1:18" x14ac:dyDescent="0.2">
      <c r="A63" t="s">
        <v>218</v>
      </c>
      <c r="B63" t="s">
        <v>360</v>
      </c>
      <c r="C63" s="19" t="s">
        <v>27</v>
      </c>
      <c r="D63" t="s">
        <v>19</v>
      </c>
      <c r="E63" t="s">
        <v>24</v>
      </c>
      <c r="F63" s="24">
        <v>36831</v>
      </c>
      <c r="G63" s="25">
        <v>1000000</v>
      </c>
      <c r="H63" s="19">
        <v>5.0999999999999996</v>
      </c>
      <c r="I63">
        <v>0.75</v>
      </c>
      <c r="J63" s="19">
        <v>4.5410000000000004</v>
      </c>
      <c r="K63">
        <f t="shared" si="0"/>
        <v>1000000</v>
      </c>
      <c r="L63" t="str">
        <f t="shared" si="1"/>
        <v>BUY</v>
      </c>
      <c r="M63" t="str">
        <f t="shared" si="2"/>
        <v>PUT</v>
      </c>
      <c r="N63" t="str">
        <f t="shared" si="3"/>
        <v>BUY - PUT</v>
      </c>
      <c r="O63">
        <f t="shared" si="4"/>
        <v>5.2910000000000004</v>
      </c>
      <c r="P63" s="6">
        <f t="shared" si="5"/>
        <v>191000.00000000073</v>
      </c>
    </row>
    <row r="64" spans="1:18" x14ac:dyDescent="0.2">
      <c r="A64" s="17" t="s">
        <v>172</v>
      </c>
      <c r="B64" t="s">
        <v>361</v>
      </c>
      <c r="C64" s="19" t="s">
        <v>27</v>
      </c>
      <c r="D64" t="s">
        <v>19</v>
      </c>
      <c r="E64" t="s">
        <v>24</v>
      </c>
      <c r="F64" s="24">
        <v>36831</v>
      </c>
      <c r="G64" s="25">
        <v>-600000</v>
      </c>
      <c r="H64" s="19">
        <v>5.0999999999999996</v>
      </c>
      <c r="I64">
        <v>1.1499999999999999</v>
      </c>
      <c r="J64" s="19">
        <v>4.5410000000000004</v>
      </c>
      <c r="K64">
        <f t="shared" si="0"/>
        <v>600000</v>
      </c>
      <c r="L64" t="str">
        <f t="shared" si="1"/>
        <v>SELL</v>
      </c>
      <c r="M64" t="str">
        <f t="shared" si="2"/>
        <v>PUT</v>
      </c>
      <c r="N64" t="str">
        <f t="shared" si="3"/>
        <v>SELL - PUT</v>
      </c>
      <c r="O64">
        <f t="shared" si="4"/>
        <v>5.6910000000000007</v>
      </c>
      <c r="P64" s="6">
        <f t="shared" si="5"/>
        <v>-354600.00000000064</v>
      </c>
    </row>
    <row r="65" spans="1:16" x14ac:dyDescent="0.2">
      <c r="A65" s="42" t="s">
        <v>172</v>
      </c>
      <c r="B65" t="s">
        <v>362</v>
      </c>
      <c r="C65" s="19" t="s">
        <v>27</v>
      </c>
      <c r="D65" t="s">
        <v>19</v>
      </c>
      <c r="E65" t="s">
        <v>24</v>
      </c>
      <c r="F65" s="24">
        <v>36831</v>
      </c>
      <c r="G65" s="25">
        <v>1000000</v>
      </c>
      <c r="H65" s="19">
        <v>5.0999999999999996</v>
      </c>
      <c r="I65">
        <v>0.75</v>
      </c>
      <c r="J65" s="19">
        <v>4.5410000000000004</v>
      </c>
      <c r="K65" s="18">
        <f t="shared" si="0"/>
        <v>1000000</v>
      </c>
      <c r="L65" s="18" t="str">
        <f t="shared" si="1"/>
        <v>BUY</v>
      </c>
      <c r="M65" s="18" t="str">
        <f t="shared" si="2"/>
        <v>PUT</v>
      </c>
      <c r="N65" s="18" t="str">
        <f t="shared" si="3"/>
        <v>BUY - PUT</v>
      </c>
      <c r="O65" s="18">
        <f t="shared" si="4"/>
        <v>5.2910000000000004</v>
      </c>
      <c r="P65" s="6">
        <f t="shared" si="5"/>
        <v>191000.00000000073</v>
      </c>
    </row>
    <row r="66" spans="1:16" x14ac:dyDescent="0.2">
      <c r="A66" s="18" t="s">
        <v>172</v>
      </c>
      <c r="B66" t="s">
        <v>363</v>
      </c>
      <c r="C66" s="19" t="s">
        <v>27</v>
      </c>
      <c r="D66" t="s">
        <v>19</v>
      </c>
      <c r="E66" t="s">
        <v>20</v>
      </c>
      <c r="F66" s="24">
        <v>36831</v>
      </c>
      <c r="G66" s="25">
        <v>-300000</v>
      </c>
      <c r="H66" s="19">
        <v>5.0999999999999996</v>
      </c>
      <c r="I66">
        <v>3</v>
      </c>
      <c r="J66" s="19">
        <v>4.5410000000000004</v>
      </c>
      <c r="K66" s="18">
        <f t="shared" si="0"/>
        <v>300000</v>
      </c>
      <c r="L66" s="18" t="str">
        <f t="shared" si="1"/>
        <v>SELL</v>
      </c>
      <c r="M66" s="18" t="str">
        <f t="shared" si="2"/>
        <v>CALL</v>
      </c>
      <c r="N66" s="18" t="str">
        <f t="shared" si="3"/>
        <v>SELL - CALL</v>
      </c>
      <c r="O66" s="18">
        <f t="shared" si="4"/>
        <v>7.5410000000000004</v>
      </c>
      <c r="P66" s="6">
        <f t="shared" si="5"/>
        <v>0</v>
      </c>
    </row>
    <row r="67" spans="1:16" x14ac:dyDescent="0.2">
      <c r="A67" s="18" t="s">
        <v>172</v>
      </c>
      <c r="B67" t="s">
        <v>364</v>
      </c>
      <c r="C67" s="19" t="s">
        <v>27</v>
      </c>
      <c r="D67" t="s">
        <v>19</v>
      </c>
      <c r="E67" t="s">
        <v>20</v>
      </c>
      <c r="F67" s="24">
        <v>36831</v>
      </c>
      <c r="G67" s="25">
        <v>-1000000</v>
      </c>
      <c r="H67" s="19">
        <v>5.0999999999999996</v>
      </c>
      <c r="I67">
        <v>1.75</v>
      </c>
      <c r="J67" s="19">
        <v>4.5410000000000004</v>
      </c>
      <c r="K67" s="18">
        <f t="shared" si="0"/>
        <v>1000000</v>
      </c>
      <c r="L67" s="18" t="str">
        <f t="shared" si="1"/>
        <v>SELL</v>
      </c>
      <c r="M67" s="18" t="str">
        <f t="shared" si="2"/>
        <v>CALL</v>
      </c>
      <c r="N67" s="18" t="str">
        <f t="shared" si="3"/>
        <v>SELL - CALL</v>
      </c>
      <c r="O67" s="18">
        <f t="shared" si="4"/>
        <v>6.2910000000000004</v>
      </c>
      <c r="P67" s="6">
        <f t="shared" si="5"/>
        <v>0</v>
      </c>
    </row>
    <row r="68" spans="1:16" x14ac:dyDescent="0.2">
      <c r="A68" s="18" t="s">
        <v>172</v>
      </c>
      <c r="B68" t="s">
        <v>365</v>
      </c>
      <c r="C68" s="19" t="s">
        <v>27</v>
      </c>
      <c r="D68" t="s">
        <v>19</v>
      </c>
      <c r="E68" t="s">
        <v>20</v>
      </c>
      <c r="F68" s="24">
        <v>36831</v>
      </c>
      <c r="G68" s="25">
        <v>1000000</v>
      </c>
      <c r="H68" s="19">
        <v>5.0999999999999996</v>
      </c>
      <c r="I68">
        <v>2.5</v>
      </c>
      <c r="J68" s="19">
        <v>4.5410000000000004</v>
      </c>
      <c r="K68" s="18">
        <f t="shared" ref="K68:K105" si="6">ABS(G68)</f>
        <v>1000000</v>
      </c>
      <c r="L68" s="18" t="str">
        <f t="shared" ref="L68:L105" si="7">IF(G68&gt;0,"BUY","SELL")</f>
        <v>BUY</v>
      </c>
      <c r="M68" s="18" t="str">
        <f t="shared" ref="M68:M105" si="8">IF(E68="C","CALL","PUT")</f>
        <v>CALL</v>
      </c>
      <c r="N68" s="18" t="str">
        <f t="shared" ref="N68:N105" si="9">CONCATENATE(L68," - ",M68)</f>
        <v>BUY - CALL</v>
      </c>
      <c r="O68" s="18">
        <f t="shared" ref="O68:O105" si="10">I68+J68</f>
        <v>7.0410000000000004</v>
      </c>
      <c r="P68" s="6">
        <f t="shared" ref="P68:P105" si="11">IF(N68="SELL - PUT",IF(H68-O68&gt;0,0,(H68-O68)*K68),IF(N68="BUY - CALL",IF(O68-H68&gt;0,0,(H68-O68)*K68),IF(N68="SELL - CALL",IF(O68-H68&gt;0,0,(O68-H68)*K68),IF(N68="BUY - PUT",IF(H68-O68&gt;0,0,(O68-H68)*K68)))))</f>
        <v>0</v>
      </c>
    </row>
    <row r="69" spans="1:16" x14ac:dyDescent="0.2">
      <c r="A69" s="17" t="s">
        <v>172</v>
      </c>
      <c r="B69" t="s">
        <v>366</v>
      </c>
      <c r="C69" s="19" t="s">
        <v>27</v>
      </c>
      <c r="D69" t="s">
        <v>19</v>
      </c>
      <c r="E69" t="s">
        <v>20</v>
      </c>
      <c r="F69" s="24">
        <v>36831</v>
      </c>
      <c r="G69" s="25">
        <v>-1000000</v>
      </c>
      <c r="H69" s="19">
        <v>5.0999999999999996</v>
      </c>
      <c r="I69">
        <v>3</v>
      </c>
      <c r="J69" s="19">
        <v>4.5410000000000004</v>
      </c>
      <c r="K69" s="18">
        <f t="shared" si="6"/>
        <v>1000000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7.5410000000000004</v>
      </c>
      <c r="P69" s="6">
        <f t="shared" si="11"/>
        <v>0</v>
      </c>
    </row>
    <row r="70" spans="1:16" x14ac:dyDescent="0.2">
      <c r="A70" s="17" t="s">
        <v>120</v>
      </c>
      <c r="B70" t="s">
        <v>367</v>
      </c>
      <c r="C70" s="19" t="s">
        <v>27</v>
      </c>
      <c r="D70" t="s">
        <v>19</v>
      </c>
      <c r="E70" t="s">
        <v>20</v>
      </c>
      <c r="F70" s="24">
        <v>36831</v>
      </c>
      <c r="G70" s="25">
        <v>500000</v>
      </c>
      <c r="H70" s="19">
        <v>5.0999999999999996</v>
      </c>
      <c r="I70">
        <v>1.57</v>
      </c>
      <c r="J70" s="19">
        <v>4.5410000000000004</v>
      </c>
      <c r="K70" s="18">
        <f t="shared" si="6"/>
        <v>500000</v>
      </c>
      <c r="L70" s="18" t="str">
        <f t="shared" si="7"/>
        <v>BUY</v>
      </c>
      <c r="M70" s="18" t="str">
        <f t="shared" si="8"/>
        <v>CALL</v>
      </c>
      <c r="N70" s="18" t="str">
        <f t="shared" si="9"/>
        <v>BUY - CALL</v>
      </c>
      <c r="O70" s="18">
        <f t="shared" si="10"/>
        <v>6.1110000000000007</v>
      </c>
      <c r="P70" s="6">
        <f t="shared" si="11"/>
        <v>0</v>
      </c>
    </row>
    <row r="71" spans="1:16" x14ac:dyDescent="0.2">
      <c r="A71" s="17" t="s">
        <v>120</v>
      </c>
      <c r="B71" t="s">
        <v>368</v>
      </c>
      <c r="C71" s="19" t="s">
        <v>27</v>
      </c>
      <c r="D71" t="s">
        <v>19</v>
      </c>
      <c r="E71" t="s">
        <v>24</v>
      </c>
      <c r="F71" s="24">
        <v>36831</v>
      </c>
      <c r="G71" s="25">
        <v>500000</v>
      </c>
      <c r="H71" s="19">
        <v>5.0999999999999996</v>
      </c>
      <c r="I71">
        <v>1.57</v>
      </c>
      <c r="J71" s="19">
        <v>4.5410000000000004</v>
      </c>
      <c r="K71" s="18">
        <f t="shared" si="6"/>
        <v>500000</v>
      </c>
      <c r="L71" s="18" t="str">
        <f t="shared" si="7"/>
        <v>BUY</v>
      </c>
      <c r="M71" s="18" t="str">
        <f t="shared" si="8"/>
        <v>PUT</v>
      </c>
      <c r="N71" s="18" t="str">
        <f t="shared" si="9"/>
        <v>BUY - PUT</v>
      </c>
      <c r="O71" s="18">
        <f t="shared" si="10"/>
        <v>6.1110000000000007</v>
      </c>
      <c r="P71" s="6">
        <f t="shared" si="11"/>
        <v>505500.00000000052</v>
      </c>
    </row>
    <row r="72" spans="1:16" x14ac:dyDescent="0.2">
      <c r="A72" s="18" t="s">
        <v>172</v>
      </c>
      <c r="B72" t="s">
        <v>369</v>
      </c>
      <c r="C72" s="19" t="s">
        <v>27</v>
      </c>
      <c r="D72" t="s">
        <v>19</v>
      </c>
      <c r="E72" t="s">
        <v>20</v>
      </c>
      <c r="F72" s="24">
        <v>36831</v>
      </c>
      <c r="G72" s="25">
        <v>-2000000</v>
      </c>
      <c r="H72" s="19">
        <v>5.0999999999999996</v>
      </c>
      <c r="I72">
        <v>1.5</v>
      </c>
      <c r="J72" s="19">
        <v>4.5410000000000004</v>
      </c>
      <c r="K72" s="18">
        <f t="shared" si="6"/>
        <v>2000000</v>
      </c>
      <c r="L72" s="18" t="str">
        <f t="shared" si="7"/>
        <v>SELL</v>
      </c>
      <c r="M72" s="18" t="str">
        <f t="shared" si="8"/>
        <v>CALL</v>
      </c>
      <c r="N72" s="18" t="str">
        <f t="shared" si="9"/>
        <v>SELL - CALL</v>
      </c>
      <c r="O72" s="18">
        <f t="shared" si="10"/>
        <v>6.0410000000000004</v>
      </c>
      <c r="P72" s="6">
        <f t="shared" si="11"/>
        <v>0</v>
      </c>
    </row>
    <row r="73" spans="1:16" x14ac:dyDescent="0.2">
      <c r="A73" t="s">
        <v>329</v>
      </c>
      <c r="B73" t="s">
        <v>370</v>
      </c>
      <c r="C73" s="19" t="s">
        <v>27</v>
      </c>
      <c r="D73" t="s">
        <v>19</v>
      </c>
      <c r="E73" t="s">
        <v>20</v>
      </c>
      <c r="F73" s="24">
        <v>36831</v>
      </c>
      <c r="G73" s="25">
        <v>1000000</v>
      </c>
      <c r="H73" s="19">
        <v>5.0999999999999996</v>
      </c>
      <c r="I73">
        <v>1.5</v>
      </c>
      <c r="J73" s="19">
        <v>4.5410000000000004</v>
      </c>
      <c r="K73" s="18">
        <f t="shared" si="6"/>
        <v>1000000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6.0410000000000004</v>
      </c>
      <c r="P73" s="6">
        <f t="shared" si="11"/>
        <v>0</v>
      </c>
    </row>
    <row r="74" spans="1:16" x14ac:dyDescent="0.2">
      <c r="A74" t="s">
        <v>118</v>
      </c>
      <c r="B74" t="s">
        <v>371</v>
      </c>
      <c r="C74" s="19" t="s">
        <v>27</v>
      </c>
      <c r="D74" t="s">
        <v>19</v>
      </c>
      <c r="E74" t="s">
        <v>24</v>
      </c>
      <c r="F74" s="24">
        <v>36831</v>
      </c>
      <c r="G74" s="25">
        <v>900000</v>
      </c>
      <c r="H74" s="19">
        <v>5.0999999999999996</v>
      </c>
      <c r="I74">
        <v>0.75</v>
      </c>
      <c r="J74" s="19">
        <v>4.5410000000000004</v>
      </c>
      <c r="K74" s="18">
        <f t="shared" si="6"/>
        <v>900000</v>
      </c>
      <c r="L74" s="18" t="str">
        <f t="shared" si="7"/>
        <v>BUY</v>
      </c>
      <c r="M74" s="18" t="str">
        <f t="shared" si="8"/>
        <v>PUT</v>
      </c>
      <c r="N74" s="18" t="str">
        <f t="shared" si="9"/>
        <v>BUY - PUT</v>
      </c>
      <c r="O74" s="18">
        <f t="shared" si="10"/>
        <v>5.2910000000000004</v>
      </c>
      <c r="P74" s="6">
        <f t="shared" si="11"/>
        <v>171900.00000000064</v>
      </c>
    </row>
    <row r="75" spans="1:16" x14ac:dyDescent="0.2">
      <c r="A75" t="s">
        <v>173</v>
      </c>
      <c r="B75" t="s">
        <v>372</v>
      </c>
      <c r="C75" s="19" t="s">
        <v>27</v>
      </c>
      <c r="D75" t="s">
        <v>19</v>
      </c>
      <c r="E75" t="s">
        <v>20</v>
      </c>
      <c r="F75" s="24">
        <v>36831</v>
      </c>
      <c r="G75" s="25">
        <v>-300000</v>
      </c>
      <c r="H75" s="19">
        <v>5.0999999999999996</v>
      </c>
      <c r="I75">
        <v>1.75</v>
      </c>
      <c r="J75" s="19">
        <v>4.5410000000000004</v>
      </c>
      <c r="K75" s="18">
        <f t="shared" si="6"/>
        <v>300000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6.2910000000000004</v>
      </c>
      <c r="P75" s="6">
        <f t="shared" si="11"/>
        <v>0</v>
      </c>
    </row>
    <row r="76" spans="1:16" x14ac:dyDescent="0.2">
      <c r="A76" t="s">
        <v>173</v>
      </c>
      <c r="B76" t="s">
        <v>373</v>
      </c>
      <c r="C76" s="19" t="s">
        <v>27</v>
      </c>
      <c r="D76" t="s">
        <v>19</v>
      </c>
      <c r="E76" t="s">
        <v>20</v>
      </c>
      <c r="F76" s="24">
        <v>36831</v>
      </c>
      <c r="G76" s="25">
        <v>300000</v>
      </c>
      <c r="H76" s="19">
        <v>5.0999999999999996</v>
      </c>
      <c r="I76">
        <v>2.5</v>
      </c>
      <c r="J76" s="19">
        <v>4.5410000000000004</v>
      </c>
      <c r="K76" s="18">
        <f t="shared" si="6"/>
        <v>300000</v>
      </c>
      <c r="L76" s="18" t="str">
        <f t="shared" si="7"/>
        <v>BUY</v>
      </c>
      <c r="M76" s="18" t="str">
        <f t="shared" si="8"/>
        <v>CALL</v>
      </c>
      <c r="N76" s="18" t="str">
        <f t="shared" si="9"/>
        <v>BUY - CALL</v>
      </c>
      <c r="O76" s="18">
        <f t="shared" si="10"/>
        <v>7.0410000000000004</v>
      </c>
      <c r="P76" s="6">
        <f t="shared" si="11"/>
        <v>0</v>
      </c>
    </row>
    <row r="77" spans="1:16" x14ac:dyDescent="0.2">
      <c r="A77" t="s">
        <v>330</v>
      </c>
      <c r="B77" t="s">
        <v>374</v>
      </c>
      <c r="C77" s="19" t="s">
        <v>27</v>
      </c>
      <c r="D77" t="s">
        <v>19</v>
      </c>
      <c r="E77" t="s">
        <v>24</v>
      </c>
      <c r="F77" s="24">
        <v>36831</v>
      </c>
      <c r="G77" s="25">
        <v>500000</v>
      </c>
      <c r="H77" s="19">
        <v>5.0999999999999996</v>
      </c>
      <c r="I77">
        <v>0.4</v>
      </c>
      <c r="J77" s="19">
        <v>4.5410000000000004</v>
      </c>
      <c r="K77" s="18">
        <f t="shared" si="6"/>
        <v>500000</v>
      </c>
      <c r="L77" s="18" t="str">
        <f t="shared" si="7"/>
        <v>BUY</v>
      </c>
      <c r="M77" s="18" t="str">
        <f t="shared" si="8"/>
        <v>PUT</v>
      </c>
      <c r="N77" s="18" t="str">
        <f t="shared" si="9"/>
        <v>BUY - PUT</v>
      </c>
      <c r="O77" s="18">
        <f t="shared" si="10"/>
        <v>4.9410000000000007</v>
      </c>
      <c r="P77" s="6">
        <f t="shared" si="11"/>
        <v>0</v>
      </c>
    </row>
    <row r="78" spans="1:16" x14ac:dyDescent="0.2">
      <c r="A78" s="18" t="s">
        <v>172</v>
      </c>
      <c r="B78" t="s">
        <v>375</v>
      </c>
      <c r="C78" s="19" t="s">
        <v>27</v>
      </c>
      <c r="D78" t="s">
        <v>19</v>
      </c>
      <c r="E78" t="s">
        <v>24</v>
      </c>
      <c r="F78" s="24">
        <v>36831</v>
      </c>
      <c r="G78" s="25">
        <v>-500000</v>
      </c>
      <c r="H78" s="19">
        <v>5.0999999999999996</v>
      </c>
      <c r="I78">
        <v>0.4</v>
      </c>
      <c r="J78" s="19">
        <v>4.5410000000000004</v>
      </c>
      <c r="K78" s="18">
        <f t="shared" si="6"/>
        <v>500000</v>
      </c>
      <c r="L78" s="18" t="str">
        <f t="shared" si="7"/>
        <v>SELL</v>
      </c>
      <c r="M78" s="18" t="str">
        <f t="shared" si="8"/>
        <v>PUT</v>
      </c>
      <c r="N78" s="18" t="str">
        <f t="shared" si="9"/>
        <v>SELL - PUT</v>
      </c>
      <c r="O78" s="18">
        <f t="shared" si="10"/>
        <v>4.9410000000000007</v>
      </c>
      <c r="P78" s="6">
        <f t="shared" si="11"/>
        <v>0</v>
      </c>
    </row>
    <row r="79" spans="1:16" x14ac:dyDescent="0.2">
      <c r="A79" s="17" t="s">
        <v>330</v>
      </c>
      <c r="B79" t="s">
        <v>376</v>
      </c>
      <c r="C79" s="19" t="s">
        <v>27</v>
      </c>
      <c r="D79" t="s">
        <v>19</v>
      </c>
      <c r="E79" t="s">
        <v>24</v>
      </c>
      <c r="F79" s="24">
        <v>36831</v>
      </c>
      <c r="G79" s="25">
        <v>500000</v>
      </c>
      <c r="H79" s="19">
        <v>5.0999999999999996</v>
      </c>
      <c r="I79">
        <v>0.4</v>
      </c>
      <c r="J79" s="19">
        <v>4.5410000000000004</v>
      </c>
      <c r="K79" s="18">
        <f t="shared" si="6"/>
        <v>500000</v>
      </c>
      <c r="L79" s="18" t="str">
        <f t="shared" si="7"/>
        <v>BUY</v>
      </c>
      <c r="M79" s="18" t="str">
        <f t="shared" si="8"/>
        <v>PUT</v>
      </c>
      <c r="N79" s="18" t="str">
        <f t="shared" si="9"/>
        <v>BUY - PUT</v>
      </c>
      <c r="O79" s="18">
        <f t="shared" si="10"/>
        <v>4.9410000000000007</v>
      </c>
      <c r="P79" s="6">
        <f t="shared" si="11"/>
        <v>0</v>
      </c>
    </row>
    <row r="80" spans="1:16" x14ac:dyDescent="0.2">
      <c r="A80" s="17" t="s">
        <v>172</v>
      </c>
      <c r="B80" t="s">
        <v>377</v>
      </c>
      <c r="C80" s="19" t="s">
        <v>27</v>
      </c>
      <c r="D80" t="s">
        <v>19</v>
      </c>
      <c r="E80" t="s">
        <v>20</v>
      </c>
      <c r="F80" s="24">
        <v>36831</v>
      </c>
      <c r="G80" s="25">
        <v>-500000</v>
      </c>
      <c r="H80" s="19">
        <v>5.0999999999999996</v>
      </c>
      <c r="I80">
        <v>5</v>
      </c>
      <c r="J80" s="19">
        <v>4.5410000000000004</v>
      </c>
      <c r="K80" s="18">
        <f t="shared" si="6"/>
        <v>500000</v>
      </c>
      <c r="L80" s="18" t="str">
        <f t="shared" si="7"/>
        <v>SELL</v>
      </c>
      <c r="M80" s="18" t="str">
        <f t="shared" si="8"/>
        <v>CALL</v>
      </c>
      <c r="N80" s="18" t="str">
        <f t="shared" si="9"/>
        <v>SELL - CALL</v>
      </c>
      <c r="O80" s="18">
        <f t="shared" si="10"/>
        <v>9.5410000000000004</v>
      </c>
      <c r="P80" s="6">
        <f t="shared" si="11"/>
        <v>0</v>
      </c>
    </row>
    <row r="81" spans="1:16" x14ac:dyDescent="0.2">
      <c r="A81" s="17" t="s">
        <v>172</v>
      </c>
      <c r="B81" t="s">
        <v>378</v>
      </c>
      <c r="C81" s="19" t="s">
        <v>27</v>
      </c>
      <c r="D81" t="s">
        <v>19</v>
      </c>
      <c r="E81" t="s">
        <v>20</v>
      </c>
      <c r="F81" s="24">
        <v>36831</v>
      </c>
      <c r="G81" s="25">
        <v>-500000</v>
      </c>
      <c r="H81" s="19">
        <v>5.0999999999999996</v>
      </c>
      <c r="I81">
        <v>1.6</v>
      </c>
      <c r="J81" s="19">
        <v>4.5410000000000004</v>
      </c>
      <c r="K81" s="18">
        <f t="shared" si="6"/>
        <v>500000</v>
      </c>
      <c r="L81" s="18" t="str">
        <f t="shared" si="7"/>
        <v>SELL</v>
      </c>
      <c r="M81" s="18" t="str">
        <f t="shared" si="8"/>
        <v>CALL</v>
      </c>
      <c r="N81" s="18" t="str">
        <f t="shared" si="9"/>
        <v>SELL - CALL</v>
      </c>
      <c r="O81" s="18">
        <f t="shared" si="10"/>
        <v>6.141</v>
      </c>
      <c r="P81" s="6">
        <f t="shared" si="11"/>
        <v>0</v>
      </c>
    </row>
    <row r="82" spans="1:16" x14ac:dyDescent="0.2">
      <c r="A82" s="17" t="s">
        <v>172</v>
      </c>
      <c r="B82" t="s">
        <v>379</v>
      </c>
      <c r="C82" s="19" t="s">
        <v>27</v>
      </c>
      <c r="D82" t="s">
        <v>19</v>
      </c>
      <c r="E82" t="s">
        <v>24</v>
      </c>
      <c r="F82" s="24">
        <v>36831</v>
      </c>
      <c r="G82" s="25">
        <v>-500000</v>
      </c>
      <c r="H82" s="19">
        <v>5.0999999999999996</v>
      </c>
      <c r="I82">
        <v>1.6</v>
      </c>
      <c r="J82" s="19">
        <v>4.5410000000000004</v>
      </c>
      <c r="K82" s="18">
        <f t="shared" si="6"/>
        <v>500000</v>
      </c>
      <c r="L82" s="18" t="str">
        <f t="shared" si="7"/>
        <v>SELL</v>
      </c>
      <c r="M82" s="18" t="str">
        <f t="shared" si="8"/>
        <v>PUT</v>
      </c>
      <c r="N82" s="18" t="str">
        <f t="shared" si="9"/>
        <v>SELL - PUT</v>
      </c>
      <c r="O82" s="18">
        <f t="shared" si="10"/>
        <v>6.141</v>
      </c>
      <c r="P82" s="6">
        <f t="shared" si="11"/>
        <v>-520500.00000000017</v>
      </c>
    </row>
    <row r="83" spans="1:16" x14ac:dyDescent="0.2">
      <c r="A83" s="18" t="s">
        <v>172</v>
      </c>
      <c r="B83" t="s">
        <v>380</v>
      </c>
      <c r="C83" s="19" t="s">
        <v>27</v>
      </c>
      <c r="D83" t="s">
        <v>19</v>
      </c>
      <c r="E83" t="s">
        <v>24</v>
      </c>
      <c r="F83" s="24">
        <v>36831</v>
      </c>
      <c r="G83" s="25">
        <v>500000</v>
      </c>
      <c r="H83" s="19">
        <v>5.0999999999999996</v>
      </c>
      <c r="I83">
        <v>0.75</v>
      </c>
      <c r="J83" s="19">
        <v>4.5410000000000004</v>
      </c>
      <c r="K83" s="18">
        <f t="shared" si="6"/>
        <v>500000</v>
      </c>
      <c r="L83" s="18" t="str">
        <f t="shared" si="7"/>
        <v>BUY</v>
      </c>
      <c r="M83" s="18" t="str">
        <f t="shared" si="8"/>
        <v>PUT</v>
      </c>
      <c r="N83" s="18" t="str">
        <f t="shared" si="9"/>
        <v>BUY - PUT</v>
      </c>
      <c r="O83" s="18">
        <f t="shared" si="10"/>
        <v>5.2910000000000004</v>
      </c>
      <c r="P83" s="6">
        <f t="shared" si="11"/>
        <v>95500.000000000364</v>
      </c>
    </row>
    <row r="84" spans="1:16" x14ac:dyDescent="0.2">
      <c r="A84" s="17" t="s">
        <v>172</v>
      </c>
      <c r="B84" t="s">
        <v>381</v>
      </c>
      <c r="C84" s="19" t="s">
        <v>27</v>
      </c>
      <c r="D84" t="s">
        <v>19</v>
      </c>
      <c r="E84" t="s">
        <v>20</v>
      </c>
      <c r="F84" s="24">
        <v>36831</v>
      </c>
      <c r="G84" s="25">
        <v>-500000</v>
      </c>
      <c r="H84" s="19">
        <v>5.0999999999999996</v>
      </c>
      <c r="I84">
        <v>2.5</v>
      </c>
      <c r="J84" s="19">
        <v>4.5410000000000004</v>
      </c>
      <c r="K84" s="18">
        <f t="shared" si="6"/>
        <v>500000</v>
      </c>
      <c r="L84" s="18" t="str">
        <f t="shared" si="7"/>
        <v>SELL</v>
      </c>
      <c r="M84" s="18" t="str">
        <f t="shared" si="8"/>
        <v>CALL</v>
      </c>
      <c r="N84" s="18" t="str">
        <f t="shared" si="9"/>
        <v>SELL - CALL</v>
      </c>
      <c r="O84" s="18">
        <f t="shared" si="10"/>
        <v>7.0410000000000004</v>
      </c>
      <c r="P84" s="6">
        <f t="shared" si="11"/>
        <v>0</v>
      </c>
    </row>
    <row r="85" spans="1:16" x14ac:dyDescent="0.2">
      <c r="A85" s="18" t="s">
        <v>174</v>
      </c>
      <c r="B85" t="s">
        <v>382</v>
      </c>
      <c r="C85" s="19" t="s">
        <v>27</v>
      </c>
      <c r="D85" t="s">
        <v>19</v>
      </c>
      <c r="E85" t="s">
        <v>24</v>
      </c>
      <c r="F85" s="24">
        <v>36831</v>
      </c>
      <c r="G85" s="25">
        <v>500000</v>
      </c>
      <c r="H85" s="19">
        <v>5.0999999999999996</v>
      </c>
      <c r="I85">
        <v>0.7</v>
      </c>
      <c r="J85" s="19">
        <v>4.5410000000000004</v>
      </c>
      <c r="K85" s="18">
        <f t="shared" si="6"/>
        <v>500000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5.2410000000000005</v>
      </c>
      <c r="P85" s="6">
        <f t="shared" si="11"/>
        <v>70500.000000000451</v>
      </c>
    </row>
    <row r="86" spans="1:16" x14ac:dyDescent="0.2">
      <c r="A86" s="18" t="s">
        <v>118</v>
      </c>
      <c r="B86" t="s">
        <v>383</v>
      </c>
      <c r="C86" s="19" t="s">
        <v>27</v>
      </c>
      <c r="D86" t="s">
        <v>19</v>
      </c>
      <c r="E86" t="s">
        <v>24</v>
      </c>
      <c r="F86" s="24">
        <v>36831</v>
      </c>
      <c r="G86" s="25">
        <v>1500000</v>
      </c>
      <c r="H86" s="19">
        <v>5.0999999999999996</v>
      </c>
      <c r="I86">
        <v>0.75</v>
      </c>
      <c r="J86" s="19">
        <v>4.5410000000000004</v>
      </c>
      <c r="K86" s="18">
        <f t="shared" si="6"/>
        <v>1500000</v>
      </c>
      <c r="L86" s="18" t="str">
        <f t="shared" si="7"/>
        <v>BUY</v>
      </c>
      <c r="M86" s="18" t="str">
        <f t="shared" si="8"/>
        <v>PUT</v>
      </c>
      <c r="N86" s="18" t="str">
        <f t="shared" si="9"/>
        <v>BUY - PUT</v>
      </c>
      <c r="O86" s="18">
        <f t="shared" si="10"/>
        <v>5.2910000000000004</v>
      </c>
      <c r="P86" s="6">
        <f t="shared" si="11"/>
        <v>286500.00000000111</v>
      </c>
    </row>
    <row r="87" spans="1:16" x14ac:dyDescent="0.2">
      <c r="A87" s="18" t="s">
        <v>172</v>
      </c>
      <c r="B87" t="s">
        <v>384</v>
      </c>
      <c r="C87" s="19" t="s">
        <v>27</v>
      </c>
      <c r="D87" t="s">
        <v>19</v>
      </c>
      <c r="E87" t="s">
        <v>20</v>
      </c>
      <c r="F87" s="24">
        <v>36831</v>
      </c>
      <c r="G87" s="25">
        <v>-1000000</v>
      </c>
      <c r="H87" s="19">
        <v>5.0999999999999996</v>
      </c>
      <c r="I87">
        <v>1</v>
      </c>
      <c r="J87" s="19">
        <v>4.5410000000000004</v>
      </c>
      <c r="K87" s="18">
        <f t="shared" si="6"/>
        <v>1000000</v>
      </c>
      <c r="L87" s="18" t="str">
        <f t="shared" si="7"/>
        <v>SELL</v>
      </c>
      <c r="M87" s="18" t="str">
        <f t="shared" si="8"/>
        <v>CALL</v>
      </c>
      <c r="N87" s="18" t="str">
        <f t="shared" si="9"/>
        <v>SELL - CALL</v>
      </c>
      <c r="O87" s="18">
        <f t="shared" si="10"/>
        <v>5.5410000000000004</v>
      </c>
      <c r="P87" s="6">
        <f t="shared" si="11"/>
        <v>0</v>
      </c>
    </row>
    <row r="88" spans="1:16" x14ac:dyDescent="0.2">
      <c r="A88" s="17" t="s">
        <v>172</v>
      </c>
      <c r="B88" t="s">
        <v>386</v>
      </c>
      <c r="C88" s="19" t="s">
        <v>27</v>
      </c>
      <c r="D88" t="s">
        <v>19</v>
      </c>
      <c r="E88" t="s">
        <v>20</v>
      </c>
      <c r="F88" s="24">
        <v>36831</v>
      </c>
      <c r="G88" s="25">
        <v>-500000</v>
      </c>
      <c r="H88" s="19">
        <v>5.0999999999999996</v>
      </c>
      <c r="I88">
        <v>1</v>
      </c>
      <c r="J88" s="19">
        <v>4.5410000000000004</v>
      </c>
      <c r="K88" s="18">
        <f t="shared" si="6"/>
        <v>500000</v>
      </c>
      <c r="L88" s="18" t="str">
        <f t="shared" si="7"/>
        <v>SELL</v>
      </c>
      <c r="M88" s="18" t="str">
        <f t="shared" si="8"/>
        <v>CALL</v>
      </c>
      <c r="N88" s="18" t="str">
        <f t="shared" si="9"/>
        <v>SELL - CALL</v>
      </c>
      <c r="O88" s="18">
        <f t="shared" si="10"/>
        <v>5.5410000000000004</v>
      </c>
      <c r="P88" s="6">
        <f t="shared" si="11"/>
        <v>0</v>
      </c>
    </row>
    <row r="89" spans="1:16" x14ac:dyDescent="0.2">
      <c r="A89" s="17" t="s">
        <v>172</v>
      </c>
      <c r="B89" t="s">
        <v>387</v>
      </c>
      <c r="C89" s="19" t="s">
        <v>27</v>
      </c>
      <c r="D89" t="s">
        <v>19</v>
      </c>
      <c r="E89" t="s">
        <v>20</v>
      </c>
      <c r="F89" s="24">
        <v>36831</v>
      </c>
      <c r="G89" s="25">
        <v>-500000</v>
      </c>
      <c r="H89" s="19">
        <v>5.0999999999999996</v>
      </c>
      <c r="I89">
        <v>1.6</v>
      </c>
      <c r="J89" s="19">
        <v>4.5410000000000004</v>
      </c>
      <c r="K89" s="18">
        <f t="shared" si="6"/>
        <v>500000</v>
      </c>
      <c r="L89" s="18" t="str">
        <f t="shared" si="7"/>
        <v>SELL</v>
      </c>
      <c r="M89" s="18" t="str">
        <f t="shared" si="8"/>
        <v>CALL</v>
      </c>
      <c r="N89" s="18" t="str">
        <f t="shared" si="9"/>
        <v>SELL - CALL</v>
      </c>
      <c r="O89" s="18">
        <f t="shared" si="10"/>
        <v>6.141</v>
      </c>
      <c r="P89" s="6">
        <f t="shared" si="11"/>
        <v>0</v>
      </c>
    </row>
    <row r="90" spans="1:16" x14ac:dyDescent="0.2">
      <c r="A90" s="17" t="s">
        <v>172</v>
      </c>
      <c r="B90" t="s">
        <v>388</v>
      </c>
      <c r="C90" s="19" t="s">
        <v>27</v>
      </c>
      <c r="D90" t="s">
        <v>19</v>
      </c>
      <c r="E90" t="s">
        <v>24</v>
      </c>
      <c r="F90" s="24">
        <v>36831</v>
      </c>
      <c r="G90" s="25">
        <v>-500000</v>
      </c>
      <c r="H90" s="19">
        <v>5.0999999999999996</v>
      </c>
      <c r="I90">
        <v>1.6</v>
      </c>
      <c r="J90" s="19">
        <v>4.5410000000000004</v>
      </c>
      <c r="K90" s="18">
        <f t="shared" si="6"/>
        <v>500000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6.141</v>
      </c>
      <c r="P90" s="6">
        <f t="shared" si="11"/>
        <v>-520500.00000000017</v>
      </c>
    </row>
    <row r="91" spans="1:16" x14ac:dyDescent="0.2">
      <c r="A91" s="42" t="s">
        <v>172</v>
      </c>
      <c r="B91" t="s">
        <v>391</v>
      </c>
      <c r="C91" t="s">
        <v>27</v>
      </c>
      <c r="D91" t="s">
        <v>19</v>
      </c>
      <c r="E91" t="s">
        <v>20</v>
      </c>
      <c r="F91" s="24">
        <v>36831</v>
      </c>
      <c r="G91" s="25">
        <v>500000</v>
      </c>
      <c r="H91" s="19">
        <v>5.0999999999999996</v>
      </c>
      <c r="I91">
        <v>2.2999999999999998</v>
      </c>
      <c r="J91" s="19">
        <v>4.5410000000000004</v>
      </c>
      <c r="K91" s="18">
        <f t="shared" si="6"/>
        <v>500000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6.8410000000000002</v>
      </c>
      <c r="P91" s="6">
        <f t="shared" si="11"/>
        <v>0</v>
      </c>
    </row>
    <row r="92" spans="1:16" x14ac:dyDescent="0.2">
      <c r="A92" s="18" t="s">
        <v>218</v>
      </c>
      <c r="B92" t="s">
        <v>392</v>
      </c>
      <c r="C92" t="s">
        <v>27</v>
      </c>
      <c r="D92" t="s">
        <v>19</v>
      </c>
      <c r="E92" t="s">
        <v>24</v>
      </c>
      <c r="F92" s="24">
        <v>36831</v>
      </c>
      <c r="G92" s="25">
        <v>1000000</v>
      </c>
      <c r="H92" s="19">
        <v>5.0999999999999996</v>
      </c>
      <c r="I92">
        <v>0.95</v>
      </c>
      <c r="J92" s="19">
        <v>4.5410000000000004</v>
      </c>
      <c r="K92" s="18">
        <f t="shared" si="6"/>
        <v>1000000</v>
      </c>
      <c r="L92" s="18" t="str">
        <f t="shared" si="7"/>
        <v>BUY</v>
      </c>
      <c r="M92" s="18" t="str">
        <f t="shared" si="8"/>
        <v>PUT</v>
      </c>
      <c r="N92" s="18" t="str">
        <f t="shared" si="9"/>
        <v>BUY - PUT</v>
      </c>
      <c r="O92" s="18">
        <f t="shared" si="10"/>
        <v>5.4910000000000005</v>
      </c>
      <c r="P92" s="6">
        <f t="shared" si="11"/>
        <v>391000.00000000093</v>
      </c>
    </row>
    <row r="93" spans="1:16" x14ac:dyDescent="0.2">
      <c r="A93" s="18" t="s">
        <v>218</v>
      </c>
      <c r="B93" t="s">
        <v>397</v>
      </c>
      <c r="C93" s="19" t="s">
        <v>27</v>
      </c>
      <c r="D93" t="s">
        <v>19</v>
      </c>
      <c r="E93" t="s">
        <v>24</v>
      </c>
      <c r="F93" s="24">
        <v>36831</v>
      </c>
      <c r="G93" s="25">
        <v>500000</v>
      </c>
      <c r="H93" s="19">
        <v>5.0999999999999996</v>
      </c>
      <c r="I93">
        <v>0.95</v>
      </c>
      <c r="J93" s="19">
        <v>4.5410000000000004</v>
      </c>
      <c r="K93" s="18">
        <f t="shared" si="6"/>
        <v>500000</v>
      </c>
      <c r="L93" s="18" t="str">
        <f t="shared" si="7"/>
        <v>BUY</v>
      </c>
      <c r="M93" s="18" t="str">
        <f t="shared" si="8"/>
        <v>PUT</v>
      </c>
      <c r="N93" s="18" t="str">
        <f t="shared" si="9"/>
        <v>BUY - PUT</v>
      </c>
      <c r="O93" s="18">
        <f t="shared" si="10"/>
        <v>5.4910000000000005</v>
      </c>
      <c r="P93" s="6">
        <f t="shared" si="11"/>
        <v>195500.00000000047</v>
      </c>
    </row>
    <row r="94" spans="1:16" x14ac:dyDescent="0.2">
      <c r="A94" s="18" t="s">
        <v>172</v>
      </c>
      <c r="B94" t="s">
        <v>398</v>
      </c>
      <c r="C94" s="19" t="s">
        <v>27</v>
      </c>
      <c r="D94" t="s">
        <v>19</v>
      </c>
      <c r="E94" t="s">
        <v>20</v>
      </c>
      <c r="F94" s="24">
        <v>36831</v>
      </c>
      <c r="G94" s="25">
        <v>-1000000</v>
      </c>
      <c r="H94" s="19">
        <v>5.0999999999999996</v>
      </c>
      <c r="I94">
        <v>1.7</v>
      </c>
      <c r="J94" s="19">
        <v>4.5410000000000004</v>
      </c>
      <c r="K94" s="18">
        <f t="shared" si="6"/>
        <v>1000000</v>
      </c>
      <c r="L94" s="18" t="str">
        <f t="shared" si="7"/>
        <v>SELL</v>
      </c>
      <c r="M94" s="18" t="str">
        <f t="shared" si="8"/>
        <v>CALL</v>
      </c>
      <c r="N94" s="18" t="str">
        <f t="shared" si="9"/>
        <v>SELL - CALL</v>
      </c>
      <c r="O94" s="18">
        <f t="shared" si="10"/>
        <v>6.2410000000000005</v>
      </c>
      <c r="P94" s="6">
        <f t="shared" si="11"/>
        <v>0</v>
      </c>
    </row>
    <row r="95" spans="1:16" x14ac:dyDescent="0.2">
      <c r="A95" s="18" t="s">
        <v>172</v>
      </c>
      <c r="B95" t="s">
        <v>399</v>
      </c>
      <c r="C95" s="19" t="s">
        <v>27</v>
      </c>
      <c r="D95" t="s">
        <v>19</v>
      </c>
      <c r="E95" t="s">
        <v>24</v>
      </c>
      <c r="F95" s="24">
        <v>36831</v>
      </c>
      <c r="G95" s="25">
        <v>-1000000</v>
      </c>
      <c r="H95" s="19">
        <v>5.0999999999999996</v>
      </c>
      <c r="I95">
        <v>1.7</v>
      </c>
      <c r="J95" s="19">
        <v>4.5410000000000004</v>
      </c>
      <c r="K95" s="18">
        <f t="shared" si="6"/>
        <v>1000000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6.2410000000000005</v>
      </c>
      <c r="P95" s="6">
        <f t="shared" si="11"/>
        <v>-1141000.0000000009</v>
      </c>
    </row>
    <row r="96" spans="1:16" x14ac:dyDescent="0.2">
      <c r="A96" t="s">
        <v>277</v>
      </c>
      <c r="B96" t="s">
        <v>404</v>
      </c>
      <c r="C96" s="19" t="s">
        <v>27</v>
      </c>
      <c r="D96" t="s">
        <v>19</v>
      </c>
      <c r="E96" t="s">
        <v>20</v>
      </c>
      <c r="F96" s="24">
        <v>36831</v>
      </c>
      <c r="G96" s="25">
        <v>1000000</v>
      </c>
      <c r="H96" s="19">
        <v>5.0999999999999996</v>
      </c>
      <c r="I96">
        <v>0.8</v>
      </c>
      <c r="J96" s="19">
        <v>4.5410000000000004</v>
      </c>
      <c r="K96" s="18">
        <f t="shared" si="6"/>
        <v>1000000</v>
      </c>
      <c r="L96" s="18" t="str">
        <f t="shared" si="7"/>
        <v>BUY</v>
      </c>
      <c r="M96" s="18" t="str">
        <f t="shared" si="8"/>
        <v>CALL</v>
      </c>
      <c r="N96" s="18" t="str">
        <f t="shared" si="9"/>
        <v>BUY - CALL</v>
      </c>
      <c r="O96" s="18">
        <f t="shared" si="10"/>
        <v>5.3410000000000002</v>
      </c>
      <c r="P96" s="6">
        <f t="shared" si="11"/>
        <v>0</v>
      </c>
    </row>
    <row r="97" spans="1:16" x14ac:dyDescent="0.2">
      <c r="A97" s="17" t="s">
        <v>121</v>
      </c>
      <c r="B97" t="s">
        <v>405</v>
      </c>
      <c r="C97" s="19" t="s">
        <v>27</v>
      </c>
      <c r="D97" t="s">
        <v>19</v>
      </c>
      <c r="E97" t="s">
        <v>20</v>
      </c>
      <c r="F97" s="24">
        <v>36831</v>
      </c>
      <c r="G97" s="25">
        <v>300000</v>
      </c>
      <c r="H97" s="19">
        <v>5.0999999999999996</v>
      </c>
      <c r="I97">
        <v>2.5</v>
      </c>
      <c r="J97" s="19">
        <v>4.5410000000000004</v>
      </c>
      <c r="K97" s="18">
        <f t="shared" si="6"/>
        <v>300000</v>
      </c>
      <c r="L97" s="18" t="str">
        <f t="shared" si="7"/>
        <v>BUY</v>
      </c>
      <c r="M97" s="18" t="str">
        <f t="shared" si="8"/>
        <v>CALL</v>
      </c>
      <c r="N97" s="18" t="str">
        <f t="shared" si="9"/>
        <v>BUY - CALL</v>
      </c>
      <c r="O97" s="18">
        <f t="shared" si="10"/>
        <v>7.0410000000000004</v>
      </c>
      <c r="P97" s="6">
        <f t="shared" si="11"/>
        <v>0</v>
      </c>
    </row>
    <row r="98" spans="1:16" x14ac:dyDescent="0.2">
      <c r="A98" s="17" t="s">
        <v>172</v>
      </c>
      <c r="B98" t="s">
        <v>408</v>
      </c>
      <c r="C98" s="19" t="s">
        <v>27</v>
      </c>
      <c r="D98" t="s">
        <v>19</v>
      </c>
      <c r="E98" t="s">
        <v>24</v>
      </c>
      <c r="F98" s="24">
        <v>36831</v>
      </c>
      <c r="G98" s="25">
        <v>-1000000</v>
      </c>
      <c r="H98" s="19">
        <v>5.0999999999999996</v>
      </c>
      <c r="I98">
        <v>1.3</v>
      </c>
      <c r="J98" s="19">
        <v>4.5410000000000004</v>
      </c>
      <c r="K98" s="18">
        <f t="shared" si="6"/>
        <v>1000000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5.8410000000000002</v>
      </c>
      <c r="P98" s="6">
        <f t="shared" si="11"/>
        <v>-741000.00000000058</v>
      </c>
    </row>
    <row r="99" spans="1:16" x14ac:dyDescent="0.2">
      <c r="A99" s="17" t="s">
        <v>218</v>
      </c>
      <c r="B99" t="s">
        <v>409</v>
      </c>
      <c r="C99" s="19" t="s">
        <v>27</v>
      </c>
      <c r="D99" t="s">
        <v>19</v>
      </c>
      <c r="E99" t="s">
        <v>20</v>
      </c>
      <c r="F99" s="24">
        <v>36831</v>
      </c>
      <c r="G99" s="25">
        <v>500000</v>
      </c>
      <c r="H99" s="19">
        <v>5.0999999999999996</v>
      </c>
      <c r="I99">
        <v>0.8</v>
      </c>
      <c r="J99" s="19">
        <v>4.5410000000000004</v>
      </c>
      <c r="K99" s="18">
        <f t="shared" si="6"/>
        <v>500000</v>
      </c>
      <c r="L99" s="18" t="str">
        <f t="shared" si="7"/>
        <v>BUY</v>
      </c>
      <c r="M99" s="18" t="str">
        <f t="shared" si="8"/>
        <v>CALL</v>
      </c>
      <c r="N99" s="18" t="str">
        <f t="shared" si="9"/>
        <v>BUY - CALL</v>
      </c>
      <c r="O99" s="18">
        <f t="shared" si="10"/>
        <v>5.3410000000000002</v>
      </c>
      <c r="P99" s="6">
        <f t="shared" si="11"/>
        <v>0</v>
      </c>
    </row>
    <row r="100" spans="1:16" x14ac:dyDescent="0.2">
      <c r="A100" t="s">
        <v>120</v>
      </c>
      <c r="B100" t="s">
        <v>410</v>
      </c>
      <c r="C100" s="19" t="s">
        <v>27</v>
      </c>
      <c r="D100" t="s">
        <v>19</v>
      </c>
      <c r="E100" t="s">
        <v>20</v>
      </c>
      <c r="F100" s="24">
        <v>36831</v>
      </c>
      <c r="G100" s="25">
        <v>150000</v>
      </c>
      <c r="H100" s="19">
        <v>5.0999999999999996</v>
      </c>
      <c r="I100">
        <v>1.3</v>
      </c>
      <c r="J100" s="19">
        <v>4.5410000000000004</v>
      </c>
      <c r="K100" s="18">
        <f t="shared" si="6"/>
        <v>150000</v>
      </c>
      <c r="L100" s="18" t="str">
        <f t="shared" si="7"/>
        <v>BUY</v>
      </c>
      <c r="M100" s="18" t="str">
        <f t="shared" si="8"/>
        <v>CALL</v>
      </c>
      <c r="N100" s="18" t="str">
        <f t="shared" si="9"/>
        <v>BUY - CALL</v>
      </c>
      <c r="O100" s="18">
        <f t="shared" si="10"/>
        <v>5.8410000000000002</v>
      </c>
      <c r="P100" s="6">
        <f t="shared" si="11"/>
        <v>0</v>
      </c>
    </row>
    <row r="101" spans="1:16" x14ac:dyDescent="0.2">
      <c r="A101" t="s">
        <v>120</v>
      </c>
      <c r="B101" t="s">
        <v>411</v>
      </c>
      <c r="C101" s="19" t="s">
        <v>27</v>
      </c>
      <c r="D101" t="s">
        <v>19</v>
      </c>
      <c r="E101" t="s">
        <v>24</v>
      </c>
      <c r="F101" s="24">
        <v>36831</v>
      </c>
      <c r="G101" s="25">
        <v>150000</v>
      </c>
      <c r="H101" s="19">
        <v>5.0999999999999996</v>
      </c>
      <c r="I101">
        <v>1.3</v>
      </c>
      <c r="J101" s="19">
        <v>4.5410000000000004</v>
      </c>
      <c r="K101" s="18">
        <f t="shared" si="6"/>
        <v>150000</v>
      </c>
      <c r="L101" s="18" t="str">
        <f t="shared" si="7"/>
        <v>BUY</v>
      </c>
      <c r="M101" s="18" t="str">
        <f t="shared" si="8"/>
        <v>PUT</v>
      </c>
      <c r="N101" s="18" t="str">
        <f t="shared" si="9"/>
        <v>BUY - PUT</v>
      </c>
      <c r="O101" s="18">
        <f t="shared" si="10"/>
        <v>5.8410000000000002</v>
      </c>
      <c r="P101" s="6">
        <f t="shared" si="11"/>
        <v>111150.00000000009</v>
      </c>
    </row>
    <row r="102" spans="1:16" x14ac:dyDescent="0.2">
      <c r="A102" t="s">
        <v>172</v>
      </c>
      <c r="B102" t="s">
        <v>419</v>
      </c>
      <c r="C102" s="19" t="s">
        <v>27</v>
      </c>
      <c r="D102" t="s">
        <v>19</v>
      </c>
      <c r="E102" t="s">
        <v>24</v>
      </c>
      <c r="F102" s="24">
        <v>36831</v>
      </c>
      <c r="G102" s="25">
        <v>500000</v>
      </c>
      <c r="H102" s="19">
        <v>5.0999999999999996</v>
      </c>
      <c r="I102" s="86">
        <v>1</v>
      </c>
      <c r="J102" s="19">
        <v>4.5410000000000004</v>
      </c>
      <c r="K102" s="18">
        <f t="shared" si="6"/>
        <v>500000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5.5410000000000004</v>
      </c>
      <c r="P102" s="6">
        <f t="shared" si="11"/>
        <v>220500.00000000035</v>
      </c>
    </row>
    <row r="103" spans="1:16" x14ac:dyDescent="0.2">
      <c r="A103" t="s">
        <v>172</v>
      </c>
      <c r="B103" t="s">
        <v>420</v>
      </c>
      <c r="C103" s="19" t="s">
        <v>27</v>
      </c>
      <c r="D103" t="s">
        <v>19</v>
      </c>
      <c r="E103" t="s">
        <v>20</v>
      </c>
      <c r="F103" s="24">
        <v>36831</v>
      </c>
      <c r="G103" s="25">
        <v>-300000</v>
      </c>
      <c r="H103" s="19">
        <v>5.0999999999999996</v>
      </c>
      <c r="I103" s="86">
        <v>2.5</v>
      </c>
      <c r="J103" s="19">
        <v>4.5410000000000004</v>
      </c>
      <c r="K103" s="18">
        <f t="shared" si="6"/>
        <v>300000</v>
      </c>
      <c r="L103" s="18" t="str">
        <f t="shared" si="7"/>
        <v>SELL</v>
      </c>
      <c r="M103" s="18" t="str">
        <f t="shared" si="8"/>
        <v>CALL</v>
      </c>
      <c r="N103" s="18" t="str">
        <f t="shared" si="9"/>
        <v>SELL - CALL</v>
      </c>
      <c r="O103" s="18">
        <f t="shared" si="10"/>
        <v>7.0410000000000004</v>
      </c>
      <c r="P103" s="6">
        <f t="shared" si="11"/>
        <v>0</v>
      </c>
    </row>
    <row r="104" spans="1:16" x14ac:dyDescent="0.2">
      <c r="A104" t="s">
        <v>172</v>
      </c>
      <c r="B104" t="s">
        <v>421</v>
      </c>
      <c r="C104" s="19" t="s">
        <v>27</v>
      </c>
      <c r="D104" t="s">
        <v>19</v>
      </c>
      <c r="E104" t="s">
        <v>20</v>
      </c>
      <c r="F104" s="24">
        <v>36831</v>
      </c>
      <c r="G104" s="25">
        <v>-500000</v>
      </c>
      <c r="H104" s="19">
        <v>5.0999999999999996</v>
      </c>
      <c r="I104" s="86">
        <v>1.52</v>
      </c>
      <c r="J104" s="19">
        <v>4.5410000000000004</v>
      </c>
      <c r="K104" s="18">
        <f t="shared" si="6"/>
        <v>500000</v>
      </c>
      <c r="L104" s="18" t="str">
        <f t="shared" si="7"/>
        <v>SELL</v>
      </c>
      <c r="M104" s="18" t="str">
        <f t="shared" si="8"/>
        <v>CALL</v>
      </c>
      <c r="N104" s="18" t="str">
        <f t="shared" si="9"/>
        <v>SELL - CALL</v>
      </c>
      <c r="O104" s="18">
        <f t="shared" si="10"/>
        <v>6.0609999999999999</v>
      </c>
      <c r="P104" s="6">
        <f t="shared" si="11"/>
        <v>0</v>
      </c>
    </row>
    <row r="105" spans="1:16" x14ac:dyDescent="0.2">
      <c r="A105" t="s">
        <v>172</v>
      </c>
      <c r="B105" t="s">
        <v>422</v>
      </c>
      <c r="C105" s="19" t="s">
        <v>27</v>
      </c>
      <c r="D105" t="s">
        <v>19</v>
      </c>
      <c r="E105" t="s">
        <v>24</v>
      </c>
      <c r="F105" s="24">
        <v>36831</v>
      </c>
      <c r="G105" s="25">
        <v>-500000</v>
      </c>
      <c r="H105" s="19">
        <v>5.0999999999999996</v>
      </c>
      <c r="I105" s="86">
        <v>1.52</v>
      </c>
      <c r="J105" s="19">
        <v>4.5410000000000004</v>
      </c>
      <c r="K105" s="18">
        <f t="shared" si="6"/>
        <v>500000</v>
      </c>
      <c r="L105" s="18" t="str">
        <f t="shared" si="7"/>
        <v>SELL</v>
      </c>
      <c r="M105" s="18" t="str">
        <f t="shared" si="8"/>
        <v>PUT</v>
      </c>
      <c r="N105" s="18" t="str">
        <f t="shared" si="9"/>
        <v>SELL - PUT</v>
      </c>
      <c r="O105" s="18">
        <f t="shared" si="10"/>
        <v>6.0609999999999999</v>
      </c>
      <c r="P105" s="82">
        <f t="shared" si="11"/>
        <v>-480500.00000000017</v>
      </c>
    </row>
    <row r="106" spans="1:16" x14ac:dyDescent="0.2">
      <c r="A106" t="s">
        <v>218</v>
      </c>
      <c r="B106" t="s">
        <v>423</v>
      </c>
      <c r="C106" s="19" t="s">
        <v>27</v>
      </c>
      <c r="D106" t="s">
        <v>19</v>
      </c>
      <c r="E106" t="s">
        <v>20</v>
      </c>
      <c r="F106" s="24">
        <v>36831</v>
      </c>
      <c r="G106" s="25">
        <v>500000</v>
      </c>
      <c r="H106" s="19">
        <v>5.0999999999999996</v>
      </c>
      <c r="I106" s="86">
        <v>1</v>
      </c>
      <c r="J106" s="19">
        <v>4.5410000000000004</v>
      </c>
      <c r="K106" s="18">
        <f t="shared" ref="K106:K169" si="12">ABS(G106)</f>
        <v>500000</v>
      </c>
      <c r="L106" s="18" t="str">
        <f t="shared" ref="L106:L169" si="13">IF(G106&gt;0,"BUY","SELL")</f>
        <v>BUY</v>
      </c>
      <c r="M106" s="18" t="str">
        <f t="shared" ref="M106:M169" si="14">IF(E106="C","CALL","PUT")</f>
        <v>CALL</v>
      </c>
      <c r="N106" s="18" t="str">
        <f t="shared" ref="N106:N169" si="15">CONCATENATE(L106," - ",M106)</f>
        <v>BUY - CALL</v>
      </c>
      <c r="O106" s="18">
        <f t="shared" ref="O106:O169" si="16">I106+J106</f>
        <v>5.5410000000000004</v>
      </c>
      <c r="P106" s="82">
        <f t="shared" ref="P106:P169" si="17">IF(N106="SELL - PUT",IF(H106-O106&gt;0,0,(H106-O106)*K106),IF(N106="BUY - CALL",IF(O106-H106&gt;0,0,(H106-O106)*K106),IF(N106="SELL - CALL",IF(O106-H106&gt;0,0,(O106-H106)*K106),IF(N106="BUY - PUT",IF(H106-O106&gt;0,0,(O106-H106)*K106)))))</f>
        <v>0</v>
      </c>
    </row>
    <row r="107" spans="1:16" x14ac:dyDescent="0.2">
      <c r="A107" t="s">
        <v>218</v>
      </c>
      <c r="B107" t="s">
        <v>424</v>
      </c>
      <c r="C107" s="19" t="s">
        <v>27</v>
      </c>
      <c r="D107" t="s">
        <v>19</v>
      </c>
      <c r="E107" t="s">
        <v>20</v>
      </c>
      <c r="F107" s="24">
        <v>36831</v>
      </c>
      <c r="G107" s="25">
        <v>-500000</v>
      </c>
      <c r="H107" s="19">
        <v>5.0999999999999996</v>
      </c>
      <c r="I107" s="86">
        <v>1.5</v>
      </c>
      <c r="J107" s="19">
        <v>4.5410000000000004</v>
      </c>
      <c r="K107" s="18">
        <f t="shared" si="12"/>
        <v>500000</v>
      </c>
      <c r="L107" s="18" t="str">
        <f t="shared" si="13"/>
        <v>SELL</v>
      </c>
      <c r="M107" s="18" t="str">
        <f t="shared" si="14"/>
        <v>CALL</v>
      </c>
      <c r="N107" s="18" t="str">
        <f t="shared" si="15"/>
        <v>SELL - CALL</v>
      </c>
      <c r="O107" s="18">
        <f t="shared" si="16"/>
        <v>6.0410000000000004</v>
      </c>
      <c r="P107" s="82">
        <f t="shared" si="17"/>
        <v>0</v>
      </c>
    </row>
    <row r="108" spans="1:16" x14ac:dyDescent="0.2">
      <c r="A108" t="s">
        <v>277</v>
      </c>
      <c r="B108" t="s">
        <v>425</v>
      </c>
      <c r="C108" s="19" t="s">
        <v>27</v>
      </c>
      <c r="D108" t="s">
        <v>19</v>
      </c>
      <c r="E108" t="s">
        <v>20</v>
      </c>
      <c r="F108" s="24">
        <v>36831</v>
      </c>
      <c r="G108" s="25">
        <v>1000000</v>
      </c>
      <c r="H108" s="19">
        <v>5.0999999999999996</v>
      </c>
      <c r="I108" s="86">
        <v>1</v>
      </c>
      <c r="J108" s="19">
        <v>4.5410000000000004</v>
      </c>
      <c r="K108" s="18">
        <f t="shared" si="12"/>
        <v>1000000</v>
      </c>
      <c r="L108" s="18" t="str">
        <f t="shared" si="13"/>
        <v>BUY</v>
      </c>
      <c r="M108" s="18" t="str">
        <f t="shared" si="14"/>
        <v>CALL</v>
      </c>
      <c r="N108" s="18" t="str">
        <f t="shared" si="15"/>
        <v>BUY - CALL</v>
      </c>
      <c r="O108" s="18">
        <f t="shared" si="16"/>
        <v>5.5410000000000004</v>
      </c>
      <c r="P108" s="82">
        <f t="shared" si="17"/>
        <v>0</v>
      </c>
    </row>
    <row r="109" spans="1:16" x14ac:dyDescent="0.2">
      <c r="A109" t="s">
        <v>253</v>
      </c>
      <c r="B109" t="s">
        <v>426</v>
      </c>
      <c r="C109" s="19" t="s">
        <v>27</v>
      </c>
      <c r="D109" t="s">
        <v>19</v>
      </c>
      <c r="E109" t="s">
        <v>20</v>
      </c>
      <c r="F109" s="24">
        <v>36831</v>
      </c>
      <c r="G109" s="25">
        <v>600000</v>
      </c>
      <c r="H109" s="19">
        <v>5.0999999999999996</v>
      </c>
      <c r="I109" s="86">
        <v>3</v>
      </c>
      <c r="J109" s="19">
        <v>4.5410000000000004</v>
      </c>
      <c r="K109" s="18">
        <f t="shared" si="12"/>
        <v>600000</v>
      </c>
      <c r="L109" s="18" t="str">
        <f t="shared" si="13"/>
        <v>BUY</v>
      </c>
      <c r="M109" s="18" t="str">
        <f t="shared" si="14"/>
        <v>CALL</v>
      </c>
      <c r="N109" s="18" t="str">
        <f t="shared" si="15"/>
        <v>BUY - CALL</v>
      </c>
      <c r="O109" s="18">
        <f t="shared" si="16"/>
        <v>7.5410000000000004</v>
      </c>
      <c r="P109" s="82">
        <f t="shared" si="17"/>
        <v>0</v>
      </c>
    </row>
    <row r="110" spans="1:16" x14ac:dyDescent="0.2">
      <c r="A110" t="s">
        <v>253</v>
      </c>
      <c r="B110" t="s">
        <v>427</v>
      </c>
      <c r="C110" s="19" t="s">
        <v>27</v>
      </c>
      <c r="D110" t="s">
        <v>19</v>
      </c>
      <c r="E110" t="s">
        <v>20</v>
      </c>
      <c r="F110" s="24">
        <v>36831</v>
      </c>
      <c r="G110" s="25">
        <v>-600000</v>
      </c>
      <c r="H110" s="19">
        <v>5.0999999999999996</v>
      </c>
      <c r="I110" s="86">
        <v>3.5</v>
      </c>
      <c r="J110" s="19">
        <v>4.5410000000000004</v>
      </c>
      <c r="K110" s="18">
        <f t="shared" si="12"/>
        <v>600000</v>
      </c>
      <c r="L110" s="18" t="str">
        <f t="shared" si="13"/>
        <v>SELL</v>
      </c>
      <c r="M110" s="18" t="str">
        <f t="shared" si="14"/>
        <v>CALL</v>
      </c>
      <c r="N110" s="18" t="str">
        <f t="shared" si="15"/>
        <v>SELL - CALL</v>
      </c>
      <c r="O110" s="18">
        <f t="shared" si="16"/>
        <v>8.0410000000000004</v>
      </c>
      <c r="P110" s="82">
        <f t="shared" si="17"/>
        <v>0</v>
      </c>
    </row>
    <row r="111" spans="1:16" x14ac:dyDescent="0.2">
      <c r="A111" t="s">
        <v>199</v>
      </c>
      <c r="B111" t="s">
        <v>428</v>
      </c>
      <c r="C111" s="19" t="s">
        <v>27</v>
      </c>
      <c r="D111" t="s">
        <v>19</v>
      </c>
      <c r="E111" t="s">
        <v>24</v>
      </c>
      <c r="F111" s="24">
        <v>36831</v>
      </c>
      <c r="G111" s="25">
        <v>1000000</v>
      </c>
      <c r="H111" s="19">
        <v>5.0999999999999996</v>
      </c>
      <c r="I111" s="86">
        <v>0.95</v>
      </c>
      <c r="J111" s="19">
        <v>4.5410000000000004</v>
      </c>
      <c r="K111" s="18">
        <f t="shared" si="12"/>
        <v>1000000</v>
      </c>
      <c r="L111" s="18" t="str">
        <f t="shared" si="13"/>
        <v>BUY</v>
      </c>
      <c r="M111" s="18" t="str">
        <f t="shared" si="14"/>
        <v>PUT</v>
      </c>
      <c r="N111" s="18" t="str">
        <f t="shared" si="15"/>
        <v>BUY - PUT</v>
      </c>
      <c r="O111" s="18">
        <f t="shared" si="16"/>
        <v>5.4910000000000005</v>
      </c>
      <c r="P111" s="82">
        <f t="shared" si="17"/>
        <v>391000.00000000093</v>
      </c>
    </row>
    <row r="112" spans="1:16" x14ac:dyDescent="0.2">
      <c r="A112" t="s">
        <v>218</v>
      </c>
      <c r="B112" t="s">
        <v>429</v>
      </c>
      <c r="C112" s="19" t="s">
        <v>27</v>
      </c>
      <c r="D112" t="s">
        <v>19</v>
      </c>
      <c r="E112" t="s">
        <v>20</v>
      </c>
      <c r="F112" s="24">
        <v>36831</v>
      </c>
      <c r="G112" s="25">
        <v>-300000</v>
      </c>
      <c r="H112" s="19">
        <v>5.0999999999999996</v>
      </c>
      <c r="I112" s="86">
        <v>4</v>
      </c>
      <c r="J112" s="19">
        <v>4.5410000000000004</v>
      </c>
      <c r="K112" s="18">
        <f t="shared" si="12"/>
        <v>300000</v>
      </c>
      <c r="L112" s="18" t="str">
        <f t="shared" si="13"/>
        <v>SELL</v>
      </c>
      <c r="M112" s="18" t="str">
        <f t="shared" si="14"/>
        <v>CALL</v>
      </c>
      <c r="N112" s="18" t="str">
        <f t="shared" si="15"/>
        <v>SELL - CALL</v>
      </c>
      <c r="O112" s="18">
        <f t="shared" si="16"/>
        <v>8.5410000000000004</v>
      </c>
      <c r="P112" s="82">
        <f t="shared" si="17"/>
        <v>0</v>
      </c>
    </row>
    <row r="113" spans="1:16" x14ac:dyDescent="0.2">
      <c r="A113" t="s">
        <v>115</v>
      </c>
      <c r="B113" t="s">
        <v>432</v>
      </c>
      <c r="C113" s="19" t="s">
        <v>27</v>
      </c>
      <c r="D113" t="s">
        <v>19</v>
      </c>
      <c r="E113" t="s">
        <v>20</v>
      </c>
      <c r="F113" s="24">
        <v>36831</v>
      </c>
      <c r="G113" s="25">
        <v>300000</v>
      </c>
      <c r="H113" s="19">
        <v>5.0999999999999996</v>
      </c>
      <c r="I113" s="86">
        <v>2.5</v>
      </c>
      <c r="J113" s="19">
        <v>4.5410000000000004</v>
      </c>
      <c r="K113" s="18">
        <f t="shared" si="12"/>
        <v>300000</v>
      </c>
      <c r="L113" s="18" t="str">
        <f t="shared" si="13"/>
        <v>BUY</v>
      </c>
      <c r="M113" s="18" t="str">
        <f t="shared" si="14"/>
        <v>CALL</v>
      </c>
      <c r="N113" s="18" t="str">
        <f t="shared" si="15"/>
        <v>BUY - CALL</v>
      </c>
      <c r="O113" s="18">
        <f t="shared" si="16"/>
        <v>7.0410000000000004</v>
      </c>
      <c r="P113" s="82">
        <f t="shared" si="17"/>
        <v>0</v>
      </c>
    </row>
    <row r="114" spans="1:16" x14ac:dyDescent="0.2">
      <c r="A114" t="s">
        <v>218</v>
      </c>
      <c r="B114" t="s">
        <v>434</v>
      </c>
      <c r="C114" s="19" t="s">
        <v>27</v>
      </c>
      <c r="D114" t="s">
        <v>19</v>
      </c>
      <c r="E114" t="s">
        <v>20</v>
      </c>
      <c r="F114" s="24">
        <v>36831</v>
      </c>
      <c r="G114" s="25">
        <v>-500000</v>
      </c>
      <c r="H114" s="19">
        <v>5.0999999999999996</v>
      </c>
      <c r="I114" s="86">
        <v>1.45</v>
      </c>
      <c r="J114" s="19">
        <v>4.5410000000000004</v>
      </c>
      <c r="K114" s="18">
        <f t="shared" si="12"/>
        <v>500000</v>
      </c>
      <c r="L114" s="18" t="str">
        <f t="shared" si="13"/>
        <v>SELL</v>
      </c>
      <c r="M114" s="18" t="str">
        <f t="shared" si="14"/>
        <v>CALL</v>
      </c>
      <c r="N114" s="18" t="str">
        <f t="shared" si="15"/>
        <v>SELL - CALL</v>
      </c>
      <c r="O114" s="18">
        <f t="shared" si="16"/>
        <v>5.9910000000000005</v>
      </c>
      <c r="P114" s="82">
        <f t="shared" si="17"/>
        <v>0</v>
      </c>
    </row>
    <row r="115" spans="1:16" x14ac:dyDescent="0.2">
      <c r="A115" t="s">
        <v>218</v>
      </c>
      <c r="B115" t="s">
        <v>435</v>
      </c>
      <c r="C115" s="19" t="s">
        <v>27</v>
      </c>
      <c r="D115" t="s">
        <v>19</v>
      </c>
      <c r="E115" t="s">
        <v>24</v>
      </c>
      <c r="F115" s="24">
        <v>36831</v>
      </c>
      <c r="G115" s="25">
        <v>-500000</v>
      </c>
      <c r="H115" s="19">
        <v>5.0999999999999996</v>
      </c>
      <c r="I115" s="86">
        <v>1.45</v>
      </c>
      <c r="J115" s="19">
        <v>4.5410000000000004</v>
      </c>
      <c r="K115" s="18">
        <f t="shared" si="12"/>
        <v>500000</v>
      </c>
      <c r="L115" s="18" t="str">
        <f t="shared" si="13"/>
        <v>SELL</v>
      </c>
      <c r="M115" s="18" t="str">
        <f t="shared" si="14"/>
        <v>PUT</v>
      </c>
      <c r="N115" s="18" t="str">
        <f t="shared" si="15"/>
        <v>SELL - PUT</v>
      </c>
      <c r="O115" s="18">
        <f t="shared" si="16"/>
        <v>5.9910000000000005</v>
      </c>
      <c r="P115" s="82">
        <f t="shared" si="17"/>
        <v>-445500.00000000047</v>
      </c>
    </row>
    <row r="116" spans="1:16" x14ac:dyDescent="0.2">
      <c r="A116" t="s">
        <v>218</v>
      </c>
      <c r="B116" t="s">
        <v>436</v>
      </c>
      <c r="C116" s="19" t="s">
        <v>27</v>
      </c>
      <c r="D116" t="s">
        <v>19</v>
      </c>
      <c r="E116" t="s">
        <v>24</v>
      </c>
      <c r="F116" s="24">
        <v>36831</v>
      </c>
      <c r="G116" s="25">
        <v>1000000</v>
      </c>
      <c r="H116" s="19">
        <v>5.0999999999999996</v>
      </c>
      <c r="I116" s="86">
        <v>0.95</v>
      </c>
      <c r="J116" s="19">
        <v>4.5410000000000004</v>
      </c>
      <c r="K116" s="18">
        <f t="shared" si="12"/>
        <v>1000000</v>
      </c>
      <c r="L116" s="18" t="str">
        <f t="shared" si="13"/>
        <v>BUY</v>
      </c>
      <c r="M116" s="18" t="str">
        <f t="shared" si="14"/>
        <v>PUT</v>
      </c>
      <c r="N116" s="18" t="str">
        <f t="shared" si="15"/>
        <v>BUY - PUT</v>
      </c>
      <c r="O116" s="18">
        <f t="shared" si="16"/>
        <v>5.4910000000000005</v>
      </c>
      <c r="P116" s="82">
        <f t="shared" si="17"/>
        <v>391000.00000000093</v>
      </c>
    </row>
    <row r="117" spans="1:16" x14ac:dyDescent="0.2">
      <c r="A117" t="s">
        <v>173</v>
      </c>
      <c r="B117" t="s">
        <v>439</v>
      </c>
      <c r="C117" s="19" t="s">
        <v>27</v>
      </c>
      <c r="D117" t="s">
        <v>19</v>
      </c>
      <c r="E117" t="s">
        <v>24</v>
      </c>
      <c r="F117" s="24">
        <v>36831</v>
      </c>
      <c r="G117" s="25">
        <v>2000000</v>
      </c>
      <c r="H117" s="19">
        <v>5.0999999999999996</v>
      </c>
      <c r="I117" s="86">
        <v>0.5</v>
      </c>
      <c r="J117" s="19">
        <v>4.5410000000000004</v>
      </c>
      <c r="K117" s="18">
        <f t="shared" si="12"/>
        <v>2000000</v>
      </c>
      <c r="L117" s="18" t="str">
        <f t="shared" si="13"/>
        <v>BUY</v>
      </c>
      <c r="M117" s="18" t="str">
        <f t="shared" si="14"/>
        <v>PUT</v>
      </c>
      <c r="N117" s="18" t="str">
        <f t="shared" si="15"/>
        <v>BUY - PUT</v>
      </c>
      <c r="O117" s="18">
        <f t="shared" si="16"/>
        <v>5.0410000000000004</v>
      </c>
      <c r="P117" s="82">
        <f t="shared" si="17"/>
        <v>0</v>
      </c>
    </row>
    <row r="118" spans="1:16" x14ac:dyDescent="0.2">
      <c r="A118" t="s">
        <v>218</v>
      </c>
      <c r="B118" t="s">
        <v>453</v>
      </c>
      <c r="C118" s="19" t="s">
        <v>27</v>
      </c>
      <c r="D118" t="s">
        <v>19</v>
      </c>
      <c r="E118" t="s">
        <v>20</v>
      </c>
      <c r="F118" s="24">
        <v>36831</v>
      </c>
      <c r="G118" s="25">
        <v>500000</v>
      </c>
      <c r="H118" s="19">
        <v>5.0999999999999996</v>
      </c>
      <c r="I118" s="86">
        <v>1</v>
      </c>
      <c r="J118" s="19">
        <v>4.5410000000000004</v>
      </c>
      <c r="K118" s="18">
        <f t="shared" si="12"/>
        <v>500000</v>
      </c>
      <c r="L118" s="18" t="str">
        <f t="shared" si="13"/>
        <v>BUY</v>
      </c>
      <c r="M118" s="18" t="str">
        <f t="shared" si="14"/>
        <v>CALL</v>
      </c>
      <c r="N118" s="18" t="str">
        <f t="shared" si="15"/>
        <v>BUY - CALL</v>
      </c>
      <c r="O118" s="18">
        <f t="shared" si="16"/>
        <v>5.5410000000000004</v>
      </c>
      <c r="P118" s="82">
        <f t="shared" si="17"/>
        <v>0</v>
      </c>
    </row>
    <row r="119" spans="1:16" x14ac:dyDescent="0.2">
      <c r="A119" t="s">
        <v>277</v>
      </c>
      <c r="B119" t="s">
        <v>454</v>
      </c>
      <c r="C119" s="19" t="s">
        <v>27</v>
      </c>
      <c r="D119" t="s">
        <v>19</v>
      </c>
      <c r="E119" t="s">
        <v>24</v>
      </c>
      <c r="F119" s="24">
        <v>36831</v>
      </c>
      <c r="G119" s="25">
        <v>1000000</v>
      </c>
      <c r="H119" s="19">
        <v>5.0999999999999996</v>
      </c>
      <c r="I119" s="86">
        <v>0.5</v>
      </c>
      <c r="J119" s="19">
        <v>4.5410000000000004</v>
      </c>
      <c r="K119" s="18">
        <f t="shared" si="12"/>
        <v>1000000</v>
      </c>
      <c r="L119" s="18" t="str">
        <f t="shared" si="13"/>
        <v>BUY</v>
      </c>
      <c r="M119" s="18" t="str">
        <f t="shared" si="14"/>
        <v>PUT</v>
      </c>
      <c r="N119" s="18" t="str">
        <f t="shared" si="15"/>
        <v>BUY - PUT</v>
      </c>
      <c r="O119" s="18">
        <f t="shared" si="16"/>
        <v>5.0410000000000004</v>
      </c>
      <c r="P119" s="82">
        <f t="shared" si="17"/>
        <v>0</v>
      </c>
    </row>
    <row r="120" spans="1:16" x14ac:dyDescent="0.2">
      <c r="A120" t="s">
        <v>219</v>
      </c>
      <c r="B120" t="s">
        <v>455</v>
      </c>
      <c r="C120" s="19" t="s">
        <v>27</v>
      </c>
      <c r="D120" t="s">
        <v>19</v>
      </c>
      <c r="E120" t="s">
        <v>20</v>
      </c>
      <c r="F120" s="24">
        <v>36831</v>
      </c>
      <c r="G120" s="25">
        <v>300000</v>
      </c>
      <c r="H120" s="19">
        <v>5.0999999999999996</v>
      </c>
      <c r="I120" s="86">
        <v>1</v>
      </c>
      <c r="J120" s="19">
        <v>4.5410000000000004</v>
      </c>
      <c r="K120" s="18">
        <f t="shared" si="12"/>
        <v>300000</v>
      </c>
      <c r="L120" s="18" t="str">
        <f t="shared" si="13"/>
        <v>BUY</v>
      </c>
      <c r="M120" s="18" t="str">
        <f t="shared" si="14"/>
        <v>CALL</v>
      </c>
      <c r="N120" s="18" t="str">
        <f t="shared" si="15"/>
        <v>BUY - CALL</v>
      </c>
      <c r="O120" s="18">
        <f t="shared" si="16"/>
        <v>5.5410000000000004</v>
      </c>
      <c r="P120" s="82">
        <f t="shared" si="17"/>
        <v>0</v>
      </c>
    </row>
    <row r="121" spans="1:16" x14ac:dyDescent="0.2">
      <c r="A121" t="s">
        <v>172</v>
      </c>
      <c r="B121" t="s">
        <v>462</v>
      </c>
      <c r="C121" s="19" t="s">
        <v>27</v>
      </c>
      <c r="D121" t="s">
        <v>19</v>
      </c>
      <c r="E121" t="s">
        <v>20</v>
      </c>
      <c r="F121" s="24">
        <v>36831</v>
      </c>
      <c r="G121" s="25">
        <v>-600000</v>
      </c>
      <c r="H121" s="19">
        <v>5.0999999999999996</v>
      </c>
      <c r="I121" s="86">
        <v>1.55</v>
      </c>
      <c r="J121" s="19">
        <v>4.5410000000000004</v>
      </c>
      <c r="K121" s="18">
        <f t="shared" si="12"/>
        <v>600000</v>
      </c>
      <c r="L121" s="18" t="str">
        <f t="shared" si="13"/>
        <v>SELL</v>
      </c>
      <c r="M121" s="18" t="str">
        <f t="shared" si="14"/>
        <v>CALL</v>
      </c>
      <c r="N121" s="18" t="str">
        <f t="shared" si="15"/>
        <v>SELL - CALL</v>
      </c>
      <c r="O121" s="18">
        <f t="shared" si="16"/>
        <v>6.0910000000000002</v>
      </c>
      <c r="P121" s="82">
        <f t="shared" si="17"/>
        <v>0</v>
      </c>
    </row>
    <row r="122" spans="1:16" x14ac:dyDescent="0.2">
      <c r="A122" t="s">
        <v>172</v>
      </c>
      <c r="B122" t="s">
        <v>463</v>
      </c>
      <c r="C122" s="19" t="s">
        <v>27</v>
      </c>
      <c r="D122" t="s">
        <v>19</v>
      </c>
      <c r="E122" t="s">
        <v>24</v>
      </c>
      <c r="F122" s="24">
        <v>36831</v>
      </c>
      <c r="G122" s="25">
        <v>-600000</v>
      </c>
      <c r="H122" s="19">
        <v>5.0999999999999996</v>
      </c>
      <c r="I122" s="86">
        <v>1.55</v>
      </c>
      <c r="J122" s="19">
        <v>4.5410000000000004</v>
      </c>
      <c r="K122" s="18">
        <f t="shared" si="12"/>
        <v>600000</v>
      </c>
      <c r="L122" s="18" t="str">
        <f t="shared" si="13"/>
        <v>SELL</v>
      </c>
      <c r="M122" s="18" t="str">
        <f t="shared" si="14"/>
        <v>PUT</v>
      </c>
      <c r="N122" s="18" t="str">
        <f t="shared" si="15"/>
        <v>SELL - PUT</v>
      </c>
      <c r="O122" s="18">
        <f t="shared" si="16"/>
        <v>6.0910000000000002</v>
      </c>
      <c r="P122" s="82">
        <f t="shared" si="17"/>
        <v>-594600.00000000035</v>
      </c>
    </row>
    <row r="123" spans="1:16" x14ac:dyDescent="0.2">
      <c r="A123" t="s">
        <v>218</v>
      </c>
      <c r="B123" t="s">
        <v>469</v>
      </c>
      <c r="C123" s="19" t="s">
        <v>27</v>
      </c>
      <c r="D123" t="s">
        <v>19</v>
      </c>
      <c r="E123" t="s">
        <v>20</v>
      </c>
      <c r="F123" s="24">
        <v>36831</v>
      </c>
      <c r="G123" s="25">
        <v>-500000</v>
      </c>
      <c r="H123" s="19">
        <v>5.0999999999999996</v>
      </c>
      <c r="I123" s="86">
        <v>3</v>
      </c>
      <c r="J123" s="19">
        <v>4.5410000000000004</v>
      </c>
      <c r="K123" s="18">
        <f t="shared" si="12"/>
        <v>500000</v>
      </c>
      <c r="L123" s="18" t="str">
        <f t="shared" si="13"/>
        <v>SELL</v>
      </c>
      <c r="M123" s="18" t="str">
        <f t="shared" si="14"/>
        <v>CALL</v>
      </c>
      <c r="N123" s="18" t="str">
        <f t="shared" si="15"/>
        <v>SELL - CALL</v>
      </c>
      <c r="O123" s="18">
        <f t="shared" si="16"/>
        <v>7.5410000000000004</v>
      </c>
      <c r="P123" s="82">
        <f t="shared" si="17"/>
        <v>0</v>
      </c>
    </row>
    <row r="124" spans="1:16" x14ac:dyDescent="0.2">
      <c r="A124" t="s">
        <v>219</v>
      </c>
      <c r="B124" t="s">
        <v>470</v>
      </c>
      <c r="C124" s="19" t="s">
        <v>27</v>
      </c>
      <c r="D124" t="s">
        <v>19</v>
      </c>
      <c r="E124" t="s">
        <v>24</v>
      </c>
      <c r="F124" s="24">
        <v>36831</v>
      </c>
      <c r="G124" s="25">
        <v>300000</v>
      </c>
      <c r="H124" s="19">
        <v>5.0999999999999996</v>
      </c>
      <c r="I124" s="86">
        <v>1</v>
      </c>
      <c r="J124" s="19">
        <v>4.5410000000000004</v>
      </c>
      <c r="K124" s="18">
        <f t="shared" si="12"/>
        <v>300000</v>
      </c>
      <c r="L124" s="18" t="str">
        <f t="shared" si="13"/>
        <v>BUY</v>
      </c>
      <c r="M124" s="18" t="str">
        <f t="shared" si="14"/>
        <v>PUT</v>
      </c>
      <c r="N124" s="18" t="str">
        <f t="shared" si="15"/>
        <v>BUY - PUT</v>
      </c>
      <c r="O124" s="18">
        <f t="shared" si="16"/>
        <v>5.5410000000000004</v>
      </c>
      <c r="P124" s="82">
        <f t="shared" si="17"/>
        <v>132300.0000000002</v>
      </c>
    </row>
    <row r="125" spans="1:16" x14ac:dyDescent="0.2">
      <c r="A125" t="s">
        <v>172</v>
      </c>
      <c r="B125" t="s">
        <v>473</v>
      </c>
      <c r="C125" s="19" t="s">
        <v>27</v>
      </c>
      <c r="D125" t="s">
        <v>19</v>
      </c>
      <c r="E125" t="s">
        <v>20</v>
      </c>
      <c r="F125" s="24">
        <v>36831</v>
      </c>
      <c r="G125" s="25">
        <v>500000</v>
      </c>
      <c r="H125" s="19">
        <v>5.0999999999999996</v>
      </c>
      <c r="I125" s="86">
        <v>2</v>
      </c>
      <c r="J125" s="19">
        <v>4.5410000000000004</v>
      </c>
      <c r="K125" s="18">
        <f t="shared" si="12"/>
        <v>500000</v>
      </c>
      <c r="L125" s="18" t="str">
        <f t="shared" si="13"/>
        <v>BUY</v>
      </c>
      <c r="M125" s="18" t="str">
        <f t="shared" si="14"/>
        <v>CALL</v>
      </c>
      <c r="N125" s="18" t="str">
        <f t="shared" si="15"/>
        <v>BUY - CALL</v>
      </c>
      <c r="O125" s="18">
        <f t="shared" si="16"/>
        <v>6.5410000000000004</v>
      </c>
      <c r="P125" s="82">
        <f t="shared" si="17"/>
        <v>0</v>
      </c>
    </row>
    <row r="126" spans="1:16" x14ac:dyDescent="0.2">
      <c r="A126" t="s">
        <v>218</v>
      </c>
      <c r="B126" t="s">
        <v>477</v>
      </c>
      <c r="C126" s="19" t="s">
        <v>27</v>
      </c>
      <c r="D126" t="s">
        <v>19</v>
      </c>
      <c r="E126" t="s">
        <v>20</v>
      </c>
      <c r="F126" s="24">
        <v>36831</v>
      </c>
      <c r="G126" s="25">
        <v>-300000</v>
      </c>
      <c r="H126" s="19">
        <v>5.0999999999999996</v>
      </c>
      <c r="I126" s="86">
        <v>2</v>
      </c>
      <c r="J126" s="19">
        <v>4.5410000000000004</v>
      </c>
      <c r="K126" s="18">
        <f t="shared" si="12"/>
        <v>300000</v>
      </c>
      <c r="L126" s="18" t="str">
        <f t="shared" si="13"/>
        <v>SELL</v>
      </c>
      <c r="M126" s="18" t="str">
        <f t="shared" si="14"/>
        <v>CALL</v>
      </c>
      <c r="N126" s="18" t="str">
        <f t="shared" si="15"/>
        <v>SELL - CALL</v>
      </c>
      <c r="O126" s="18">
        <f t="shared" si="16"/>
        <v>6.5410000000000004</v>
      </c>
      <c r="P126" s="82">
        <f t="shared" si="17"/>
        <v>0</v>
      </c>
    </row>
    <row r="127" spans="1:16" x14ac:dyDescent="0.2">
      <c r="A127" t="s">
        <v>218</v>
      </c>
      <c r="B127" t="s">
        <v>478</v>
      </c>
      <c r="C127" s="19" t="s">
        <v>27</v>
      </c>
      <c r="D127" t="s">
        <v>19</v>
      </c>
      <c r="E127" t="s">
        <v>20</v>
      </c>
      <c r="F127" s="24">
        <v>36831</v>
      </c>
      <c r="G127" s="25">
        <v>300000</v>
      </c>
      <c r="H127" s="19">
        <v>5.0999999999999996</v>
      </c>
      <c r="I127" s="86">
        <v>2</v>
      </c>
      <c r="J127" s="19">
        <v>4.5410000000000004</v>
      </c>
      <c r="K127" s="18">
        <f t="shared" si="12"/>
        <v>300000</v>
      </c>
      <c r="L127" s="18" t="str">
        <f t="shared" si="13"/>
        <v>BUY</v>
      </c>
      <c r="M127" s="18" t="str">
        <f t="shared" si="14"/>
        <v>CALL</v>
      </c>
      <c r="N127" s="18" t="str">
        <f t="shared" si="15"/>
        <v>BUY - CALL</v>
      </c>
      <c r="O127" s="18">
        <f t="shared" si="16"/>
        <v>6.5410000000000004</v>
      </c>
      <c r="P127" s="82">
        <f t="shared" si="17"/>
        <v>0</v>
      </c>
    </row>
    <row r="128" spans="1:16" x14ac:dyDescent="0.2">
      <c r="A128" t="s">
        <v>218</v>
      </c>
      <c r="B128" t="s">
        <v>479</v>
      </c>
      <c r="C128" s="19" t="s">
        <v>27</v>
      </c>
      <c r="D128" t="s">
        <v>19</v>
      </c>
      <c r="E128" t="s">
        <v>20</v>
      </c>
      <c r="F128" s="24">
        <v>36831</v>
      </c>
      <c r="G128" s="25">
        <v>-300000</v>
      </c>
      <c r="H128" s="19">
        <v>5.0999999999999996</v>
      </c>
      <c r="I128" s="86">
        <v>2.5</v>
      </c>
      <c r="J128" s="19">
        <v>4.5410000000000004</v>
      </c>
      <c r="K128" s="18">
        <f t="shared" si="12"/>
        <v>300000</v>
      </c>
      <c r="L128" s="18" t="str">
        <f t="shared" si="13"/>
        <v>SELL</v>
      </c>
      <c r="M128" s="18" t="str">
        <f t="shared" si="14"/>
        <v>CALL</v>
      </c>
      <c r="N128" s="18" t="str">
        <f t="shared" si="15"/>
        <v>SELL - CALL</v>
      </c>
      <c r="O128" s="18">
        <f t="shared" si="16"/>
        <v>7.0410000000000004</v>
      </c>
      <c r="P128" s="82">
        <f t="shared" si="17"/>
        <v>0</v>
      </c>
    </row>
    <row r="129" spans="1:16" x14ac:dyDescent="0.2">
      <c r="A129" t="s">
        <v>218</v>
      </c>
      <c r="B129" t="s">
        <v>482</v>
      </c>
      <c r="C129" s="19" t="s">
        <v>27</v>
      </c>
      <c r="D129" t="s">
        <v>19</v>
      </c>
      <c r="E129" t="s">
        <v>20</v>
      </c>
      <c r="F129" s="24">
        <v>36831</v>
      </c>
      <c r="G129" s="25">
        <v>-500000</v>
      </c>
      <c r="H129" s="19">
        <v>5.0999999999999996</v>
      </c>
      <c r="I129" s="86">
        <v>5</v>
      </c>
      <c r="J129" s="19">
        <v>4.5410000000000004</v>
      </c>
      <c r="K129" s="18">
        <f t="shared" si="12"/>
        <v>500000</v>
      </c>
      <c r="L129" s="18" t="str">
        <f t="shared" si="13"/>
        <v>SELL</v>
      </c>
      <c r="M129" s="18" t="str">
        <f t="shared" si="14"/>
        <v>CALL</v>
      </c>
      <c r="N129" s="18" t="str">
        <f t="shared" si="15"/>
        <v>SELL - CALL</v>
      </c>
      <c r="O129" s="18">
        <f t="shared" si="16"/>
        <v>9.5410000000000004</v>
      </c>
      <c r="P129" s="82">
        <f t="shared" si="17"/>
        <v>0</v>
      </c>
    </row>
    <row r="130" spans="1:16" x14ac:dyDescent="0.2">
      <c r="A130" t="s">
        <v>172</v>
      </c>
      <c r="B130" t="s">
        <v>485</v>
      </c>
      <c r="C130" s="19" t="s">
        <v>27</v>
      </c>
      <c r="D130" t="s">
        <v>19</v>
      </c>
      <c r="E130" t="s">
        <v>20</v>
      </c>
      <c r="F130" s="24">
        <v>36831</v>
      </c>
      <c r="G130" s="25">
        <v>-1500000</v>
      </c>
      <c r="H130" s="19">
        <v>5.0999999999999996</v>
      </c>
      <c r="I130" s="86">
        <v>1</v>
      </c>
      <c r="J130" s="19">
        <v>4.5410000000000004</v>
      </c>
      <c r="K130" s="18">
        <f t="shared" si="12"/>
        <v>1500000</v>
      </c>
      <c r="L130" s="18" t="str">
        <f t="shared" si="13"/>
        <v>SELL</v>
      </c>
      <c r="M130" s="18" t="str">
        <f t="shared" si="14"/>
        <v>CALL</v>
      </c>
      <c r="N130" s="18" t="str">
        <f t="shared" si="15"/>
        <v>SELL - CALL</v>
      </c>
      <c r="O130" s="18">
        <f t="shared" si="16"/>
        <v>5.5410000000000004</v>
      </c>
      <c r="P130" s="82">
        <f t="shared" si="17"/>
        <v>0</v>
      </c>
    </row>
    <row r="131" spans="1:16" x14ac:dyDescent="0.2">
      <c r="A131" t="s">
        <v>172</v>
      </c>
      <c r="B131" t="s">
        <v>486</v>
      </c>
      <c r="C131" s="19" t="s">
        <v>27</v>
      </c>
      <c r="D131" t="s">
        <v>19</v>
      </c>
      <c r="E131" t="s">
        <v>20</v>
      </c>
      <c r="F131" s="24">
        <v>36831</v>
      </c>
      <c r="G131" s="25">
        <v>-500000</v>
      </c>
      <c r="H131" s="19">
        <v>5.0999999999999996</v>
      </c>
      <c r="I131" s="86">
        <v>5</v>
      </c>
      <c r="J131" s="19">
        <v>4.5410000000000004</v>
      </c>
      <c r="K131" s="18">
        <f t="shared" si="12"/>
        <v>500000</v>
      </c>
      <c r="L131" s="18" t="str">
        <f t="shared" si="13"/>
        <v>SELL</v>
      </c>
      <c r="M131" s="18" t="str">
        <f t="shared" si="14"/>
        <v>CALL</v>
      </c>
      <c r="N131" s="18" t="str">
        <f t="shared" si="15"/>
        <v>SELL - CALL</v>
      </c>
      <c r="O131" s="18">
        <f t="shared" si="16"/>
        <v>9.5410000000000004</v>
      </c>
      <c r="P131" s="82">
        <f t="shared" si="17"/>
        <v>0</v>
      </c>
    </row>
    <row r="132" spans="1:16" x14ac:dyDescent="0.2">
      <c r="A132" t="s">
        <v>218</v>
      </c>
      <c r="B132" t="s">
        <v>487</v>
      </c>
      <c r="C132" s="19" t="s">
        <v>27</v>
      </c>
      <c r="D132" t="s">
        <v>19</v>
      </c>
      <c r="E132" t="s">
        <v>20</v>
      </c>
      <c r="F132" s="24">
        <v>36831</v>
      </c>
      <c r="G132" s="25">
        <v>500000</v>
      </c>
      <c r="H132" s="19">
        <v>5.0999999999999996</v>
      </c>
      <c r="I132" s="86">
        <v>2</v>
      </c>
      <c r="J132" s="19">
        <v>4.5410000000000004</v>
      </c>
      <c r="K132" s="18">
        <f t="shared" si="12"/>
        <v>500000</v>
      </c>
      <c r="L132" s="18" t="str">
        <f t="shared" si="13"/>
        <v>BUY</v>
      </c>
      <c r="M132" s="18" t="str">
        <f t="shared" si="14"/>
        <v>CALL</v>
      </c>
      <c r="N132" s="18" t="str">
        <f t="shared" si="15"/>
        <v>BUY - CALL</v>
      </c>
      <c r="O132" s="18">
        <f t="shared" si="16"/>
        <v>6.5410000000000004</v>
      </c>
      <c r="P132" s="82">
        <f t="shared" si="17"/>
        <v>0</v>
      </c>
    </row>
    <row r="133" spans="1:16" x14ac:dyDescent="0.2">
      <c r="A133" t="s">
        <v>218</v>
      </c>
      <c r="B133" t="s">
        <v>488</v>
      </c>
      <c r="C133" s="19" t="s">
        <v>27</v>
      </c>
      <c r="D133" t="s">
        <v>19</v>
      </c>
      <c r="E133" t="s">
        <v>20</v>
      </c>
      <c r="F133" s="24">
        <v>36831</v>
      </c>
      <c r="G133" s="25">
        <v>-500000</v>
      </c>
      <c r="H133" s="19">
        <v>5.0999999999999996</v>
      </c>
      <c r="I133" s="86">
        <v>4</v>
      </c>
      <c r="J133" s="19">
        <v>4.5410000000000004</v>
      </c>
      <c r="K133" s="18">
        <f t="shared" si="12"/>
        <v>500000</v>
      </c>
      <c r="L133" s="18" t="str">
        <f t="shared" si="13"/>
        <v>SELL</v>
      </c>
      <c r="M133" s="18" t="str">
        <f t="shared" si="14"/>
        <v>CALL</v>
      </c>
      <c r="N133" s="18" t="str">
        <f t="shared" si="15"/>
        <v>SELL - CALL</v>
      </c>
      <c r="O133" s="18">
        <f t="shared" si="16"/>
        <v>8.5410000000000004</v>
      </c>
      <c r="P133" s="82">
        <f t="shared" si="17"/>
        <v>0</v>
      </c>
    </row>
    <row r="134" spans="1:16" x14ac:dyDescent="0.2">
      <c r="A134" t="s">
        <v>115</v>
      </c>
      <c r="B134" t="s">
        <v>493</v>
      </c>
      <c r="C134" s="19" t="s">
        <v>27</v>
      </c>
      <c r="D134" t="s">
        <v>19</v>
      </c>
      <c r="E134" t="s">
        <v>20</v>
      </c>
      <c r="F134" s="24">
        <v>36831</v>
      </c>
      <c r="G134" s="25">
        <v>150000</v>
      </c>
      <c r="H134" s="19">
        <v>5.0999999999999996</v>
      </c>
      <c r="I134" s="86">
        <v>3.5</v>
      </c>
      <c r="J134" s="19">
        <v>4.5410000000000004</v>
      </c>
      <c r="K134" s="18">
        <f t="shared" si="12"/>
        <v>150000</v>
      </c>
      <c r="L134" s="18" t="str">
        <f t="shared" si="13"/>
        <v>BUY</v>
      </c>
      <c r="M134" s="18" t="str">
        <f t="shared" si="14"/>
        <v>CALL</v>
      </c>
      <c r="N134" s="18" t="str">
        <f t="shared" si="15"/>
        <v>BUY - CALL</v>
      </c>
      <c r="O134" s="18">
        <f t="shared" si="16"/>
        <v>8.0410000000000004</v>
      </c>
      <c r="P134" s="82">
        <f t="shared" si="17"/>
        <v>0</v>
      </c>
    </row>
    <row r="135" spans="1:16" x14ac:dyDescent="0.2">
      <c r="A135" t="s">
        <v>118</v>
      </c>
      <c r="B135" t="s">
        <v>494</v>
      </c>
      <c r="C135" s="19" t="s">
        <v>27</v>
      </c>
      <c r="D135" t="s">
        <v>19</v>
      </c>
      <c r="E135" t="s">
        <v>20</v>
      </c>
      <c r="F135" s="24">
        <v>36831</v>
      </c>
      <c r="G135" s="25">
        <v>500000</v>
      </c>
      <c r="H135" s="19">
        <v>5.0999999999999996</v>
      </c>
      <c r="I135" s="86">
        <v>1.85</v>
      </c>
      <c r="J135" s="19">
        <v>4.5410000000000004</v>
      </c>
      <c r="K135" s="18">
        <f t="shared" si="12"/>
        <v>500000</v>
      </c>
      <c r="L135" s="18" t="str">
        <f t="shared" si="13"/>
        <v>BUY</v>
      </c>
      <c r="M135" s="18" t="str">
        <f t="shared" si="14"/>
        <v>CALL</v>
      </c>
      <c r="N135" s="18" t="str">
        <f t="shared" si="15"/>
        <v>BUY - CALL</v>
      </c>
      <c r="O135" s="18">
        <f t="shared" si="16"/>
        <v>6.391</v>
      </c>
      <c r="P135" s="82">
        <f t="shared" si="17"/>
        <v>0</v>
      </c>
    </row>
    <row r="136" spans="1:16" x14ac:dyDescent="0.2">
      <c r="A136" t="s">
        <v>118</v>
      </c>
      <c r="B136" t="s">
        <v>495</v>
      </c>
      <c r="C136" s="19" t="s">
        <v>27</v>
      </c>
      <c r="D136" t="s">
        <v>19</v>
      </c>
      <c r="E136" t="s">
        <v>24</v>
      </c>
      <c r="F136" s="24">
        <v>36831</v>
      </c>
      <c r="G136" s="25">
        <v>500000</v>
      </c>
      <c r="H136" s="19">
        <v>5.0999999999999996</v>
      </c>
      <c r="I136" s="86">
        <v>1.85</v>
      </c>
      <c r="J136" s="19">
        <v>4.5410000000000004</v>
      </c>
      <c r="K136" s="18">
        <f t="shared" si="12"/>
        <v>500000</v>
      </c>
      <c r="L136" s="18" t="str">
        <f t="shared" si="13"/>
        <v>BUY</v>
      </c>
      <c r="M136" s="18" t="str">
        <f t="shared" si="14"/>
        <v>PUT</v>
      </c>
      <c r="N136" s="18" t="str">
        <f t="shared" si="15"/>
        <v>BUY - PUT</v>
      </c>
      <c r="O136" s="18">
        <f t="shared" si="16"/>
        <v>6.391</v>
      </c>
      <c r="P136" s="82">
        <f t="shared" si="17"/>
        <v>645500.00000000023</v>
      </c>
    </row>
    <row r="137" spans="1:16" x14ac:dyDescent="0.2">
      <c r="A137" t="s">
        <v>118</v>
      </c>
      <c r="B137" t="s">
        <v>496</v>
      </c>
      <c r="C137" s="19" t="s">
        <v>27</v>
      </c>
      <c r="D137" t="s">
        <v>19</v>
      </c>
      <c r="E137" t="s">
        <v>20</v>
      </c>
      <c r="F137" s="24">
        <v>36831</v>
      </c>
      <c r="G137" s="25">
        <v>500000</v>
      </c>
      <c r="H137" s="19">
        <v>5.0999999999999996</v>
      </c>
      <c r="I137" s="86">
        <v>1.85</v>
      </c>
      <c r="J137" s="19">
        <v>4.5410000000000004</v>
      </c>
      <c r="K137" s="18">
        <f t="shared" si="12"/>
        <v>500000</v>
      </c>
      <c r="L137" s="18" t="str">
        <f t="shared" si="13"/>
        <v>BUY</v>
      </c>
      <c r="M137" s="18" t="str">
        <f t="shared" si="14"/>
        <v>CALL</v>
      </c>
      <c r="N137" s="18" t="str">
        <f t="shared" si="15"/>
        <v>BUY - CALL</v>
      </c>
      <c r="O137" s="18">
        <f t="shared" si="16"/>
        <v>6.391</v>
      </c>
      <c r="P137" s="82">
        <f t="shared" si="17"/>
        <v>0</v>
      </c>
    </row>
    <row r="138" spans="1:16" x14ac:dyDescent="0.2">
      <c r="A138" t="s">
        <v>118</v>
      </c>
      <c r="B138" t="s">
        <v>497</v>
      </c>
      <c r="C138" s="19" t="s">
        <v>27</v>
      </c>
      <c r="D138" t="s">
        <v>19</v>
      </c>
      <c r="E138" t="s">
        <v>24</v>
      </c>
      <c r="F138" s="24">
        <v>36831</v>
      </c>
      <c r="G138" s="25">
        <v>500000</v>
      </c>
      <c r="H138" s="19">
        <v>5.0999999999999996</v>
      </c>
      <c r="I138" s="86">
        <v>1.85</v>
      </c>
      <c r="J138" s="19">
        <v>4.5410000000000004</v>
      </c>
      <c r="K138" s="18">
        <f t="shared" si="12"/>
        <v>500000</v>
      </c>
      <c r="L138" s="18" t="str">
        <f t="shared" si="13"/>
        <v>BUY</v>
      </c>
      <c r="M138" s="18" t="str">
        <f t="shared" si="14"/>
        <v>PUT</v>
      </c>
      <c r="N138" s="18" t="str">
        <f t="shared" si="15"/>
        <v>BUY - PUT</v>
      </c>
      <c r="O138" s="18">
        <f t="shared" si="16"/>
        <v>6.391</v>
      </c>
      <c r="P138" s="82">
        <f t="shared" si="17"/>
        <v>645500.00000000023</v>
      </c>
    </row>
    <row r="139" spans="1:16" x14ac:dyDescent="0.2">
      <c r="A139" t="s">
        <v>218</v>
      </c>
      <c r="B139" t="s">
        <v>498</v>
      </c>
      <c r="C139" s="19" t="s">
        <v>27</v>
      </c>
      <c r="D139" t="s">
        <v>19</v>
      </c>
      <c r="E139" t="s">
        <v>24</v>
      </c>
      <c r="F139" s="24">
        <v>36831</v>
      </c>
      <c r="G139" s="25">
        <v>300000</v>
      </c>
      <c r="H139" s="19">
        <v>5.0999999999999996</v>
      </c>
      <c r="I139" s="86">
        <v>0.95</v>
      </c>
      <c r="J139" s="19">
        <v>4.5410000000000004</v>
      </c>
      <c r="K139" s="18">
        <f t="shared" si="12"/>
        <v>300000</v>
      </c>
      <c r="L139" s="18" t="str">
        <f t="shared" si="13"/>
        <v>BUY</v>
      </c>
      <c r="M139" s="18" t="str">
        <f t="shared" si="14"/>
        <v>PUT</v>
      </c>
      <c r="N139" s="18" t="str">
        <f t="shared" si="15"/>
        <v>BUY - PUT</v>
      </c>
      <c r="O139" s="18">
        <f t="shared" si="16"/>
        <v>5.4910000000000005</v>
      </c>
      <c r="P139" s="82">
        <f t="shared" si="17"/>
        <v>117300.00000000028</v>
      </c>
    </row>
    <row r="140" spans="1:16" x14ac:dyDescent="0.2">
      <c r="A140" t="s">
        <v>115</v>
      </c>
      <c r="B140" t="s">
        <v>499</v>
      </c>
      <c r="C140" s="19" t="s">
        <v>27</v>
      </c>
      <c r="D140" t="s">
        <v>19</v>
      </c>
      <c r="E140" t="s">
        <v>24</v>
      </c>
      <c r="F140" s="24">
        <v>36831</v>
      </c>
      <c r="G140" s="25">
        <v>-300000</v>
      </c>
      <c r="H140" s="19">
        <v>5.0999999999999996</v>
      </c>
      <c r="I140" s="86">
        <v>1.5</v>
      </c>
      <c r="J140" s="19">
        <v>4.5410000000000004</v>
      </c>
      <c r="K140" s="18">
        <f t="shared" si="12"/>
        <v>300000</v>
      </c>
      <c r="L140" s="18" t="str">
        <f t="shared" si="13"/>
        <v>SELL</v>
      </c>
      <c r="M140" s="18" t="str">
        <f t="shared" si="14"/>
        <v>PUT</v>
      </c>
      <c r="N140" s="18" t="str">
        <f t="shared" si="15"/>
        <v>SELL - PUT</v>
      </c>
      <c r="O140" s="18">
        <f t="shared" si="16"/>
        <v>6.0410000000000004</v>
      </c>
      <c r="P140" s="82">
        <f t="shared" si="17"/>
        <v>-282300.00000000023</v>
      </c>
    </row>
    <row r="141" spans="1:16" x14ac:dyDescent="0.2">
      <c r="A141" t="s">
        <v>115</v>
      </c>
      <c r="B141" t="s">
        <v>500</v>
      </c>
      <c r="C141" s="19" t="s">
        <v>27</v>
      </c>
      <c r="D141" t="s">
        <v>19</v>
      </c>
      <c r="E141" t="s">
        <v>24</v>
      </c>
      <c r="F141" s="24">
        <v>36831</v>
      </c>
      <c r="G141" s="25">
        <v>600000</v>
      </c>
      <c r="H141" s="19">
        <v>5.0999999999999996</v>
      </c>
      <c r="I141" s="86">
        <v>1</v>
      </c>
      <c r="J141" s="19">
        <v>4.5410000000000004</v>
      </c>
      <c r="K141" s="18">
        <f t="shared" si="12"/>
        <v>600000</v>
      </c>
      <c r="L141" s="18" t="str">
        <f t="shared" si="13"/>
        <v>BUY</v>
      </c>
      <c r="M141" s="18" t="str">
        <f t="shared" si="14"/>
        <v>PUT</v>
      </c>
      <c r="N141" s="18" t="str">
        <f t="shared" si="15"/>
        <v>BUY - PUT</v>
      </c>
      <c r="O141" s="18">
        <f t="shared" si="16"/>
        <v>5.5410000000000004</v>
      </c>
      <c r="P141" s="82">
        <f t="shared" si="17"/>
        <v>264600.00000000041</v>
      </c>
    </row>
    <row r="142" spans="1:16" x14ac:dyDescent="0.2">
      <c r="A142" t="s">
        <v>172</v>
      </c>
      <c r="B142" t="s">
        <v>501</v>
      </c>
      <c r="C142" s="19" t="s">
        <v>27</v>
      </c>
      <c r="D142" t="s">
        <v>19</v>
      </c>
      <c r="E142" t="s">
        <v>20</v>
      </c>
      <c r="F142" s="24">
        <v>36831</v>
      </c>
      <c r="G142" s="25">
        <v>-1000000</v>
      </c>
      <c r="H142" s="19">
        <v>5.0999999999999996</v>
      </c>
      <c r="I142" s="86">
        <v>2.5</v>
      </c>
      <c r="J142" s="19">
        <v>4.5410000000000004</v>
      </c>
      <c r="K142" s="18">
        <f t="shared" si="12"/>
        <v>1000000</v>
      </c>
      <c r="L142" s="18" t="str">
        <f t="shared" si="13"/>
        <v>SELL</v>
      </c>
      <c r="M142" s="18" t="str">
        <f t="shared" si="14"/>
        <v>CALL</v>
      </c>
      <c r="N142" s="18" t="str">
        <f t="shared" si="15"/>
        <v>SELL - CALL</v>
      </c>
      <c r="O142" s="18">
        <f t="shared" si="16"/>
        <v>7.0410000000000004</v>
      </c>
      <c r="P142" s="82">
        <f t="shared" si="17"/>
        <v>0</v>
      </c>
    </row>
    <row r="143" spans="1:16" x14ac:dyDescent="0.2">
      <c r="A143" t="s">
        <v>118</v>
      </c>
      <c r="B143" t="s">
        <v>509</v>
      </c>
      <c r="C143" s="19" t="s">
        <v>27</v>
      </c>
      <c r="D143" t="s">
        <v>19</v>
      </c>
      <c r="E143" t="s">
        <v>20</v>
      </c>
      <c r="F143" s="24">
        <v>36831</v>
      </c>
      <c r="G143" s="25">
        <v>-1000000</v>
      </c>
      <c r="H143" s="19">
        <v>5.0999999999999996</v>
      </c>
      <c r="I143" s="86">
        <v>0.7</v>
      </c>
      <c r="J143" s="19">
        <v>4.5410000000000004</v>
      </c>
      <c r="K143" s="18">
        <f t="shared" si="12"/>
        <v>1000000</v>
      </c>
      <c r="L143" s="18" t="str">
        <f t="shared" si="13"/>
        <v>SELL</v>
      </c>
      <c r="M143" s="18" t="str">
        <f t="shared" si="14"/>
        <v>CALL</v>
      </c>
      <c r="N143" s="18" t="str">
        <f t="shared" si="15"/>
        <v>SELL - CALL</v>
      </c>
      <c r="O143" s="18">
        <f t="shared" si="16"/>
        <v>5.2410000000000005</v>
      </c>
      <c r="P143" s="82">
        <f t="shared" si="17"/>
        <v>0</v>
      </c>
    </row>
    <row r="144" spans="1:16" x14ac:dyDescent="0.2">
      <c r="A144" t="s">
        <v>118</v>
      </c>
      <c r="B144" t="s">
        <v>510</v>
      </c>
      <c r="C144" s="19" t="s">
        <v>27</v>
      </c>
      <c r="D144" t="s">
        <v>19</v>
      </c>
      <c r="E144" t="s">
        <v>20</v>
      </c>
      <c r="F144" s="24">
        <v>36831</v>
      </c>
      <c r="G144" s="25">
        <v>1000000</v>
      </c>
      <c r="H144" s="19">
        <v>5.0999999999999996</v>
      </c>
      <c r="I144" s="86">
        <v>1</v>
      </c>
      <c r="J144" s="19">
        <v>4.5410000000000004</v>
      </c>
      <c r="K144" s="18">
        <f t="shared" si="12"/>
        <v>1000000</v>
      </c>
      <c r="L144" s="18" t="str">
        <f t="shared" si="13"/>
        <v>BUY</v>
      </c>
      <c r="M144" s="18" t="str">
        <f t="shared" si="14"/>
        <v>CALL</v>
      </c>
      <c r="N144" s="18" t="str">
        <f t="shared" si="15"/>
        <v>BUY - CALL</v>
      </c>
      <c r="O144" s="18">
        <f t="shared" si="16"/>
        <v>5.5410000000000004</v>
      </c>
      <c r="P144" s="82">
        <f t="shared" si="17"/>
        <v>0</v>
      </c>
    </row>
    <row r="145" spans="1:16" x14ac:dyDescent="0.2">
      <c r="A145" t="s">
        <v>120</v>
      </c>
      <c r="B145" t="s">
        <v>511</v>
      </c>
      <c r="C145" s="19" t="s">
        <v>27</v>
      </c>
      <c r="D145" t="s">
        <v>19</v>
      </c>
      <c r="E145" t="s">
        <v>24</v>
      </c>
      <c r="F145" s="24">
        <v>36831</v>
      </c>
      <c r="G145" s="25">
        <v>300000</v>
      </c>
      <c r="H145" s="19">
        <v>5.0999999999999996</v>
      </c>
      <c r="I145" s="86">
        <v>0.5</v>
      </c>
      <c r="J145" s="19">
        <v>4.5410000000000004</v>
      </c>
      <c r="K145" s="18">
        <f t="shared" si="12"/>
        <v>300000</v>
      </c>
      <c r="L145" s="18" t="str">
        <f t="shared" si="13"/>
        <v>BUY</v>
      </c>
      <c r="M145" s="18" t="str">
        <f t="shared" si="14"/>
        <v>PUT</v>
      </c>
      <c r="N145" s="18" t="str">
        <f t="shared" si="15"/>
        <v>BUY - PUT</v>
      </c>
      <c r="O145" s="18">
        <f t="shared" si="16"/>
        <v>5.0410000000000004</v>
      </c>
      <c r="P145" s="82">
        <f t="shared" si="17"/>
        <v>0</v>
      </c>
    </row>
    <row r="146" spans="1:16" x14ac:dyDescent="0.2">
      <c r="A146" t="s">
        <v>277</v>
      </c>
      <c r="B146" t="s">
        <v>513</v>
      </c>
      <c r="C146" s="19" t="s">
        <v>27</v>
      </c>
      <c r="D146" t="s">
        <v>19</v>
      </c>
      <c r="E146" t="s">
        <v>24</v>
      </c>
      <c r="F146" s="24">
        <v>36831</v>
      </c>
      <c r="G146" s="25">
        <v>-500000</v>
      </c>
      <c r="H146" s="19">
        <v>5.0999999999999996</v>
      </c>
      <c r="I146" s="86">
        <v>0.5</v>
      </c>
      <c r="J146" s="19">
        <v>4.5410000000000004</v>
      </c>
      <c r="K146" s="18">
        <f t="shared" si="12"/>
        <v>500000</v>
      </c>
      <c r="L146" s="18" t="str">
        <f t="shared" si="13"/>
        <v>SELL</v>
      </c>
      <c r="M146" s="18" t="str">
        <f t="shared" si="14"/>
        <v>PUT</v>
      </c>
      <c r="N146" s="18" t="str">
        <f t="shared" si="15"/>
        <v>SELL - PUT</v>
      </c>
      <c r="O146" s="18">
        <f t="shared" si="16"/>
        <v>5.0410000000000004</v>
      </c>
      <c r="P146" s="82">
        <f t="shared" si="17"/>
        <v>0</v>
      </c>
    </row>
    <row r="147" spans="1:16" x14ac:dyDescent="0.2">
      <c r="A147" t="s">
        <v>335</v>
      </c>
      <c r="B147" t="s">
        <v>515</v>
      </c>
      <c r="C147" s="19" t="s">
        <v>27</v>
      </c>
      <c r="D147" t="s">
        <v>19</v>
      </c>
      <c r="E147" t="s">
        <v>24</v>
      </c>
      <c r="F147" s="24">
        <v>36831</v>
      </c>
      <c r="G147" s="25">
        <v>500000</v>
      </c>
      <c r="H147" s="19">
        <v>5.0999999999999996</v>
      </c>
      <c r="I147" s="86">
        <v>0.4</v>
      </c>
      <c r="J147" s="19">
        <v>4.5410000000000004</v>
      </c>
      <c r="K147" s="18">
        <f t="shared" si="12"/>
        <v>500000</v>
      </c>
      <c r="L147" s="18" t="str">
        <f t="shared" si="13"/>
        <v>BUY</v>
      </c>
      <c r="M147" s="18" t="str">
        <f t="shared" si="14"/>
        <v>PUT</v>
      </c>
      <c r="N147" s="18" t="str">
        <f t="shared" si="15"/>
        <v>BUY - PUT</v>
      </c>
      <c r="O147" s="18">
        <f t="shared" si="16"/>
        <v>4.9410000000000007</v>
      </c>
      <c r="P147" s="82">
        <f t="shared" si="17"/>
        <v>0</v>
      </c>
    </row>
    <row r="148" spans="1:16" x14ac:dyDescent="0.2">
      <c r="A148" t="s">
        <v>335</v>
      </c>
      <c r="B148" t="s">
        <v>516</v>
      </c>
      <c r="C148" s="19" t="s">
        <v>27</v>
      </c>
      <c r="D148" t="s">
        <v>19</v>
      </c>
      <c r="E148" t="s">
        <v>24</v>
      </c>
      <c r="F148" s="24">
        <v>36831</v>
      </c>
      <c r="G148" s="25">
        <v>500000</v>
      </c>
      <c r="H148" s="19">
        <v>5.0999999999999996</v>
      </c>
      <c r="I148" s="86">
        <v>0.4</v>
      </c>
      <c r="J148" s="19">
        <v>4.5410000000000004</v>
      </c>
      <c r="K148" s="18">
        <f t="shared" si="12"/>
        <v>500000</v>
      </c>
      <c r="L148" s="18" t="str">
        <f t="shared" si="13"/>
        <v>BUY</v>
      </c>
      <c r="M148" s="18" t="str">
        <f t="shared" si="14"/>
        <v>PUT</v>
      </c>
      <c r="N148" s="18" t="str">
        <f t="shared" si="15"/>
        <v>BUY - PUT</v>
      </c>
      <c r="O148" s="18">
        <f t="shared" si="16"/>
        <v>4.9410000000000007</v>
      </c>
      <c r="P148" s="82">
        <f t="shared" si="17"/>
        <v>0</v>
      </c>
    </row>
    <row r="149" spans="1:16" x14ac:dyDescent="0.2">
      <c r="A149" t="s">
        <v>330</v>
      </c>
      <c r="B149" t="s">
        <v>517</v>
      </c>
      <c r="C149" s="19" t="s">
        <v>27</v>
      </c>
      <c r="D149" t="s">
        <v>19</v>
      </c>
      <c r="E149" t="s">
        <v>24</v>
      </c>
      <c r="F149" s="24">
        <v>36831</v>
      </c>
      <c r="G149" s="25">
        <v>-500000</v>
      </c>
      <c r="H149" s="19">
        <v>5.0999999999999996</v>
      </c>
      <c r="I149" s="86">
        <v>0.4</v>
      </c>
      <c r="J149" s="19">
        <v>4.5410000000000004</v>
      </c>
      <c r="K149" s="18">
        <f t="shared" si="12"/>
        <v>500000</v>
      </c>
      <c r="L149" s="18" t="str">
        <f t="shared" si="13"/>
        <v>SELL</v>
      </c>
      <c r="M149" s="18" t="str">
        <f t="shared" si="14"/>
        <v>PUT</v>
      </c>
      <c r="N149" s="18" t="str">
        <f t="shared" si="15"/>
        <v>SELL - PUT</v>
      </c>
      <c r="O149" s="18">
        <f t="shared" si="16"/>
        <v>4.9410000000000007</v>
      </c>
      <c r="P149" s="82">
        <f t="shared" si="17"/>
        <v>0</v>
      </c>
    </row>
    <row r="150" spans="1:16" x14ac:dyDescent="0.2">
      <c r="A150" t="s">
        <v>330</v>
      </c>
      <c r="B150" t="s">
        <v>518</v>
      </c>
      <c r="C150" s="19" t="s">
        <v>27</v>
      </c>
      <c r="D150" t="s">
        <v>19</v>
      </c>
      <c r="E150" t="s">
        <v>24</v>
      </c>
      <c r="F150" s="24">
        <v>36831</v>
      </c>
      <c r="G150" s="25">
        <v>-500000</v>
      </c>
      <c r="H150" s="19">
        <v>5.0999999999999996</v>
      </c>
      <c r="I150" s="86">
        <v>0.4</v>
      </c>
      <c r="J150" s="19">
        <v>4.5410000000000004</v>
      </c>
      <c r="K150" s="18">
        <f t="shared" si="12"/>
        <v>500000</v>
      </c>
      <c r="L150" s="18" t="str">
        <f t="shared" si="13"/>
        <v>SELL</v>
      </c>
      <c r="M150" s="18" t="str">
        <f t="shared" si="14"/>
        <v>PUT</v>
      </c>
      <c r="N150" s="18" t="str">
        <f t="shared" si="15"/>
        <v>SELL - PUT</v>
      </c>
      <c r="O150" s="18">
        <f t="shared" si="16"/>
        <v>4.9410000000000007</v>
      </c>
      <c r="P150" s="82">
        <f t="shared" si="17"/>
        <v>0</v>
      </c>
    </row>
    <row r="151" spans="1:16" x14ac:dyDescent="0.2">
      <c r="A151" t="s">
        <v>172</v>
      </c>
      <c r="B151" t="s">
        <v>522</v>
      </c>
      <c r="C151" s="19" t="s">
        <v>27</v>
      </c>
      <c r="D151" t="s">
        <v>19</v>
      </c>
      <c r="E151" t="s">
        <v>20</v>
      </c>
      <c r="F151" s="24">
        <v>36831</v>
      </c>
      <c r="G151" s="25">
        <v>500000</v>
      </c>
      <c r="H151" s="19">
        <v>5.0999999999999996</v>
      </c>
      <c r="I151" s="86">
        <v>1.55</v>
      </c>
      <c r="J151" s="19">
        <v>4.5410000000000004</v>
      </c>
      <c r="K151" s="18">
        <f t="shared" si="12"/>
        <v>500000</v>
      </c>
      <c r="L151" s="18" t="str">
        <f t="shared" si="13"/>
        <v>BUY</v>
      </c>
      <c r="M151" s="18" t="str">
        <f t="shared" si="14"/>
        <v>CALL</v>
      </c>
      <c r="N151" s="18" t="str">
        <f t="shared" si="15"/>
        <v>BUY - CALL</v>
      </c>
      <c r="O151" s="18">
        <f t="shared" si="16"/>
        <v>6.0910000000000002</v>
      </c>
      <c r="P151" s="82">
        <f t="shared" si="17"/>
        <v>0</v>
      </c>
    </row>
    <row r="152" spans="1:16" x14ac:dyDescent="0.2">
      <c r="A152" t="s">
        <v>172</v>
      </c>
      <c r="B152" t="s">
        <v>523</v>
      </c>
      <c r="C152" s="19" t="s">
        <v>27</v>
      </c>
      <c r="D152" t="s">
        <v>19</v>
      </c>
      <c r="E152" t="s">
        <v>24</v>
      </c>
      <c r="F152" s="24">
        <v>36831</v>
      </c>
      <c r="G152" s="25">
        <v>500000</v>
      </c>
      <c r="H152" s="19">
        <v>5.0999999999999996</v>
      </c>
      <c r="I152" s="86">
        <v>1.55</v>
      </c>
      <c r="J152" s="19">
        <v>4.5410000000000004</v>
      </c>
      <c r="K152" s="18">
        <f t="shared" si="12"/>
        <v>500000</v>
      </c>
      <c r="L152" s="18" t="str">
        <f t="shared" si="13"/>
        <v>BUY</v>
      </c>
      <c r="M152" s="18" t="str">
        <f t="shared" si="14"/>
        <v>PUT</v>
      </c>
      <c r="N152" s="18" t="str">
        <f t="shared" si="15"/>
        <v>BUY - PUT</v>
      </c>
      <c r="O152" s="18">
        <f t="shared" si="16"/>
        <v>6.0910000000000002</v>
      </c>
      <c r="P152" s="82">
        <f t="shared" si="17"/>
        <v>495500.00000000029</v>
      </c>
    </row>
    <row r="153" spans="1:16" x14ac:dyDescent="0.2">
      <c r="A153" t="s">
        <v>172</v>
      </c>
      <c r="B153" t="s">
        <v>524</v>
      </c>
      <c r="C153" s="19" t="s">
        <v>27</v>
      </c>
      <c r="D153" t="s">
        <v>19</v>
      </c>
      <c r="E153" t="s">
        <v>20</v>
      </c>
      <c r="F153" s="24">
        <v>36831</v>
      </c>
      <c r="G153" s="25">
        <v>-1000000</v>
      </c>
      <c r="H153" s="19">
        <v>5.0999999999999996</v>
      </c>
      <c r="I153" s="86">
        <v>2.5</v>
      </c>
      <c r="J153" s="19">
        <v>4.5410000000000004</v>
      </c>
      <c r="K153" s="18">
        <f t="shared" si="12"/>
        <v>1000000</v>
      </c>
      <c r="L153" s="18" t="str">
        <f t="shared" si="13"/>
        <v>SELL</v>
      </c>
      <c r="M153" s="18" t="str">
        <f t="shared" si="14"/>
        <v>CALL</v>
      </c>
      <c r="N153" s="18" t="str">
        <f t="shared" si="15"/>
        <v>SELL - CALL</v>
      </c>
      <c r="O153" s="18">
        <f t="shared" si="16"/>
        <v>7.0410000000000004</v>
      </c>
      <c r="P153" s="82">
        <f t="shared" si="17"/>
        <v>0</v>
      </c>
    </row>
    <row r="154" spans="1:16" x14ac:dyDescent="0.2">
      <c r="A154" t="s">
        <v>172</v>
      </c>
      <c r="B154" t="s">
        <v>525</v>
      </c>
      <c r="C154" s="19" t="s">
        <v>27</v>
      </c>
      <c r="D154" t="s">
        <v>19</v>
      </c>
      <c r="E154" t="s">
        <v>20</v>
      </c>
      <c r="F154" s="24">
        <v>36831</v>
      </c>
      <c r="G154" s="25">
        <v>1000000</v>
      </c>
      <c r="H154" s="19">
        <v>5.0999999999999996</v>
      </c>
      <c r="I154" s="86">
        <v>1.7010000000000001</v>
      </c>
      <c r="J154" s="19">
        <v>4.5410000000000004</v>
      </c>
      <c r="K154" s="18">
        <f t="shared" si="12"/>
        <v>1000000</v>
      </c>
      <c r="L154" s="18" t="str">
        <f t="shared" si="13"/>
        <v>BUY</v>
      </c>
      <c r="M154" s="18" t="str">
        <f t="shared" si="14"/>
        <v>CALL</v>
      </c>
      <c r="N154" s="18" t="str">
        <f t="shared" si="15"/>
        <v>BUY - CALL</v>
      </c>
      <c r="O154" s="18">
        <f t="shared" si="16"/>
        <v>6.2420000000000009</v>
      </c>
      <c r="P154" s="82">
        <f t="shared" si="17"/>
        <v>0</v>
      </c>
    </row>
    <row r="155" spans="1:16" x14ac:dyDescent="0.2">
      <c r="A155" t="s">
        <v>218</v>
      </c>
      <c r="B155" t="s">
        <v>526</v>
      </c>
      <c r="C155" s="19" t="s">
        <v>27</v>
      </c>
      <c r="D155" t="s">
        <v>19</v>
      </c>
      <c r="E155" t="s">
        <v>20</v>
      </c>
      <c r="F155" s="24">
        <v>36831</v>
      </c>
      <c r="G155" s="25">
        <v>150000</v>
      </c>
      <c r="H155" s="19">
        <v>5.0999999999999996</v>
      </c>
      <c r="I155" s="86">
        <v>0.7</v>
      </c>
      <c r="J155" s="19">
        <v>4.5410000000000004</v>
      </c>
      <c r="K155" s="18">
        <f t="shared" si="12"/>
        <v>150000</v>
      </c>
      <c r="L155" s="18" t="str">
        <f t="shared" si="13"/>
        <v>BUY</v>
      </c>
      <c r="M155" s="18" t="str">
        <f t="shared" si="14"/>
        <v>CALL</v>
      </c>
      <c r="N155" s="18" t="str">
        <f t="shared" si="15"/>
        <v>BUY - CALL</v>
      </c>
      <c r="O155" s="18">
        <f t="shared" si="16"/>
        <v>5.2410000000000005</v>
      </c>
      <c r="P155" s="82">
        <f t="shared" si="17"/>
        <v>0</v>
      </c>
    </row>
    <row r="156" spans="1:16" x14ac:dyDescent="0.2">
      <c r="A156" t="s">
        <v>173</v>
      </c>
      <c r="B156" t="s">
        <v>530</v>
      </c>
      <c r="C156" t="s">
        <v>27</v>
      </c>
      <c r="D156" t="s">
        <v>19</v>
      </c>
      <c r="E156" t="s">
        <v>20</v>
      </c>
      <c r="F156" s="24">
        <v>36831</v>
      </c>
      <c r="G156" s="25">
        <v>-2000000</v>
      </c>
      <c r="H156" s="19">
        <v>5.0999999999999996</v>
      </c>
      <c r="I156" s="87">
        <v>0.7</v>
      </c>
      <c r="J156" s="19">
        <v>4.5410000000000004</v>
      </c>
      <c r="K156" s="18">
        <f t="shared" si="12"/>
        <v>2000000</v>
      </c>
      <c r="L156" s="18" t="str">
        <f t="shared" si="13"/>
        <v>SELL</v>
      </c>
      <c r="M156" s="18" t="str">
        <f t="shared" si="14"/>
        <v>CALL</v>
      </c>
      <c r="N156" s="18" t="str">
        <f t="shared" si="15"/>
        <v>SELL - CALL</v>
      </c>
      <c r="O156" s="18">
        <f t="shared" si="16"/>
        <v>5.2410000000000005</v>
      </c>
      <c r="P156" s="82">
        <f t="shared" si="17"/>
        <v>0</v>
      </c>
    </row>
    <row r="157" spans="1:16" x14ac:dyDescent="0.2">
      <c r="A157" t="s">
        <v>115</v>
      </c>
      <c r="B157" t="s">
        <v>531</v>
      </c>
      <c r="C157" t="s">
        <v>27</v>
      </c>
      <c r="D157" t="s">
        <v>19</v>
      </c>
      <c r="E157" t="s">
        <v>20</v>
      </c>
      <c r="F157" s="24">
        <v>36831</v>
      </c>
      <c r="G157" s="25">
        <v>-500000</v>
      </c>
      <c r="H157" s="19">
        <v>5.0999999999999996</v>
      </c>
      <c r="I157" s="87">
        <v>1</v>
      </c>
      <c r="J157" s="19">
        <v>4.5410000000000004</v>
      </c>
      <c r="K157" s="18">
        <f t="shared" si="12"/>
        <v>500000</v>
      </c>
      <c r="L157" s="18" t="str">
        <f t="shared" si="13"/>
        <v>SELL</v>
      </c>
      <c r="M157" s="18" t="str">
        <f t="shared" si="14"/>
        <v>CALL</v>
      </c>
      <c r="N157" s="18" t="str">
        <f t="shared" si="15"/>
        <v>SELL - CALL</v>
      </c>
      <c r="O157" s="18">
        <f t="shared" si="16"/>
        <v>5.5410000000000004</v>
      </c>
      <c r="P157" s="82">
        <f t="shared" si="17"/>
        <v>0</v>
      </c>
    </row>
    <row r="158" spans="1:16" x14ac:dyDescent="0.2">
      <c r="A158" t="s">
        <v>219</v>
      </c>
      <c r="B158" t="s">
        <v>532</v>
      </c>
      <c r="C158" t="s">
        <v>27</v>
      </c>
      <c r="D158" t="s">
        <v>19</v>
      </c>
      <c r="E158" t="s">
        <v>20</v>
      </c>
      <c r="F158" s="24">
        <v>36831</v>
      </c>
      <c r="G158" s="25">
        <v>-300000</v>
      </c>
      <c r="H158" s="19">
        <v>5.0999999999999996</v>
      </c>
      <c r="I158" s="87">
        <v>1</v>
      </c>
      <c r="J158" s="19">
        <v>4.5410000000000004</v>
      </c>
      <c r="K158" s="18">
        <f t="shared" si="12"/>
        <v>300000</v>
      </c>
      <c r="L158" s="18" t="str">
        <f t="shared" si="13"/>
        <v>SELL</v>
      </c>
      <c r="M158" s="18" t="str">
        <f t="shared" si="14"/>
        <v>CALL</v>
      </c>
      <c r="N158" s="18" t="str">
        <f t="shared" si="15"/>
        <v>SELL - CALL</v>
      </c>
      <c r="O158" s="18">
        <f t="shared" si="16"/>
        <v>5.5410000000000004</v>
      </c>
      <c r="P158" s="82">
        <f t="shared" si="17"/>
        <v>0</v>
      </c>
    </row>
    <row r="159" spans="1:16" x14ac:dyDescent="0.2">
      <c r="A159" t="s">
        <v>253</v>
      </c>
      <c r="B159" t="s">
        <v>533</v>
      </c>
      <c r="C159" t="s">
        <v>27</v>
      </c>
      <c r="D159" t="s">
        <v>19</v>
      </c>
      <c r="E159" t="s">
        <v>20</v>
      </c>
      <c r="F159" s="24">
        <v>36831</v>
      </c>
      <c r="G159" s="25">
        <v>-500000</v>
      </c>
      <c r="H159" s="19">
        <v>5.0999999999999996</v>
      </c>
      <c r="I159" s="87">
        <v>1</v>
      </c>
      <c r="J159" s="19">
        <v>4.5410000000000004</v>
      </c>
      <c r="K159" s="18">
        <f t="shared" si="12"/>
        <v>500000</v>
      </c>
      <c r="L159" s="18" t="str">
        <f t="shared" si="13"/>
        <v>SELL</v>
      </c>
      <c r="M159" s="18" t="str">
        <f t="shared" si="14"/>
        <v>CALL</v>
      </c>
      <c r="N159" s="18" t="str">
        <f t="shared" si="15"/>
        <v>SELL - CALL</v>
      </c>
      <c r="O159" s="18">
        <f t="shared" si="16"/>
        <v>5.5410000000000004</v>
      </c>
      <c r="P159" s="82">
        <f t="shared" si="17"/>
        <v>0</v>
      </c>
    </row>
    <row r="160" spans="1:16" x14ac:dyDescent="0.2">
      <c r="A160" t="s">
        <v>120</v>
      </c>
      <c r="B160" t="s">
        <v>539</v>
      </c>
      <c r="C160" s="19" t="s">
        <v>27</v>
      </c>
      <c r="D160" t="s">
        <v>19</v>
      </c>
      <c r="E160" t="s">
        <v>24</v>
      </c>
      <c r="F160" s="24">
        <v>36831</v>
      </c>
      <c r="G160" s="25">
        <v>-1200000</v>
      </c>
      <c r="H160" s="19">
        <v>5.0999999999999996</v>
      </c>
      <c r="I160" s="87">
        <v>0.55000000000000004</v>
      </c>
      <c r="J160" s="19">
        <v>4.5410000000000004</v>
      </c>
      <c r="K160" s="18">
        <f t="shared" si="12"/>
        <v>1200000</v>
      </c>
      <c r="L160" s="18" t="str">
        <f t="shared" si="13"/>
        <v>SELL</v>
      </c>
      <c r="M160" s="18" t="str">
        <f t="shared" si="14"/>
        <v>PUT</v>
      </c>
      <c r="N160" s="18" t="str">
        <f t="shared" si="15"/>
        <v>SELL - PUT</v>
      </c>
      <c r="O160" s="18">
        <f t="shared" si="16"/>
        <v>5.0910000000000002</v>
      </c>
      <c r="P160" s="82">
        <f t="shared" si="17"/>
        <v>0</v>
      </c>
    </row>
    <row r="161" spans="1:16" x14ac:dyDescent="0.2">
      <c r="A161" t="s">
        <v>336</v>
      </c>
      <c r="B161" t="s">
        <v>540</v>
      </c>
      <c r="C161" s="19" t="s">
        <v>27</v>
      </c>
      <c r="D161" t="s">
        <v>19</v>
      </c>
      <c r="E161" t="s">
        <v>24</v>
      </c>
      <c r="F161" s="24">
        <v>36831</v>
      </c>
      <c r="G161" s="25">
        <v>300000</v>
      </c>
      <c r="H161" s="19">
        <v>5.0999999999999996</v>
      </c>
      <c r="I161" s="87">
        <v>0.55000000000000004</v>
      </c>
      <c r="J161" s="19">
        <v>4.5410000000000004</v>
      </c>
      <c r="K161" s="18">
        <f t="shared" si="12"/>
        <v>300000</v>
      </c>
      <c r="L161" s="18" t="str">
        <f t="shared" si="13"/>
        <v>BUY</v>
      </c>
      <c r="M161" s="18" t="str">
        <f t="shared" si="14"/>
        <v>PUT</v>
      </c>
      <c r="N161" s="18" t="str">
        <f t="shared" si="15"/>
        <v>BUY - PUT</v>
      </c>
      <c r="O161" s="18">
        <f t="shared" si="16"/>
        <v>5.0910000000000002</v>
      </c>
      <c r="P161" s="82">
        <f t="shared" si="17"/>
        <v>0</v>
      </c>
    </row>
    <row r="162" spans="1:16" x14ac:dyDescent="0.2">
      <c r="A162" t="s">
        <v>118</v>
      </c>
      <c r="B162" t="s">
        <v>541</v>
      </c>
      <c r="C162" s="19" t="s">
        <v>27</v>
      </c>
      <c r="D162" t="s">
        <v>19</v>
      </c>
      <c r="E162" t="s">
        <v>24</v>
      </c>
      <c r="F162" s="24">
        <v>36831</v>
      </c>
      <c r="G162" s="25">
        <v>-2000000</v>
      </c>
      <c r="H162" s="19">
        <v>5.0999999999999996</v>
      </c>
      <c r="I162" s="87">
        <v>0.55000000000000004</v>
      </c>
      <c r="J162" s="19">
        <v>4.5410000000000004</v>
      </c>
      <c r="K162" s="18">
        <f t="shared" si="12"/>
        <v>2000000</v>
      </c>
      <c r="L162" s="18" t="str">
        <f t="shared" si="13"/>
        <v>SELL</v>
      </c>
      <c r="M162" s="18" t="str">
        <f t="shared" si="14"/>
        <v>PUT</v>
      </c>
      <c r="N162" s="18" t="str">
        <f t="shared" si="15"/>
        <v>SELL - PUT</v>
      </c>
      <c r="O162" s="18">
        <f t="shared" si="16"/>
        <v>5.0910000000000002</v>
      </c>
      <c r="P162" s="82">
        <f t="shared" si="17"/>
        <v>0</v>
      </c>
    </row>
    <row r="163" spans="1:16" x14ac:dyDescent="0.2">
      <c r="A163" t="s">
        <v>118</v>
      </c>
      <c r="B163" t="s">
        <v>542</v>
      </c>
      <c r="C163" s="19" t="s">
        <v>27</v>
      </c>
      <c r="D163" t="s">
        <v>19</v>
      </c>
      <c r="E163" t="s">
        <v>24</v>
      </c>
      <c r="F163" s="24">
        <v>36831</v>
      </c>
      <c r="G163" s="25">
        <v>-1500000</v>
      </c>
      <c r="H163" s="19">
        <v>5.0999999999999996</v>
      </c>
      <c r="I163" s="87">
        <v>0.5</v>
      </c>
      <c r="J163" s="19">
        <v>4.5410000000000004</v>
      </c>
      <c r="K163" s="18">
        <f t="shared" si="12"/>
        <v>1500000</v>
      </c>
      <c r="L163" s="18" t="str">
        <f t="shared" si="13"/>
        <v>SELL</v>
      </c>
      <c r="M163" s="18" t="str">
        <f t="shared" si="14"/>
        <v>PUT</v>
      </c>
      <c r="N163" s="18" t="str">
        <f t="shared" si="15"/>
        <v>SELL - PUT</v>
      </c>
      <c r="O163" s="18">
        <f t="shared" si="16"/>
        <v>5.0410000000000004</v>
      </c>
      <c r="P163" s="82">
        <f t="shared" si="17"/>
        <v>0</v>
      </c>
    </row>
    <row r="164" spans="1:16" x14ac:dyDescent="0.2">
      <c r="A164" t="s">
        <v>173</v>
      </c>
      <c r="B164" t="s">
        <v>543</v>
      </c>
      <c r="C164" s="19" t="s">
        <v>27</v>
      </c>
      <c r="D164" t="s">
        <v>19</v>
      </c>
      <c r="E164" t="s">
        <v>24</v>
      </c>
      <c r="F164" s="24">
        <v>36831</v>
      </c>
      <c r="G164" s="25">
        <v>-3000000</v>
      </c>
      <c r="H164" s="19">
        <v>5.0999999999999996</v>
      </c>
      <c r="I164" s="87">
        <v>0.5</v>
      </c>
      <c r="J164" s="19">
        <v>4.5410000000000004</v>
      </c>
      <c r="K164" s="18">
        <f t="shared" si="12"/>
        <v>3000000</v>
      </c>
      <c r="L164" s="18" t="str">
        <f t="shared" si="13"/>
        <v>SELL</v>
      </c>
      <c r="M164" s="18" t="str">
        <f t="shared" si="14"/>
        <v>PUT</v>
      </c>
      <c r="N164" s="18" t="str">
        <f t="shared" si="15"/>
        <v>SELL - PUT</v>
      </c>
      <c r="O164" s="18">
        <f t="shared" si="16"/>
        <v>5.0410000000000004</v>
      </c>
      <c r="P164" s="82">
        <f t="shared" si="17"/>
        <v>0</v>
      </c>
    </row>
    <row r="165" spans="1:16" x14ac:dyDescent="0.2">
      <c r="A165" t="s">
        <v>173</v>
      </c>
      <c r="B165" t="s">
        <v>544</v>
      </c>
      <c r="C165" s="19" t="s">
        <v>27</v>
      </c>
      <c r="D165" t="s">
        <v>19</v>
      </c>
      <c r="E165" t="s">
        <v>20</v>
      </c>
      <c r="F165" s="24">
        <v>36831</v>
      </c>
      <c r="G165" s="25">
        <v>-3000000</v>
      </c>
      <c r="H165" s="19">
        <v>5.0999999999999996</v>
      </c>
      <c r="I165" s="87">
        <v>0.55000000000000004</v>
      </c>
      <c r="J165" s="19">
        <v>4.5410000000000004</v>
      </c>
      <c r="K165" s="18">
        <f t="shared" si="12"/>
        <v>3000000</v>
      </c>
      <c r="L165" s="18" t="str">
        <f t="shared" si="13"/>
        <v>SELL</v>
      </c>
      <c r="M165" s="18" t="str">
        <f t="shared" si="14"/>
        <v>CALL</v>
      </c>
      <c r="N165" s="18" t="str">
        <f t="shared" si="15"/>
        <v>SELL - CALL</v>
      </c>
      <c r="O165" s="18">
        <f t="shared" si="16"/>
        <v>5.0910000000000002</v>
      </c>
      <c r="P165" s="82">
        <f t="shared" si="17"/>
        <v>-26999.999999998359</v>
      </c>
    </row>
    <row r="166" spans="1:16" x14ac:dyDescent="0.2">
      <c r="A166" s="42" t="s">
        <v>121</v>
      </c>
      <c r="B166" t="s">
        <v>393</v>
      </c>
      <c r="C166" t="s">
        <v>546</v>
      </c>
      <c r="D166" t="s">
        <v>19</v>
      </c>
      <c r="E166" t="s">
        <v>20</v>
      </c>
      <c r="F166" s="24">
        <v>36831</v>
      </c>
      <c r="G166" s="25">
        <v>-500000</v>
      </c>
      <c r="H166" s="19">
        <v>4.7300000000000004</v>
      </c>
      <c r="I166">
        <v>0.35</v>
      </c>
      <c r="J166" s="19">
        <v>4.5410000000000004</v>
      </c>
      <c r="K166" s="18">
        <f t="shared" si="12"/>
        <v>500000</v>
      </c>
      <c r="L166" s="18" t="str">
        <f t="shared" si="13"/>
        <v>SELL</v>
      </c>
      <c r="M166" s="18" t="str">
        <f t="shared" si="14"/>
        <v>CALL</v>
      </c>
      <c r="N166" s="18" t="str">
        <f t="shared" si="15"/>
        <v>SELL - CALL</v>
      </c>
      <c r="O166" s="18">
        <f t="shared" si="16"/>
        <v>4.891</v>
      </c>
      <c r="P166" s="82">
        <f t="shared" si="17"/>
        <v>0</v>
      </c>
    </row>
    <row r="167" spans="1:16" x14ac:dyDescent="0.2">
      <c r="A167" t="s">
        <v>276</v>
      </c>
      <c r="B167" t="s">
        <v>514</v>
      </c>
      <c r="C167" s="19" t="s">
        <v>546</v>
      </c>
      <c r="D167" t="s">
        <v>19</v>
      </c>
      <c r="E167" t="s">
        <v>20</v>
      </c>
      <c r="F167" s="24">
        <v>36831</v>
      </c>
      <c r="G167" s="25">
        <v>-1000000</v>
      </c>
      <c r="H167" s="19">
        <v>4.7300000000000004</v>
      </c>
      <c r="I167" s="86">
        <v>0.3</v>
      </c>
      <c r="J167" s="19">
        <v>4.5410000000000004</v>
      </c>
      <c r="K167" s="18">
        <f t="shared" si="12"/>
        <v>1000000</v>
      </c>
      <c r="L167" s="18" t="str">
        <f t="shared" si="13"/>
        <v>SELL</v>
      </c>
      <c r="M167" s="18" t="str">
        <f t="shared" si="14"/>
        <v>CALL</v>
      </c>
      <c r="N167" s="18" t="str">
        <f t="shared" si="15"/>
        <v>SELL - CALL</v>
      </c>
      <c r="O167" s="18">
        <f t="shared" si="16"/>
        <v>4.8410000000000002</v>
      </c>
      <c r="P167" s="82">
        <f t="shared" si="17"/>
        <v>0</v>
      </c>
    </row>
    <row r="168" spans="1:16" x14ac:dyDescent="0.2">
      <c r="A168" t="s">
        <v>278</v>
      </c>
      <c r="B168" t="s">
        <v>358</v>
      </c>
      <c r="C168" s="19" t="s">
        <v>57</v>
      </c>
      <c r="D168" t="s">
        <v>19</v>
      </c>
      <c r="E168" t="s">
        <v>20</v>
      </c>
      <c r="F168" s="24">
        <v>36831</v>
      </c>
      <c r="G168" s="25">
        <v>300000</v>
      </c>
      <c r="H168" s="19">
        <v>4.6100000000000003</v>
      </c>
      <c r="I168">
        <v>0.15</v>
      </c>
      <c r="J168" s="19">
        <v>4.5410000000000004</v>
      </c>
      <c r="K168" s="18">
        <f t="shared" si="12"/>
        <v>300000</v>
      </c>
      <c r="L168" s="18" t="str">
        <f t="shared" si="13"/>
        <v>BUY</v>
      </c>
      <c r="M168" s="18" t="str">
        <f t="shared" si="14"/>
        <v>CALL</v>
      </c>
      <c r="N168" s="18" t="str">
        <f t="shared" si="15"/>
        <v>BUY - CALL</v>
      </c>
      <c r="O168" s="18">
        <f t="shared" si="16"/>
        <v>4.6910000000000007</v>
      </c>
      <c r="P168" s="82">
        <f t="shared" si="17"/>
        <v>0</v>
      </c>
    </row>
    <row r="169" spans="1:16" x14ac:dyDescent="0.2">
      <c r="A169" t="s">
        <v>121</v>
      </c>
      <c r="B169" t="s">
        <v>359</v>
      </c>
      <c r="C169" s="19" t="s">
        <v>57</v>
      </c>
      <c r="D169" t="s">
        <v>19</v>
      </c>
      <c r="E169" t="s">
        <v>20</v>
      </c>
      <c r="F169" s="24">
        <v>36831</v>
      </c>
      <c r="G169" s="25">
        <v>300000</v>
      </c>
      <c r="H169" s="19">
        <v>4.6100000000000003</v>
      </c>
      <c r="I169">
        <v>0.15</v>
      </c>
      <c r="J169" s="19">
        <v>4.5410000000000004</v>
      </c>
      <c r="K169" s="18">
        <f t="shared" si="12"/>
        <v>300000</v>
      </c>
      <c r="L169" s="18" t="str">
        <f t="shared" si="13"/>
        <v>BUY</v>
      </c>
      <c r="M169" s="18" t="str">
        <f t="shared" si="14"/>
        <v>CALL</v>
      </c>
      <c r="N169" s="18" t="str">
        <f t="shared" si="15"/>
        <v>BUY - CALL</v>
      </c>
      <c r="O169" s="18">
        <f t="shared" si="16"/>
        <v>4.6910000000000007</v>
      </c>
      <c r="P169" s="82">
        <f t="shared" si="17"/>
        <v>0</v>
      </c>
    </row>
    <row r="170" spans="1:16" x14ac:dyDescent="0.2">
      <c r="A170" s="18" t="s">
        <v>172</v>
      </c>
      <c r="B170" t="s">
        <v>385</v>
      </c>
      <c r="C170" s="19" t="s">
        <v>57</v>
      </c>
      <c r="D170" t="s">
        <v>19</v>
      </c>
      <c r="E170" t="s">
        <v>20</v>
      </c>
      <c r="F170" s="24">
        <v>36831</v>
      </c>
      <c r="G170" s="25">
        <v>-1500000</v>
      </c>
      <c r="H170" s="19">
        <v>4.6100000000000003</v>
      </c>
      <c r="I170">
        <v>0.3</v>
      </c>
      <c r="J170" s="19">
        <v>4.5410000000000004</v>
      </c>
      <c r="K170" s="18">
        <f t="shared" ref="K170:K215" si="18">ABS(G170)</f>
        <v>1500000</v>
      </c>
      <c r="L170" s="18" t="str">
        <f t="shared" ref="L170:L215" si="19">IF(G170&gt;0,"BUY","SELL")</f>
        <v>SELL</v>
      </c>
      <c r="M170" s="18" t="str">
        <f t="shared" ref="M170:M215" si="20">IF(E170="C","CALL","PUT")</f>
        <v>CALL</v>
      </c>
      <c r="N170" s="18" t="str">
        <f t="shared" ref="N170:N215" si="21">CONCATENATE(L170," - ",M170)</f>
        <v>SELL - CALL</v>
      </c>
      <c r="O170" s="18">
        <f t="shared" ref="O170:O215" si="22">I170+J170</f>
        <v>4.8410000000000002</v>
      </c>
      <c r="P170" s="82">
        <f t="shared" ref="P170:P215" si="23">IF(N170="SELL - PUT",IF(H170-O170&gt;0,0,(H170-O170)*K170),IF(N170="BUY - CALL",IF(O170-H170&gt;0,0,(H170-O170)*K170),IF(N170="SELL - CALL",IF(O170-H170&gt;0,0,(O170-H170)*K170),IF(N170="BUY - PUT",IF(H170-O170&gt;0,0,(O170-H170)*K170)))))</f>
        <v>0</v>
      </c>
    </row>
    <row r="171" spans="1:16" x14ac:dyDescent="0.2">
      <c r="A171" t="s">
        <v>276</v>
      </c>
      <c r="B171" t="s">
        <v>400</v>
      </c>
      <c r="C171" s="19" t="s">
        <v>57</v>
      </c>
      <c r="D171" t="s">
        <v>19</v>
      </c>
      <c r="E171" t="s">
        <v>20</v>
      </c>
      <c r="F171" s="24">
        <v>36831</v>
      </c>
      <c r="G171" s="25">
        <v>-150000</v>
      </c>
      <c r="H171" s="19">
        <v>4.6100000000000003</v>
      </c>
      <c r="I171">
        <v>0.15</v>
      </c>
      <c r="J171" s="19">
        <v>4.5410000000000004</v>
      </c>
      <c r="K171" s="18">
        <f t="shared" si="18"/>
        <v>150000</v>
      </c>
      <c r="L171" s="18" t="str">
        <f t="shared" si="19"/>
        <v>SELL</v>
      </c>
      <c r="M171" s="18" t="str">
        <f t="shared" si="20"/>
        <v>CALL</v>
      </c>
      <c r="N171" s="18" t="str">
        <f t="shared" si="21"/>
        <v>SELL - CALL</v>
      </c>
      <c r="O171" s="18">
        <f t="shared" si="22"/>
        <v>4.6910000000000007</v>
      </c>
      <c r="P171" s="82">
        <f t="shared" si="23"/>
        <v>0</v>
      </c>
    </row>
    <row r="172" spans="1:16" x14ac:dyDescent="0.2">
      <c r="A172" s="17" t="s">
        <v>121</v>
      </c>
      <c r="B172" t="s">
        <v>406</v>
      </c>
      <c r="C172" s="19" t="s">
        <v>57</v>
      </c>
      <c r="D172" t="s">
        <v>19</v>
      </c>
      <c r="E172" t="s">
        <v>20</v>
      </c>
      <c r="F172" s="24">
        <v>36831</v>
      </c>
      <c r="G172" s="25">
        <v>-300000</v>
      </c>
      <c r="H172" s="19">
        <v>4.6100000000000003</v>
      </c>
      <c r="I172">
        <v>0.15</v>
      </c>
      <c r="J172" s="19">
        <v>4.5410000000000004</v>
      </c>
      <c r="K172" s="18">
        <f t="shared" si="18"/>
        <v>300000</v>
      </c>
      <c r="L172" s="18" t="str">
        <f t="shared" si="19"/>
        <v>SELL</v>
      </c>
      <c r="M172" s="18" t="str">
        <f t="shared" si="20"/>
        <v>CALL</v>
      </c>
      <c r="N172" s="18" t="str">
        <f t="shared" si="21"/>
        <v>SELL - CALL</v>
      </c>
      <c r="O172" s="18">
        <f t="shared" si="22"/>
        <v>4.6910000000000007</v>
      </c>
      <c r="P172" s="82">
        <f t="shared" si="23"/>
        <v>0</v>
      </c>
    </row>
    <row r="173" spans="1:16" x14ac:dyDescent="0.2">
      <c r="A173" t="s">
        <v>276</v>
      </c>
      <c r="B173" t="s">
        <v>417</v>
      </c>
      <c r="C173" s="19" t="s">
        <v>57</v>
      </c>
      <c r="D173" t="s">
        <v>19</v>
      </c>
      <c r="E173" t="s">
        <v>20</v>
      </c>
      <c r="F173" s="24">
        <v>36831</v>
      </c>
      <c r="G173" s="25">
        <v>-150000</v>
      </c>
      <c r="H173" s="19">
        <v>4.6100000000000003</v>
      </c>
      <c r="I173">
        <v>0.15</v>
      </c>
      <c r="J173" s="19">
        <v>4.5410000000000004</v>
      </c>
      <c r="K173" s="18">
        <f t="shared" si="18"/>
        <v>150000</v>
      </c>
      <c r="L173" s="18" t="str">
        <f t="shared" si="19"/>
        <v>SELL</v>
      </c>
      <c r="M173" s="18" t="str">
        <f t="shared" si="20"/>
        <v>CALL</v>
      </c>
      <c r="N173" s="18" t="str">
        <f t="shared" si="21"/>
        <v>SELL - CALL</v>
      </c>
      <c r="O173" s="18">
        <f t="shared" si="22"/>
        <v>4.6910000000000007</v>
      </c>
      <c r="P173" s="82">
        <f t="shared" si="23"/>
        <v>0</v>
      </c>
    </row>
    <row r="174" spans="1:16" x14ac:dyDescent="0.2">
      <c r="A174" t="s">
        <v>331</v>
      </c>
      <c r="B174" t="s">
        <v>430</v>
      </c>
      <c r="C174" s="19" t="s">
        <v>57</v>
      </c>
      <c r="D174" t="s">
        <v>19</v>
      </c>
      <c r="E174" t="s">
        <v>20</v>
      </c>
      <c r="F174" s="24">
        <v>36831</v>
      </c>
      <c r="G174" s="25">
        <v>-1500000</v>
      </c>
      <c r="H174" s="19">
        <v>4.6100000000000003</v>
      </c>
      <c r="I174" s="86">
        <v>0.12</v>
      </c>
      <c r="J174" s="19">
        <v>4.5410000000000004</v>
      </c>
      <c r="K174" s="18">
        <f t="shared" si="18"/>
        <v>1500000</v>
      </c>
      <c r="L174" s="18" t="str">
        <f t="shared" si="19"/>
        <v>SELL</v>
      </c>
      <c r="M174" s="18" t="str">
        <f t="shared" si="20"/>
        <v>CALL</v>
      </c>
      <c r="N174" s="18" t="str">
        <f t="shared" si="21"/>
        <v>SELL - CALL</v>
      </c>
      <c r="O174" s="18">
        <f t="shared" si="22"/>
        <v>4.6610000000000005</v>
      </c>
      <c r="P174" s="82">
        <f t="shared" si="23"/>
        <v>0</v>
      </c>
    </row>
    <row r="175" spans="1:16" x14ac:dyDescent="0.2">
      <c r="A175" t="s">
        <v>278</v>
      </c>
      <c r="B175" t="s">
        <v>431</v>
      </c>
      <c r="C175" s="19" t="s">
        <v>57</v>
      </c>
      <c r="D175" t="s">
        <v>19</v>
      </c>
      <c r="E175" t="s">
        <v>20</v>
      </c>
      <c r="F175" s="24">
        <v>36831</v>
      </c>
      <c r="G175" s="25">
        <v>-300000</v>
      </c>
      <c r="H175" s="19">
        <v>4.6100000000000003</v>
      </c>
      <c r="I175" s="86">
        <v>0.12</v>
      </c>
      <c r="J175" s="19">
        <v>4.5410000000000004</v>
      </c>
      <c r="K175" s="18">
        <f t="shared" si="18"/>
        <v>300000</v>
      </c>
      <c r="L175" s="18" t="str">
        <f t="shared" si="19"/>
        <v>SELL</v>
      </c>
      <c r="M175" s="18" t="str">
        <f t="shared" si="20"/>
        <v>CALL</v>
      </c>
      <c r="N175" s="18" t="str">
        <f t="shared" si="21"/>
        <v>SELL - CALL</v>
      </c>
      <c r="O175" s="18">
        <f t="shared" si="22"/>
        <v>4.6610000000000005</v>
      </c>
      <c r="P175" s="82">
        <f t="shared" si="23"/>
        <v>0</v>
      </c>
    </row>
    <row r="176" spans="1:16" x14ac:dyDescent="0.2">
      <c r="A176" t="s">
        <v>253</v>
      </c>
      <c r="B176" t="s">
        <v>443</v>
      </c>
      <c r="C176" s="19" t="s">
        <v>57</v>
      </c>
      <c r="D176" t="s">
        <v>19</v>
      </c>
      <c r="E176" t="s">
        <v>20</v>
      </c>
      <c r="F176" s="24">
        <v>36831</v>
      </c>
      <c r="G176" s="25">
        <v>-300000</v>
      </c>
      <c r="H176" s="19">
        <v>4.6100000000000003</v>
      </c>
      <c r="I176" s="86">
        <v>0.15</v>
      </c>
      <c r="J176" s="19">
        <v>4.5410000000000004</v>
      </c>
      <c r="K176" s="18">
        <f t="shared" si="18"/>
        <v>300000</v>
      </c>
      <c r="L176" s="18" t="str">
        <f t="shared" si="19"/>
        <v>SELL</v>
      </c>
      <c r="M176" s="18" t="str">
        <f t="shared" si="20"/>
        <v>CALL</v>
      </c>
      <c r="N176" s="18" t="str">
        <f t="shared" si="21"/>
        <v>SELL - CALL</v>
      </c>
      <c r="O176" s="18">
        <f t="shared" si="22"/>
        <v>4.6910000000000007</v>
      </c>
      <c r="P176" s="82">
        <f t="shared" si="23"/>
        <v>0</v>
      </c>
    </row>
    <row r="177" spans="1:16" x14ac:dyDescent="0.2">
      <c r="A177" t="s">
        <v>198</v>
      </c>
      <c r="B177" t="s">
        <v>444</v>
      </c>
      <c r="C177" s="19" t="s">
        <v>57</v>
      </c>
      <c r="D177" t="s">
        <v>19</v>
      </c>
      <c r="E177" t="s">
        <v>20</v>
      </c>
      <c r="F177" s="24">
        <v>36831</v>
      </c>
      <c r="G177" s="25">
        <v>-300000</v>
      </c>
      <c r="H177" s="19">
        <v>4.6100000000000003</v>
      </c>
      <c r="I177" s="86">
        <v>0.15</v>
      </c>
      <c r="J177" s="19">
        <v>4.5410000000000004</v>
      </c>
      <c r="K177" s="18">
        <f t="shared" si="18"/>
        <v>300000</v>
      </c>
      <c r="L177" s="18" t="str">
        <f t="shared" si="19"/>
        <v>SELL</v>
      </c>
      <c r="M177" s="18" t="str">
        <f t="shared" si="20"/>
        <v>CALL</v>
      </c>
      <c r="N177" s="18" t="str">
        <f t="shared" si="21"/>
        <v>SELL - CALL</v>
      </c>
      <c r="O177" s="18">
        <f t="shared" si="22"/>
        <v>4.6910000000000007</v>
      </c>
      <c r="P177" s="82">
        <f t="shared" si="23"/>
        <v>0</v>
      </c>
    </row>
    <row r="178" spans="1:16" x14ac:dyDescent="0.2">
      <c r="A178" t="s">
        <v>217</v>
      </c>
      <c r="B178" t="s">
        <v>445</v>
      </c>
      <c r="C178" s="19" t="s">
        <v>57</v>
      </c>
      <c r="D178" t="s">
        <v>19</v>
      </c>
      <c r="E178" t="s">
        <v>20</v>
      </c>
      <c r="F178" s="24">
        <v>36831</v>
      </c>
      <c r="G178" s="25">
        <v>-300000</v>
      </c>
      <c r="H178" s="19">
        <v>4.6100000000000003</v>
      </c>
      <c r="I178" s="86">
        <v>0.15</v>
      </c>
      <c r="J178" s="19">
        <v>4.5410000000000004</v>
      </c>
      <c r="K178" s="18">
        <f t="shared" si="18"/>
        <v>300000</v>
      </c>
      <c r="L178" s="18" t="str">
        <f t="shared" si="19"/>
        <v>SELL</v>
      </c>
      <c r="M178" s="18" t="str">
        <f t="shared" si="20"/>
        <v>CALL</v>
      </c>
      <c r="N178" s="18" t="str">
        <f t="shared" si="21"/>
        <v>SELL - CALL</v>
      </c>
      <c r="O178" s="18">
        <f t="shared" si="22"/>
        <v>4.6910000000000007</v>
      </c>
      <c r="P178" s="82">
        <f t="shared" si="23"/>
        <v>0</v>
      </c>
    </row>
    <row r="179" spans="1:16" x14ac:dyDescent="0.2">
      <c r="A179" t="s">
        <v>198</v>
      </c>
      <c r="B179" t="s">
        <v>449</v>
      </c>
      <c r="C179" s="19" t="s">
        <v>57</v>
      </c>
      <c r="D179" t="s">
        <v>19</v>
      </c>
      <c r="E179" t="s">
        <v>20</v>
      </c>
      <c r="F179" s="24">
        <v>36831</v>
      </c>
      <c r="G179" s="25">
        <v>-1000000</v>
      </c>
      <c r="H179" s="19">
        <v>4.6100000000000003</v>
      </c>
      <c r="I179" s="86">
        <v>0.2</v>
      </c>
      <c r="J179" s="19">
        <v>4.5410000000000004</v>
      </c>
      <c r="K179" s="18">
        <f t="shared" si="18"/>
        <v>1000000</v>
      </c>
      <c r="L179" s="18" t="str">
        <f t="shared" si="19"/>
        <v>SELL</v>
      </c>
      <c r="M179" s="18" t="str">
        <f t="shared" si="20"/>
        <v>CALL</v>
      </c>
      <c r="N179" s="18" t="str">
        <f t="shared" si="21"/>
        <v>SELL - CALL</v>
      </c>
      <c r="O179" s="18">
        <f t="shared" si="22"/>
        <v>4.7410000000000005</v>
      </c>
      <c r="P179" s="82">
        <f t="shared" si="23"/>
        <v>0</v>
      </c>
    </row>
    <row r="180" spans="1:16" x14ac:dyDescent="0.2">
      <c r="A180" t="s">
        <v>278</v>
      </c>
      <c r="B180" t="s">
        <v>450</v>
      </c>
      <c r="C180" s="19" t="s">
        <v>57</v>
      </c>
      <c r="D180" t="s">
        <v>19</v>
      </c>
      <c r="E180" t="s">
        <v>24</v>
      </c>
      <c r="F180" s="24">
        <v>36831</v>
      </c>
      <c r="G180" s="25">
        <v>300000</v>
      </c>
      <c r="H180" s="19">
        <v>4.6100000000000003</v>
      </c>
      <c r="I180" s="86">
        <v>0.11</v>
      </c>
      <c r="J180" s="19">
        <v>4.5410000000000004</v>
      </c>
      <c r="K180" s="18">
        <f t="shared" si="18"/>
        <v>300000</v>
      </c>
      <c r="L180" s="18" t="str">
        <f t="shared" si="19"/>
        <v>BUY</v>
      </c>
      <c r="M180" s="18" t="str">
        <f t="shared" si="20"/>
        <v>PUT</v>
      </c>
      <c r="N180" s="18" t="str">
        <f t="shared" si="21"/>
        <v>BUY - PUT</v>
      </c>
      <c r="O180" s="18">
        <f t="shared" si="22"/>
        <v>4.6510000000000007</v>
      </c>
      <c r="P180" s="82">
        <f t="shared" si="23"/>
        <v>12300.000000000111</v>
      </c>
    </row>
    <row r="181" spans="1:16" x14ac:dyDescent="0.2">
      <c r="A181" t="s">
        <v>278</v>
      </c>
      <c r="B181" t="s">
        <v>451</v>
      </c>
      <c r="C181" s="19" t="s">
        <v>57</v>
      </c>
      <c r="D181" t="s">
        <v>19</v>
      </c>
      <c r="E181" t="s">
        <v>24</v>
      </c>
      <c r="F181" s="24">
        <v>36831</v>
      </c>
      <c r="G181" s="25">
        <v>300000</v>
      </c>
      <c r="H181" s="19">
        <v>4.6100000000000003</v>
      </c>
      <c r="I181" s="86">
        <v>0.11</v>
      </c>
      <c r="J181" s="19">
        <v>4.5410000000000004</v>
      </c>
      <c r="K181" s="18">
        <f t="shared" si="18"/>
        <v>300000</v>
      </c>
      <c r="L181" s="18" t="str">
        <f t="shared" si="19"/>
        <v>BUY</v>
      </c>
      <c r="M181" s="18" t="str">
        <f t="shared" si="20"/>
        <v>PUT</v>
      </c>
      <c r="N181" s="18" t="str">
        <f t="shared" si="21"/>
        <v>BUY - PUT</v>
      </c>
      <c r="O181" s="18">
        <f t="shared" si="22"/>
        <v>4.6510000000000007</v>
      </c>
      <c r="P181" s="82">
        <f t="shared" si="23"/>
        <v>12300.000000000111</v>
      </c>
    </row>
    <row r="182" spans="1:16" x14ac:dyDescent="0.2">
      <c r="A182" t="s">
        <v>278</v>
      </c>
      <c r="B182" t="s">
        <v>461</v>
      </c>
      <c r="C182" s="19" t="s">
        <v>57</v>
      </c>
      <c r="D182" t="s">
        <v>19</v>
      </c>
      <c r="E182" t="s">
        <v>24</v>
      </c>
      <c r="F182" s="24">
        <v>36831</v>
      </c>
      <c r="G182" s="25">
        <v>300000</v>
      </c>
      <c r="H182" s="19">
        <v>4.6100000000000003</v>
      </c>
      <c r="I182" s="86">
        <v>0.11</v>
      </c>
      <c r="J182" s="19">
        <v>4.5410000000000004</v>
      </c>
      <c r="K182" s="18">
        <f t="shared" si="18"/>
        <v>300000</v>
      </c>
      <c r="L182" s="18" t="str">
        <f t="shared" si="19"/>
        <v>BUY</v>
      </c>
      <c r="M182" s="18" t="str">
        <f t="shared" si="20"/>
        <v>PUT</v>
      </c>
      <c r="N182" s="18" t="str">
        <f t="shared" si="21"/>
        <v>BUY - PUT</v>
      </c>
      <c r="O182" s="18">
        <f t="shared" si="22"/>
        <v>4.6510000000000007</v>
      </c>
      <c r="P182" s="82">
        <f t="shared" si="23"/>
        <v>12300.000000000111</v>
      </c>
    </row>
    <row r="183" spans="1:16" x14ac:dyDescent="0.2">
      <c r="A183" t="s">
        <v>118</v>
      </c>
      <c r="B183" t="s">
        <v>472</v>
      </c>
      <c r="C183" s="19" t="s">
        <v>57</v>
      </c>
      <c r="D183" t="s">
        <v>19</v>
      </c>
      <c r="E183" t="s">
        <v>20</v>
      </c>
      <c r="F183" s="24">
        <v>36831</v>
      </c>
      <c r="G183" s="25">
        <v>300000</v>
      </c>
      <c r="H183" s="19">
        <v>4.6100000000000003</v>
      </c>
      <c r="I183" s="86">
        <v>0.15</v>
      </c>
      <c r="J183" s="19">
        <v>4.5410000000000004</v>
      </c>
      <c r="K183" s="18">
        <f t="shared" si="18"/>
        <v>300000</v>
      </c>
      <c r="L183" s="18" t="str">
        <f t="shared" si="19"/>
        <v>BUY</v>
      </c>
      <c r="M183" s="18" t="str">
        <f t="shared" si="20"/>
        <v>CALL</v>
      </c>
      <c r="N183" s="18" t="str">
        <f t="shared" si="21"/>
        <v>BUY - CALL</v>
      </c>
      <c r="O183" s="18">
        <f t="shared" si="22"/>
        <v>4.6910000000000007</v>
      </c>
      <c r="P183" s="82">
        <f t="shared" si="23"/>
        <v>0</v>
      </c>
    </row>
    <row r="184" spans="1:16" x14ac:dyDescent="0.2">
      <c r="A184" t="s">
        <v>218</v>
      </c>
      <c r="B184" t="s">
        <v>505</v>
      </c>
      <c r="C184" s="19" t="s">
        <v>57</v>
      </c>
      <c r="D184" t="s">
        <v>19</v>
      </c>
      <c r="E184" t="s">
        <v>20</v>
      </c>
      <c r="F184" s="24">
        <v>36831</v>
      </c>
      <c r="G184" s="25">
        <v>500000</v>
      </c>
      <c r="H184" s="19">
        <v>4.6100000000000003</v>
      </c>
      <c r="I184" s="86">
        <v>0.3</v>
      </c>
      <c r="J184" s="19">
        <v>4.5410000000000004</v>
      </c>
      <c r="K184" s="18">
        <f t="shared" si="18"/>
        <v>500000</v>
      </c>
      <c r="L184" s="18" t="str">
        <f t="shared" si="19"/>
        <v>BUY</v>
      </c>
      <c r="M184" s="18" t="str">
        <f t="shared" si="20"/>
        <v>CALL</v>
      </c>
      <c r="N184" s="18" t="str">
        <f t="shared" si="21"/>
        <v>BUY - CALL</v>
      </c>
      <c r="O184" s="18">
        <f t="shared" si="22"/>
        <v>4.8410000000000002</v>
      </c>
      <c r="P184" s="82">
        <f t="shared" si="23"/>
        <v>0</v>
      </c>
    </row>
    <row r="185" spans="1:16" x14ac:dyDescent="0.2">
      <c r="A185" t="s">
        <v>276</v>
      </c>
      <c r="B185" t="s">
        <v>512</v>
      </c>
      <c r="C185" s="19" t="s">
        <v>57</v>
      </c>
      <c r="D185" t="s">
        <v>19</v>
      </c>
      <c r="E185" t="s">
        <v>20</v>
      </c>
      <c r="F185" s="24">
        <v>36831</v>
      </c>
      <c r="G185" s="25">
        <v>-300000</v>
      </c>
      <c r="H185" s="19">
        <v>4.6100000000000003</v>
      </c>
      <c r="I185" s="86">
        <v>0.15</v>
      </c>
      <c r="J185" s="19">
        <v>4.5410000000000004</v>
      </c>
      <c r="K185" s="18">
        <f t="shared" si="18"/>
        <v>300000</v>
      </c>
      <c r="L185" s="18" t="str">
        <f t="shared" si="19"/>
        <v>SELL</v>
      </c>
      <c r="M185" s="18" t="str">
        <f t="shared" si="20"/>
        <v>CALL</v>
      </c>
      <c r="N185" s="18" t="str">
        <f t="shared" si="21"/>
        <v>SELL - CALL</v>
      </c>
      <c r="O185" s="18">
        <f t="shared" si="22"/>
        <v>4.6910000000000007</v>
      </c>
      <c r="P185" s="82">
        <f t="shared" si="23"/>
        <v>0</v>
      </c>
    </row>
    <row r="186" spans="1:16" x14ac:dyDescent="0.2">
      <c r="A186" t="s">
        <v>118</v>
      </c>
      <c r="B186" t="s">
        <v>520</v>
      </c>
      <c r="C186" s="19" t="s">
        <v>57</v>
      </c>
      <c r="D186" t="s">
        <v>19</v>
      </c>
      <c r="E186" t="s">
        <v>24</v>
      </c>
      <c r="F186" s="24">
        <v>36831</v>
      </c>
      <c r="G186" s="25">
        <v>500000</v>
      </c>
      <c r="H186" s="19">
        <v>4.6100000000000003</v>
      </c>
      <c r="I186" s="86">
        <v>0.15</v>
      </c>
      <c r="J186" s="19">
        <v>4.5410000000000004</v>
      </c>
      <c r="K186" s="18">
        <f t="shared" si="18"/>
        <v>500000</v>
      </c>
      <c r="L186" s="18" t="str">
        <f t="shared" si="19"/>
        <v>BUY</v>
      </c>
      <c r="M186" s="18" t="str">
        <f t="shared" si="20"/>
        <v>PUT</v>
      </c>
      <c r="N186" s="18" t="str">
        <f t="shared" si="21"/>
        <v>BUY - PUT</v>
      </c>
      <c r="O186" s="18">
        <f t="shared" si="22"/>
        <v>4.6910000000000007</v>
      </c>
      <c r="P186" s="82">
        <f t="shared" si="23"/>
        <v>40500.000000000204</v>
      </c>
    </row>
    <row r="187" spans="1:16" x14ac:dyDescent="0.2">
      <c r="A187" t="s">
        <v>331</v>
      </c>
      <c r="B187" t="s">
        <v>521</v>
      </c>
      <c r="C187" s="19" t="s">
        <v>57</v>
      </c>
      <c r="D187" t="s">
        <v>19</v>
      </c>
      <c r="E187" t="s">
        <v>20</v>
      </c>
      <c r="F187" s="24">
        <v>36831</v>
      </c>
      <c r="G187" s="25">
        <v>-300000</v>
      </c>
      <c r="H187" s="19">
        <v>4.6100000000000003</v>
      </c>
      <c r="I187" s="86">
        <v>0.14749999999999999</v>
      </c>
      <c r="J187" s="19">
        <v>4.5410000000000004</v>
      </c>
      <c r="K187" s="18">
        <f t="shared" si="18"/>
        <v>300000</v>
      </c>
      <c r="L187" s="18" t="str">
        <f t="shared" si="19"/>
        <v>SELL</v>
      </c>
      <c r="M187" s="18" t="str">
        <f t="shared" si="20"/>
        <v>CALL</v>
      </c>
      <c r="N187" s="18" t="str">
        <f t="shared" si="21"/>
        <v>SELL - CALL</v>
      </c>
      <c r="O187" s="18">
        <f t="shared" si="22"/>
        <v>4.6885000000000003</v>
      </c>
      <c r="P187" s="82">
        <f t="shared" si="23"/>
        <v>0</v>
      </c>
    </row>
    <row r="188" spans="1:16" x14ac:dyDescent="0.2">
      <c r="A188" t="s">
        <v>120</v>
      </c>
      <c r="B188" t="s">
        <v>528</v>
      </c>
      <c r="C188" s="19" t="s">
        <v>57</v>
      </c>
      <c r="D188" t="s">
        <v>19</v>
      </c>
      <c r="E188" t="s">
        <v>20</v>
      </c>
      <c r="F188" s="24">
        <v>36831</v>
      </c>
      <c r="G188" s="25">
        <v>-1000000</v>
      </c>
      <c r="H188" s="19">
        <v>4.6100000000000003</v>
      </c>
      <c r="I188" s="87">
        <v>0.16</v>
      </c>
      <c r="J188" s="19">
        <v>4.5410000000000004</v>
      </c>
      <c r="K188" s="18">
        <f t="shared" si="18"/>
        <v>1000000</v>
      </c>
      <c r="L188" s="18" t="str">
        <f t="shared" si="19"/>
        <v>SELL</v>
      </c>
      <c r="M188" s="18" t="str">
        <f t="shared" si="20"/>
        <v>CALL</v>
      </c>
      <c r="N188" s="18" t="str">
        <f t="shared" si="21"/>
        <v>SELL - CALL</v>
      </c>
      <c r="O188" s="18">
        <f t="shared" si="22"/>
        <v>4.7010000000000005</v>
      </c>
      <c r="P188" s="82">
        <f t="shared" si="23"/>
        <v>0</v>
      </c>
    </row>
    <row r="189" spans="1:16" x14ac:dyDescent="0.2">
      <c r="A189" t="s">
        <v>118</v>
      </c>
      <c r="B189" t="s">
        <v>536</v>
      </c>
      <c r="C189" s="19" t="s">
        <v>57</v>
      </c>
      <c r="D189" t="s">
        <v>19</v>
      </c>
      <c r="E189" t="s">
        <v>20</v>
      </c>
      <c r="F189" s="24">
        <v>36831</v>
      </c>
      <c r="G189" s="25">
        <v>-500000</v>
      </c>
      <c r="H189" s="19">
        <v>4.6100000000000003</v>
      </c>
      <c r="I189" s="87">
        <v>0.15</v>
      </c>
      <c r="J189" s="19">
        <v>4.5410000000000004</v>
      </c>
      <c r="K189" s="18">
        <f t="shared" si="18"/>
        <v>500000</v>
      </c>
      <c r="L189" s="18" t="str">
        <f t="shared" si="19"/>
        <v>SELL</v>
      </c>
      <c r="M189" s="18" t="str">
        <f t="shared" si="20"/>
        <v>CALL</v>
      </c>
      <c r="N189" s="18" t="str">
        <f t="shared" si="21"/>
        <v>SELL - CALL</v>
      </c>
      <c r="O189" s="18">
        <f t="shared" si="22"/>
        <v>4.6910000000000007</v>
      </c>
      <c r="P189" s="82">
        <f t="shared" si="23"/>
        <v>0</v>
      </c>
    </row>
    <row r="190" spans="1:16" x14ac:dyDescent="0.2">
      <c r="A190" s="18" t="s">
        <v>118</v>
      </c>
      <c r="B190" t="s">
        <v>396</v>
      </c>
      <c r="C190" s="19" t="s">
        <v>208</v>
      </c>
      <c r="D190" t="s">
        <v>19</v>
      </c>
      <c r="E190" t="s">
        <v>20</v>
      </c>
      <c r="F190" s="24">
        <v>36831</v>
      </c>
      <c r="G190" s="25">
        <v>150000</v>
      </c>
      <c r="H190" s="19">
        <v>5.18</v>
      </c>
      <c r="I190">
        <v>0.2</v>
      </c>
      <c r="J190" s="19">
        <v>4.5410000000000004</v>
      </c>
      <c r="K190" s="18">
        <f t="shared" si="18"/>
        <v>150000</v>
      </c>
      <c r="L190" s="18" t="str">
        <f t="shared" si="19"/>
        <v>BUY</v>
      </c>
      <c r="M190" s="18" t="str">
        <f t="shared" si="20"/>
        <v>CALL</v>
      </c>
      <c r="N190" s="18" t="str">
        <f t="shared" si="21"/>
        <v>BUY - CALL</v>
      </c>
      <c r="O190" s="18">
        <f t="shared" si="22"/>
        <v>4.7410000000000005</v>
      </c>
      <c r="P190" s="82">
        <f t="shared" si="23"/>
        <v>65849.999999999869</v>
      </c>
    </row>
    <row r="191" spans="1:16" x14ac:dyDescent="0.2">
      <c r="A191" t="s">
        <v>172</v>
      </c>
      <c r="B191" t="s">
        <v>401</v>
      </c>
      <c r="C191" s="19" t="s">
        <v>208</v>
      </c>
      <c r="D191" t="s">
        <v>19</v>
      </c>
      <c r="E191" t="s">
        <v>20</v>
      </c>
      <c r="F191" s="24">
        <v>36831</v>
      </c>
      <c r="G191" s="25">
        <v>1000000</v>
      </c>
      <c r="H191" s="19">
        <v>5.18</v>
      </c>
      <c r="I191">
        <v>0.3</v>
      </c>
      <c r="J191" s="19">
        <v>4.5410000000000004</v>
      </c>
      <c r="K191" s="18">
        <f t="shared" si="18"/>
        <v>1000000</v>
      </c>
      <c r="L191" s="18" t="str">
        <f t="shared" si="19"/>
        <v>BUY</v>
      </c>
      <c r="M191" s="18" t="str">
        <f t="shared" si="20"/>
        <v>CALL</v>
      </c>
      <c r="N191" s="18" t="str">
        <f t="shared" si="21"/>
        <v>BUY - CALL</v>
      </c>
      <c r="O191" s="18">
        <f t="shared" si="22"/>
        <v>4.8410000000000002</v>
      </c>
      <c r="P191" s="82">
        <f t="shared" si="23"/>
        <v>338999.99999999953</v>
      </c>
    </row>
    <row r="192" spans="1:16" x14ac:dyDescent="0.2">
      <c r="A192" t="s">
        <v>277</v>
      </c>
      <c r="B192" t="s">
        <v>402</v>
      </c>
      <c r="C192" s="19" t="s">
        <v>208</v>
      </c>
      <c r="D192" t="s">
        <v>19</v>
      </c>
      <c r="E192" t="s">
        <v>20</v>
      </c>
      <c r="F192" s="24">
        <v>36831</v>
      </c>
      <c r="G192" s="25">
        <v>500000</v>
      </c>
      <c r="H192" s="19">
        <v>5.18</v>
      </c>
      <c r="I192">
        <v>0.3</v>
      </c>
      <c r="J192" s="19">
        <v>4.5410000000000004</v>
      </c>
      <c r="K192" s="18">
        <f t="shared" si="18"/>
        <v>500000</v>
      </c>
      <c r="L192" s="18" t="str">
        <f t="shared" si="19"/>
        <v>BUY</v>
      </c>
      <c r="M192" s="18" t="str">
        <f t="shared" si="20"/>
        <v>CALL</v>
      </c>
      <c r="N192" s="18" t="str">
        <f t="shared" si="21"/>
        <v>BUY - CALL</v>
      </c>
      <c r="O192" s="18">
        <f t="shared" si="22"/>
        <v>4.8410000000000002</v>
      </c>
      <c r="P192" s="82">
        <f t="shared" si="23"/>
        <v>169499.99999999977</v>
      </c>
    </row>
    <row r="193" spans="1:16" x14ac:dyDescent="0.2">
      <c r="A193" t="s">
        <v>172</v>
      </c>
      <c r="B193" t="s">
        <v>403</v>
      </c>
      <c r="C193" s="19" t="s">
        <v>208</v>
      </c>
      <c r="D193" t="s">
        <v>19</v>
      </c>
      <c r="E193" t="s">
        <v>20</v>
      </c>
      <c r="F193" s="24">
        <v>36831</v>
      </c>
      <c r="G193" s="25">
        <v>500000</v>
      </c>
      <c r="H193" s="19">
        <v>5.18</v>
      </c>
      <c r="I193">
        <v>0.3</v>
      </c>
      <c r="J193" s="19">
        <v>4.5410000000000004</v>
      </c>
      <c r="K193" s="18">
        <f t="shared" si="18"/>
        <v>500000</v>
      </c>
      <c r="L193" s="18" t="str">
        <f t="shared" si="19"/>
        <v>BUY</v>
      </c>
      <c r="M193" s="18" t="str">
        <f t="shared" si="20"/>
        <v>CALL</v>
      </c>
      <c r="N193" s="18" t="str">
        <f t="shared" si="21"/>
        <v>BUY - CALL</v>
      </c>
      <c r="O193" s="18">
        <f t="shared" si="22"/>
        <v>4.8410000000000002</v>
      </c>
      <c r="P193" s="82">
        <f t="shared" si="23"/>
        <v>169499.99999999977</v>
      </c>
    </row>
    <row r="194" spans="1:16" x14ac:dyDescent="0.2">
      <c r="A194" s="17" t="s">
        <v>172</v>
      </c>
      <c r="B194" t="s">
        <v>407</v>
      </c>
      <c r="C194" s="19" t="s">
        <v>208</v>
      </c>
      <c r="D194" t="s">
        <v>19</v>
      </c>
      <c r="E194" t="s">
        <v>20</v>
      </c>
      <c r="F194" s="24">
        <v>36831</v>
      </c>
      <c r="G194" s="25">
        <v>500000</v>
      </c>
      <c r="H194" s="19">
        <v>5.18</v>
      </c>
      <c r="I194">
        <v>0.3</v>
      </c>
      <c r="J194" s="19">
        <v>4.5410000000000004</v>
      </c>
      <c r="K194" s="18">
        <f t="shared" si="18"/>
        <v>500000</v>
      </c>
      <c r="L194" s="18" t="str">
        <f t="shared" si="19"/>
        <v>BUY</v>
      </c>
      <c r="M194" s="18" t="str">
        <f t="shared" si="20"/>
        <v>CALL</v>
      </c>
      <c r="N194" s="18" t="str">
        <f t="shared" si="21"/>
        <v>BUY - CALL</v>
      </c>
      <c r="O194" s="18">
        <f t="shared" si="22"/>
        <v>4.8410000000000002</v>
      </c>
      <c r="P194" s="82">
        <f t="shared" si="23"/>
        <v>169499.99999999977</v>
      </c>
    </row>
    <row r="195" spans="1:16" x14ac:dyDescent="0.2">
      <c r="A195" t="s">
        <v>172</v>
      </c>
      <c r="B195" t="s">
        <v>415</v>
      </c>
      <c r="C195" s="19" t="s">
        <v>208</v>
      </c>
      <c r="D195" t="s">
        <v>19</v>
      </c>
      <c r="E195" t="s">
        <v>20</v>
      </c>
      <c r="F195" s="24">
        <v>36831</v>
      </c>
      <c r="G195" s="25">
        <v>150000</v>
      </c>
      <c r="H195" s="19">
        <v>5.18</v>
      </c>
      <c r="I195">
        <v>0.3</v>
      </c>
      <c r="J195" s="19">
        <v>4.5410000000000004</v>
      </c>
      <c r="K195" s="18">
        <f t="shared" si="18"/>
        <v>150000</v>
      </c>
      <c r="L195" s="18" t="str">
        <f t="shared" si="19"/>
        <v>BUY</v>
      </c>
      <c r="M195" s="18" t="str">
        <f t="shared" si="20"/>
        <v>CALL</v>
      </c>
      <c r="N195" s="18" t="str">
        <f t="shared" si="21"/>
        <v>BUY - CALL</v>
      </c>
      <c r="O195" s="18">
        <f t="shared" si="22"/>
        <v>4.8410000000000002</v>
      </c>
      <c r="P195" s="82">
        <f t="shared" si="23"/>
        <v>50849.999999999927</v>
      </c>
    </row>
    <row r="196" spans="1:16" x14ac:dyDescent="0.2">
      <c r="A196" t="s">
        <v>172</v>
      </c>
      <c r="B196" t="s">
        <v>416</v>
      </c>
      <c r="C196" s="19" t="s">
        <v>208</v>
      </c>
      <c r="D196" t="s">
        <v>19</v>
      </c>
      <c r="E196" t="s">
        <v>20</v>
      </c>
      <c r="F196" s="24">
        <v>36831</v>
      </c>
      <c r="G196" s="25">
        <v>150000</v>
      </c>
      <c r="H196" s="19">
        <v>5.18</v>
      </c>
      <c r="I196">
        <v>0.3</v>
      </c>
      <c r="J196" s="19">
        <v>4.5410000000000004</v>
      </c>
      <c r="K196" s="18">
        <f t="shared" si="18"/>
        <v>150000</v>
      </c>
      <c r="L196" s="18" t="str">
        <f t="shared" si="19"/>
        <v>BUY</v>
      </c>
      <c r="M196" s="18" t="str">
        <f t="shared" si="20"/>
        <v>CALL</v>
      </c>
      <c r="N196" s="18" t="str">
        <f t="shared" si="21"/>
        <v>BUY - CALL</v>
      </c>
      <c r="O196" s="18">
        <f t="shared" si="22"/>
        <v>4.8410000000000002</v>
      </c>
      <c r="P196" s="82">
        <f t="shared" si="23"/>
        <v>50849.999999999927</v>
      </c>
    </row>
    <row r="197" spans="1:16" x14ac:dyDescent="0.2">
      <c r="A197" t="s">
        <v>172</v>
      </c>
      <c r="B197" t="s">
        <v>440</v>
      </c>
      <c r="C197" s="19" t="s">
        <v>208</v>
      </c>
      <c r="D197" t="s">
        <v>19</v>
      </c>
      <c r="E197" t="s">
        <v>20</v>
      </c>
      <c r="F197" s="24">
        <v>36831</v>
      </c>
      <c r="G197" s="25">
        <v>-300000</v>
      </c>
      <c r="H197" s="19">
        <v>5.18</v>
      </c>
      <c r="I197" s="86">
        <v>0.4</v>
      </c>
      <c r="J197" s="19">
        <v>4.5410000000000004</v>
      </c>
      <c r="K197" s="18">
        <f t="shared" si="18"/>
        <v>300000</v>
      </c>
      <c r="L197" s="18" t="str">
        <f t="shared" si="19"/>
        <v>SELL</v>
      </c>
      <c r="M197" s="18" t="str">
        <f t="shared" si="20"/>
        <v>CALL</v>
      </c>
      <c r="N197" s="18" t="str">
        <f t="shared" si="21"/>
        <v>SELL - CALL</v>
      </c>
      <c r="O197" s="18">
        <f t="shared" si="22"/>
        <v>4.9410000000000007</v>
      </c>
      <c r="P197" s="82">
        <f t="shared" si="23"/>
        <v>-71699.999999999694</v>
      </c>
    </row>
    <row r="198" spans="1:16" x14ac:dyDescent="0.2">
      <c r="A198" t="s">
        <v>172</v>
      </c>
      <c r="B198" t="s">
        <v>441</v>
      </c>
      <c r="C198" s="19" t="s">
        <v>208</v>
      </c>
      <c r="D198" t="s">
        <v>19</v>
      </c>
      <c r="E198" t="s">
        <v>24</v>
      </c>
      <c r="F198" s="24">
        <v>36831</v>
      </c>
      <c r="G198" s="25">
        <v>300000</v>
      </c>
      <c r="H198" s="19">
        <v>5.18</v>
      </c>
      <c r="I198" s="86">
        <v>0.3</v>
      </c>
      <c r="J198" s="19">
        <v>4.5410000000000004</v>
      </c>
      <c r="K198" s="18">
        <f t="shared" si="18"/>
        <v>300000</v>
      </c>
      <c r="L198" s="18" t="str">
        <f t="shared" si="19"/>
        <v>BUY</v>
      </c>
      <c r="M198" s="18" t="str">
        <f t="shared" si="20"/>
        <v>PUT</v>
      </c>
      <c r="N198" s="18" t="str">
        <f t="shared" si="21"/>
        <v>BUY - PUT</v>
      </c>
      <c r="O198" s="18">
        <f t="shared" si="22"/>
        <v>4.8410000000000002</v>
      </c>
      <c r="P198" s="82">
        <f t="shared" si="23"/>
        <v>0</v>
      </c>
    </row>
    <row r="199" spans="1:16" x14ac:dyDescent="0.2">
      <c r="A199" t="s">
        <v>172</v>
      </c>
      <c r="B199" t="s">
        <v>442</v>
      </c>
      <c r="C199" s="19" t="s">
        <v>208</v>
      </c>
      <c r="D199" t="s">
        <v>19</v>
      </c>
      <c r="E199" t="s">
        <v>20</v>
      </c>
      <c r="F199" s="24">
        <v>36831</v>
      </c>
      <c r="G199" s="25">
        <v>300000</v>
      </c>
      <c r="H199" s="19">
        <v>5.18</v>
      </c>
      <c r="I199" s="86">
        <v>0.6</v>
      </c>
      <c r="J199" s="19">
        <v>4.5410000000000004</v>
      </c>
      <c r="K199" s="18">
        <f t="shared" si="18"/>
        <v>300000</v>
      </c>
      <c r="L199" s="18" t="str">
        <f t="shared" si="19"/>
        <v>BUY</v>
      </c>
      <c r="M199" s="18" t="str">
        <f t="shared" si="20"/>
        <v>CALL</v>
      </c>
      <c r="N199" s="18" t="str">
        <f t="shared" si="21"/>
        <v>BUY - CALL</v>
      </c>
      <c r="O199" s="18">
        <f t="shared" si="22"/>
        <v>5.141</v>
      </c>
      <c r="P199" s="82">
        <f t="shared" si="23"/>
        <v>11699.999999999911</v>
      </c>
    </row>
    <row r="200" spans="1:16" x14ac:dyDescent="0.2">
      <c r="A200" t="s">
        <v>172</v>
      </c>
      <c r="B200" t="s">
        <v>446</v>
      </c>
      <c r="C200" s="19" t="s">
        <v>208</v>
      </c>
      <c r="D200" t="s">
        <v>19</v>
      </c>
      <c r="E200" t="s">
        <v>20</v>
      </c>
      <c r="F200" s="24">
        <v>36831</v>
      </c>
      <c r="G200" s="25">
        <v>-1000000</v>
      </c>
      <c r="H200" s="19">
        <v>5.18</v>
      </c>
      <c r="I200" s="86">
        <v>1</v>
      </c>
      <c r="J200" s="19">
        <v>4.5410000000000004</v>
      </c>
      <c r="K200" s="18">
        <f t="shared" si="18"/>
        <v>1000000</v>
      </c>
      <c r="L200" s="18" t="str">
        <f t="shared" si="19"/>
        <v>SELL</v>
      </c>
      <c r="M200" s="18" t="str">
        <f t="shared" si="20"/>
        <v>CALL</v>
      </c>
      <c r="N200" s="18" t="str">
        <f t="shared" si="21"/>
        <v>SELL - CALL</v>
      </c>
      <c r="O200" s="18">
        <f t="shared" si="22"/>
        <v>5.5410000000000004</v>
      </c>
      <c r="P200" s="82">
        <f t="shared" si="23"/>
        <v>0</v>
      </c>
    </row>
    <row r="201" spans="1:16" x14ac:dyDescent="0.2">
      <c r="A201" t="s">
        <v>115</v>
      </c>
      <c r="B201" t="s">
        <v>456</v>
      </c>
      <c r="C201" s="19" t="s">
        <v>208</v>
      </c>
      <c r="D201" t="s">
        <v>19</v>
      </c>
      <c r="E201" t="s">
        <v>24</v>
      </c>
      <c r="F201" s="24">
        <v>36831</v>
      </c>
      <c r="G201" s="25">
        <v>-150000</v>
      </c>
      <c r="H201" s="19">
        <v>5.18</v>
      </c>
      <c r="I201" s="86">
        <v>0.5</v>
      </c>
      <c r="J201" s="19">
        <v>4.5410000000000004</v>
      </c>
      <c r="K201" s="18">
        <f t="shared" si="18"/>
        <v>150000</v>
      </c>
      <c r="L201" s="18" t="str">
        <f t="shared" si="19"/>
        <v>SELL</v>
      </c>
      <c r="M201" s="18" t="str">
        <f t="shared" si="20"/>
        <v>PUT</v>
      </c>
      <c r="N201" s="18" t="str">
        <f t="shared" si="21"/>
        <v>SELL - PUT</v>
      </c>
      <c r="O201" s="18">
        <f t="shared" si="22"/>
        <v>5.0410000000000004</v>
      </c>
      <c r="P201" s="82">
        <f t="shared" si="23"/>
        <v>0</v>
      </c>
    </row>
    <row r="202" spans="1:16" x14ac:dyDescent="0.2">
      <c r="A202" t="s">
        <v>218</v>
      </c>
      <c r="B202" t="s">
        <v>457</v>
      </c>
      <c r="C202" s="19" t="s">
        <v>208</v>
      </c>
      <c r="D202" t="s">
        <v>19</v>
      </c>
      <c r="E202" t="s">
        <v>24</v>
      </c>
      <c r="F202" s="24">
        <v>36831</v>
      </c>
      <c r="G202" s="25">
        <v>-1000000</v>
      </c>
      <c r="H202" s="19">
        <v>5.18</v>
      </c>
      <c r="I202" s="86">
        <v>0.5</v>
      </c>
      <c r="J202" s="19">
        <v>4.5410000000000004</v>
      </c>
      <c r="K202" s="18">
        <f t="shared" si="18"/>
        <v>1000000</v>
      </c>
      <c r="L202" s="18" t="str">
        <f t="shared" si="19"/>
        <v>SELL</v>
      </c>
      <c r="M202" s="18" t="str">
        <f t="shared" si="20"/>
        <v>PUT</v>
      </c>
      <c r="N202" s="18" t="str">
        <f t="shared" si="21"/>
        <v>SELL - PUT</v>
      </c>
      <c r="O202" s="18">
        <f t="shared" si="22"/>
        <v>5.0410000000000004</v>
      </c>
      <c r="P202" s="82">
        <f t="shared" si="23"/>
        <v>0</v>
      </c>
    </row>
    <row r="203" spans="1:16" x14ac:dyDescent="0.2">
      <c r="A203" t="s">
        <v>172</v>
      </c>
      <c r="B203" t="s">
        <v>458</v>
      </c>
      <c r="C203" s="19" t="s">
        <v>208</v>
      </c>
      <c r="D203" t="s">
        <v>19</v>
      </c>
      <c r="E203" t="s">
        <v>20</v>
      </c>
      <c r="F203" s="24">
        <v>36831</v>
      </c>
      <c r="G203" s="25">
        <v>-300000</v>
      </c>
      <c r="H203" s="19">
        <v>5.18</v>
      </c>
      <c r="I203" s="86">
        <v>1.5</v>
      </c>
      <c r="J203" s="19">
        <v>4.5410000000000004</v>
      </c>
      <c r="K203" s="18">
        <f t="shared" si="18"/>
        <v>300000</v>
      </c>
      <c r="L203" s="18" t="str">
        <f t="shared" si="19"/>
        <v>SELL</v>
      </c>
      <c r="M203" s="18" t="str">
        <f t="shared" si="20"/>
        <v>CALL</v>
      </c>
      <c r="N203" s="18" t="str">
        <f t="shared" si="21"/>
        <v>SELL - CALL</v>
      </c>
      <c r="O203" s="18">
        <f t="shared" si="22"/>
        <v>6.0410000000000004</v>
      </c>
      <c r="P203" s="82">
        <f t="shared" si="23"/>
        <v>0</v>
      </c>
    </row>
    <row r="204" spans="1:16" x14ac:dyDescent="0.2">
      <c r="A204" t="s">
        <v>172</v>
      </c>
      <c r="B204" t="s">
        <v>459</v>
      </c>
      <c r="C204" s="19" t="s">
        <v>208</v>
      </c>
      <c r="D204" t="s">
        <v>19</v>
      </c>
      <c r="E204" t="s">
        <v>20</v>
      </c>
      <c r="F204" s="24">
        <v>36831</v>
      </c>
      <c r="G204" s="25">
        <v>1000000</v>
      </c>
      <c r="H204" s="19">
        <v>5.18</v>
      </c>
      <c r="I204" s="86">
        <v>1.5</v>
      </c>
      <c r="J204" s="19">
        <v>4.5410000000000004</v>
      </c>
      <c r="K204" s="18">
        <f t="shared" si="18"/>
        <v>1000000</v>
      </c>
      <c r="L204" s="18" t="str">
        <f t="shared" si="19"/>
        <v>BUY</v>
      </c>
      <c r="M204" s="18" t="str">
        <f t="shared" si="20"/>
        <v>CALL</v>
      </c>
      <c r="N204" s="18" t="str">
        <f t="shared" si="21"/>
        <v>BUY - CALL</v>
      </c>
      <c r="O204" s="18">
        <f t="shared" si="22"/>
        <v>6.0410000000000004</v>
      </c>
      <c r="P204" s="82">
        <f t="shared" si="23"/>
        <v>0</v>
      </c>
    </row>
    <row r="205" spans="1:16" x14ac:dyDescent="0.2">
      <c r="A205" t="s">
        <v>218</v>
      </c>
      <c r="B205" t="s">
        <v>464</v>
      </c>
      <c r="C205" s="19" t="s">
        <v>208</v>
      </c>
      <c r="D205" t="s">
        <v>19</v>
      </c>
      <c r="E205" t="s">
        <v>24</v>
      </c>
      <c r="F205" s="24">
        <v>36831</v>
      </c>
      <c r="G205" s="25">
        <v>500000</v>
      </c>
      <c r="H205" s="19">
        <v>5.18</v>
      </c>
      <c r="I205" s="86">
        <v>0.5</v>
      </c>
      <c r="J205" s="19">
        <v>4.5410000000000004</v>
      </c>
      <c r="K205" s="18">
        <f t="shared" si="18"/>
        <v>500000</v>
      </c>
      <c r="L205" s="18" t="str">
        <f t="shared" si="19"/>
        <v>BUY</v>
      </c>
      <c r="M205" s="18" t="str">
        <f t="shared" si="20"/>
        <v>PUT</v>
      </c>
      <c r="N205" s="18" t="str">
        <f t="shared" si="21"/>
        <v>BUY - PUT</v>
      </c>
      <c r="O205" s="18">
        <f t="shared" si="22"/>
        <v>5.0410000000000004</v>
      </c>
      <c r="P205" s="82">
        <f t="shared" si="23"/>
        <v>0</v>
      </c>
    </row>
    <row r="206" spans="1:16" x14ac:dyDescent="0.2">
      <c r="A206" t="s">
        <v>218</v>
      </c>
      <c r="B206" t="s">
        <v>465</v>
      </c>
      <c r="C206" s="19" t="s">
        <v>208</v>
      </c>
      <c r="D206" t="s">
        <v>19</v>
      </c>
      <c r="E206" t="s">
        <v>24</v>
      </c>
      <c r="F206" s="24">
        <v>36831</v>
      </c>
      <c r="G206" s="25">
        <v>500000</v>
      </c>
      <c r="H206" s="19">
        <v>5.18</v>
      </c>
      <c r="I206" s="86">
        <v>0.5</v>
      </c>
      <c r="J206" s="19">
        <v>4.5410000000000004</v>
      </c>
      <c r="K206" s="18">
        <f t="shared" si="18"/>
        <v>500000</v>
      </c>
      <c r="L206" s="18" t="str">
        <f t="shared" si="19"/>
        <v>BUY</v>
      </c>
      <c r="M206" s="18" t="str">
        <f t="shared" si="20"/>
        <v>PUT</v>
      </c>
      <c r="N206" s="18" t="str">
        <f t="shared" si="21"/>
        <v>BUY - PUT</v>
      </c>
      <c r="O206" s="18">
        <f t="shared" si="22"/>
        <v>5.0410000000000004</v>
      </c>
      <c r="P206" s="82">
        <f t="shared" si="23"/>
        <v>0</v>
      </c>
    </row>
    <row r="207" spans="1:16" x14ac:dyDescent="0.2">
      <c r="A207" t="s">
        <v>172</v>
      </c>
      <c r="B207" t="s">
        <v>466</v>
      </c>
      <c r="C207" s="19" t="s">
        <v>208</v>
      </c>
      <c r="D207" t="s">
        <v>19</v>
      </c>
      <c r="E207" t="s">
        <v>24</v>
      </c>
      <c r="F207" s="24">
        <v>36831</v>
      </c>
      <c r="G207" s="25">
        <v>500000</v>
      </c>
      <c r="H207" s="19">
        <v>5.18</v>
      </c>
      <c r="I207" s="86">
        <v>0.5</v>
      </c>
      <c r="J207" s="19">
        <v>4.5410000000000004</v>
      </c>
      <c r="K207" s="18">
        <f t="shared" si="18"/>
        <v>500000</v>
      </c>
      <c r="L207" s="18" t="str">
        <f t="shared" si="19"/>
        <v>BUY</v>
      </c>
      <c r="M207" s="18" t="str">
        <f t="shared" si="20"/>
        <v>PUT</v>
      </c>
      <c r="N207" s="18" t="str">
        <f t="shared" si="21"/>
        <v>BUY - PUT</v>
      </c>
      <c r="O207" s="18">
        <f t="shared" si="22"/>
        <v>5.0410000000000004</v>
      </c>
      <c r="P207" s="82">
        <f t="shared" si="23"/>
        <v>0</v>
      </c>
    </row>
    <row r="208" spans="1:16" x14ac:dyDescent="0.2">
      <c r="A208" t="s">
        <v>115</v>
      </c>
      <c r="B208" t="s">
        <v>467</v>
      </c>
      <c r="C208" s="19" t="s">
        <v>208</v>
      </c>
      <c r="D208" t="s">
        <v>19</v>
      </c>
      <c r="E208" t="s">
        <v>20</v>
      </c>
      <c r="F208" s="24">
        <v>36831</v>
      </c>
      <c r="G208" s="25">
        <v>150000</v>
      </c>
      <c r="H208" s="19">
        <v>5.18</v>
      </c>
      <c r="I208" s="86">
        <v>0.4</v>
      </c>
      <c r="J208" s="19">
        <v>4.5410000000000004</v>
      </c>
      <c r="K208" s="18">
        <f t="shared" si="18"/>
        <v>150000</v>
      </c>
      <c r="L208" s="18" t="str">
        <f t="shared" si="19"/>
        <v>BUY</v>
      </c>
      <c r="M208" s="18" t="str">
        <f t="shared" si="20"/>
        <v>CALL</v>
      </c>
      <c r="N208" s="18" t="str">
        <f t="shared" si="21"/>
        <v>BUY - CALL</v>
      </c>
      <c r="O208" s="18">
        <f t="shared" si="22"/>
        <v>4.9410000000000007</v>
      </c>
      <c r="P208" s="82">
        <f t="shared" si="23"/>
        <v>35849.999999999847</v>
      </c>
    </row>
    <row r="209" spans="1:16" x14ac:dyDescent="0.2">
      <c r="A209" t="s">
        <v>115</v>
      </c>
      <c r="B209" t="s">
        <v>468</v>
      </c>
      <c r="C209" s="19" t="s">
        <v>208</v>
      </c>
      <c r="D209" t="s">
        <v>19</v>
      </c>
      <c r="E209" t="s">
        <v>24</v>
      </c>
      <c r="F209" s="24">
        <v>36831</v>
      </c>
      <c r="G209" s="25">
        <v>150000</v>
      </c>
      <c r="H209" s="19">
        <v>5.18</v>
      </c>
      <c r="I209" s="86">
        <v>0.4</v>
      </c>
      <c r="J209" s="19">
        <v>4.5410000000000004</v>
      </c>
      <c r="K209" s="18">
        <f t="shared" si="18"/>
        <v>150000</v>
      </c>
      <c r="L209" s="18" t="str">
        <f t="shared" si="19"/>
        <v>BUY</v>
      </c>
      <c r="M209" s="18" t="str">
        <f t="shared" si="20"/>
        <v>PUT</v>
      </c>
      <c r="N209" s="18" t="str">
        <f t="shared" si="21"/>
        <v>BUY - PUT</v>
      </c>
      <c r="O209" s="18">
        <f t="shared" si="22"/>
        <v>4.9410000000000007</v>
      </c>
      <c r="P209" s="82">
        <f t="shared" si="23"/>
        <v>0</v>
      </c>
    </row>
    <row r="210" spans="1:16" x14ac:dyDescent="0.2">
      <c r="A210" t="s">
        <v>172</v>
      </c>
      <c r="B210" t="s">
        <v>474</v>
      </c>
      <c r="C210" s="19" t="s">
        <v>208</v>
      </c>
      <c r="D210" t="s">
        <v>19</v>
      </c>
      <c r="E210" t="s">
        <v>20</v>
      </c>
      <c r="F210" s="24">
        <v>36831</v>
      </c>
      <c r="G210" s="25">
        <v>-150000</v>
      </c>
      <c r="H210" s="19">
        <v>5.18</v>
      </c>
      <c r="I210">
        <v>0.4</v>
      </c>
      <c r="J210" s="19">
        <v>4.5410000000000004</v>
      </c>
      <c r="K210" s="18">
        <f t="shared" si="18"/>
        <v>150000</v>
      </c>
      <c r="L210" s="18" t="str">
        <f t="shared" si="19"/>
        <v>SELL</v>
      </c>
      <c r="M210" s="18" t="str">
        <f t="shared" si="20"/>
        <v>CALL</v>
      </c>
      <c r="N210" s="18" t="str">
        <f t="shared" si="21"/>
        <v>SELL - CALL</v>
      </c>
      <c r="O210" s="18">
        <f t="shared" si="22"/>
        <v>4.9410000000000007</v>
      </c>
      <c r="P210" s="82">
        <f t="shared" si="23"/>
        <v>-35849.999999999847</v>
      </c>
    </row>
    <row r="211" spans="1:16" x14ac:dyDescent="0.2">
      <c r="A211" t="s">
        <v>172</v>
      </c>
      <c r="B211" t="s">
        <v>475</v>
      </c>
      <c r="C211" s="19" t="s">
        <v>208</v>
      </c>
      <c r="D211" t="s">
        <v>19</v>
      </c>
      <c r="E211" t="s">
        <v>24</v>
      </c>
      <c r="F211" s="24">
        <v>36831</v>
      </c>
      <c r="G211" s="25">
        <v>-150000</v>
      </c>
      <c r="H211" s="19">
        <v>5.18</v>
      </c>
      <c r="I211">
        <v>0.4</v>
      </c>
      <c r="J211" s="19">
        <v>4.5410000000000004</v>
      </c>
      <c r="K211" s="18">
        <f t="shared" si="18"/>
        <v>150000</v>
      </c>
      <c r="L211" s="18" t="str">
        <f t="shared" si="19"/>
        <v>SELL</v>
      </c>
      <c r="M211" s="18" t="str">
        <f t="shared" si="20"/>
        <v>PUT</v>
      </c>
      <c r="N211" s="18" t="str">
        <f t="shared" si="21"/>
        <v>SELL - PUT</v>
      </c>
      <c r="O211" s="18">
        <f t="shared" si="22"/>
        <v>4.9410000000000007</v>
      </c>
      <c r="P211" s="82">
        <f t="shared" si="23"/>
        <v>0</v>
      </c>
    </row>
    <row r="212" spans="1:16" x14ac:dyDescent="0.2">
      <c r="A212" t="s">
        <v>278</v>
      </c>
      <c r="B212" t="s">
        <v>476</v>
      </c>
      <c r="C212" s="19" t="s">
        <v>208</v>
      </c>
      <c r="D212" t="s">
        <v>19</v>
      </c>
      <c r="E212" t="s">
        <v>24</v>
      </c>
      <c r="F212" s="24">
        <v>36831</v>
      </c>
      <c r="G212" s="25">
        <v>300000</v>
      </c>
      <c r="H212" s="19">
        <v>5.18</v>
      </c>
      <c r="I212">
        <v>0.25</v>
      </c>
      <c r="J212" s="19">
        <v>4.5410000000000004</v>
      </c>
      <c r="K212" s="18">
        <f t="shared" si="18"/>
        <v>300000</v>
      </c>
      <c r="L212" s="18" t="str">
        <f t="shared" si="19"/>
        <v>BUY</v>
      </c>
      <c r="M212" s="18" t="str">
        <f t="shared" si="20"/>
        <v>PUT</v>
      </c>
      <c r="N212" s="18" t="str">
        <f t="shared" si="21"/>
        <v>BUY - PUT</v>
      </c>
      <c r="O212" s="18">
        <f t="shared" si="22"/>
        <v>4.7910000000000004</v>
      </c>
      <c r="P212" s="82">
        <f t="shared" si="23"/>
        <v>0</v>
      </c>
    </row>
    <row r="213" spans="1:16" x14ac:dyDescent="0.2">
      <c r="A213" t="s">
        <v>333</v>
      </c>
      <c r="B213" t="s">
        <v>480</v>
      </c>
      <c r="C213" s="19" t="s">
        <v>208</v>
      </c>
      <c r="D213" t="s">
        <v>19</v>
      </c>
      <c r="E213" t="s">
        <v>20</v>
      </c>
      <c r="F213" s="24">
        <v>36831</v>
      </c>
      <c r="G213" s="25">
        <v>-300000</v>
      </c>
      <c r="H213" s="19">
        <v>5.18</v>
      </c>
      <c r="I213" s="86">
        <v>2</v>
      </c>
      <c r="J213" s="19">
        <v>4.5410000000000004</v>
      </c>
      <c r="K213" s="18">
        <f t="shared" si="18"/>
        <v>300000</v>
      </c>
      <c r="L213" s="18" t="str">
        <f t="shared" si="19"/>
        <v>SELL</v>
      </c>
      <c r="M213" s="18" t="str">
        <f t="shared" si="20"/>
        <v>CALL</v>
      </c>
      <c r="N213" s="18" t="str">
        <f t="shared" si="21"/>
        <v>SELL - CALL</v>
      </c>
      <c r="O213" s="18">
        <f t="shared" si="22"/>
        <v>6.5410000000000004</v>
      </c>
      <c r="P213" s="82">
        <f t="shared" si="23"/>
        <v>0</v>
      </c>
    </row>
    <row r="214" spans="1:16" x14ac:dyDescent="0.2">
      <c r="A214" t="s">
        <v>218</v>
      </c>
      <c r="B214" t="s">
        <v>502</v>
      </c>
      <c r="C214" s="19" t="s">
        <v>208</v>
      </c>
      <c r="D214" t="s">
        <v>19</v>
      </c>
      <c r="E214" t="s">
        <v>20</v>
      </c>
      <c r="F214" s="24">
        <v>36831</v>
      </c>
      <c r="G214" s="25">
        <v>150000</v>
      </c>
      <c r="H214" s="19">
        <v>5.18</v>
      </c>
      <c r="I214" s="86">
        <v>0.3</v>
      </c>
      <c r="J214" s="19">
        <v>4.5410000000000004</v>
      </c>
      <c r="K214" s="18">
        <f t="shared" si="18"/>
        <v>150000</v>
      </c>
      <c r="L214" s="18" t="str">
        <f t="shared" si="19"/>
        <v>BUY</v>
      </c>
      <c r="M214" s="18" t="str">
        <f t="shared" si="20"/>
        <v>CALL</v>
      </c>
      <c r="N214" s="18" t="str">
        <f t="shared" si="21"/>
        <v>BUY - CALL</v>
      </c>
      <c r="O214" s="18">
        <f t="shared" si="22"/>
        <v>4.8410000000000002</v>
      </c>
      <c r="P214" s="82">
        <f t="shared" si="23"/>
        <v>50849.999999999927</v>
      </c>
    </row>
    <row r="215" spans="1:16" ht="13.5" thickBot="1" x14ac:dyDescent="0.25">
      <c r="A215" t="s">
        <v>217</v>
      </c>
      <c r="B215" t="s">
        <v>504</v>
      </c>
      <c r="C215" s="19" t="s">
        <v>208</v>
      </c>
      <c r="D215" t="s">
        <v>19</v>
      </c>
      <c r="E215" t="s">
        <v>20</v>
      </c>
      <c r="F215" s="24">
        <v>36831</v>
      </c>
      <c r="G215" s="25">
        <v>-300000</v>
      </c>
      <c r="H215" s="19">
        <v>5.18</v>
      </c>
      <c r="I215" s="86">
        <v>0.75</v>
      </c>
      <c r="J215" s="19">
        <v>4.5410000000000004</v>
      </c>
      <c r="K215" s="18">
        <f t="shared" si="18"/>
        <v>300000</v>
      </c>
      <c r="L215" s="18" t="str">
        <f t="shared" si="19"/>
        <v>SELL</v>
      </c>
      <c r="M215" s="18" t="str">
        <f t="shared" si="20"/>
        <v>CALL</v>
      </c>
      <c r="N215" s="18" t="str">
        <f t="shared" si="21"/>
        <v>SELL - CALL</v>
      </c>
      <c r="O215" s="18">
        <f t="shared" si="22"/>
        <v>5.2910000000000004</v>
      </c>
      <c r="P215" s="82">
        <f t="shared" si="23"/>
        <v>0</v>
      </c>
    </row>
    <row r="216" spans="1:16" ht="18.75" customHeight="1" thickBot="1" x14ac:dyDescent="0.25">
      <c r="A216" s="83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5">
        <f>SUM(P3:P215)</f>
        <v>1799350.0000000044</v>
      </c>
    </row>
    <row r="217" spans="1:16" x14ac:dyDescent="0.2">
      <c r="H217" s="19"/>
    </row>
    <row r="218" spans="1:16" x14ac:dyDescent="0.2">
      <c r="H218" s="19"/>
    </row>
    <row r="219" spans="1:16" x14ac:dyDescent="0.2">
      <c r="H219" s="19"/>
    </row>
    <row r="220" spans="1:16" x14ac:dyDescent="0.2">
      <c r="H220" s="19"/>
    </row>
    <row r="221" spans="1:16" x14ac:dyDescent="0.2">
      <c r="H221" s="19"/>
    </row>
    <row r="222" spans="1:16" x14ac:dyDescent="0.2">
      <c r="H222" s="19"/>
    </row>
    <row r="223" spans="1:16" x14ac:dyDescent="0.2">
      <c r="H223" s="19"/>
    </row>
    <row r="224" spans="1:16" x14ac:dyDescent="0.2">
      <c r="H224" s="19"/>
    </row>
    <row r="225" spans="8:8" x14ac:dyDescent="0.2">
      <c r="H225" s="19"/>
    </row>
    <row r="226" spans="8:8" x14ac:dyDescent="0.2">
      <c r="H226" s="19"/>
    </row>
    <row r="227" spans="8:8" x14ac:dyDescent="0.2">
      <c r="H227" s="19"/>
    </row>
    <row r="228" spans="8:8" x14ac:dyDescent="0.2">
      <c r="H228" s="19"/>
    </row>
    <row r="229" spans="8:8" x14ac:dyDescent="0.2">
      <c r="H229" s="19"/>
    </row>
    <row r="230" spans="8:8" x14ac:dyDescent="0.2">
      <c r="H230" s="19"/>
    </row>
    <row r="231" spans="8:8" x14ac:dyDescent="0.2">
      <c r="H231" s="19"/>
    </row>
    <row r="232" spans="8:8" x14ac:dyDescent="0.2">
      <c r="H232" s="19"/>
    </row>
    <row r="233" spans="8:8" x14ac:dyDescent="0.2">
      <c r="H233" s="19"/>
    </row>
    <row r="234" spans="8:8" x14ac:dyDescent="0.2">
      <c r="H234" s="19"/>
    </row>
    <row r="235" spans="8:8" x14ac:dyDescent="0.2">
      <c r="H235" s="19"/>
    </row>
    <row r="236" spans="8:8" x14ac:dyDescent="0.2">
      <c r="H236" s="19"/>
    </row>
    <row r="237" spans="8:8" x14ac:dyDescent="0.2">
      <c r="H237" s="19"/>
    </row>
    <row r="238" spans="8:8" x14ac:dyDescent="0.2">
      <c r="H238" s="19"/>
    </row>
    <row r="239" spans="8:8" x14ac:dyDescent="0.2">
      <c r="H239" s="19"/>
    </row>
    <row r="240" spans="8:8" x14ac:dyDescent="0.2">
      <c r="H240" s="19"/>
    </row>
    <row r="241" spans="8:8" x14ac:dyDescent="0.2">
      <c r="H241" s="19"/>
    </row>
    <row r="242" spans="8:8" x14ac:dyDescent="0.2">
      <c r="H242" s="19"/>
    </row>
    <row r="243" spans="8:8" x14ac:dyDescent="0.2">
      <c r="H243" s="19"/>
    </row>
    <row r="244" spans="8:8" x14ac:dyDescent="0.2">
      <c r="H244" s="19"/>
    </row>
    <row r="245" spans="8:8" x14ac:dyDescent="0.2">
      <c r="H245" s="19"/>
    </row>
    <row r="246" spans="8:8" x14ac:dyDescent="0.2">
      <c r="H246" s="19"/>
    </row>
    <row r="247" spans="8:8" x14ac:dyDescent="0.2">
      <c r="H247" s="19"/>
    </row>
    <row r="248" spans="8:8" x14ac:dyDescent="0.2">
      <c r="H248" s="19"/>
    </row>
    <row r="249" spans="8:8" x14ac:dyDescent="0.2">
      <c r="H249" s="19"/>
    </row>
    <row r="250" spans="8:8" x14ac:dyDescent="0.2">
      <c r="H250" s="19"/>
    </row>
    <row r="251" spans="8:8" x14ac:dyDescent="0.2">
      <c r="H251" s="19"/>
    </row>
    <row r="252" spans="8:8" x14ac:dyDescent="0.2">
      <c r="H252" s="19"/>
    </row>
    <row r="253" spans="8:8" x14ac:dyDescent="0.2">
      <c r="H253" s="19"/>
    </row>
    <row r="254" spans="8:8" x14ac:dyDescent="0.2">
      <c r="H254" s="19"/>
    </row>
    <row r="255" spans="8:8" x14ac:dyDescent="0.2">
      <c r="H255" s="19"/>
    </row>
    <row r="256" spans="8:8" x14ac:dyDescent="0.2">
      <c r="H256" s="19"/>
    </row>
    <row r="257" spans="8:8" x14ac:dyDescent="0.2">
      <c r="H257" s="19"/>
    </row>
    <row r="258" spans="8:8" x14ac:dyDescent="0.2">
      <c r="H258" s="19"/>
    </row>
    <row r="259" spans="8:8" x14ac:dyDescent="0.2">
      <c r="H259" s="19"/>
    </row>
    <row r="260" spans="8:8" x14ac:dyDescent="0.2">
      <c r="H260" s="19"/>
    </row>
    <row r="261" spans="8:8" x14ac:dyDescent="0.2">
      <c r="H261" s="19"/>
    </row>
    <row r="262" spans="8:8" x14ac:dyDescent="0.2">
      <c r="H262" s="19"/>
    </row>
    <row r="263" spans="8:8" x14ac:dyDescent="0.2">
      <c r="H263" s="19"/>
    </row>
    <row r="264" spans="8:8" x14ac:dyDescent="0.2">
      <c r="H264" s="19"/>
    </row>
    <row r="265" spans="8:8" x14ac:dyDescent="0.2">
      <c r="H265" s="19"/>
    </row>
    <row r="266" spans="8:8" x14ac:dyDescent="0.2">
      <c r="H266" s="19"/>
    </row>
    <row r="267" spans="8:8" x14ac:dyDescent="0.2">
      <c r="H267" s="19"/>
    </row>
    <row r="268" spans="8:8" x14ac:dyDescent="0.2">
      <c r="H268" s="19"/>
    </row>
    <row r="269" spans="8:8" x14ac:dyDescent="0.2">
      <c r="H269" s="19"/>
    </row>
    <row r="270" spans="8:8" x14ac:dyDescent="0.2">
      <c r="H270" s="19"/>
    </row>
    <row r="271" spans="8:8" x14ac:dyDescent="0.2">
      <c r="H271" s="19"/>
    </row>
    <row r="272" spans="8:8" x14ac:dyDescent="0.2">
      <c r="H272" s="19"/>
    </row>
    <row r="273" spans="8:8" x14ac:dyDescent="0.2">
      <c r="H273" s="19"/>
    </row>
    <row r="274" spans="8:8" x14ac:dyDescent="0.2">
      <c r="H274" s="19"/>
    </row>
    <row r="275" spans="8:8" x14ac:dyDescent="0.2">
      <c r="H275" s="19"/>
    </row>
    <row r="276" spans="8:8" x14ac:dyDescent="0.2">
      <c r="H276" s="19"/>
    </row>
    <row r="277" spans="8:8" x14ac:dyDescent="0.2">
      <c r="H277" s="19"/>
    </row>
    <row r="278" spans="8:8" x14ac:dyDescent="0.2">
      <c r="H278" s="19"/>
    </row>
    <row r="279" spans="8:8" x14ac:dyDescent="0.2">
      <c r="H279" s="19"/>
    </row>
    <row r="280" spans="8:8" x14ac:dyDescent="0.2">
      <c r="H280" s="19"/>
    </row>
    <row r="281" spans="8:8" x14ac:dyDescent="0.2">
      <c r="H281" s="19"/>
    </row>
    <row r="282" spans="8:8" x14ac:dyDescent="0.2">
      <c r="H282" s="19"/>
    </row>
    <row r="283" spans="8:8" x14ac:dyDescent="0.2">
      <c r="H283" s="19"/>
    </row>
    <row r="284" spans="8:8" x14ac:dyDescent="0.2">
      <c r="H284" s="19"/>
    </row>
    <row r="285" spans="8:8" x14ac:dyDescent="0.2">
      <c r="H285" s="19"/>
    </row>
    <row r="286" spans="8:8" x14ac:dyDescent="0.2">
      <c r="H286" s="19"/>
    </row>
    <row r="287" spans="8:8" x14ac:dyDescent="0.2">
      <c r="H287" s="19"/>
    </row>
    <row r="288" spans="8:8" x14ac:dyDescent="0.2">
      <c r="H288" s="19"/>
    </row>
    <row r="289" spans="8:8" x14ac:dyDescent="0.2">
      <c r="H289" s="19"/>
    </row>
    <row r="290" spans="8:8" x14ac:dyDescent="0.2">
      <c r="H290" s="19"/>
    </row>
    <row r="291" spans="8:8" x14ac:dyDescent="0.2">
      <c r="H291" s="19"/>
    </row>
    <row r="292" spans="8:8" x14ac:dyDescent="0.2">
      <c r="H292" s="19"/>
    </row>
    <row r="293" spans="8:8" x14ac:dyDescent="0.2">
      <c r="H293" s="19"/>
    </row>
    <row r="294" spans="8:8" x14ac:dyDescent="0.2">
      <c r="H294" s="19"/>
    </row>
    <row r="295" spans="8:8" x14ac:dyDescent="0.2">
      <c r="H295" s="19"/>
    </row>
    <row r="296" spans="8:8" x14ac:dyDescent="0.2">
      <c r="H296" s="19"/>
    </row>
    <row r="297" spans="8:8" x14ac:dyDescent="0.2">
      <c r="H297" s="19"/>
    </row>
    <row r="298" spans="8:8" x14ac:dyDescent="0.2">
      <c r="H298" s="19"/>
    </row>
    <row r="299" spans="8:8" x14ac:dyDescent="0.2">
      <c r="H299" s="19"/>
    </row>
    <row r="300" spans="8:8" x14ac:dyDescent="0.2">
      <c r="H300" s="19"/>
    </row>
    <row r="301" spans="8:8" x14ac:dyDescent="0.2">
      <c r="H301" s="19"/>
    </row>
    <row r="302" spans="8:8" x14ac:dyDescent="0.2">
      <c r="H302" s="19"/>
    </row>
    <row r="303" spans="8:8" x14ac:dyDescent="0.2">
      <c r="H303" s="19"/>
    </row>
    <row r="304" spans="8:8" x14ac:dyDescent="0.2">
      <c r="H304" s="19"/>
    </row>
    <row r="305" spans="8:8" x14ac:dyDescent="0.2">
      <c r="H305" s="19"/>
    </row>
    <row r="306" spans="8:8" x14ac:dyDescent="0.2">
      <c r="H306" s="19"/>
    </row>
    <row r="307" spans="8:8" x14ac:dyDescent="0.2">
      <c r="H307" s="19"/>
    </row>
    <row r="308" spans="8:8" x14ac:dyDescent="0.2">
      <c r="H308" s="19"/>
    </row>
    <row r="309" spans="8:8" x14ac:dyDescent="0.2">
      <c r="H309" s="19"/>
    </row>
    <row r="310" spans="8:8" x14ac:dyDescent="0.2">
      <c r="H310" s="19"/>
    </row>
    <row r="311" spans="8:8" x14ac:dyDescent="0.2">
      <c r="H311" s="19"/>
    </row>
    <row r="312" spans="8:8" x14ac:dyDescent="0.2">
      <c r="H312" s="19"/>
    </row>
    <row r="313" spans="8:8" x14ac:dyDescent="0.2">
      <c r="H313" s="19"/>
    </row>
    <row r="314" spans="8:8" x14ac:dyDescent="0.2">
      <c r="H314" s="19"/>
    </row>
    <row r="315" spans="8:8" x14ac:dyDescent="0.2">
      <c r="H315" s="19"/>
    </row>
    <row r="316" spans="8:8" x14ac:dyDescent="0.2">
      <c r="H316" s="19"/>
    </row>
    <row r="317" spans="8:8" x14ac:dyDescent="0.2">
      <c r="H317" s="19"/>
    </row>
    <row r="318" spans="8:8" x14ac:dyDescent="0.2">
      <c r="H318" s="19"/>
    </row>
    <row r="319" spans="8:8" x14ac:dyDescent="0.2">
      <c r="H319" s="19"/>
    </row>
    <row r="320" spans="8:8" x14ac:dyDescent="0.2">
      <c r="H320" s="19"/>
    </row>
    <row r="321" spans="8:8" x14ac:dyDescent="0.2">
      <c r="H321" s="19"/>
    </row>
    <row r="322" spans="8:8" x14ac:dyDescent="0.2">
      <c r="H322" s="19"/>
    </row>
    <row r="323" spans="8:8" x14ac:dyDescent="0.2">
      <c r="H323" s="19"/>
    </row>
    <row r="324" spans="8:8" x14ac:dyDescent="0.2">
      <c r="H324" s="19"/>
    </row>
    <row r="325" spans="8:8" x14ac:dyDescent="0.2">
      <c r="H325" s="19"/>
    </row>
    <row r="326" spans="8:8" x14ac:dyDescent="0.2">
      <c r="H326" s="19"/>
    </row>
    <row r="327" spans="8:8" x14ac:dyDescent="0.2">
      <c r="H327" s="19"/>
    </row>
    <row r="328" spans="8:8" x14ac:dyDescent="0.2">
      <c r="H328" s="19"/>
    </row>
    <row r="329" spans="8:8" x14ac:dyDescent="0.2">
      <c r="H329" s="19"/>
    </row>
    <row r="330" spans="8:8" x14ac:dyDescent="0.2">
      <c r="H330" s="19"/>
    </row>
    <row r="331" spans="8:8" x14ac:dyDescent="0.2">
      <c r="H331" s="19"/>
    </row>
    <row r="332" spans="8:8" x14ac:dyDescent="0.2">
      <c r="H332" s="19"/>
    </row>
    <row r="333" spans="8:8" x14ac:dyDescent="0.2">
      <c r="H333" s="19"/>
    </row>
    <row r="334" spans="8:8" x14ac:dyDescent="0.2">
      <c r="H334" s="19"/>
    </row>
    <row r="335" spans="8:8" x14ac:dyDescent="0.2">
      <c r="H335" s="19"/>
    </row>
    <row r="336" spans="8:8" x14ac:dyDescent="0.2">
      <c r="H336" s="19"/>
    </row>
    <row r="337" spans="8:8" x14ac:dyDescent="0.2">
      <c r="H337" s="19"/>
    </row>
    <row r="338" spans="8:8" x14ac:dyDescent="0.2">
      <c r="H338" s="19"/>
    </row>
    <row r="339" spans="8:8" x14ac:dyDescent="0.2">
      <c r="H339" s="19"/>
    </row>
    <row r="340" spans="8:8" x14ac:dyDescent="0.2">
      <c r="H340" s="19"/>
    </row>
    <row r="341" spans="8:8" x14ac:dyDescent="0.2">
      <c r="H341" s="19"/>
    </row>
    <row r="342" spans="8:8" x14ac:dyDescent="0.2">
      <c r="H342" s="19"/>
    </row>
    <row r="343" spans="8:8" x14ac:dyDescent="0.2">
      <c r="H343" s="19"/>
    </row>
    <row r="344" spans="8:8" x14ac:dyDescent="0.2">
      <c r="H344" s="19"/>
    </row>
    <row r="345" spans="8:8" x14ac:dyDescent="0.2">
      <c r="H345" s="19"/>
    </row>
    <row r="346" spans="8:8" x14ac:dyDescent="0.2">
      <c r="H346" s="19"/>
    </row>
    <row r="347" spans="8:8" x14ac:dyDescent="0.2">
      <c r="H347" s="19"/>
    </row>
    <row r="348" spans="8:8" x14ac:dyDescent="0.2">
      <c r="H348" s="19"/>
    </row>
    <row r="349" spans="8:8" x14ac:dyDescent="0.2">
      <c r="H349" s="19"/>
    </row>
    <row r="350" spans="8:8" x14ac:dyDescent="0.2">
      <c r="H350" s="19"/>
    </row>
    <row r="351" spans="8:8" x14ac:dyDescent="0.2">
      <c r="H351" s="19"/>
    </row>
    <row r="352" spans="8:8" x14ac:dyDescent="0.2">
      <c r="H352" s="19"/>
    </row>
    <row r="353" spans="8:8" x14ac:dyDescent="0.2">
      <c r="H353" s="19"/>
    </row>
    <row r="354" spans="8:8" x14ac:dyDescent="0.2">
      <c r="H354" s="19"/>
    </row>
    <row r="355" spans="8:8" x14ac:dyDescent="0.2">
      <c r="H355" s="19"/>
    </row>
    <row r="356" spans="8:8" x14ac:dyDescent="0.2">
      <c r="H356" s="19"/>
    </row>
    <row r="357" spans="8:8" x14ac:dyDescent="0.2">
      <c r="H357" s="19"/>
    </row>
    <row r="358" spans="8:8" x14ac:dyDescent="0.2">
      <c r="H358" s="19"/>
    </row>
    <row r="359" spans="8:8" x14ac:dyDescent="0.2">
      <c r="H359" s="19"/>
    </row>
    <row r="360" spans="8:8" x14ac:dyDescent="0.2">
      <c r="H360" s="19"/>
    </row>
    <row r="361" spans="8:8" x14ac:dyDescent="0.2">
      <c r="H361" s="19"/>
    </row>
    <row r="362" spans="8:8" x14ac:dyDescent="0.2">
      <c r="H362" s="19"/>
    </row>
    <row r="363" spans="8:8" x14ac:dyDescent="0.2">
      <c r="H363" s="19"/>
    </row>
    <row r="364" spans="8:8" x14ac:dyDescent="0.2">
      <c r="H364" s="19"/>
    </row>
    <row r="365" spans="8:8" x14ac:dyDescent="0.2">
      <c r="H365" s="19"/>
    </row>
    <row r="366" spans="8:8" x14ac:dyDescent="0.2">
      <c r="H366" s="19"/>
    </row>
    <row r="367" spans="8:8" x14ac:dyDescent="0.2">
      <c r="H367" s="19"/>
    </row>
    <row r="368" spans="8:8" x14ac:dyDescent="0.2">
      <c r="H368" s="19"/>
    </row>
    <row r="369" spans="8:8" x14ac:dyDescent="0.2">
      <c r="H369" s="19"/>
    </row>
    <row r="370" spans="8:8" x14ac:dyDescent="0.2">
      <c r="H370" s="19"/>
    </row>
    <row r="371" spans="8:8" x14ac:dyDescent="0.2">
      <c r="H371" s="19"/>
    </row>
    <row r="372" spans="8:8" x14ac:dyDescent="0.2">
      <c r="H372" s="19"/>
    </row>
    <row r="373" spans="8:8" x14ac:dyDescent="0.2">
      <c r="H373" s="19"/>
    </row>
    <row r="374" spans="8:8" x14ac:dyDescent="0.2">
      <c r="H374" s="19"/>
    </row>
    <row r="375" spans="8:8" x14ac:dyDescent="0.2">
      <c r="H375" s="19"/>
    </row>
    <row r="376" spans="8:8" x14ac:dyDescent="0.2">
      <c r="H376" s="19"/>
    </row>
    <row r="377" spans="8:8" x14ac:dyDescent="0.2">
      <c r="H377" s="19"/>
    </row>
    <row r="378" spans="8:8" x14ac:dyDescent="0.2">
      <c r="H378" s="19"/>
    </row>
    <row r="379" spans="8:8" x14ac:dyDescent="0.2">
      <c r="H379" s="19"/>
    </row>
    <row r="380" spans="8:8" x14ac:dyDescent="0.2">
      <c r="H380" s="19"/>
    </row>
    <row r="381" spans="8:8" x14ac:dyDescent="0.2">
      <c r="H381" s="19"/>
    </row>
    <row r="382" spans="8:8" x14ac:dyDescent="0.2">
      <c r="H382" s="19"/>
    </row>
    <row r="383" spans="8:8" x14ac:dyDescent="0.2">
      <c r="H383" s="19"/>
    </row>
    <row r="384" spans="8:8" x14ac:dyDescent="0.2">
      <c r="H384" s="19"/>
    </row>
    <row r="385" spans="8:8" x14ac:dyDescent="0.2">
      <c r="H385" s="19"/>
    </row>
    <row r="386" spans="8:8" x14ac:dyDescent="0.2">
      <c r="H386" s="19"/>
    </row>
    <row r="387" spans="8:8" x14ac:dyDescent="0.2">
      <c r="H387" s="19"/>
    </row>
    <row r="388" spans="8:8" x14ac:dyDescent="0.2">
      <c r="H388" s="19"/>
    </row>
    <row r="389" spans="8:8" x14ac:dyDescent="0.2">
      <c r="H389" s="19"/>
    </row>
    <row r="390" spans="8:8" x14ac:dyDescent="0.2">
      <c r="H390" s="19"/>
    </row>
    <row r="391" spans="8:8" x14ac:dyDescent="0.2">
      <c r="H391" s="19"/>
    </row>
    <row r="392" spans="8:8" x14ac:dyDescent="0.2">
      <c r="H392" s="19"/>
    </row>
    <row r="393" spans="8:8" x14ac:dyDescent="0.2">
      <c r="H393" s="19"/>
    </row>
    <row r="394" spans="8:8" x14ac:dyDescent="0.2">
      <c r="H394" s="19"/>
    </row>
    <row r="395" spans="8:8" x14ac:dyDescent="0.2">
      <c r="H395" s="19"/>
    </row>
    <row r="396" spans="8:8" x14ac:dyDescent="0.2">
      <c r="H396" s="19"/>
    </row>
    <row r="397" spans="8:8" x14ac:dyDescent="0.2">
      <c r="H397" s="19"/>
    </row>
    <row r="398" spans="8:8" x14ac:dyDescent="0.2">
      <c r="H398" s="19"/>
    </row>
    <row r="399" spans="8:8" x14ac:dyDescent="0.2">
      <c r="H399" s="19"/>
    </row>
    <row r="400" spans="8:8" x14ac:dyDescent="0.2">
      <c r="H400" s="19"/>
    </row>
    <row r="401" spans="8:8" x14ac:dyDescent="0.2">
      <c r="H401" s="19"/>
    </row>
    <row r="402" spans="8:8" x14ac:dyDescent="0.2">
      <c r="H402" s="19"/>
    </row>
    <row r="403" spans="8:8" x14ac:dyDescent="0.2">
      <c r="H403" s="19"/>
    </row>
    <row r="404" spans="8:8" x14ac:dyDescent="0.2">
      <c r="H404" s="19"/>
    </row>
    <row r="405" spans="8:8" x14ac:dyDescent="0.2">
      <c r="H405" s="19"/>
    </row>
    <row r="406" spans="8:8" x14ac:dyDescent="0.2">
      <c r="H406" s="19"/>
    </row>
    <row r="407" spans="8:8" x14ac:dyDescent="0.2">
      <c r="H407" s="19"/>
    </row>
    <row r="408" spans="8:8" x14ac:dyDescent="0.2">
      <c r="H408" s="19"/>
    </row>
    <row r="409" spans="8:8" x14ac:dyDescent="0.2">
      <c r="H409" s="19"/>
    </row>
    <row r="410" spans="8:8" x14ac:dyDescent="0.2">
      <c r="H410" s="19"/>
    </row>
    <row r="411" spans="8:8" x14ac:dyDescent="0.2">
      <c r="H411" s="19"/>
    </row>
    <row r="412" spans="8:8" x14ac:dyDescent="0.2">
      <c r="H412" s="19"/>
    </row>
    <row r="413" spans="8:8" x14ac:dyDescent="0.2">
      <c r="H413" s="19"/>
    </row>
    <row r="414" spans="8:8" x14ac:dyDescent="0.2">
      <c r="H414" s="19"/>
    </row>
    <row r="415" spans="8:8" x14ac:dyDescent="0.2">
      <c r="H415" s="19"/>
    </row>
    <row r="416" spans="8:8" x14ac:dyDescent="0.2">
      <c r="H416" s="19"/>
    </row>
    <row r="417" spans="8:8" x14ac:dyDescent="0.2">
      <c r="H417" s="19"/>
    </row>
    <row r="418" spans="8:8" x14ac:dyDescent="0.2">
      <c r="H418" s="19"/>
    </row>
    <row r="419" spans="8:8" x14ac:dyDescent="0.2">
      <c r="H419" s="19"/>
    </row>
    <row r="420" spans="8:8" x14ac:dyDescent="0.2">
      <c r="H420" s="19"/>
    </row>
    <row r="421" spans="8:8" x14ac:dyDescent="0.2">
      <c r="H421" s="19"/>
    </row>
    <row r="422" spans="8:8" x14ac:dyDescent="0.2">
      <c r="H422" s="19"/>
    </row>
    <row r="423" spans="8:8" x14ac:dyDescent="0.2">
      <c r="H423" s="19"/>
    </row>
    <row r="424" spans="8:8" x14ac:dyDescent="0.2">
      <c r="H424" s="19"/>
    </row>
    <row r="425" spans="8:8" x14ac:dyDescent="0.2">
      <c r="H425" s="19"/>
    </row>
    <row r="426" spans="8:8" x14ac:dyDescent="0.2">
      <c r="H426" s="19"/>
    </row>
    <row r="427" spans="8:8" x14ac:dyDescent="0.2">
      <c r="H427" s="19"/>
    </row>
    <row r="428" spans="8:8" x14ac:dyDescent="0.2">
      <c r="H428" s="19"/>
    </row>
    <row r="429" spans="8:8" x14ac:dyDescent="0.2">
      <c r="H429" s="19"/>
    </row>
    <row r="430" spans="8:8" x14ac:dyDescent="0.2">
      <c r="H430" s="19"/>
    </row>
    <row r="431" spans="8:8" x14ac:dyDescent="0.2">
      <c r="H431" s="19"/>
    </row>
    <row r="432" spans="8:8" x14ac:dyDescent="0.2">
      <c r="H432" s="19"/>
    </row>
    <row r="433" spans="8:8" x14ac:dyDescent="0.2">
      <c r="H433" s="19"/>
    </row>
    <row r="434" spans="8:8" x14ac:dyDescent="0.2">
      <c r="H434" s="19"/>
    </row>
    <row r="435" spans="8:8" x14ac:dyDescent="0.2">
      <c r="H435" s="19"/>
    </row>
    <row r="436" spans="8:8" x14ac:dyDescent="0.2">
      <c r="H436" s="19"/>
    </row>
    <row r="437" spans="8:8" x14ac:dyDescent="0.2">
      <c r="H437" s="19"/>
    </row>
    <row r="438" spans="8:8" x14ac:dyDescent="0.2">
      <c r="H438" s="19"/>
    </row>
    <row r="439" spans="8:8" x14ac:dyDescent="0.2">
      <c r="H439" s="19"/>
    </row>
    <row r="440" spans="8:8" x14ac:dyDescent="0.2">
      <c r="H440" s="19"/>
    </row>
    <row r="441" spans="8:8" x14ac:dyDescent="0.2">
      <c r="H441" s="19"/>
    </row>
    <row r="442" spans="8:8" x14ac:dyDescent="0.2">
      <c r="H442" s="19"/>
    </row>
    <row r="443" spans="8:8" x14ac:dyDescent="0.2">
      <c r="H443" s="19"/>
    </row>
    <row r="444" spans="8:8" x14ac:dyDescent="0.2">
      <c r="H444" s="19"/>
    </row>
    <row r="445" spans="8:8" x14ac:dyDescent="0.2">
      <c r="H445" s="19"/>
    </row>
    <row r="446" spans="8:8" x14ac:dyDescent="0.2">
      <c r="H446" s="19"/>
    </row>
    <row r="447" spans="8:8" x14ac:dyDescent="0.2">
      <c r="H447" s="19"/>
    </row>
    <row r="448" spans="8:8" x14ac:dyDescent="0.2">
      <c r="H448" s="19"/>
    </row>
    <row r="449" spans="8:8" x14ac:dyDescent="0.2">
      <c r="H449" s="19"/>
    </row>
    <row r="450" spans="8:8" x14ac:dyDescent="0.2">
      <c r="H450" s="19"/>
    </row>
    <row r="451" spans="8:8" x14ac:dyDescent="0.2">
      <c r="H451" s="19"/>
    </row>
    <row r="452" spans="8:8" x14ac:dyDescent="0.2">
      <c r="H452" s="19"/>
    </row>
    <row r="453" spans="8:8" x14ac:dyDescent="0.2">
      <c r="H453" s="19"/>
    </row>
    <row r="454" spans="8:8" x14ac:dyDescent="0.2">
      <c r="H454" s="19"/>
    </row>
    <row r="455" spans="8:8" x14ac:dyDescent="0.2">
      <c r="H455" s="19"/>
    </row>
    <row r="456" spans="8:8" x14ac:dyDescent="0.2">
      <c r="H456" s="19"/>
    </row>
    <row r="457" spans="8:8" x14ac:dyDescent="0.2">
      <c r="H457" s="19"/>
    </row>
    <row r="458" spans="8:8" x14ac:dyDescent="0.2">
      <c r="H458" s="19"/>
    </row>
    <row r="459" spans="8:8" x14ac:dyDescent="0.2">
      <c r="H459" s="19"/>
    </row>
    <row r="460" spans="8:8" x14ac:dyDescent="0.2">
      <c r="H460" s="19"/>
    </row>
    <row r="461" spans="8:8" x14ac:dyDescent="0.2">
      <c r="H461" s="19"/>
    </row>
    <row r="462" spans="8:8" x14ac:dyDescent="0.2">
      <c r="H462" s="19"/>
    </row>
    <row r="463" spans="8:8" x14ac:dyDescent="0.2">
      <c r="H463" s="19"/>
    </row>
    <row r="464" spans="8:8" x14ac:dyDescent="0.2">
      <c r="H464" s="19"/>
    </row>
    <row r="465" spans="8:8" x14ac:dyDescent="0.2">
      <c r="H465" s="19"/>
    </row>
    <row r="466" spans="8:8" x14ac:dyDescent="0.2">
      <c r="H466" s="19"/>
    </row>
    <row r="467" spans="8:8" x14ac:dyDescent="0.2">
      <c r="H467" s="19"/>
    </row>
    <row r="468" spans="8:8" x14ac:dyDescent="0.2">
      <c r="H468" s="19"/>
    </row>
    <row r="469" spans="8:8" x14ac:dyDescent="0.2">
      <c r="H469" s="19"/>
    </row>
    <row r="470" spans="8:8" x14ac:dyDescent="0.2">
      <c r="H470" s="19"/>
    </row>
    <row r="471" spans="8:8" x14ac:dyDescent="0.2">
      <c r="H471" s="19"/>
    </row>
    <row r="472" spans="8:8" x14ac:dyDescent="0.2">
      <c r="H472" s="19"/>
    </row>
    <row r="473" spans="8:8" x14ac:dyDescent="0.2">
      <c r="H473" s="19"/>
    </row>
    <row r="474" spans="8:8" x14ac:dyDescent="0.2">
      <c r="H474" s="19"/>
    </row>
    <row r="475" spans="8:8" x14ac:dyDescent="0.2">
      <c r="H475" s="19"/>
    </row>
    <row r="476" spans="8:8" x14ac:dyDescent="0.2">
      <c r="H476" s="19"/>
    </row>
    <row r="477" spans="8:8" x14ac:dyDescent="0.2">
      <c r="H477" s="19"/>
    </row>
    <row r="478" spans="8:8" x14ac:dyDescent="0.2">
      <c r="H478" s="19"/>
    </row>
    <row r="479" spans="8:8" x14ac:dyDescent="0.2">
      <c r="H479" s="19"/>
    </row>
    <row r="480" spans="8:8" x14ac:dyDescent="0.2">
      <c r="H480" s="19"/>
    </row>
    <row r="481" spans="8:8" x14ac:dyDescent="0.2">
      <c r="H481" s="19"/>
    </row>
    <row r="482" spans="8:8" x14ac:dyDescent="0.2">
      <c r="H482" s="19"/>
    </row>
    <row r="483" spans="8:8" x14ac:dyDescent="0.2">
      <c r="H483" s="19"/>
    </row>
    <row r="484" spans="8:8" x14ac:dyDescent="0.2">
      <c r="H484" s="19"/>
    </row>
    <row r="485" spans="8:8" x14ac:dyDescent="0.2">
      <c r="H485" s="19"/>
    </row>
    <row r="486" spans="8:8" x14ac:dyDescent="0.2">
      <c r="H486" s="19"/>
    </row>
    <row r="487" spans="8:8" x14ac:dyDescent="0.2">
      <c r="H487" s="19"/>
    </row>
    <row r="488" spans="8:8" x14ac:dyDescent="0.2">
      <c r="H488" s="19"/>
    </row>
    <row r="489" spans="8:8" x14ac:dyDescent="0.2">
      <c r="H489" s="19"/>
    </row>
    <row r="490" spans="8:8" x14ac:dyDescent="0.2">
      <c r="H490" s="19"/>
    </row>
    <row r="491" spans="8:8" x14ac:dyDescent="0.2">
      <c r="H491" s="19"/>
    </row>
    <row r="492" spans="8:8" x14ac:dyDescent="0.2">
      <c r="H492" s="19"/>
    </row>
    <row r="493" spans="8:8" x14ac:dyDescent="0.2">
      <c r="H493" s="19"/>
    </row>
    <row r="494" spans="8:8" x14ac:dyDescent="0.2">
      <c r="H494" s="19"/>
    </row>
    <row r="495" spans="8:8" x14ac:dyDescent="0.2">
      <c r="H495" s="19"/>
    </row>
    <row r="496" spans="8:8" x14ac:dyDescent="0.2">
      <c r="H496" s="19"/>
    </row>
    <row r="497" spans="8:8" x14ac:dyDescent="0.2">
      <c r="H497" s="19"/>
    </row>
    <row r="498" spans="8:8" x14ac:dyDescent="0.2">
      <c r="H498" s="19"/>
    </row>
    <row r="499" spans="8:8" x14ac:dyDescent="0.2">
      <c r="H499" s="19"/>
    </row>
    <row r="500" spans="8:8" x14ac:dyDescent="0.2">
      <c r="H500" s="19"/>
    </row>
    <row r="501" spans="8:8" x14ac:dyDescent="0.2">
      <c r="H501" s="19"/>
    </row>
    <row r="502" spans="8:8" x14ac:dyDescent="0.2">
      <c r="H502" s="19"/>
    </row>
    <row r="503" spans="8:8" x14ac:dyDescent="0.2">
      <c r="H503" s="19"/>
    </row>
    <row r="504" spans="8:8" x14ac:dyDescent="0.2">
      <c r="H504" s="19"/>
    </row>
    <row r="505" spans="8:8" x14ac:dyDescent="0.2">
      <c r="H505" s="19"/>
    </row>
    <row r="506" spans="8:8" x14ac:dyDescent="0.2">
      <c r="H506" s="19"/>
    </row>
    <row r="507" spans="8:8" x14ac:dyDescent="0.2">
      <c r="H507" s="19"/>
    </row>
    <row r="508" spans="8:8" x14ac:dyDescent="0.2">
      <c r="H508" s="19"/>
    </row>
    <row r="509" spans="8:8" x14ac:dyDescent="0.2">
      <c r="H509" s="19"/>
    </row>
    <row r="510" spans="8:8" x14ac:dyDescent="0.2">
      <c r="H510" s="19"/>
    </row>
    <row r="511" spans="8:8" x14ac:dyDescent="0.2">
      <c r="H511" s="19"/>
    </row>
    <row r="512" spans="8:8" x14ac:dyDescent="0.2">
      <c r="H512" s="19"/>
    </row>
    <row r="513" spans="8:8" x14ac:dyDescent="0.2">
      <c r="H513" s="19"/>
    </row>
    <row r="514" spans="8:8" x14ac:dyDescent="0.2">
      <c r="H514" s="19"/>
    </row>
    <row r="515" spans="8:8" x14ac:dyDescent="0.2">
      <c r="H515" s="19"/>
    </row>
    <row r="516" spans="8:8" x14ac:dyDescent="0.2">
      <c r="H516" s="19"/>
    </row>
    <row r="517" spans="8:8" x14ac:dyDescent="0.2">
      <c r="H517" s="19"/>
    </row>
    <row r="518" spans="8:8" x14ac:dyDescent="0.2">
      <c r="H518" s="19"/>
    </row>
    <row r="519" spans="8:8" x14ac:dyDescent="0.2">
      <c r="H519" s="19"/>
    </row>
    <row r="520" spans="8:8" x14ac:dyDescent="0.2">
      <c r="H520" s="19"/>
    </row>
    <row r="521" spans="8:8" x14ac:dyDescent="0.2">
      <c r="H521" s="19"/>
    </row>
    <row r="522" spans="8:8" x14ac:dyDescent="0.2">
      <c r="H522" s="19"/>
    </row>
    <row r="523" spans="8:8" x14ac:dyDescent="0.2">
      <c r="H523" s="19"/>
    </row>
    <row r="524" spans="8:8" x14ac:dyDescent="0.2">
      <c r="H524" s="19"/>
    </row>
    <row r="525" spans="8:8" x14ac:dyDescent="0.2">
      <c r="H525" s="19"/>
    </row>
    <row r="526" spans="8:8" x14ac:dyDescent="0.2">
      <c r="H526" s="19"/>
    </row>
    <row r="527" spans="8:8" x14ac:dyDescent="0.2">
      <c r="H527" s="19"/>
    </row>
    <row r="528" spans="8:8" x14ac:dyDescent="0.2">
      <c r="H528" s="19"/>
    </row>
    <row r="529" spans="8:8" x14ac:dyDescent="0.2">
      <c r="H529" s="19"/>
    </row>
    <row r="530" spans="8:8" x14ac:dyDescent="0.2">
      <c r="H530" s="19"/>
    </row>
    <row r="531" spans="8:8" x14ac:dyDescent="0.2">
      <c r="H531" s="19"/>
    </row>
    <row r="532" spans="8:8" x14ac:dyDescent="0.2">
      <c r="H532" s="19"/>
    </row>
    <row r="533" spans="8:8" x14ac:dyDescent="0.2">
      <c r="H533" s="19"/>
    </row>
    <row r="534" spans="8:8" x14ac:dyDescent="0.2">
      <c r="H534" s="19"/>
    </row>
    <row r="535" spans="8:8" x14ac:dyDescent="0.2">
      <c r="H535" s="19"/>
    </row>
    <row r="536" spans="8:8" x14ac:dyDescent="0.2">
      <c r="H536" s="19"/>
    </row>
    <row r="537" spans="8:8" x14ac:dyDescent="0.2">
      <c r="H537" s="19"/>
    </row>
    <row r="538" spans="8:8" x14ac:dyDescent="0.2">
      <c r="H538" s="19"/>
    </row>
    <row r="539" spans="8:8" x14ac:dyDescent="0.2">
      <c r="H539" s="19"/>
    </row>
    <row r="540" spans="8:8" x14ac:dyDescent="0.2">
      <c r="H540" s="19"/>
    </row>
    <row r="541" spans="8:8" x14ac:dyDescent="0.2">
      <c r="H541" s="19"/>
    </row>
    <row r="542" spans="8:8" x14ac:dyDescent="0.2">
      <c r="H542" s="19"/>
    </row>
    <row r="543" spans="8:8" x14ac:dyDescent="0.2">
      <c r="H543" s="19"/>
    </row>
    <row r="544" spans="8:8" x14ac:dyDescent="0.2">
      <c r="H544" s="19"/>
    </row>
    <row r="545" spans="8:8" x14ac:dyDescent="0.2">
      <c r="H545" s="19"/>
    </row>
    <row r="546" spans="8:8" x14ac:dyDescent="0.2">
      <c r="H546" s="19"/>
    </row>
    <row r="547" spans="8:8" x14ac:dyDescent="0.2">
      <c r="H547" s="19"/>
    </row>
    <row r="548" spans="8:8" x14ac:dyDescent="0.2">
      <c r="H548" s="19"/>
    </row>
    <row r="549" spans="8:8" x14ac:dyDescent="0.2">
      <c r="H549" s="19"/>
    </row>
    <row r="550" spans="8:8" x14ac:dyDescent="0.2">
      <c r="H550" s="19"/>
    </row>
    <row r="551" spans="8:8" x14ac:dyDescent="0.2">
      <c r="H551" s="19"/>
    </row>
    <row r="552" spans="8:8" x14ac:dyDescent="0.2">
      <c r="H552" s="19"/>
    </row>
    <row r="553" spans="8:8" x14ac:dyDescent="0.2">
      <c r="H553" s="19"/>
    </row>
    <row r="554" spans="8:8" x14ac:dyDescent="0.2">
      <c r="H554" s="19"/>
    </row>
    <row r="555" spans="8:8" x14ac:dyDescent="0.2">
      <c r="H555" s="19"/>
    </row>
    <row r="556" spans="8:8" x14ac:dyDescent="0.2">
      <c r="H556" s="19"/>
    </row>
    <row r="557" spans="8:8" x14ac:dyDescent="0.2">
      <c r="H557" s="19"/>
    </row>
    <row r="558" spans="8:8" x14ac:dyDescent="0.2">
      <c r="H558" s="19"/>
    </row>
    <row r="559" spans="8:8" x14ac:dyDescent="0.2">
      <c r="H559" s="19"/>
    </row>
    <row r="560" spans="8:8" x14ac:dyDescent="0.2">
      <c r="H560" s="19"/>
    </row>
    <row r="561" spans="8:8" x14ac:dyDescent="0.2">
      <c r="H561" s="19"/>
    </row>
    <row r="562" spans="8:8" x14ac:dyDescent="0.2">
      <c r="H562" s="19"/>
    </row>
    <row r="563" spans="8:8" x14ac:dyDescent="0.2">
      <c r="H563" s="19"/>
    </row>
    <row r="564" spans="8:8" x14ac:dyDescent="0.2">
      <c r="H564" s="19"/>
    </row>
    <row r="565" spans="8:8" x14ac:dyDescent="0.2">
      <c r="H565" s="19"/>
    </row>
    <row r="566" spans="8:8" x14ac:dyDescent="0.2">
      <c r="H566" s="19"/>
    </row>
    <row r="567" spans="8:8" x14ac:dyDescent="0.2">
      <c r="H567" s="19"/>
    </row>
    <row r="568" spans="8:8" x14ac:dyDescent="0.2">
      <c r="H568" s="19"/>
    </row>
    <row r="569" spans="8:8" x14ac:dyDescent="0.2">
      <c r="H569" s="19"/>
    </row>
    <row r="570" spans="8:8" x14ac:dyDescent="0.2">
      <c r="H570" s="19"/>
    </row>
    <row r="571" spans="8:8" x14ac:dyDescent="0.2">
      <c r="H571" s="19"/>
    </row>
    <row r="572" spans="8:8" x14ac:dyDescent="0.2">
      <c r="H572" s="19"/>
    </row>
    <row r="573" spans="8:8" x14ac:dyDescent="0.2">
      <c r="H573" s="19"/>
    </row>
    <row r="574" spans="8:8" x14ac:dyDescent="0.2">
      <c r="H574" s="19"/>
    </row>
    <row r="575" spans="8:8" x14ac:dyDescent="0.2">
      <c r="H575" s="19"/>
    </row>
    <row r="576" spans="8:8" x14ac:dyDescent="0.2">
      <c r="H576" s="19"/>
    </row>
    <row r="577" spans="8:8" x14ac:dyDescent="0.2">
      <c r="H577" s="19"/>
    </row>
    <row r="578" spans="8:8" x14ac:dyDescent="0.2">
      <c r="H578" s="19"/>
    </row>
    <row r="579" spans="8:8" x14ac:dyDescent="0.2">
      <c r="H579" s="19"/>
    </row>
    <row r="580" spans="8:8" x14ac:dyDescent="0.2">
      <c r="H580" s="19"/>
    </row>
    <row r="581" spans="8:8" x14ac:dyDescent="0.2">
      <c r="H581" s="19"/>
    </row>
    <row r="582" spans="8:8" x14ac:dyDescent="0.2">
      <c r="H582" s="19"/>
    </row>
    <row r="583" spans="8:8" x14ac:dyDescent="0.2">
      <c r="H583" s="19"/>
    </row>
    <row r="584" spans="8:8" x14ac:dyDescent="0.2">
      <c r="H584" s="19"/>
    </row>
    <row r="585" spans="8:8" x14ac:dyDescent="0.2">
      <c r="H585" s="19"/>
    </row>
    <row r="586" spans="8:8" x14ac:dyDescent="0.2">
      <c r="H586" s="19"/>
    </row>
    <row r="587" spans="8:8" x14ac:dyDescent="0.2">
      <c r="H587" s="19"/>
    </row>
    <row r="588" spans="8:8" x14ac:dyDescent="0.2">
      <c r="H588" s="19"/>
    </row>
    <row r="589" spans="8:8" x14ac:dyDescent="0.2">
      <c r="H589" s="19"/>
    </row>
    <row r="590" spans="8:8" x14ac:dyDescent="0.2">
      <c r="H590" s="19"/>
    </row>
    <row r="591" spans="8:8" x14ac:dyDescent="0.2">
      <c r="H591" s="19"/>
    </row>
    <row r="592" spans="8:8" x14ac:dyDescent="0.2">
      <c r="H592" s="19"/>
    </row>
    <row r="593" spans="8:8" x14ac:dyDescent="0.2">
      <c r="H593" s="19"/>
    </row>
    <row r="594" spans="8:8" x14ac:dyDescent="0.2">
      <c r="H594" s="19"/>
    </row>
    <row r="595" spans="8:8" x14ac:dyDescent="0.2">
      <c r="H595" s="19"/>
    </row>
    <row r="596" spans="8:8" x14ac:dyDescent="0.2">
      <c r="H596" s="19"/>
    </row>
    <row r="597" spans="8:8" x14ac:dyDescent="0.2">
      <c r="H597" s="19"/>
    </row>
    <row r="598" spans="8:8" x14ac:dyDescent="0.2">
      <c r="H598" s="19"/>
    </row>
    <row r="599" spans="8:8" x14ac:dyDescent="0.2">
      <c r="H599" s="19"/>
    </row>
    <row r="600" spans="8:8" x14ac:dyDescent="0.2">
      <c r="H600" s="19"/>
    </row>
    <row r="601" spans="8:8" x14ac:dyDescent="0.2">
      <c r="H601" s="19"/>
    </row>
    <row r="602" spans="8:8" x14ac:dyDescent="0.2">
      <c r="H602" s="19"/>
    </row>
    <row r="603" spans="8:8" x14ac:dyDescent="0.2">
      <c r="H603" s="19"/>
    </row>
    <row r="604" spans="8:8" x14ac:dyDescent="0.2">
      <c r="H604" s="19"/>
    </row>
    <row r="605" spans="8:8" x14ac:dyDescent="0.2">
      <c r="H605" s="19"/>
    </row>
    <row r="606" spans="8:8" x14ac:dyDescent="0.2">
      <c r="H606" s="19"/>
    </row>
    <row r="607" spans="8:8" x14ac:dyDescent="0.2">
      <c r="H607" s="19"/>
    </row>
    <row r="608" spans="8:8" x14ac:dyDescent="0.2">
      <c r="H608" s="19"/>
    </row>
    <row r="609" spans="8:8" x14ac:dyDescent="0.2">
      <c r="H609" s="19"/>
    </row>
    <row r="610" spans="8:8" x14ac:dyDescent="0.2">
      <c r="H610" s="19"/>
    </row>
    <row r="611" spans="8:8" x14ac:dyDescent="0.2">
      <c r="H611" s="19"/>
    </row>
    <row r="612" spans="8:8" x14ac:dyDescent="0.2">
      <c r="H612" s="19"/>
    </row>
    <row r="613" spans="8:8" x14ac:dyDescent="0.2">
      <c r="H613" s="19"/>
    </row>
    <row r="614" spans="8:8" x14ac:dyDescent="0.2">
      <c r="H614" s="19"/>
    </row>
    <row r="615" spans="8:8" x14ac:dyDescent="0.2">
      <c r="H615" s="19"/>
    </row>
    <row r="616" spans="8:8" x14ac:dyDescent="0.2">
      <c r="H616" s="19"/>
    </row>
    <row r="617" spans="8:8" x14ac:dyDescent="0.2">
      <c r="H617" s="19"/>
    </row>
    <row r="618" spans="8:8" x14ac:dyDescent="0.2">
      <c r="H618" s="19"/>
    </row>
    <row r="619" spans="8:8" x14ac:dyDescent="0.2">
      <c r="H619" s="19"/>
    </row>
    <row r="620" spans="8:8" x14ac:dyDescent="0.2">
      <c r="H620" s="19"/>
    </row>
    <row r="621" spans="8:8" x14ac:dyDescent="0.2">
      <c r="H621" s="19"/>
    </row>
    <row r="622" spans="8:8" x14ac:dyDescent="0.2">
      <c r="H622" s="19"/>
    </row>
    <row r="623" spans="8:8" x14ac:dyDescent="0.2">
      <c r="H623" s="19"/>
    </row>
    <row r="624" spans="8:8" x14ac:dyDescent="0.2">
      <c r="H624" s="19"/>
    </row>
    <row r="625" spans="8:8" x14ac:dyDescent="0.2">
      <c r="H625" s="19"/>
    </row>
    <row r="626" spans="8:8" x14ac:dyDescent="0.2">
      <c r="H626" s="19"/>
    </row>
    <row r="627" spans="8:8" x14ac:dyDescent="0.2">
      <c r="H627" s="19"/>
    </row>
    <row r="628" spans="8:8" x14ac:dyDescent="0.2">
      <c r="H628" s="19"/>
    </row>
    <row r="629" spans="8:8" x14ac:dyDescent="0.2">
      <c r="H629" s="19"/>
    </row>
    <row r="630" spans="8:8" x14ac:dyDescent="0.2">
      <c r="H630" s="19"/>
    </row>
    <row r="631" spans="8:8" x14ac:dyDescent="0.2">
      <c r="H631" s="19"/>
    </row>
    <row r="632" spans="8:8" x14ac:dyDescent="0.2">
      <c r="H632" s="19"/>
    </row>
    <row r="633" spans="8:8" x14ac:dyDescent="0.2">
      <c r="H633" s="19"/>
    </row>
    <row r="634" spans="8:8" x14ac:dyDescent="0.2">
      <c r="H634" s="19"/>
    </row>
    <row r="635" spans="8:8" x14ac:dyDescent="0.2">
      <c r="H635" s="19"/>
    </row>
    <row r="636" spans="8:8" x14ac:dyDescent="0.2">
      <c r="H636" s="19"/>
    </row>
    <row r="637" spans="8:8" x14ac:dyDescent="0.2">
      <c r="H637" s="19"/>
    </row>
    <row r="638" spans="8:8" x14ac:dyDescent="0.2">
      <c r="H638" s="19"/>
    </row>
    <row r="639" spans="8:8" x14ac:dyDescent="0.2">
      <c r="H639" s="19"/>
    </row>
    <row r="640" spans="8:8" x14ac:dyDescent="0.2">
      <c r="H640" s="19"/>
    </row>
    <row r="641" spans="8:8" x14ac:dyDescent="0.2">
      <c r="H641" s="19"/>
    </row>
    <row r="642" spans="8:8" x14ac:dyDescent="0.2">
      <c r="H642" s="19"/>
    </row>
    <row r="643" spans="8:8" x14ac:dyDescent="0.2">
      <c r="H643" s="19"/>
    </row>
    <row r="644" spans="8:8" x14ac:dyDescent="0.2">
      <c r="H644" s="19"/>
    </row>
    <row r="645" spans="8:8" x14ac:dyDescent="0.2">
      <c r="H645" s="19"/>
    </row>
    <row r="646" spans="8:8" x14ac:dyDescent="0.2">
      <c r="H646" s="19"/>
    </row>
    <row r="647" spans="8:8" x14ac:dyDescent="0.2">
      <c r="H647" s="19"/>
    </row>
    <row r="648" spans="8:8" x14ac:dyDescent="0.2">
      <c r="H648" s="19"/>
    </row>
    <row r="649" spans="8:8" x14ac:dyDescent="0.2">
      <c r="H649" s="19"/>
    </row>
    <row r="650" spans="8:8" x14ac:dyDescent="0.2">
      <c r="H650" s="19"/>
    </row>
    <row r="651" spans="8:8" x14ac:dyDescent="0.2">
      <c r="H651" s="19"/>
    </row>
    <row r="652" spans="8:8" x14ac:dyDescent="0.2">
      <c r="H652" s="19"/>
    </row>
    <row r="653" spans="8:8" x14ac:dyDescent="0.2">
      <c r="H653" s="19"/>
    </row>
    <row r="654" spans="8:8" x14ac:dyDescent="0.2">
      <c r="H654" s="19"/>
    </row>
    <row r="655" spans="8:8" x14ac:dyDescent="0.2">
      <c r="H655" s="19"/>
    </row>
    <row r="656" spans="8:8" x14ac:dyDescent="0.2">
      <c r="H656" s="19"/>
    </row>
    <row r="657" spans="8:8" x14ac:dyDescent="0.2">
      <c r="H657" s="19"/>
    </row>
    <row r="658" spans="8:8" x14ac:dyDescent="0.2">
      <c r="H658" s="19"/>
    </row>
    <row r="659" spans="8:8" x14ac:dyDescent="0.2">
      <c r="H659" s="19"/>
    </row>
    <row r="660" spans="8:8" x14ac:dyDescent="0.2">
      <c r="H660" s="19"/>
    </row>
    <row r="661" spans="8:8" x14ac:dyDescent="0.2">
      <c r="H661" s="19"/>
    </row>
    <row r="662" spans="8:8" x14ac:dyDescent="0.2">
      <c r="H662" s="19"/>
    </row>
    <row r="663" spans="8:8" x14ac:dyDescent="0.2">
      <c r="H663" s="19"/>
    </row>
    <row r="664" spans="8:8" x14ac:dyDescent="0.2">
      <c r="H664" s="19"/>
    </row>
    <row r="665" spans="8:8" x14ac:dyDescent="0.2">
      <c r="H665" s="19"/>
    </row>
    <row r="666" spans="8:8" x14ac:dyDescent="0.2">
      <c r="H666" s="19"/>
    </row>
    <row r="667" spans="8:8" x14ac:dyDescent="0.2">
      <c r="H667" s="19"/>
    </row>
    <row r="668" spans="8:8" x14ac:dyDescent="0.2">
      <c r="H668" s="19"/>
    </row>
    <row r="669" spans="8:8" x14ac:dyDescent="0.2">
      <c r="H669" s="19"/>
    </row>
    <row r="670" spans="8:8" x14ac:dyDescent="0.2">
      <c r="H670" s="19"/>
    </row>
    <row r="671" spans="8:8" x14ac:dyDescent="0.2">
      <c r="H671" s="19"/>
    </row>
    <row r="672" spans="8:8" x14ac:dyDescent="0.2">
      <c r="H672" s="19"/>
    </row>
    <row r="673" spans="8:8" x14ac:dyDescent="0.2">
      <c r="H673" s="19"/>
    </row>
    <row r="674" spans="8:8" x14ac:dyDescent="0.2">
      <c r="H674" s="19"/>
    </row>
    <row r="675" spans="8:8" x14ac:dyDescent="0.2">
      <c r="H675" s="19"/>
    </row>
    <row r="676" spans="8:8" x14ac:dyDescent="0.2">
      <c r="H676" s="19"/>
    </row>
    <row r="677" spans="8:8" x14ac:dyDescent="0.2">
      <c r="H677" s="19"/>
    </row>
    <row r="678" spans="8:8" x14ac:dyDescent="0.2">
      <c r="H678" s="19"/>
    </row>
    <row r="679" spans="8:8" x14ac:dyDescent="0.2">
      <c r="H679" s="19"/>
    </row>
    <row r="680" spans="8:8" x14ac:dyDescent="0.2">
      <c r="H680" s="19"/>
    </row>
    <row r="681" spans="8:8" x14ac:dyDescent="0.2">
      <c r="H681" s="19"/>
    </row>
    <row r="682" spans="8:8" x14ac:dyDescent="0.2">
      <c r="H682" s="19"/>
    </row>
    <row r="683" spans="8:8" x14ac:dyDescent="0.2">
      <c r="H683" s="19"/>
    </row>
    <row r="684" spans="8:8" x14ac:dyDescent="0.2">
      <c r="H684" s="19"/>
    </row>
    <row r="685" spans="8:8" x14ac:dyDescent="0.2">
      <c r="H685" s="19"/>
    </row>
    <row r="686" spans="8:8" x14ac:dyDescent="0.2">
      <c r="H686" s="19"/>
    </row>
    <row r="687" spans="8:8" x14ac:dyDescent="0.2">
      <c r="H687" s="19"/>
    </row>
    <row r="688" spans="8:8" x14ac:dyDescent="0.2">
      <c r="H688" s="19"/>
    </row>
    <row r="689" spans="8:8" x14ac:dyDescent="0.2">
      <c r="H689" s="19"/>
    </row>
    <row r="690" spans="8:8" x14ac:dyDescent="0.2">
      <c r="H690" s="19"/>
    </row>
    <row r="691" spans="8:8" x14ac:dyDescent="0.2">
      <c r="H691" s="19"/>
    </row>
    <row r="692" spans="8:8" x14ac:dyDescent="0.2">
      <c r="H692" s="19"/>
    </row>
    <row r="693" spans="8:8" x14ac:dyDescent="0.2">
      <c r="H693" s="19"/>
    </row>
    <row r="694" spans="8:8" x14ac:dyDescent="0.2">
      <c r="H694" s="19"/>
    </row>
    <row r="695" spans="8:8" x14ac:dyDescent="0.2">
      <c r="H695" s="19"/>
    </row>
    <row r="696" spans="8:8" x14ac:dyDescent="0.2">
      <c r="H696" s="19"/>
    </row>
    <row r="697" spans="8:8" x14ac:dyDescent="0.2">
      <c r="H697" s="19"/>
    </row>
    <row r="698" spans="8:8" x14ac:dyDescent="0.2">
      <c r="H698" s="19"/>
    </row>
    <row r="699" spans="8:8" x14ac:dyDescent="0.2">
      <c r="H699" s="19"/>
    </row>
    <row r="700" spans="8:8" x14ac:dyDescent="0.2">
      <c r="H700" s="19"/>
    </row>
    <row r="701" spans="8:8" x14ac:dyDescent="0.2">
      <c r="H701" s="19"/>
    </row>
    <row r="702" spans="8:8" x14ac:dyDescent="0.2">
      <c r="H702" s="19"/>
    </row>
    <row r="703" spans="8:8" x14ac:dyDescent="0.2">
      <c r="H703" s="19"/>
    </row>
    <row r="704" spans="8:8" x14ac:dyDescent="0.2">
      <c r="H704" s="19"/>
    </row>
    <row r="705" spans="8:8" x14ac:dyDescent="0.2">
      <c r="H705" s="19"/>
    </row>
    <row r="706" spans="8:8" x14ac:dyDescent="0.2">
      <c r="H706" s="19"/>
    </row>
    <row r="707" spans="8:8" x14ac:dyDescent="0.2">
      <c r="H707" s="19"/>
    </row>
    <row r="708" spans="8:8" x14ac:dyDescent="0.2">
      <c r="H708" s="19"/>
    </row>
    <row r="709" spans="8:8" x14ac:dyDescent="0.2">
      <c r="H709" s="19"/>
    </row>
    <row r="710" spans="8:8" x14ac:dyDescent="0.2">
      <c r="H710" s="19"/>
    </row>
    <row r="711" spans="8:8" x14ac:dyDescent="0.2">
      <c r="H711" s="19"/>
    </row>
    <row r="712" spans="8:8" x14ac:dyDescent="0.2">
      <c r="H712" s="19"/>
    </row>
    <row r="713" spans="8:8" x14ac:dyDescent="0.2">
      <c r="H713" s="19"/>
    </row>
    <row r="714" spans="8:8" x14ac:dyDescent="0.2">
      <c r="H714" s="19"/>
    </row>
    <row r="715" spans="8:8" x14ac:dyDescent="0.2">
      <c r="H715" s="19"/>
    </row>
    <row r="716" spans="8:8" x14ac:dyDescent="0.2">
      <c r="H716" s="19"/>
    </row>
    <row r="717" spans="8:8" x14ac:dyDescent="0.2">
      <c r="H717" s="19"/>
    </row>
    <row r="718" spans="8:8" x14ac:dyDescent="0.2">
      <c r="H718" s="19"/>
    </row>
    <row r="719" spans="8:8" x14ac:dyDescent="0.2">
      <c r="H719" s="19"/>
    </row>
    <row r="720" spans="8:8" x14ac:dyDescent="0.2">
      <c r="H720" s="19"/>
    </row>
    <row r="721" spans="8:8" x14ac:dyDescent="0.2">
      <c r="H721" s="19"/>
    </row>
    <row r="722" spans="8:8" x14ac:dyDescent="0.2">
      <c r="H722" s="19"/>
    </row>
    <row r="723" spans="8:8" x14ac:dyDescent="0.2">
      <c r="H723" s="19"/>
    </row>
    <row r="724" spans="8:8" x14ac:dyDescent="0.2">
      <c r="H724" s="19"/>
    </row>
    <row r="725" spans="8:8" x14ac:dyDescent="0.2">
      <c r="H725" s="19"/>
    </row>
    <row r="726" spans="8:8" x14ac:dyDescent="0.2">
      <c r="H726" s="19"/>
    </row>
    <row r="727" spans="8:8" x14ac:dyDescent="0.2">
      <c r="H727" s="19"/>
    </row>
    <row r="728" spans="8:8" x14ac:dyDescent="0.2">
      <c r="H728" s="19"/>
    </row>
    <row r="729" spans="8:8" x14ac:dyDescent="0.2">
      <c r="H729" s="19"/>
    </row>
    <row r="730" spans="8:8" x14ac:dyDescent="0.2">
      <c r="H730" s="19"/>
    </row>
    <row r="731" spans="8:8" x14ac:dyDescent="0.2">
      <c r="H731" s="19"/>
    </row>
    <row r="732" spans="8:8" x14ac:dyDescent="0.2">
      <c r="H732" s="19"/>
    </row>
    <row r="733" spans="8:8" x14ac:dyDescent="0.2">
      <c r="H733" s="19"/>
    </row>
    <row r="734" spans="8:8" x14ac:dyDescent="0.2">
      <c r="H734" s="19"/>
    </row>
    <row r="735" spans="8:8" x14ac:dyDescent="0.2">
      <c r="H735" s="19"/>
    </row>
    <row r="736" spans="8:8" x14ac:dyDescent="0.2">
      <c r="H736" s="19"/>
    </row>
    <row r="737" spans="8:8" x14ac:dyDescent="0.2">
      <c r="H737" s="19"/>
    </row>
    <row r="738" spans="8:8" x14ac:dyDescent="0.2">
      <c r="H738" s="19"/>
    </row>
    <row r="739" spans="8:8" x14ac:dyDescent="0.2">
      <c r="H739" s="19"/>
    </row>
    <row r="740" spans="8:8" x14ac:dyDescent="0.2">
      <c r="H740" s="19"/>
    </row>
    <row r="741" spans="8:8" x14ac:dyDescent="0.2">
      <c r="H741" s="19"/>
    </row>
    <row r="742" spans="8:8" x14ac:dyDescent="0.2">
      <c r="H742" s="19"/>
    </row>
    <row r="743" spans="8:8" x14ac:dyDescent="0.2">
      <c r="H743" s="19"/>
    </row>
    <row r="744" spans="8:8" x14ac:dyDescent="0.2">
      <c r="H744" s="19"/>
    </row>
    <row r="745" spans="8:8" x14ac:dyDescent="0.2">
      <c r="H745" s="19"/>
    </row>
    <row r="746" spans="8:8" x14ac:dyDescent="0.2">
      <c r="H746" s="19"/>
    </row>
    <row r="747" spans="8:8" x14ac:dyDescent="0.2">
      <c r="H747" s="19"/>
    </row>
    <row r="748" spans="8:8" x14ac:dyDescent="0.2">
      <c r="H748" s="19"/>
    </row>
    <row r="749" spans="8:8" x14ac:dyDescent="0.2">
      <c r="H749" s="19"/>
    </row>
    <row r="750" spans="8:8" x14ac:dyDescent="0.2">
      <c r="H750" s="19"/>
    </row>
    <row r="751" spans="8:8" x14ac:dyDescent="0.2">
      <c r="H751" s="19"/>
    </row>
    <row r="752" spans="8:8" x14ac:dyDescent="0.2">
      <c r="H752" s="19"/>
    </row>
    <row r="753" spans="8:8" x14ac:dyDescent="0.2">
      <c r="H753" s="19"/>
    </row>
    <row r="754" spans="8:8" x14ac:dyDescent="0.2">
      <c r="H754" s="19"/>
    </row>
    <row r="755" spans="8:8" x14ac:dyDescent="0.2">
      <c r="H755" s="19"/>
    </row>
    <row r="756" spans="8:8" x14ac:dyDescent="0.2">
      <c r="H756" s="19"/>
    </row>
    <row r="757" spans="8:8" x14ac:dyDescent="0.2">
      <c r="H757" s="19"/>
    </row>
    <row r="758" spans="8:8" x14ac:dyDescent="0.2">
      <c r="H758" s="19"/>
    </row>
    <row r="759" spans="8:8" x14ac:dyDescent="0.2">
      <c r="H759" s="19"/>
    </row>
    <row r="760" spans="8:8" x14ac:dyDescent="0.2">
      <c r="H760" s="19"/>
    </row>
    <row r="761" spans="8:8" x14ac:dyDescent="0.2">
      <c r="H761" s="19"/>
    </row>
    <row r="762" spans="8:8" x14ac:dyDescent="0.2">
      <c r="H762" s="19"/>
    </row>
    <row r="763" spans="8:8" x14ac:dyDescent="0.2">
      <c r="H763" s="19"/>
    </row>
    <row r="764" spans="8:8" x14ac:dyDescent="0.2">
      <c r="H764" s="19"/>
    </row>
    <row r="765" spans="8:8" x14ac:dyDescent="0.2">
      <c r="H765" s="19"/>
    </row>
    <row r="766" spans="8:8" x14ac:dyDescent="0.2">
      <c r="H766" s="19"/>
    </row>
    <row r="767" spans="8:8" x14ac:dyDescent="0.2">
      <c r="H767" s="19"/>
    </row>
    <row r="768" spans="8:8" x14ac:dyDescent="0.2">
      <c r="H768" s="19"/>
    </row>
    <row r="769" spans="8:8" x14ac:dyDescent="0.2">
      <c r="H769" s="19"/>
    </row>
    <row r="770" spans="8:8" x14ac:dyDescent="0.2">
      <c r="H770" s="19"/>
    </row>
    <row r="771" spans="8:8" x14ac:dyDescent="0.2">
      <c r="H771" s="19"/>
    </row>
    <row r="772" spans="8:8" x14ac:dyDescent="0.2">
      <c r="H772" s="19"/>
    </row>
    <row r="773" spans="8:8" x14ac:dyDescent="0.2">
      <c r="H773" s="19"/>
    </row>
    <row r="774" spans="8:8" x14ac:dyDescent="0.2">
      <c r="H774" s="19"/>
    </row>
    <row r="775" spans="8:8" x14ac:dyDescent="0.2">
      <c r="H775" s="19"/>
    </row>
    <row r="776" spans="8:8" x14ac:dyDescent="0.2">
      <c r="H776" s="19"/>
    </row>
    <row r="777" spans="8:8" x14ac:dyDescent="0.2">
      <c r="H777" s="19"/>
    </row>
    <row r="778" spans="8:8" x14ac:dyDescent="0.2">
      <c r="H778" s="19"/>
    </row>
    <row r="779" spans="8:8" x14ac:dyDescent="0.2">
      <c r="H779" s="19"/>
    </row>
    <row r="780" spans="8:8" x14ac:dyDescent="0.2">
      <c r="H780" s="19"/>
    </row>
    <row r="781" spans="8:8" x14ac:dyDescent="0.2">
      <c r="H781" s="19"/>
    </row>
    <row r="782" spans="8:8" x14ac:dyDescent="0.2">
      <c r="H782" s="19"/>
    </row>
    <row r="783" spans="8:8" x14ac:dyDescent="0.2">
      <c r="H783" s="19"/>
    </row>
    <row r="784" spans="8:8" x14ac:dyDescent="0.2">
      <c r="H784" s="19"/>
    </row>
    <row r="785" spans="8:8" x14ac:dyDescent="0.2">
      <c r="H785" s="19"/>
    </row>
    <row r="786" spans="8:8" x14ac:dyDescent="0.2">
      <c r="H786" s="19"/>
    </row>
    <row r="787" spans="8:8" x14ac:dyDescent="0.2">
      <c r="H787" s="19"/>
    </row>
    <row r="788" spans="8:8" x14ac:dyDescent="0.2">
      <c r="H788" s="19"/>
    </row>
    <row r="789" spans="8:8" x14ac:dyDescent="0.2">
      <c r="H789" s="19"/>
    </row>
    <row r="790" spans="8:8" x14ac:dyDescent="0.2">
      <c r="H790" s="19"/>
    </row>
    <row r="791" spans="8:8" x14ac:dyDescent="0.2">
      <c r="H791" s="19"/>
    </row>
    <row r="792" spans="8:8" x14ac:dyDescent="0.2">
      <c r="H792" s="19"/>
    </row>
    <row r="793" spans="8:8" x14ac:dyDescent="0.2">
      <c r="H793" s="19"/>
    </row>
    <row r="794" spans="8:8" x14ac:dyDescent="0.2">
      <c r="H794" s="19"/>
    </row>
    <row r="795" spans="8:8" x14ac:dyDescent="0.2">
      <c r="H795" s="19"/>
    </row>
    <row r="796" spans="8:8" x14ac:dyDescent="0.2">
      <c r="H796" s="19"/>
    </row>
    <row r="797" spans="8:8" x14ac:dyDescent="0.2">
      <c r="H797" s="19"/>
    </row>
    <row r="798" spans="8:8" x14ac:dyDescent="0.2">
      <c r="H798" s="19"/>
    </row>
    <row r="799" spans="8:8" x14ac:dyDescent="0.2">
      <c r="H799" s="19"/>
    </row>
    <row r="800" spans="8:8" x14ac:dyDescent="0.2">
      <c r="H800" s="19"/>
    </row>
    <row r="801" spans="8:8" x14ac:dyDescent="0.2">
      <c r="H801" s="19"/>
    </row>
    <row r="802" spans="8:8" x14ac:dyDescent="0.2">
      <c r="H802" s="19"/>
    </row>
    <row r="803" spans="8:8" x14ac:dyDescent="0.2">
      <c r="H803" s="19"/>
    </row>
    <row r="804" spans="8:8" x14ac:dyDescent="0.2">
      <c r="H804" s="19"/>
    </row>
    <row r="805" spans="8:8" x14ac:dyDescent="0.2">
      <c r="H805" s="19"/>
    </row>
    <row r="806" spans="8:8" x14ac:dyDescent="0.2">
      <c r="H806" s="19"/>
    </row>
    <row r="807" spans="8:8" x14ac:dyDescent="0.2">
      <c r="H807" s="19"/>
    </row>
    <row r="808" spans="8:8" x14ac:dyDescent="0.2">
      <c r="H808" s="19"/>
    </row>
    <row r="809" spans="8:8" x14ac:dyDescent="0.2">
      <c r="H809" s="19"/>
    </row>
    <row r="810" spans="8:8" x14ac:dyDescent="0.2">
      <c r="H810" s="19"/>
    </row>
    <row r="811" spans="8:8" x14ac:dyDescent="0.2">
      <c r="H811" s="19"/>
    </row>
    <row r="812" spans="8:8" x14ac:dyDescent="0.2">
      <c r="H812" s="19"/>
    </row>
    <row r="813" spans="8:8" x14ac:dyDescent="0.2">
      <c r="H813" s="19"/>
    </row>
    <row r="814" spans="8:8" x14ac:dyDescent="0.2">
      <c r="H814" s="19"/>
    </row>
    <row r="815" spans="8:8" x14ac:dyDescent="0.2">
      <c r="H815" s="19"/>
    </row>
    <row r="816" spans="8:8" x14ac:dyDescent="0.2">
      <c r="H816" s="19"/>
    </row>
    <row r="817" spans="8:8" x14ac:dyDescent="0.2">
      <c r="H817" s="19"/>
    </row>
    <row r="818" spans="8:8" x14ac:dyDescent="0.2">
      <c r="H818" s="19"/>
    </row>
    <row r="819" spans="8:8" x14ac:dyDescent="0.2">
      <c r="H819" s="19"/>
    </row>
    <row r="820" spans="8:8" x14ac:dyDescent="0.2">
      <c r="H820" s="19"/>
    </row>
    <row r="821" spans="8:8" x14ac:dyDescent="0.2">
      <c r="H821" s="19"/>
    </row>
    <row r="822" spans="8:8" x14ac:dyDescent="0.2">
      <c r="H822" s="19"/>
    </row>
    <row r="823" spans="8:8" x14ac:dyDescent="0.2">
      <c r="H823" s="19"/>
    </row>
    <row r="824" spans="8:8" x14ac:dyDescent="0.2">
      <c r="H824" s="19"/>
    </row>
    <row r="825" spans="8:8" x14ac:dyDescent="0.2">
      <c r="H825" s="19"/>
    </row>
    <row r="826" spans="8:8" x14ac:dyDescent="0.2">
      <c r="H826" s="19"/>
    </row>
    <row r="827" spans="8:8" x14ac:dyDescent="0.2">
      <c r="H827" s="19"/>
    </row>
    <row r="828" spans="8:8" x14ac:dyDescent="0.2">
      <c r="H828" s="19"/>
    </row>
    <row r="829" spans="8:8" x14ac:dyDescent="0.2">
      <c r="H829" s="19"/>
    </row>
    <row r="830" spans="8:8" x14ac:dyDescent="0.2">
      <c r="H830" s="19"/>
    </row>
    <row r="831" spans="8:8" x14ac:dyDescent="0.2">
      <c r="H831" s="19"/>
    </row>
    <row r="832" spans="8:8" x14ac:dyDescent="0.2">
      <c r="H832" s="19"/>
    </row>
    <row r="833" spans="8:8" x14ac:dyDescent="0.2">
      <c r="H833" s="19"/>
    </row>
    <row r="834" spans="8:8" x14ac:dyDescent="0.2">
      <c r="H834" s="19"/>
    </row>
    <row r="835" spans="8:8" x14ac:dyDescent="0.2">
      <c r="H835" s="19"/>
    </row>
    <row r="836" spans="8:8" x14ac:dyDescent="0.2">
      <c r="H836" s="19"/>
    </row>
    <row r="837" spans="8:8" x14ac:dyDescent="0.2">
      <c r="H837" s="19"/>
    </row>
    <row r="838" spans="8:8" x14ac:dyDescent="0.2">
      <c r="H838" s="19"/>
    </row>
    <row r="839" spans="8:8" x14ac:dyDescent="0.2">
      <c r="H839" s="19"/>
    </row>
    <row r="840" spans="8:8" x14ac:dyDescent="0.2">
      <c r="H840" s="19"/>
    </row>
    <row r="841" spans="8:8" x14ac:dyDescent="0.2">
      <c r="H841" s="19"/>
    </row>
    <row r="842" spans="8:8" x14ac:dyDescent="0.2">
      <c r="H842" s="19"/>
    </row>
    <row r="843" spans="8:8" x14ac:dyDescent="0.2">
      <c r="H843" s="19"/>
    </row>
    <row r="844" spans="8:8" x14ac:dyDescent="0.2">
      <c r="H844" s="19"/>
    </row>
    <row r="845" spans="8:8" x14ac:dyDescent="0.2">
      <c r="H845" s="19"/>
    </row>
    <row r="846" spans="8:8" x14ac:dyDescent="0.2">
      <c r="H846" s="19"/>
    </row>
    <row r="847" spans="8:8" x14ac:dyDescent="0.2">
      <c r="H847" s="19"/>
    </row>
    <row r="848" spans="8:8" x14ac:dyDescent="0.2">
      <c r="H848" s="19"/>
    </row>
    <row r="849" spans="8:8" x14ac:dyDescent="0.2">
      <c r="H849" s="19"/>
    </row>
    <row r="850" spans="8:8" x14ac:dyDescent="0.2">
      <c r="H850" s="19"/>
    </row>
    <row r="851" spans="8:8" x14ac:dyDescent="0.2">
      <c r="H851" s="19"/>
    </row>
    <row r="852" spans="8:8" x14ac:dyDescent="0.2">
      <c r="H852" s="19"/>
    </row>
    <row r="853" spans="8:8" x14ac:dyDescent="0.2">
      <c r="H853" s="19"/>
    </row>
    <row r="854" spans="8:8" x14ac:dyDescent="0.2">
      <c r="H854" s="19"/>
    </row>
    <row r="855" spans="8:8" x14ac:dyDescent="0.2">
      <c r="H855" s="19"/>
    </row>
    <row r="856" spans="8:8" x14ac:dyDescent="0.2">
      <c r="H856" s="19"/>
    </row>
    <row r="857" spans="8:8" x14ac:dyDescent="0.2">
      <c r="H857" s="19"/>
    </row>
    <row r="858" spans="8:8" x14ac:dyDescent="0.2">
      <c r="H858" s="19"/>
    </row>
    <row r="859" spans="8:8" x14ac:dyDescent="0.2">
      <c r="H859" s="19"/>
    </row>
    <row r="860" spans="8:8" x14ac:dyDescent="0.2">
      <c r="H860" s="19"/>
    </row>
    <row r="861" spans="8:8" x14ac:dyDescent="0.2">
      <c r="H861" s="19"/>
    </row>
    <row r="862" spans="8:8" x14ac:dyDescent="0.2">
      <c r="H862" s="19"/>
    </row>
    <row r="863" spans="8:8" x14ac:dyDescent="0.2">
      <c r="H863" s="19"/>
    </row>
    <row r="864" spans="8:8" x14ac:dyDescent="0.2">
      <c r="H864" s="19"/>
    </row>
    <row r="865" spans="8:8" x14ac:dyDescent="0.2">
      <c r="H865" s="19"/>
    </row>
    <row r="866" spans="8:8" x14ac:dyDescent="0.2">
      <c r="H866" s="19"/>
    </row>
    <row r="867" spans="8:8" x14ac:dyDescent="0.2">
      <c r="H867" s="19"/>
    </row>
    <row r="868" spans="8:8" x14ac:dyDescent="0.2">
      <c r="H868" s="19"/>
    </row>
    <row r="869" spans="8:8" x14ac:dyDescent="0.2">
      <c r="H869" s="19"/>
    </row>
    <row r="870" spans="8:8" x14ac:dyDescent="0.2">
      <c r="H870" s="19"/>
    </row>
    <row r="871" spans="8:8" x14ac:dyDescent="0.2">
      <c r="H871" s="19"/>
    </row>
    <row r="872" spans="8:8" x14ac:dyDescent="0.2">
      <c r="H872" s="19"/>
    </row>
    <row r="873" spans="8:8" x14ac:dyDescent="0.2">
      <c r="H873" s="19"/>
    </row>
    <row r="874" spans="8:8" x14ac:dyDescent="0.2">
      <c r="H874" s="19"/>
    </row>
    <row r="875" spans="8:8" x14ac:dyDescent="0.2">
      <c r="H875" s="19"/>
    </row>
    <row r="876" spans="8:8" x14ac:dyDescent="0.2">
      <c r="H876" s="19"/>
    </row>
    <row r="877" spans="8:8" x14ac:dyDescent="0.2">
      <c r="H877" s="19"/>
    </row>
    <row r="878" spans="8:8" x14ac:dyDescent="0.2">
      <c r="H878" s="19"/>
    </row>
    <row r="879" spans="8:8" x14ac:dyDescent="0.2">
      <c r="H879" s="19"/>
    </row>
    <row r="880" spans="8:8" x14ac:dyDescent="0.2">
      <c r="H880" s="19"/>
    </row>
    <row r="881" spans="8:8" x14ac:dyDescent="0.2">
      <c r="H881" s="19"/>
    </row>
    <row r="882" spans="8:8" x14ac:dyDescent="0.2">
      <c r="H882" s="19"/>
    </row>
    <row r="883" spans="8:8" x14ac:dyDescent="0.2">
      <c r="H883" s="19"/>
    </row>
    <row r="884" spans="8:8" x14ac:dyDescent="0.2">
      <c r="H884" s="19"/>
    </row>
    <row r="885" spans="8:8" x14ac:dyDescent="0.2">
      <c r="H885" s="19"/>
    </row>
    <row r="886" spans="8:8" x14ac:dyDescent="0.2">
      <c r="H886" s="19"/>
    </row>
    <row r="887" spans="8:8" x14ac:dyDescent="0.2">
      <c r="H887" s="19"/>
    </row>
    <row r="888" spans="8:8" x14ac:dyDescent="0.2">
      <c r="H888" s="19"/>
    </row>
    <row r="889" spans="8:8" x14ac:dyDescent="0.2">
      <c r="H889" s="19"/>
    </row>
    <row r="890" spans="8:8" x14ac:dyDescent="0.2">
      <c r="H890" s="19"/>
    </row>
    <row r="891" spans="8:8" x14ac:dyDescent="0.2">
      <c r="H891" s="19"/>
    </row>
    <row r="892" spans="8:8" x14ac:dyDescent="0.2">
      <c r="H892" s="19"/>
    </row>
    <row r="893" spans="8:8" x14ac:dyDescent="0.2">
      <c r="H893" s="19"/>
    </row>
    <row r="894" spans="8:8" x14ac:dyDescent="0.2">
      <c r="H894" s="19"/>
    </row>
    <row r="895" spans="8:8" x14ac:dyDescent="0.2">
      <c r="H895" s="19"/>
    </row>
    <row r="896" spans="8:8" x14ac:dyDescent="0.2">
      <c r="H896" s="19"/>
    </row>
    <row r="897" spans="8:8" x14ac:dyDescent="0.2">
      <c r="H897" s="19"/>
    </row>
    <row r="898" spans="8:8" x14ac:dyDescent="0.2">
      <c r="H898" s="19"/>
    </row>
    <row r="899" spans="8:8" x14ac:dyDescent="0.2">
      <c r="H899" s="19"/>
    </row>
    <row r="900" spans="8:8" x14ac:dyDescent="0.2">
      <c r="H900" s="19"/>
    </row>
    <row r="901" spans="8:8" x14ac:dyDescent="0.2">
      <c r="H901" s="19"/>
    </row>
    <row r="902" spans="8:8" x14ac:dyDescent="0.2">
      <c r="H902" s="19"/>
    </row>
    <row r="903" spans="8:8" x14ac:dyDescent="0.2">
      <c r="H903" s="19"/>
    </row>
    <row r="904" spans="8:8" x14ac:dyDescent="0.2">
      <c r="H904" s="19"/>
    </row>
    <row r="905" spans="8:8" x14ac:dyDescent="0.2">
      <c r="H905" s="19"/>
    </row>
    <row r="906" spans="8:8" x14ac:dyDescent="0.2">
      <c r="H906" s="19"/>
    </row>
    <row r="907" spans="8:8" x14ac:dyDescent="0.2">
      <c r="H907" s="19"/>
    </row>
    <row r="908" spans="8:8" x14ac:dyDescent="0.2">
      <c r="H908" s="19"/>
    </row>
    <row r="909" spans="8:8" x14ac:dyDescent="0.2">
      <c r="H909" s="19"/>
    </row>
    <row r="910" spans="8:8" x14ac:dyDescent="0.2">
      <c r="H910" s="19"/>
    </row>
    <row r="911" spans="8:8" x14ac:dyDescent="0.2">
      <c r="H911" s="19"/>
    </row>
    <row r="912" spans="8:8" x14ac:dyDescent="0.2">
      <c r="H912" s="19"/>
    </row>
    <row r="913" spans="8:8" x14ac:dyDescent="0.2">
      <c r="H913" s="19"/>
    </row>
    <row r="914" spans="8:8" x14ac:dyDescent="0.2">
      <c r="H914" s="19"/>
    </row>
    <row r="915" spans="8:8" x14ac:dyDescent="0.2">
      <c r="H915" s="19"/>
    </row>
    <row r="916" spans="8:8" x14ac:dyDescent="0.2">
      <c r="H916" s="19"/>
    </row>
    <row r="917" spans="8:8" x14ac:dyDescent="0.2">
      <c r="H917" s="19"/>
    </row>
    <row r="918" spans="8:8" x14ac:dyDescent="0.2">
      <c r="H918" s="19"/>
    </row>
    <row r="919" spans="8:8" x14ac:dyDescent="0.2">
      <c r="H919" s="19"/>
    </row>
    <row r="920" spans="8:8" x14ac:dyDescent="0.2">
      <c r="H920" s="19"/>
    </row>
    <row r="921" spans="8:8" x14ac:dyDescent="0.2">
      <c r="H921" s="19"/>
    </row>
    <row r="922" spans="8:8" x14ac:dyDescent="0.2">
      <c r="H922" s="19"/>
    </row>
    <row r="923" spans="8:8" x14ac:dyDescent="0.2">
      <c r="H923" s="19"/>
    </row>
    <row r="924" spans="8:8" x14ac:dyDescent="0.2">
      <c r="H924" s="19"/>
    </row>
    <row r="925" spans="8:8" x14ac:dyDescent="0.2">
      <c r="H925" s="19"/>
    </row>
    <row r="926" spans="8:8" x14ac:dyDescent="0.2">
      <c r="H926" s="19"/>
    </row>
    <row r="927" spans="8:8" x14ac:dyDescent="0.2">
      <c r="H927" s="19"/>
    </row>
    <row r="928" spans="8:8" x14ac:dyDescent="0.2">
      <c r="H928" s="19"/>
    </row>
    <row r="929" spans="8:8" x14ac:dyDescent="0.2">
      <c r="H929" s="19"/>
    </row>
    <row r="930" spans="8:8" x14ac:dyDescent="0.2">
      <c r="H930" s="19"/>
    </row>
    <row r="931" spans="8:8" x14ac:dyDescent="0.2">
      <c r="H931" s="19"/>
    </row>
    <row r="932" spans="8:8" x14ac:dyDescent="0.2">
      <c r="H932" s="19"/>
    </row>
    <row r="933" spans="8:8" x14ac:dyDescent="0.2">
      <c r="H933" s="19"/>
    </row>
    <row r="934" spans="8:8" x14ac:dyDescent="0.2">
      <c r="H934" s="19"/>
    </row>
    <row r="935" spans="8:8" x14ac:dyDescent="0.2">
      <c r="H935" s="19"/>
    </row>
    <row r="936" spans="8:8" x14ac:dyDescent="0.2">
      <c r="H936" s="19"/>
    </row>
    <row r="937" spans="8:8" x14ac:dyDescent="0.2">
      <c r="H937" s="19"/>
    </row>
    <row r="938" spans="8:8" x14ac:dyDescent="0.2">
      <c r="H938" s="19"/>
    </row>
    <row r="939" spans="8:8" x14ac:dyDescent="0.2">
      <c r="H939" s="19"/>
    </row>
    <row r="940" spans="8:8" x14ac:dyDescent="0.2">
      <c r="H940" s="19"/>
    </row>
    <row r="941" spans="8:8" x14ac:dyDescent="0.2">
      <c r="H941" s="19"/>
    </row>
    <row r="942" spans="8:8" x14ac:dyDescent="0.2">
      <c r="H942" s="19"/>
    </row>
    <row r="943" spans="8:8" x14ac:dyDescent="0.2">
      <c r="H943" s="19"/>
    </row>
    <row r="944" spans="8:8" x14ac:dyDescent="0.2">
      <c r="H944" s="19"/>
    </row>
    <row r="945" spans="8:8" x14ac:dyDescent="0.2">
      <c r="H945" s="19"/>
    </row>
    <row r="946" spans="8:8" x14ac:dyDescent="0.2">
      <c r="H946" s="19"/>
    </row>
    <row r="947" spans="8:8" x14ac:dyDescent="0.2">
      <c r="H947" s="19"/>
    </row>
    <row r="948" spans="8:8" x14ac:dyDescent="0.2">
      <c r="H948" s="19"/>
    </row>
    <row r="949" spans="8:8" x14ac:dyDescent="0.2">
      <c r="H949" s="19"/>
    </row>
    <row r="950" spans="8:8" x14ac:dyDescent="0.2">
      <c r="H950" s="19"/>
    </row>
    <row r="951" spans="8:8" x14ac:dyDescent="0.2">
      <c r="H951" s="19"/>
    </row>
    <row r="952" spans="8:8" x14ac:dyDescent="0.2">
      <c r="H952" s="19"/>
    </row>
    <row r="953" spans="8:8" x14ac:dyDescent="0.2">
      <c r="H953" s="19"/>
    </row>
    <row r="954" spans="8:8" x14ac:dyDescent="0.2">
      <c r="H954" s="19"/>
    </row>
    <row r="955" spans="8:8" x14ac:dyDescent="0.2">
      <c r="H955" s="19"/>
    </row>
    <row r="956" spans="8:8" x14ac:dyDescent="0.2">
      <c r="H956" s="19"/>
    </row>
    <row r="957" spans="8:8" x14ac:dyDescent="0.2">
      <c r="H957" s="19"/>
    </row>
    <row r="958" spans="8:8" x14ac:dyDescent="0.2">
      <c r="H958" s="19"/>
    </row>
    <row r="959" spans="8:8" x14ac:dyDescent="0.2">
      <c r="H959" s="19"/>
    </row>
    <row r="960" spans="8:8" x14ac:dyDescent="0.2">
      <c r="H960" s="19"/>
    </row>
    <row r="961" spans="8:8" x14ac:dyDescent="0.2">
      <c r="H961" s="19"/>
    </row>
    <row r="962" spans="8:8" x14ac:dyDescent="0.2">
      <c r="H962" s="19"/>
    </row>
    <row r="963" spans="8:8" x14ac:dyDescent="0.2">
      <c r="H963" s="19"/>
    </row>
    <row r="964" spans="8:8" x14ac:dyDescent="0.2">
      <c r="H964" s="19"/>
    </row>
    <row r="965" spans="8:8" x14ac:dyDescent="0.2">
      <c r="H965" s="19"/>
    </row>
    <row r="966" spans="8:8" x14ac:dyDescent="0.2">
      <c r="H966" s="19"/>
    </row>
    <row r="967" spans="8:8" x14ac:dyDescent="0.2">
      <c r="H967" s="19"/>
    </row>
    <row r="968" spans="8:8" x14ac:dyDescent="0.2">
      <c r="H968" s="19"/>
    </row>
    <row r="969" spans="8:8" x14ac:dyDescent="0.2">
      <c r="H969" s="19"/>
    </row>
    <row r="970" spans="8:8" x14ac:dyDescent="0.2">
      <c r="H970" s="19"/>
    </row>
    <row r="971" spans="8:8" x14ac:dyDescent="0.2">
      <c r="H971" s="19"/>
    </row>
    <row r="972" spans="8:8" x14ac:dyDescent="0.2">
      <c r="H972" s="19"/>
    </row>
    <row r="973" spans="8:8" x14ac:dyDescent="0.2">
      <c r="H973" s="19"/>
    </row>
    <row r="974" spans="8:8" x14ac:dyDescent="0.2">
      <c r="H974" s="19"/>
    </row>
    <row r="975" spans="8:8" x14ac:dyDescent="0.2">
      <c r="H975" s="19"/>
    </row>
    <row r="976" spans="8:8" x14ac:dyDescent="0.2">
      <c r="H976" s="19"/>
    </row>
    <row r="977" spans="8:8" x14ac:dyDescent="0.2">
      <c r="H977" s="19"/>
    </row>
    <row r="978" spans="8:8" x14ac:dyDescent="0.2">
      <c r="H978" s="19"/>
    </row>
    <row r="979" spans="8:8" x14ac:dyDescent="0.2">
      <c r="H979" s="19"/>
    </row>
    <row r="980" spans="8:8" x14ac:dyDescent="0.2">
      <c r="H980" s="19"/>
    </row>
    <row r="981" spans="8:8" x14ac:dyDescent="0.2">
      <c r="H981" s="19"/>
    </row>
    <row r="982" spans="8:8" x14ac:dyDescent="0.2">
      <c r="H982" s="19"/>
    </row>
    <row r="983" spans="8:8" x14ac:dyDescent="0.2">
      <c r="H983" s="19"/>
    </row>
    <row r="984" spans="8:8" x14ac:dyDescent="0.2">
      <c r="H984" s="19"/>
    </row>
    <row r="985" spans="8:8" x14ac:dyDescent="0.2">
      <c r="H985" s="19"/>
    </row>
    <row r="986" spans="8:8" x14ac:dyDescent="0.2">
      <c r="H986" s="19"/>
    </row>
    <row r="987" spans="8:8" x14ac:dyDescent="0.2">
      <c r="H987" s="19"/>
    </row>
    <row r="988" spans="8:8" x14ac:dyDescent="0.2">
      <c r="H988" s="19"/>
    </row>
    <row r="989" spans="8:8" x14ac:dyDescent="0.2">
      <c r="H989" s="19"/>
    </row>
    <row r="990" spans="8:8" x14ac:dyDescent="0.2">
      <c r="H990" s="19"/>
    </row>
    <row r="991" spans="8:8" x14ac:dyDescent="0.2">
      <c r="H991" s="19"/>
    </row>
    <row r="992" spans="8:8" x14ac:dyDescent="0.2">
      <c r="H992" s="19"/>
    </row>
    <row r="993" spans="8:8" x14ac:dyDescent="0.2">
      <c r="H993" s="19"/>
    </row>
    <row r="994" spans="8:8" x14ac:dyDescent="0.2">
      <c r="H994" s="19"/>
    </row>
    <row r="995" spans="8:8" x14ac:dyDescent="0.2">
      <c r="H995" s="19"/>
    </row>
    <row r="996" spans="8:8" x14ac:dyDescent="0.2">
      <c r="H996" s="19"/>
    </row>
    <row r="997" spans="8:8" x14ac:dyDescent="0.2">
      <c r="H997" s="19"/>
    </row>
    <row r="998" spans="8:8" x14ac:dyDescent="0.2">
      <c r="H998" s="19"/>
    </row>
    <row r="999" spans="8:8" x14ac:dyDescent="0.2">
      <c r="H999" s="19"/>
    </row>
    <row r="1000" spans="8:8" x14ac:dyDescent="0.2">
      <c r="H1000" s="19"/>
    </row>
    <row r="1001" spans="8:8" x14ac:dyDescent="0.2">
      <c r="H1001" s="19"/>
    </row>
    <row r="1002" spans="8:8" x14ac:dyDescent="0.2">
      <c r="H1002" s="19"/>
    </row>
    <row r="1003" spans="8:8" x14ac:dyDescent="0.2">
      <c r="H1003" s="19"/>
    </row>
    <row r="1004" spans="8:8" x14ac:dyDescent="0.2">
      <c r="H1004" s="19"/>
    </row>
    <row r="1005" spans="8:8" x14ac:dyDescent="0.2">
      <c r="H1005" s="19"/>
    </row>
    <row r="1006" spans="8:8" x14ac:dyDescent="0.2">
      <c r="H1006" s="19"/>
    </row>
    <row r="1007" spans="8:8" x14ac:dyDescent="0.2">
      <c r="H1007" s="19"/>
    </row>
    <row r="1008" spans="8:8" x14ac:dyDescent="0.2">
      <c r="H1008" s="19"/>
    </row>
    <row r="1009" spans="8:8" x14ac:dyDescent="0.2">
      <c r="H1009" s="19"/>
    </row>
    <row r="1010" spans="8:8" x14ac:dyDescent="0.2">
      <c r="H1010" s="19"/>
    </row>
    <row r="1011" spans="8:8" x14ac:dyDescent="0.2">
      <c r="H1011" s="19"/>
    </row>
    <row r="1012" spans="8:8" x14ac:dyDescent="0.2">
      <c r="H1012" s="19"/>
    </row>
    <row r="1013" spans="8:8" x14ac:dyDescent="0.2">
      <c r="H1013" s="19"/>
    </row>
    <row r="1014" spans="8:8" x14ac:dyDescent="0.2">
      <c r="H1014" s="19"/>
    </row>
    <row r="1015" spans="8:8" x14ac:dyDescent="0.2">
      <c r="H1015" s="19"/>
    </row>
    <row r="1016" spans="8:8" x14ac:dyDescent="0.2">
      <c r="H1016" s="19"/>
    </row>
    <row r="1017" spans="8:8" x14ac:dyDescent="0.2">
      <c r="H1017" s="19"/>
    </row>
    <row r="1018" spans="8:8" x14ac:dyDescent="0.2">
      <c r="H1018" s="19"/>
    </row>
    <row r="1019" spans="8:8" x14ac:dyDescent="0.2">
      <c r="H1019" s="19"/>
    </row>
    <row r="1020" spans="8:8" x14ac:dyDescent="0.2">
      <c r="H1020" s="19"/>
    </row>
    <row r="1021" spans="8:8" x14ac:dyDescent="0.2">
      <c r="H1021" s="19"/>
    </row>
    <row r="1022" spans="8:8" x14ac:dyDescent="0.2">
      <c r="H1022" s="19"/>
    </row>
    <row r="1023" spans="8:8" x14ac:dyDescent="0.2">
      <c r="H1023" s="19"/>
    </row>
    <row r="1024" spans="8:8" x14ac:dyDescent="0.2">
      <c r="H1024" s="19"/>
    </row>
    <row r="1025" spans="8:8" x14ac:dyDescent="0.2">
      <c r="H1025" s="19"/>
    </row>
    <row r="1026" spans="8:8" x14ac:dyDescent="0.2">
      <c r="H1026" s="19"/>
    </row>
    <row r="1027" spans="8:8" x14ac:dyDescent="0.2">
      <c r="H1027" s="19"/>
    </row>
    <row r="1028" spans="8:8" x14ac:dyDescent="0.2">
      <c r="H1028" s="19"/>
    </row>
    <row r="1029" spans="8:8" x14ac:dyDescent="0.2">
      <c r="H1029" s="19"/>
    </row>
    <row r="1030" spans="8:8" x14ac:dyDescent="0.2">
      <c r="H1030" s="19"/>
    </row>
    <row r="1031" spans="8:8" x14ac:dyDescent="0.2">
      <c r="H1031" s="19"/>
    </row>
    <row r="1032" spans="8:8" x14ac:dyDescent="0.2">
      <c r="H1032" s="19"/>
    </row>
    <row r="1033" spans="8:8" x14ac:dyDescent="0.2">
      <c r="H1033" s="19"/>
    </row>
    <row r="1034" spans="8:8" x14ac:dyDescent="0.2">
      <c r="H1034" s="19"/>
    </row>
    <row r="1035" spans="8:8" x14ac:dyDescent="0.2">
      <c r="H1035" s="19"/>
    </row>
    <row r="1036" spans="8:8" x14ac:dyDescent="0.2">
      <c r="H1036" s="19"/>
    </row>
    <row r="1037" spans="8:8" x14ac:dyDescent="0.2">
      <c r="H1037" s="19"/>
    </row>
    <row r="1038" spans="8:8" x14ac:dyDescent="0.2">
      <c r="H1038" s="19"/>
    </row>
    <row r="1039" spans="8:8" x14ac:dyDescent="0.2">
      <c r="H1039" s="19"/>
    </row>
    <row r="1040" spans="8:8" x14ac:dyDescent="0.2">
      <c r="H1040" s="19"/>
    </row>
    <row r="1041" spans="8:8" x14ac:dyDescent="0.2">
      <c r="H1041" s="19"/>
    </row>
    <row r="1042" spans="8:8" x14ac:dyDescent="0.2">
      <c r="H1042" s="19"/>
    </row>
    <row r="1043" spans="8:8" x14ac:dyDescent="0.2">
      <c r="H1043" s="19"/>
    </row>
    <row r="1044" spans="8:8" x14ac:dyDescent="0.2">
      <c r="H1044" s="19"/>
    </row>
    <row r="1045" spans="8:8" x14ac:dyDescent="0.2">
      <c r="H1045" s="19"/>
    </row>
    <row r="1046" spans="8:8" x14ac:dyDescent="0.2">
      <c r="H1046" s="19"/>
    </row>
    <row r="1047" spans="8:8" x14ac:dyDescent="0.2">
      <c r="H1047" s="19"/>
    </row>
    <row r="1048" spans="8:8" x14ac:dyDescent="0.2">
      <c r="H1048" s="19"/>
    </row>
    <row r="1049" spans="8:8" x14ac:dyDescent="0.2">
      <c r="H1049" s="19"/>
    </row>
    <row r="1050" spans="8:8" x14ac:dyDescent="0.2">
      <c r="H1050" s="19"/>
    </row>
    <row r="1051" spans="8:8" x14ac:dyDescent="0.2">
      <c r="H1051" s="19"/>
    </row>
    <row r="1052" spans="8:8" x14ac:dyDescent="0.2">
      <c r="H1052" s="19"/>
    </row>
    <row r="1053" spans="8:8" x14ac:dyDescent="0.2">
      <c r="H1053" s="19"/>
    </row>
    <row r="1054" spans="8:8" x14ac:dyDescent="0.2">
      <c r="H1054" s="19"/>
    </row>
    <row r="1055" spans="8:8" x14ac:dyDescent="0.2">
      <c r="H1055" s="19"/>
    </row>
    <row r="1056" spans="8:8" x14ac:dyDescent="0.2">
      <c r="H1056" s="19"/>
    </row>
    <row r="1057" spans="8:8" x14ac:dyDescent="0.2">
      <c r="H1057" s="19"/>
    </row>
    <row r="1058" spans="8:8" x14ac:dyDescent="0.2">
      <c r="H1058" s="19"/>
    </row>
    <row r="1059" spans="8:8" x14ac:dyDescent="0.2">
      <c r="H1059" s="19"/>
    </row>
    <row r="1060" spans="8:8" x14ac:dyDescent="0.2">
      <c r="H1060" s="19"/>
    </row>
    <row r="1061" spans="8:8" x14ac:dyDescent="0.2">
      <c r="H1061" s="19"/>
    </row>
    <row r="1062" spans="8:8" x14ac:dyDescent="0.2">
      <c r="H1062" s="19"/>
    </row>
    <row r="1063" spans="8:8" x14ac:dyDescent="0.2">
      <c r="H1063" s="19"/>
    </row>
    <row r="1064" spans="8:8" x14ac:dyDescent="0.2">
      <c r="H1064" s="19"/>
    </row>
    <row r="1065" spans="8:8" x14ac:dyDescent="0.2">
      <c r="H1065" s="19"/>
    </row>
    <row r="1066" spans="8:8" x14ac:dyDescent="0.2">
      <c r="H1066" s="19"/>
    </row>
    <row r="1067" spans="8:8" x14ac:dyDescent="0.2">
      <c r="H1067" s="19"/>
    </row>
    <row r="1068" spans="8:8" x14ac:dyDescent="0.2">
      <c r="H1068" s="19"/>
    </row>
    <row r="1069" spans="8:8" x14ac:dyDescent="0.2">
      <c r="H1069" s="19"/>
    </row>
    <row r="1070" spans="8:8" x14ac:dyDescent="0.2">
      <c r="H1070" s="19"/>
    </row>
    <row r="1071" spans="8:8" x14ac:dyDescent="0.2">
      <c r="H1071" s="19"/>
    </row>
    <row r="1072" spans="8:8" x14ac:dyDescent="0.2">
      <c r="H1072" s="19"/>
    </row>
    <row r="1073" spans="8:8" x14ac:dyDescent="0.2">
      <c r="H1073" s="19"/>
    </row>
    <row r="1074" spans="8:8" x14ac:dyDescent="0.2">
      <c r="H1074" s="19"/>
    </row>
    <row r="1075" spans="8:8" x14ac:dyDescent="0.2">
      <c r="H1075" s="19"/>
    </row>
    <row r="1076" spans="8:8" x14ac:dyDescent="0.2">
      <c r="H1076" s="19"/>
    </row>
    <row r="1077" spans="8:8" x14ac:dyDescent="0.2">
      <c r="H1077" s="19"/>
    </row>
    <row r="1078" spans="8:8" x14ac:dyDescent="0.2">
      <c r="H1078" s="19"/>
    </row>
    <row r="1079" spans="8:8" x14ac:dyDescent="0.2">
      <c r="H1079" s="19"/>
    </row>
    <row r="1080" spans="8:8" x14ac:dyDescent="0.2">
      <c r="H1080" s="19"/>
    </row>
    <row r="1081" spans="8:8" x14ac:dyDescent="0.2">
      <c r="H1081" s="19"/>
    </row>
    <row r="1082" spans="8:8" x14ac:dyDescent="0.2">
      <c r="H1082" s="19"/>
    </row>
    <row r="1083" spans="8:8" x14ac:dyDescent="0.2">
      <c r="H1083" s="19"/>
    </row>
    <row r="1084" spans="8:8" x14ac:dyDescent="0.2">
      <c r="H1084" s="19"/>
    </row>
    <row r="1085" spans="8:8" x14ac:dyDescent="0.2">
      <c r="H1085" s="19"/>
    </row>
    <row r="1086" spans="8:8" x14ac:dyDescent="0.2">
      <c r="H1086" s="19"/>
    </row>
    <row r="1087" spans="8:8" x14ac:dyDescent="0.2">
      <c r="H1087" s="19"/>
    </row>
    <row r="1088" spans="8:8" x14ac:dyDescent="0.2">
      <c r="H1088" s="19"/>
    </row>
    <row r="1089" spans="8:8" x14ac:dyDescent="0.2">
      <c r="H1089" s="19"/>
    </row>
    <row r="1090" spans="8:8" x14ac:dyDescent="0.2">
      <c r="H1090" s="19"/>
    </row>
    <row r="1091" spans="8:8" x14ac:dyDescent="0.2">
      <c r="H1091" s="19"/>
    </row>
    <row r="1092" spans="8:8" x14ac:dyDescent="0.2">
      <c r="H1092" s="19"/>
    </row>
    <row r="1093" spans="8:8" x14ac:dyDescent="0.2">
      <c r="H1093" s="19"/>
    </row>
    <row r="1094" spans="8:8" x14ac:dyDescent="0.2">
      <c r="H1094" s="19"/>
    </row>
    <row r="1095" spans="8:8" x14ac:dyDescent="0.2">
      <c r="H1095" s="19"/>
    </row>
    <row r="1096" spans="8:8" x14ac:dyDescent="0.2">
      <c r="H1096" s="19"/>
    </row>
    <row r="1097" spans="8:8" x14ac:dyDescent="0.2">
      <c r="H1097" s="19"/>
    </row>
    <row r="1098" spans="8:8" x14ac:dyDescent="0.2">
      <c r="H1098" s="19"/>
    </row>
    <row r="1099" spans="8:8" x14ac:dyDescent="0.2">
      <c r="H1099" s="19"/>
    </row>
    <row r="1100" spans="8:8" x14ac:dyDescent="0.2">
      <c r="H1100" s="19"/>
    </row>
    <row r="1101" spans="8:8" x14ac:dyDescent="0.2">
      <c r="H1101" s="19"/>
    </row>
    <row r="1102" spans="8:8" x14ac:dyDescent="0.2">
      <c r="H1102" s="19"/>
    </row>
    <row r="1103" spans="8:8" x14ac:dyDescent="0.2">
      <c r="H1103" s="19"/>
    </row>
    <row r="1104" spans="8:8" x14ac:dyDescent="0.2">
      <c r="H1104" s="19"/>
    </row>
    <row r="1105" spans="8:8" x14ac:dyDescent="0.2">
      <c r="H1105" s="19"/>
    </row>
    <row r="1106" spans="8:8" x14ac:dyDescent="0.2">
      <c r="H1106" s="19"/>
    </row>
    <row r="1107" spans="8:8" x14ac:dyDescent="0.2">
      <c r="H1107" s="19"/>
    </row>
    <row r="1108" spans="8:8" x14ac:dyDescent="0.2">
      <c r="H1108" s="19"/>
    </row>
    <row r="1109" spans="8:8" x14ac:dyDescent="0.2">
      <c r="H1109" s="19"/>
    </row>
    <row r="1110" spans="8:8" x14ac:dyDescent="0.2">
      <c r="H1110" s="19"/>
    </row>
    <row r="1111" spans="8:8" x14ac:dyDescent="0.2">
      <c r="H1111" s="19"/>
    </row>
    <row r="1112" spans="8:8" x14ac:dyDescent="0.2">
      <c r="H1112" s="19"/>
    </row>
    <row r="1113" spans="8:8" x14ac:dyDescent="0.2">
      <c r="H1113" s="19"/>
    </row>
    <row r="1114" spans="8:8" x14ac:dyDescent="0.2">
      <c r="H1114" s="19"/>
    </row>
    <row r="1115" spans="8:8" x14ac:dyDescent="0.2">
      <c r="H1115" s="19"/>
    </row>
    <row r="1116" spans="8:8" x14ac:dyDescent="0.2">
      <c r="H1116" s="19"/>
    </row>
    <row r="1117" spans="8:8" x14ac:dyDescent="0.2">
      <c r="H1117" s="19"/>
    </row>
    <row r="1118" spans="8:8" x14ac:dyDescent="0.2">
      <c r="H1118" s="19"/>
    </row>
    <row r="1119" spans="8:8" x14ac:dyDescent="0.2">
      <c r="H1119" s="19"/>
    </row>
    <row r="1120" spans="8:8" x14ac:dyDescent="0.2">
      <c r="H1120" s="19"/>
    </row>
    <row r="1121" spans="8:8" x14ac:dyDescent="0.2">
      <c r="H1121" s="19"/>
    </row>
    <row r="1122" spans="8:8" x14ac:dyDescent="0.2">
      <c r="H1122" s="19"/>
    </row>
    <row r="1123" spans="8:8" x14ac:dyDescent="0.2">
      <c r="H1123" s="19"/>
    </row>
    <row r="1124" spans="8:8" x14ac:dyDescent="0.2">
      <c r="H1124" s="19"/>
    </row>
    <row r="1125" spans="8:8" x14ac:dyDescent="0.2">
      <c r="H1125" s="19"/>
    </row>
    <row r="1126" spans="8:8" x14ac:dyDescent="0.2">
      <c r="H1126" s="19"/>
    </row>
    <row r="1127" spans="8:8" x14ac:dyDescent="0.2">
      <c r="H1127" s="19"/>
    </row>
    <row r="1128" spans="8:8" x14ac:dyDescent="0.2">
      <c r="H1128" s="19"/>
    </row>
    <row r="1129" spans="8:8" x14ac:dyDescent="0.2">
      <c r="H1129" s="19"/>
    </row>
    <row r="1130" spans="8:8" x14ac:dyDescent="0.2">
      <c r="H1130" s="19"/>
    </row>
    <row r="1131" spans="8:8" x14ac:dyDescent="0.2">
      <c r="H1131" s="19"/>
    </row>
    <row r="1132" spans="8:8" x14ac:dyDescent="0.2">
      <c r="H1132" s="19"/>
    </row>
    <row r="1133" spans="8:8" x14ac:dyDescent="0.2">
      <c r="H1133" s="19"/>
    </row>
    <row r="1134" spans="8:8" x14ac:dyDescent="0.2">
      <c r="H1134" s="19"/>
    </row>
    <row r="1135" spans="8:8" x14ac:dyDescent="0.2">
      <c r="H1135" s="19"/>
    </row>
    <row r="1136" spans="8:8" x14ac:dyDescent="0.2">
      <c r="H1136" s="19"/>
    </row>
    <row r="1137" spans="8:8" x14ac:dyDescent="0.2">
      <c r="H1137" s="19"/>
    </row>
    <row r="1138" spans="8:8" x14ac:dyDescent="0.2">
      <c r="H1138" s="19"/>
    </row>
    <row r="1139" spans="8:8" x14ac:dyDescent="0.2">
      <c r="H1139" s="19"/>
    </row>
    <row r="1140" spans="8:8" x14ac:dyDescent="0.2">
      <c r="H1140" s="19"/>
    </row>
    <row r="1141" spans="8:8" x14ac:dyDescent="0.2">
      <c r="H1141" s="19"/>
    </row>
    <row r="1142" spans="8:8" x14ac:dyDescent="0.2">
      <c r="H1142" s="19"/>
    </row>
    <row r="1143" spans="8:8" x14ac:dyDescent="0.2">
      <c r="H1143" s="19"/>
    </row>
    <row r="1144" spans="8:8" x14ac:dyDescent="0.2">
      <c r="H1144" s="19"/>
    </row>
    <row r="1145" spans="8:8" x14ac:dyDescent="0.2">
      <c r="H1145" s="19"/>
    </row>
    <row r="1146" spans="8:8" x14ac:dyDescent="0.2">
      <c r="H1146" s="19"/>
    </row>
    <row r="1147" spans="8:8" x14ac:dyDescent="0.2">
      <c r="H1147" s="19"/>
    </row>
    <row r="1148" spans="8:8" x14ac:dyDescent="0.2">
      <c r="H1148" s="19"/>
    </row>
    <row r="1149" spans="8:8" x14ac:dyDescent="0.2">
      <c r="H1149" s="19"/>
    </row>
    <row r="1150" spans="8:8" x14ac:dyDescent="0.2">
      <c r="H1150" s="19"/>
    </row>
    <row r="1151" spans="8:8" x14ac:dyDescent="0.2">
      <c r="H1151" s="19"/>
    </row>
    <row r="1152" spans="8:8" x14ac:dyDescent="0.2">
      <c r="H1152" s="19"/>
    </row>
    <row r="1153" spans="8:8" x14ac:dyDescent="0.2">
      <c r="H1153" s="19"/>
    </row>
    <row r="1154" spans="8:8" x14ac:dyDescent="0.2">
      <c r="H1154" s="19"/>
    </row>
    <row r="1155" spans="8:8" x14ac:dyDescent="0.2">
      <c r="H1155" s="19"/>
    </row>
    <row r="1156" spans="8:8" x14ac:dyDescent="0.2">
      <c r="H1156" s="19"/>
    </row>
    <row r="1157" spans="8:8" x14ac:dyDescent="0.2">
      <c r="H1157" s="19"/>
    </row>
    <row r="1158" spans="8:8" x14ac:dyDescent="0.2">
      <c r="H1158" s="19"/>
    </row>
    <row r="1159" spans="8:8" x14ac:dyDescent="0.2">
      <c r="H1159" s="19"/>
    </row>
    <row r="1160" spans="8:8" x14ac:dyDescent="0.2">
      <c r="H1160" s="19"/>
    </row>
    <row r="1161" spans="8:8" x14ac:dyDescent="0.2">
      <c r="H1161" s="19"/>
    </row>
    <row r="1162" spans="8:8" x14ac:dyDescent="0.2">
      <c r="H1162" s="19"/>
    </row>
    <row r="1163" spans="8:8" x14ac:dyDescent="0.2">
      <c r="H1163" s="19"/>
    </row>
    <row r="1164" spans="8:8" x14ac:dyDescent="0.2">
      <c r="H1164" s="19"/>
    </row>
    <row r="1165" spans="8:8" x14ac:dyDescent="0.2">
      <c r="H1165" s="19"/>
    </row>
    <row r="1166" spans="8:8" x14ac:dyDescent="0.2">
      <c r="H1166" s="19"/>
    </row>
    <row r="1167" spans="8:8" x14ac:dyDescent="0.2">
      <c r="H1167" s="19"/>
    </row>
    <row r="1168" spans="8:8" x14ac:dyDescent="0.2">
      <c r="H1168" s="19"/>
    </row>
    <row r="1169" spans="8:8" x14ac:dyDescent="0.2">
      <c r="H1169" s="19"/>
    </row>
    <row r="1170" spans="8:8" x14ac:dyDescent="0.2">
      <c r="H1170" s="19"/>
    </row>
    <row r="1171" spans="8:8" x14ac:dyDescent="0.2">
      <c r="H1171" s="19"/>
    </row>
    <row r="1172" spans="8:8" x14ac:dyDescent="0.2">
      <c r="H1172" s="19"/>
    </row>
    <row r="1173" spans="8:8" x14ac:dyDescent="0.2">
      <c r="H1173" s="19"/>
    </row>
    <row r="1174" spans="8:8" x14ac:dyDescent="0.2">
      <c r="H1174" s="19"/>
    </row>
    <row r="1175" spans="8:8" x14ac:dyDescent="0.2">
      <c r="H1175" s="19"/>
    </row>
    <row r="1176" spans="8:8" x14ac:dyDescent="0.2">
      <c r="H1176" s="19"/>
    </row>
    <row r="1177" spans="8:8" x14ac:dyDescent="0.2">
      <c r="H1177" s="19"/>
    </row>
    <row r="1178" spans="8:8" x14ac:dyDescent="0.2">
      <c r="H1178" s="19"/>
    </row>
    <row r="1179" spans="8:8" x14ac:dyDescent="0.2">
      <c r="H1179" s="19"/>
    </row>
    <row r="1180" spans="8:8" x14ac:dyDescent="0.2">
      <c r="H1180" s="19"/>
    </row>
    <row r="1181" spans="8:8" x14ac:dyDescent="0.2">
      <c r="H1181" s="19"/>
    </row>
    <row r="1182" spans="8:8" x14ac:dyDescent="0.2">
      <c r="H1182" s="19"/>
    </row>
    <row r="1183" spans="8:8" x14ac:dyDescent="0.2">
      <c r="H1183" s="19"/>
    </row>
    <row r="1184" spans="8:8" x14ac:dyDescent="0.2">
      <c r="H1184" s="19"/>
    </row>
    <row r="1185" spans="8:8" x14ac:dyDescent="0.2">
      <c r="H1185" s="19"/>
    </row>
    <row r="1186" spans="8:8" x14ac:dyDescent="0.2">
      <c r="H1186" s="19"/>
    </row>
    <row r="1187" spans="8:8" x14ac:dyDescent="0.2">
      <c r="H1187" s="19"/>
    </row>
    <row r="1188" spans="8:8" x14ac:dyDescent="0.2">
      <c r="H1188" s="19"/>
    </row>
    <row r="1189" spans="8:8" x14ac:dyDescent="0.2">
      <c r="H1189" s="19"/>
    </row>
    <row r="1190" spans="8:8" x14ac:dyDescent="0.2">
      <c r="H1190" s="19"/>
    </row>
    <row r="1191" spans="8:8" x14ac:dyDescent="0.2">
      <c r="H1191" s="19"/>
    </row>
    <row r="1192" spans="8:8" x14ac:dyDescent="0.2">
      <c r="H1192" s="19"/>
    </row>
    <row r="1193" spans="8:8" x14ac:dyDescent="0.2">
      <c r="H1193" s="19"/>
    </row>
    <row r="1194" spans="8:8" x14ac:dyDescent="0.2">
      <c r="H1194" s="19"/>
    </row>
    <row r="1195" spans="8:8" x14ac:dyDescent="0.2">
      <c r="H1195" s="19"/>
    </row>
    <row r="1196" spans="8:8" x14ac:dyDescent="0.2">
      <c r="H1196" s="19"/>
    </row>
    <row r="1197" spans="8:8" x14ac:dyDescent="0.2">
      <c r="H1197" s="19"/>
    </row>
    <row r="1198" spans="8:8" x14ac:dyDescent="0.2">
      <c r="H1198" s="19"/>
    </row>
    <row r="1199" spans="8:8" x14ac:dyDescent="0.2">
      <c r="H1199" s="19"/>
    </row>
    <row r="1200" spans="8:8" x14ac:dyDescent="0.2">
      <c r="H1200" s="19"/>
    </row>
    <row r="1201" spans="8:8" x14ac:dyDescent="0.2">
      <c r="H1201" s="19"/>
    </row>
    <row r="1202" spans="8:8" x14ac:dyDescent="0.2">
      <c r="H1202" s="19"/>
    </row>
    <row r="1203" spans="8:8" x14ac:dyDescent="0.2">
      <c r="H1203" s="19"/>
    </row>
    <row r="1204" spans="8:8" x14ac:dyDescent="0.2">
      <c r="H1204" s="19"/>
    </row>
    <row r="1205" spans="8:8" x14ac:dyDescent="0.2">
      <c r="H1205" s="19"/>
    </row>
    <row r="1206" spans="8:8" x14ac:dyDescent="0.2">
      <c r="H1206" s="19"/>
    </row>
    <row r="1207" spans="8:8" x14ac:dyDescent="0.2">
      <c r="H1207" s="19"/>
    </row>
    <row r="1208" spans="8:8" x14ac:dyDescent="0.2">
      <c r="H1208" s="19"/>
    </row>
    <row r="1209" spans="8:8" x14ac:dyDescent="0.2">
      <c r="H1209" s="19"/>
    </row>
    <row r="1210" spans="8:8" x14ac:dyDescent="0.2">
      <c r="H1210" s="19"/>
    </row>
    <row r="1211" spans="8:8" x14ac:dyDescent="0.2">
      <c r="H1211" s="19"/>
    </row>
    <row r="1212" spans="8:8" x14ac:dyDescent="0.2">
      <c r="H1212" s="19"/>
    </row>
    <row r="1213" spans="8:8" x14ac:dyDescent="0.2">
      <c r="H1213" s="19"/>
    </row>
    <row r="1214" spans="8:8" x14ac:dyDescent="0.2">
      <c r="H1214" s="19"/>
    </row>
    <row r="1215" spans="8:8" x14ac:dyDescent="0.2">
      <c r="H1215" s="19"/>
    </row>
    <row r="1216" spans="8:8" x14ac:dyDescent="0.2">
      <c r="H1216" s="19"/>
    </row>
    <row r="1217" spans="8:8" x14ac:dyDescent="0.2">
      <c r="H1217" s="19"/>
    </row>
    <row r="1218" spans="8:8" x14ac:dyDescent="0.2">
      <c r="H1218" s="19"/>
    </row>
    <row r="1219" spans="8:8" x14ac:dyDescent="0.2">
      <c r="H1219" s="19"/>
    </row>
    <row r="1220" spans="8:8" x14ac:dyDescent="0.2">
      <c r="H1220" s="19"/>
    </row>
    <row r="1221" spans="8:8" x14ac:dyDescent="0.2">
      <c r="H1221" s="19"/>
    </row>
    <row r="1222" spans="8:8" x14ac:dyDescent="0.2">
      <c r="H1222" s="19"/>
    </row>
    <row r="1223" spans="8:8" x14ac:dyDescent="0.2">
      <c r="H1223" s="19"/>
    </row>
    <row r="1224" spans="8:8" x14ac:dyDescent="0.2">
      <c r="H1224" s="19"/>
    </row>
    <row r="1225" spans="8:8" x14ac:dyDescent="0.2">
      <c r="H1225" s="19"/>
    </row>
    <row r="1226" spans="8:8" x14ac:dyDescent="0.2">
      <c r="H1226" s="19"/>
    </row>
    <row r="1227" spans="8:8" x14ac:dyDescent="0.2">
      <c r="H1227" s="19"/>
    </row>
    <row r="1228" spans="8:8" x14ac:dyDescent="0.2">
      <c r="H1228" s="19"/>
    </row>
    <row r="1229" spans="8:8" x14ac:dyDescent="0.2">
      <c r="H1229" s="19"/>
    </row>
    <row r="1230" spans="8:8" x14ac:dyDescent="0.2">
      <c r="H1230" s="19"/>
    </row>
    <row r="1231" spans="8:8" x14ac:dyDescent="0.2">
      <c r="H1231" s="19"/>
    </row>
    <row r="1232" spans="8:8" x14ac:dyDescent="0.2">
      <c r="H1232" s="19"/>
    </row>
    <row r="1233" spans="8:8" x14ac:dyDescent="0.2">
      <c r="H1233" s="19"/>
    </row>
    <row r="1234" spans="8:8" x14ac:dyDescent="0.2">
      <c r="H1234" s="19"/>
    </row>
    <row r="1235" spans="8:8" x14ac:dyDescent="0.2">
      <c r="H1235" s="19"/>
    </row>
    <row r="1236" spans="8:8" x14ac:dyDescent="0.2">
      <c r="H1236" s="19"/>
    </row>
    <row r="1237" spans="8:8" x14ac:dyDescent="0.2">
      <c r="H1237" s="19"/>
    </row>
    <row r="1238" spans="8:8" x14ac:dyDescent="0.2">
      <c r="H1238" s="19"/>
    </row>
    <row r="1239" spans="8:8" x14ac:dyDescent="0.2">
      <c r="H1239" s="19"/>
    </row>
    <row r="1240" spans="8:8" x14ac:dyDescent="0.2">
      <c r="H1240" s="19"/>
    </row>
    <row r="1241" spans="8:8" x14ac:dyDescent="0.2">
      <c r="H1241" s="19"/>
    </row>
    <row r="1242" spans="8:8" x14ac:dyDescent="0.2">
      <c r="H1242" s="19"/>
    </row>
    <row r="1243" spans="8:8" x14ac:dyDescent="0.2">
      <c r="H1243" s="19"/>
    </row>
    <row r="1244" spans="8:8" x14ac:dyDescent="0.2">
      <c r="H1244" s="19"/>
    </row>
    <row r="1245" spans="8:8" x14ac:dyDescent="0.2">
      <c r="H1245" s="19"/>
    </row>
    <row r="1246" spans="8:8" x14ac:dyDescent="0.2">
      <c r="H1246" s="19"/>
    </row>
    <row r="1247" spans="8:8" x14ac:dyDescent="0.2">
      <c r="H1247" s="19"/>
    </row>
    <row r="1248" spans="8:8" x14ac:dyDescent="0.2">
      <c r="H1248" s="19"/>
    </row>
    <row r="1249" spans="8:8" x14ac:dyDescent="0.2">
      <c r="H1249" s="19"/>
    </row>
    <row r="1250" spans="8:8" x14ac:dyDescent="0.2">
      <c r="H1250" s="19"/>
    </row>
    <row r="1251" spans="8:8" x14ac:dyDescent="0.2">
      <c r="H1251" s="19"/>
    </row>
    <row r="1252" spans="8:8" x14ac:dyDescent="0.2">
      <c r="H1252" s="19"/>
    </row>
    <row r="1253" spans="8:8" x14ac:dyDescent="0.2">
      <c r="H1253" s="19"/>
    </row>
    <row r="1254" spans="8:8" x14ac:dyDescent="0.2">
      <c r="H1254" s="19"/>
    </row>
    <row r="1255" spans="8:8" x14ac:dyDescent="0.2">
      <c r="H1255" s="19"/>
    </row>
    <row r="1256" spans="8:8" x14ac:dyDescent="0.2">
      <c r="H1256" s="19"/>
    </row>
    <row r="1257" spans="8:8" x14ac:dyDescent="0.2">
      <c r="H1257" s="19"/>
    </row>
    <row r="1258" spans="8:8" x14ac:dyDescent="0.2">
      <c r="H1258" s="19"/>
    </row>
    <row r="1259" spans="8:8" x14ac:dyDescent="0.2">
      <c r="H1259" s="19"/>
    </row>
    <row r="1260" spans="8:8" x14ac:dyDescent="0.2">
      <c r="H1260" s="19"/>
    </row>
    <row r="1261" spans="8:8" x14ac:dyDescent="0.2">
      <c r="H1261" s="19"/>
    </row>
    <row r="1262" spans="8:8" x14ac:dyDescent="0.2">
      <c r="H1262" s="19"/>
    </row>
    <row r="1263" spans="8:8" x14ac:dyDescent="0.2">
      <c r="H1263" s="19"/>
    </row>
    <row r="1264" spans="8:8" x14ac:dyDescent="0.2">
      <c r="H1264" s="19"/>
    </row>
    <row r="1265" spans="8:8" x14ac:dyDescent="0.2">
      <c r="H1265" s="19"/>
    </row>
    <row r="1266" spans="8:8" x14ac:dyDescent="0.2">
      <c r="H1266" s="19"/>
    </row>
    <row r="1267" spans="8:8" x14ac:dyDescent="0.2">
      <c r="H1267" s="19"/>
    </row>
    <row r="1268" spans="8:8" x14ac:dyDescent="0.2">
      <c r="H1268" s="19"/>
    </row>
    <row r="1269" spans="8:8" x14ac:dyDescent="0.2">
      <c r="H1269" s="19"/>
    </row>
    <row r="1270" spans="8:8" x14ac:dyDescent="0.2">
      <c r="H1270" s="19"/>
    </row>
    <row r="1271" spans="8:8" x14ac:dyDescent="0.2">
      <c r="H1271" s="19"/>
    </row>
    <row r="1272" spans="8:8" x14ac:dyDescent="0.2">
      <c r="H1272" s="19"/>
    </row>
    <row r="1273" spans="8:8" x14ac:dyDescent="0.2">
      <c r="H1273" s="19"/>
    </row>
    <row r="1274" spans="8:8" x14ac:dyDescent="0.2">
      <c r="H1274" s="19"/>
    </row>
    <row r="1275" spans="8:8" x14ac:dyDescent="0.2">
      <c r="H1275" s="19"/>
    </row>
    <row r="1276" spans="8:8" x14ac:dyDescent="0.2">
      <c r="H1276" s="19"/>
    </row>
    <row r="1277" spans="8:8" x14ac:dyDescent="0.2">
      <c r="H1277" s="19"/>
    </row>
    <row r="1278" spans="8:8" x14ac:dyDescent="0.2">
      <c r="H1278" s="19"/>
    </row>
    <row r="1279" spans="8:8" x14ac:dyDescent="0.2">
      <c r="H1279" s="19"/>
    </row>
    <row r="1280" spans="8:8" x14ac:dyDescent="0.2">
      <c r="H1280" s="19"/>
    </row>
    <row r="1281" spans="8:8" x14ac:dyDescent="0.2">
      <c r="H1281" s="19"/>
    </row>
    <row r="1282" spans="8:8" x14ac:dyDescent="0.2">
      <c r="H1282" s="19"/>
    </row>
    <row r="1283" spans="8:8" x14ac:dyDescent="0.2">
      <c r="H1283" s="19"/>
    </row>
    <row r="1284" spans="8:8" x14ac:dyDescent="0.2">
      <c r="H1284" s="19"/>
    </row>
    <row r="1285" spans="8:8" x14ac:dyDescent="0.2">
      <c r="H1285" s="19"/>
    </row>
    <row r="1286" spans="8:8" x14ac:dyDescent="0.2">
      <c r="H1286" s="19"/>
    </row>
    <row r="1287" spans="8:8" x14ac:dyDescent="0.2">
      <c r="H1287" s="19"/>
    </row>
    <row r="1288" spans="8:8" x14ac:dyDescent="0.2">
      <c r="H1288" s="19"/>
    </row>
    <row r="1289" spans="8:8" x14ac:dyDescent="0.2">
      <c r="H1289" s="19"/>
    </row>
    <row r="1290" spans="8:8" x14ac:dyDescent="0.2">
      <c r="H1290" s="19"/>
    </row>
    <row r="1291" spans="8:8" x14ac:dyDescent="0.2">
      <c r="H1291" s="19"/>
    </row>
    <row r="1292" spans="8:8" x14ac:dyDescent="0.2">
      <c r="H1292" s="19"/>
    </row>
    <row r="1293" spans="8:8" x14ac:dyDescent="0.2">
      <c r="H1293" s="19"/>
    </row>
    <row r="1294" spans="8:8" x14ac:dyDescent="0.2">
      <c r="H1294" s="19"/>
    </row>
    <row r="1295" spans="8:8" x14ac:dyDescent="0.2">
      <c r="H1295" s="19"/>
    </row>
    <row r="1296" spans="8:8" x14ac:dyDescent="0.2">
      <c r="H1296" s="19"/>
    </row>
    <row r="1297" spans="8:8" x14ac:dyDescent="0.2">
      <c r="H1297" s="19"/>
    </row>
    <row r="1298" spans="8:8" x14ac:dyDescent="0.2">
      <c r="H1298" s="19"/>
    </row>
    <row r="1299" spans="8:8" x14ac:dyDescent="0.2">
      <c r="H1299" s="19"/>
    </row>
    <row r="1300" spans="8:8" x14ac:dyDescent="0.2">
      <c r="H1300" s="19"/>
    </row>
    <row r="1301" spans="8:8" x14ac:dyDescent="0.2">
      <c r="H1301" s="19"/>
    </row>
    <row r="1302" spans="8:8" x14ac:dyDescent="0.2">
      <c r="H1302" s="19"/>
    </row>
    <row r="1303" spans="8:8" x14ac:dyDescent="0.2">
      <c r="H1303" s="19"/>
    </row>
    <row r="1304" spans="8:8" x14ac:dyDescent="0.2">
      <c r="H1304" s="19"/>
    </row>
    <row r="1305" spans="8:8" x14ac:dyDescent="0.2">
      <c r="H1305" s="19"/>
    </row>
    <row r="1306" spans="8:8" x14ac:dyDescent="0.2">
      <c r="H1306" s="19"/>
    </row>
    <row r="1307" spans="8:8" x14ac:dyDescent="0.2">
      <c r="H1307" s="19"/>
    </row>
    <row r="1308" spans="8:8" x14ac:dyDescent="0.2">
      <c r="H1308" s="19"/>
    </row>
    <row r="1309" spans="8:8" x14ac:dyDescent="0.2">
      <c r="H1309" s="19"/>
    </row>
    <row r="1310" spans="8:8" x14ac:dyDescent="0.2">
      <c r="H1310" s="19"/>
    </row>
    <row r="1311" spans="8:8" x14ac:dyDescent="0.2">
      <c r="H1311" s="19"/>
    </row>
    <row r="1312" spans="8:8" x14ac:dyDescent="0.2">
      <c r="H1312" s="19"/>
    </row>
    <row r="1313" spans="8:8" x14ac:dyDescent="0.2">
      <c r="H1313" s="19"/>
    </row>
    <row r="1314" spans="8:8" x14ac:dyDescent="0.2">
      <c r="H1314" s="19"/>
    </row>
    <row r="1315" spans="8:8" x14ac:dyDescent="0.2">
      <c r="H1315" s="19"/>
    </row>
    <row r="1316" spans="8:8" x14ac:dyDescent="0.2">
      <c r="H1316" s="19"/>
    </row>
    <row r="1317" spans="8:8" x14ac:dyDescent="0.2">
      <c r="H1317" s="19"/>
    </row>
    <row r="1318" spans="8:8" x14ac:dyDescent="0.2">
      <c r="H1318" s="19"/>
    </row>
    <row r="1319" spans="8:8" x14ac:dyDescent="0.2">
      <c r="H1319" s="19"/>
    </row>
    <row r="1320" spans="8:8" x14ac:dyDescent="0.2">
      <c r="H1320" s="19"/>
    </row>
    <row r="1321" spans="8:8" x14ac:dyDescent="0.2">
      <c r="H1321" s="19"/>
    </row>
    <row r="1322" spans="8:8" x14ac:dyDescent="0.2">
      <c r="H1322" s="19"/>
    </row>
    <row r="1323" spans="8:8" x14ac:dyDescent="0.2">
      <c r="H1323" s="19"/>
    </row>
    <row r="1324" spans="8:8" x14ac:dyDescent="0.2">
      <c r="H1324" s="19"/>
    </row>
    <row r="1325" spans="8:8" x14ac:dyDescent="0.2">
      <c r="H1325" s="19"/>
    </row>
    <row r="1326" spans="8:8" x14ac:dyDescent="0.2">
      <c r="H1326" s="19"/>
    </row>
    <row r="1327" spans="8:8" x14ac:dyDescent="0.2">
      <c r="H1327" s="19"/>
    </row>
    <row r="1328" spans="8:8" x14ac:dyDescent="0.2">
      <c r="H1328" s="19"/>
    </row>
    <row r="1329" spans="8:8" x14ac:dyDescent="0.2">
      <c r="H1329" s="19"/>
    </row>
    <row r="1330" spans="8:8" x14ac:dyDescent="0.2">
      <c r="H1330" s="19"/>
    </row>
    <row r="1331" spans="8:8" x14ac:dyDescent="0.2">
      <c r="H1331" s="19"/>
    </row>
    <row r="1332" spans="8:8" x14ac:dyDescent="0.2">
      <c r="H1332" s="19"/>
    </row>
    <row r="1333" spans="8:8" x14ac:dyDescent="0.2">
      <c r="H1333" s="19"/>
    </row>
    <row r="1334" spans="8:8" x14ac:dyDescent="0.2">
      <c r="H1334" s="19"/>
    </row>
    <row r="1335" spans="8:8" x14ac:dyDescent="0.2">
      <c r="H1335" s="19"/>
    </row>
    <row r="1336" spans="8:8" x14ac:dyDescent="0.2">
      <c r="H1336" s="19"/>
    </row>
    <row r="1337" spans="8:8" x14ac:dyDescent="0.2">
      <c r="H1337" s="19"/>
    </row>
    <row r="1338" spans="8:8" x14ac:dyDescent="0.2">
      <c r="H1338" s="19"/>
    </row>
    <row r="1339" spans="8:8" x14ac:dyDescent="0.2">
      <c r="H1339" s="19"/>
    </row>
    <row r="1340" spans="8:8" x14ac:dyDescent="0.2">
      <c r="H1340" s="19"/>
    </row>
    <row r="1341" spans="8:8" x14ac:dyDescent="0.2">
      <c r="H1341" s="19"/>
    </row>
    <row r="1342" spans="8:8" x14ac:dyDescent="0.2">
      <c r="H1342" s="19"/>
    </row>
    <row r="1343" spans="8:8" x14ac:dyDescent="0.2">
      <c r="H1343" s="19"/>
    </row>
    <row r="1344" spans="8:8" x14ac:dyDescent="0.2">
      <c r="H1344" s="19"/>
    </row>
    <row r="1345" spans="8:8" x14ac:dyDescent="0.2">
      <c r="H1345" s="19"/>
    </row>
    <row r="1346" spans="8:8" x14ac:dyDescent="0.2">
      <c r="H1346" s="19"/>
    </row>
    <row r="1347" spans="8:8" x14ac:dyDescent="0.2">
      <c r="H1347" s="19"/>
    </row>
    <row r="1348" spans="8:8" x14ac:dyDescent="0.2">
      <c r="H1348" s="19"/>
    </row>
    <row r="1349" spans="8:8" x14ac:dyDescent="0.2">
      <c r="H1349" s="19"/>
    </row>
    <row r="1350" spans="8:8" x14ac:dyDescent="0.2">
      <c r="H1350" s="19"/>
    </row>
    <row r="1351" spans="8:8" x14ac:dyDescent="0.2">
      <c r="H1351" s="19"/>
    </row>
    <row r="1352" spans="8:8" x14ac:dyDescent="0.2">
      <c r="H1352" s="19"/>
    </row>
    <row r="1353" spans="8:8" x14ac:dyDescent="0.2">
      <c r="H1353" s="19"/>
    </row>
    <row r="1354" spans="8:8" x14ac:dyDescent="0.2">
      <c r="H1354" s="19"/>
    </row>
    <row r="1355" spans="8:8" x14ac:dyDescent="0.2">
      <c r="H1355" s="19"/>
    </row>
    <row r="1356" spans="8:8" x14ac:dyDescent="0.2">
      <c r="H1356" s="19"/>
    </row>
    <row r="1357" spans="8:8" x14ac:dyDescent="0.2">
      <c r="H1357" s="19"/>
    </row>
    <row r="1358" spans="8:8" x14ac:dyDescent="0.2">
      <c r="H1358" s="19"/>
    </row>
    <row r="1359" spans="8:8" x14ac:dyDescent="0.2">
      <c r="H1359" s="19"/>
    </row>
    <row r="1360" spans="8:8" x14ac:dyDescent="0.2">
      <c r="H1360" s="19"/>
    </row>
    <row r="1361" spans="8:8" x14ac:dyDescent="0.2">
      <c r="H1361" s="19"/>
    </row>
    <row r="1362" spans="8:8" x14ac:dyDescent="0.2">
      <c r="H1362" s="19"/>
    </row>
    <row r="1363" spans="8:8" x14ac:dyDescent="0.2">
      <c r="H1363" s="19"/>
    </row>
    <row r="1364" spans="8:8" x14ac:dyDescent="0.2">
      <c r="H1364" s="19"/>
    </row>
    <row r="1365" spans="8:8" x14ac:dyDescent="0.2">
      <c r="H1365" s="19"/>
    </row>
    <row r="1366" spans="8:8" x14ac:dyDescent="0.2">
      <c r="H1366" s="19"/>
    </row>
    <row r="1367" spans="8:8" x14ac:dyDescent="0.2">
      <c r="H1367" s="19"/>
    </row>
    <row r="1368" spans="8:8" x14ac:dyDescent="0.2">
      <c r="H1368" s="19"/>
    </row>
    <row r="1369" spans="8:8" x14ac:dyDescent="0.2">
      <c r="H1369" s="19"/>
    </row>
    <row r="1370" spans="8:8" x14ac:dyDescent="0.2">
      <c r="H1370" s="19"/>
    </row>
    <row r="1371" spans="8:8" x14ac:dyDescent="0.2">
      <c r="H1371" s="19"/>
    </row>
    <row r="1372" spans="8:8" x14ac:dyDescent="0.2">
      <c r="H1372" s="19"/>
    </row>
    <row r="1373" spans="8:8" x14ac:dyDescent="0.2">
      <c r="H1373" s="19"/>
    </row>
    <row r="1374" spans="8:8" x14ac:dyDescent="0.2">
      <c r="H1374" s="19"/>
    </row>
    <row r="1375" spans="8:8" x14ac:dyDescent="0.2">
      <c r="H1375" s="19"/>
    </row>
    <row r="1376" spans="8:8" x14ac:dyDescent="0.2">
      <c r="H1376" s="19"/>
    </row>
    <row r="1377" spans="8:8" x14ac:dyDescent="0.2">
      <c r="H1377" s="19"/>
    </row>
    <row r="1378" spans="8:8" x14ac:dyDescent="0.2">
      <c r="H1378" s="19"/>
    </row>
    <row r="1379" spans="8:8" x14ac:dyDescent="0.2">
      <c r="H1379" s="19"/>
    </row>
    <row r="1380" spans="8:8" x14ac:dyDescent="0.2">
      <c r="H1380" s="19"/>
    </row>
    <row r="1381" spans="8:8" x14ac:dyDescent="0.2">
      <c r="H1381" s="19"/>
    </row>
    <row r="1382" spans="8:8" x14ac:dyDescent="0.2">
      <c r="H1382" s="19"/>
    </row>
    <row r="1383" spans="8:8" x14ac:dyDescent="0.2">
      <c r="H1383" s="19"/>
    </row>
    <row r="1384" spans="8:8" x14ac:dyDescent="0.2">
      <c r="H1384" s="19"/>
    </row>
    <row r="1385" spans="8:8" x14ac:dyDescent="0.2">
      <c r="H1385" s="19"/>
    </row>
    <row r="1386" spans="8:8" x14ac:dyDescent="0.2">
      <c r="H1386" s="19"/>
    </row>
    <row r="1387" spans="8:8" x14ac:dyDescent="0.2">
      <c r="H1387" s="19"/>
    </row>
    <row r="1388" spans="8:8" x14ac:dyDescent="0.2">
      <c r="H1388" s="19"/>
    </row>
    <row r="1389" spans="8:8" x14ac:dyDescent="0.2">
      <c r="H1389" s="19"/>
    </row>
    <row r="1390" spans="8:8" x14ac:dyDescent="0.2">
      <c r="H1390" s="19"/>
    </row>
    <row r="1391" spans="8:8" x14ac:dyDescent="0.2">
      <c r="H1391" s="19"/>
    </row>
    <row r="1392" spans="8:8" x14ac:dyDescent="0.2">
      <c r="H1392" s="19"/>
    </row>
    <row r="1393" spans="8:8" x14ac:dyDescent="0.2">
      <c r="H1393" s="19"/>
    </row>
    <row r="1394" spans="8:8" x14ac:dyDescent="0.2">
      <c r="H1394" s="19"/>
    </row>
    <row r="1395" spans="8:8" x14ac:dyDescent="0.2">
      <c r="H1395" s="19"/>
    </row>
    <row r="1396" spans="8:8" x14ac:dyDescent="0.2">
      <c r="H1396" s="19"/>
    </row>
    <row r="1397" spans="8:8" x14ac:dyDescent="0.2">
      <c r="H1397" s="19"/>
    </row>
    <row r="1398" spans="8:8" x14ac:dyDescent="0.2">
      <c r="H1398" s="19"/>
    </row>
    <row r="1399" spans="8:8" x14ac:dyDescent="0.2">
      <c r="H1399" s="19"/>
    </row>
    <row r="1400" spans="8:8" x14ac:dyDescent="0.2">
      <c r="H1400" s="19"/>
    </row>
    <row r="1401" spans="8:8" x14ac:dyDescent="0.2">
      <c r="H1401" s="19"/>
    </row>
    <row r="1402" spans="8:8" x14ac:dyDescent="0.2">
      <c r="H1402" s="19"/>
    </row>
    <row r="1403" spans="8:8" x14ac:dyDescent="0.2">
      <c r="H1403" s="19"/>
    </row>
    <row r="1404" spans="8:8" x14ac:dyDescent="0.2">
      <c r="H1404" s="19"/>
    </row>
    <row r="1405" spans="8:8" x14ac:dyDescent="0.2">
      <c r="H1405" s="19"/>
    </row>
    <row r="1406" spans="8:8" x14ac:dyDescent="0.2">
      <c r="H1406" s="19"/>
    </row>
    <row r="1407" spans="8:8" x14ac:dyDescent="0.2">
      <c r="H1407" s="19"/>
    </row>
    <row r="1408" spans="8:8" x14ac:dyDescent="0.2">
      <c r="H1408" s="19"/>
    </row>
    <row r="1409" spans="8:8" x14ac:dyDescent="0.2">
      <c r="H1409" s="19"/>
    </row>
    <row r="1410" spans="8:8" x14ac:dyDescent="0.2">
      <c r="H1410" s="19"/>
    </row>
    <row r="1411" spans="8:8" x14ac:dyDescent="0.2">
      <c r="H1411" s="19"/>
    </row>
    <row r="1412" spans="8:8" x14ac:dyDescent="0.2">
      <c r="H1412" s="19"/>
    </row>
    <row r="1413" spans="8:8" x14ac:dyDescent="0.2">
      <c r="H1413" s="19"/>
    </row>
    <row r="1414" spans="8:8" x14ac:dyDescent="0.2">
      <c r="H1414" s="19"/>
    </row>
    <row r="1415" spans="8:8" x14ac:dyDescent="0.2">
      <c r="H1415" s="19"/>
    </row>
    <row r="1416" spans="8:8" x14ac:dyDescent="0.2">
      <c r="H1416" s="19"/>
    </row>
    <row r="1417" spans="8:8" x14ac:dyDescent="0.2">
      <c r="H1417" s="19"/>
    </row>
    <row r="1418" spans="8:8" x14ac:dyDescent="0.2">
      <c r="H1418" s="19"/>
    </row>
    <row r="1419" spans="8:8" x14ac:dyDescent="0.2">
      <c r="H1419" s="19"/>
    </row>
    <row r="1420" spans="8:8" x14ac:dyDescent="0.2">
      <c r="H1420" s="19"/>
    </row>
    <row r="1421" spans="8:8" x14ac:dyDescent="0.2">
      <c r="H1421" s="19"/>
    </row>
    <row r="1422" spans="8:8" x14ac:dyDescent="0.2">
      <c r="H1422" s="19"/>
    </row>
    <row r="1423" spans="8:8" x14ac:dyDescent="0.2">
      <c r="H1423" s="19"/>
    </row>
    <row r="1424" spans="8:8" x14ac:dyDescent="0.2">
      <c r="H1424" s="19"/>
    </row>
    <row r="1425" spans="8:8" x14ac:dyDescent="0.2">
      <c r="H1425" s="19"/>
    </row>
    <row r="1426" spans="8:8" x14ac:dyDescent="0.2">
      <c r="H1426" s="19"/>
    </row>
    <row r="1427" spans="8:8" x14ac:dyDescent="0.2">
      <c r="H1427" s="19"/>
    </row>
    <row r="1428" spans="8:8" x14ac:dyDescent="0.2">
      <c r="H1428" s="19"/>
    </row>
    <row r="1429" spans="8:8" x14ac:dyDescent="0.2">
      <c r="H1429" s="19"/>
    </row>
    <row r="1430" spans="8:8" x14ac:dyDescent="0.2">
      <c r="H1430" s="19"/>
    </row>
    <row r="1431" spans="8:8" x14ac:dyDescent="0.2">
      <c r="H1431" s="19"/>
    </row>
    <row r="1432" spans="8:8" x14ac:dyDescent="0.2">
      <c r="H1432" s="19"/>
    </row>
    <row r="1433" spans="8:8" x14ac:dyDescent="0.2">
      <c r="H1433" s="19"/>
    </row>
    <row r="1434" spans="8:8" x14ac:dyDescent="0.2">
      <c r="H1434" s="19"/>
    </row>
    <row r="1435" spans="8:8" x14ac:dyDescent="0.2">
      <c r="H1435" s="19"/>
    </row>
    <row r="1436" spans="8:8" x14ac:dyDescent="0.2">
      <c r="H1436" s="19"/>
    </row>
    <row r="1437" spans="8:8" x14ac:dyDescent="0.2">
      <c r="H1437" s="19"/>
    </row>
    <row r="1438" spans="8:8" x14ac:dyDescent="0.2">
      <c r="H1438" s="19"/>
    </row>
    <row r="1439" spans="8:8" x14ac:dyDescent="0.2">
      <c r="H1439" s="19"/>
    </row>
    <row r="1440" spans="8:8" x14ac:dyDescent="0.2">
      <c r="H1440" s="19"/>
    </row>
    <row r="1441" spans="8:8" x14ac:dyDescent="0.2">
      <c r="H1441" s="19"/>
    </row>
    <row r="1442" spans="8:8" x14ac:dyDescent="0.2">
      <c r="H1442" s="19"/>
    </row>
    <row r="1443" spans="8:8" x14ac:dyDescent="0.2">
      <c r="H1443" s="19"/>
    </row>
    <row r="1444" spans="8:8" x14ac:dyDescent="0.2">
      <c r="H1444" s="19"/>
    </row>
    <row r="1445" spans="8:8" x14ac:dyDescent="0.2">
      <c r="H1445" s="19"/>
    </row>
    <row r="1446" spans="8:8" x14ac:dyDescent="0.2">
      <c r="H1446" s="19"/>
    </row>
    <row r="1447" spans="8:8" x14ac:dyDescent="0.2">
      <c r="H1447" s="19"/>
    </row>
    <row r="1448" spans="8:8" x14ac:dyDescent="0.2">
      <c r="H1448" s="19"/>
    </row>
    <row r="1449" spans="8:8" x14ac:dyDescent="0.2">
      <c r="H1449" s="19"/>
    </row>
    <row r="1450" spans="8:8" x14ac:dyDescent="0.2">
      <c r="H1450" s="19"/>
    </row>
    <row r="1451" spans="8:8" x14ac:dyDescent="0.2">
      <c r="H1451" s="19"/>
    </row>
    <row r="1452" spans="8:8" x14ac:dyDescent="0.2">
      <c r="H1452" s="19"/>
    </row>
    <row r="1453" spans="8:8" x14ac:dyDescent="0.2">
      <c r="H1453" s="19"/>
    </row>
    <row r="1454" spans="8:8" x14ac:dyDescent="0.2">
      <c r="H1454" s="19"/>
    </row>
    <row r="1455" spans="8:8" x14ac:dyDescent="0.2">
      <c r="H1455" s="19"/>
    </row>
    <row r="1456" spans="8:8" x14ac:dyDescent="0.2">
      <c r="H1456" s="19"/>
    </row>
    <row r="1457" spans="8:8" x14ac:dyDescent="0.2">
      <c r="H1457" s="19"/>
    </row>
    <row r="1458" spans="8:8" x14ac:dyDescent="0.2">
      <c r="H1458" s="19"/>
    </row>
    <row r="1459" spans="8:8" x14ac:dyDescent="0.2">
      <c r="H1459" s="19"/>
    </row>
    <row r="1460" spans="8:8" x14ac:dyDescent="0.2">
      <c r="H1460" s="19"/>
    </row>
    <row r="1461" spans="8:8" x14ac:dyDescent="0.2">
      <c r="H1461" s="19"/>
    </row>
    <row r="1462" spans="8:8" x14ac:dyDescent="0.2">
      <c r="H1462" s="19"/>
    </row>
    <row r="1463" spans="8:8" x14ac:dyDescent="0.2">
      <c r="H1463" s="19"/>
    </row>
    <row r="1464" spans="8:8" x14ac:dyDescent="0.2">
      <c r="H1464" s="19"/>
    </row>
    <row r="1465" spans="8:8" x14ac:dyDescent="0.2">
      <c r="H1465" s="19"/>
    </row>
    <row r="1466" spans="8:8" x14ac:dyDescent="0.2">
      <c r="H1466" s="19"/>
    </row>
    <row r="1467" spans="8:8" x14ac:dyDescent="0.2">
      <c r="H1467" s="19"/>
    </row>
    <row r="1468" spans="8:8" x14ac:dyDescent="0.2">
      <c r="H1468" s="19"/>
    </row>
    <row r="1469" spans="8:8" x14ac:dyDescent="0.2">
      <c r="H1469" s="19"/>
    </row>
    <row r="1470" spans="8:8" x14ac:dyDescent="0.2">
      <c r="H1470" s="19"/>
    </row>
    <row r="1471" spans="8:8" x14ac:dyDescent="0.2">
      <c r="H1471" s="19"/>
    </row>
    <row r="1472" spans="8:8" x14ac:dyDescent="0.2">
      <c r="H1472" s="19"/>
    </row>
    <row r="1473" spans="8:8" x14ac:dyDescent="0.2">
      <c r="H1473" s="19"/>
    </row>
    <row r="1474" spans="8:8" x14ac:dyDescent="0.2">
      <c r="H1474" s="19"/>
    </row>
    <row r="1475" spans="8:8" x14ac:dyDescent="0.2">
      <c r="H1475" s="19"/>
    </row>
    <row r="1476" spans="8:8" x14ac:dyDescent="0.2">
      <c r="H1476" s="19"/>
    </row>
    <row r="1477" spans="8:8" x14ac:dyDescent="0.2">
      <c r="H1477" s="19"/>
    </row>
    <row r="1478" spans="8:8" x14ac:dyDescent="0.2">
      <c r="H1478" s="19"/>
    </row>
    <row r="1479" spans="8:8" x14ac:dyDescent="0.2">
      <c r="H1479" s="19"/>
    </row>
    <row r="1480" spans="8:8" x14ac:dyDescent="0.2">
      <c r="H1480" s="19"/>
    </row>
    <row r="1481" spans="8:8" x14ac:dyDescent="0.2">
      <c r="H1481" s="19"/>
    </row>
    <row r="1482" spans="8:8" x14ac:dyDescent="0.2">
      <c r="H1482" s="19"/>
    </row>
    <row r="1483" spans="8:8" x14ac:dyDescent="0.2">
      <c r="H1483" s="19"/>
    </row>
    <row r="1484" spans="8:8" x14ac:dyDescent="0.2">
      <c r="H1484" s="19"/>
    </row>
    <row r="1485" spans="8:8" x14ac:dyDescent="0.2">
      <c r="H1485" s="19"/>
    </row>
    <row r="1486" spans="8:8" x14ac:dyDescent="0.2">
      <c r="H1486" s="19"/>
    </row>
    <row r="1487" spans="8:8" x14ac:dyDescent="0.2">
      <c r="H1487" s="19"/>
    </row>
    <row r="1488" spans="8:8" x14ac:dyDescent="0.2">
      <c r="H1488" s="19"/>
    </row>
    <row r="1489" spans="8:8" x14ac:dyDescent="0.2">
      <c r="H1489" s="19"/>
    </row>
    <row r="1490" spans="8:8" x14ac:dyDescent="0.2">
      <c r="H1490" s="19"/>
    </row>
    <row r="1491" spans="8:8" x14ac:dyDescent="0.2">
      <c r="H1491" s="19"/>
    </row>
    <row r="1492" spans="8:8" x14ac:dyDescent="0.2">
      <c r="H1492" s="19"/>
    </row>
    <row r="1493" spans="8:8" x14ac:dyDescent="0.2">
      <c r="H1493" s="19"/>
    </row>
    <row r="1494" spans="8:8" x14ac:dyDescent="0.2">
      <c r="H1494" s="19"/>
    </row>
    <row r="1495" spans="8:8" x14ac:dyDescent="0.2">
      <c r="H1495" s="19"/>
    </row>
    <row r="1496" spans="8:8" x14ac:dyDescent="0.2">
      <c r="H1496" s="19"/>
    </row>
    <row r="1497" spans="8:8" x14ac:dyDescent="0.2">
      <c r="H1497" s="19"/>
    </row>
    <row r="1498" spans="8:8" x14ac:dyDescent="0.2">
      <c r="H1498" s="19"/>
    </row>
    <row r="1499" spans="8:8" x14ac:dyDescent="0.2">
      <c r="H1499" s="19"/>
    </row>
    <row r="1500" spans="8:8" x14ac:dyDescent="0.2">
      <c r="H1500" s="19"/>
    </row>
    <row r="1501" spans="8:8" x14ac:dyDescent="0.2">
      <c r="H1501" s="19"/>
    </row>
    <row r="1502" spans="8:8" x14ac:dyDescent="0.2">
      <c r="H1502" s="19"/>
    </row>
    <row r="1503" spans="8:8" x14ac:dyDescent="0.2">
      <c r="H1503" s="19"/>
    </row>
    <row r="1504" spans="8:8" x14ac:dyDescent="0.2">
      <c r="H1504" s="19"/>
    </row>
    <row r="1505" spans="8:8" x14ac:dyDescent="0.2">
      <c r="H1505" s="19"/>
    </row>
    <row r="1506" spans="8:8" x14ac:dyDescent="0.2">
      <c r="H1506" s="19"/>
    </row>
    <row r="1507" spans="8:8" x14ac:dyDescent="0.2">
      <c r="H1507" s="19"/>
    </row>
    <row r="1508" spans="8:8" x14ac:dyDescent="0.2">
      <c r="H1508" s="19"/>
    </row>
    <row r="1509" spans="8:8" x14ac:dyDescent="0.2">
      <c r="H1509" s="19"/>
    </row>
    <row r="1510" spans="8:8" x14ac:dyDescent="0.2">
      <c r="H1510" s="19"/>
    </row>
    <row r="1511" spans="8:8" x14ac:dyDescent="0.2">
      <c r="H1511" s="19"/>
    </row>
    <row r="1512" spans="8:8" x14ac:dyDescent="0.2">
      <c r="H1512" s="19"/>
    </row>
    <row r="1513" spans="8:8" x14ac:dyDescent="0.2">
      <c r="H1513" s="19"/>
    </row>
    <row r="1514" spans="8:8" x14ac:dyDescent="0.2">
      <c r="H1514" s="19"/>
    </row>
    <row r="1515" spans="8:8" x14ac:dyDescent="0.2">
      <c r="H1515" s="19"/>
    </row>
    <row r="1516" spans="8:8" x14ac:dyDescent="0.2">
      <c r="H1516" s="19"/>
    </row>
    <row r="1517" spans="8:8" x14ac:dyDescent="0.2">
      <c r="H1517" s="19"/>
    </row>
    <row r="1518" spans="8:8" x14ac:dyDescent="0.2">
      <c r="H1518" s="19"/>
    </row>
    <row r="1519" spans="8:8" x14ac:dyDescent="0.2">
      <c r="H1519" s="19"/>
    </row>
    <row r="1520" spans="8:8" x14ac:dyDescent="0.2">
      <c r="H1520" s="19"/>
    </row>
    <row r="1521" spans="8:8" x14ac:dyDescent="0.2">
      <c r="H1521" s="19"/>
    </row>
    <row r="1522" spans="8:8" x14ac:dyDescent="0.2">
      <c r="H1522" s="19"/>
    </row>
    <row r="1523" spans="8:8" x14ac:dyDescent="0.2">
      <c r="H1523" s="19"/>
    </row>
    <row r="1524" spans="8:8" x14ac:dyDescent="0.2">
      <c r="H1524" s="19"/>
    </row>
    <row r="1525" spans="8:8" x14ac:dyDescent="0.2">
      <c r="H1525" s="19"/>
    </row>
    <row r="1526" spans="8:8" x14ac:dyDescent="0.2">
      <c r="H1526" s="19"/>
    </row>
    <row r="1527" spans="8:8" x14ac:dyDescent="0.2">
      <c r="H1527" s="19"/>
    </row>
    <row r="1528" spans="8:8" x14ac:dyDescent="0.2">
      <c r="H1528" s="19"/>
    </row>
    <row r="1529" spans="8:8" x14ac:dyDescent="0.2">
      <c r="H1529" s="19"/>
    </row>
    <row r="1530" spans="8:8" x14ac:dyDescent="0.2">
      <c r="H1530" s="19"/>
    </row>
    <row r="1531" spans="8:8" x14ac:dyDescent="0.2">
      <c r="H1531" s="19"/>
    </row>
    <row r="1532" spans="8:8" x14ac:dyDescent="0.2">
      <c r="H1532" s="19"/>
    </row>
    <row r="1533" spans="8:8" x14ac:dyDescent="0.2">
      <c r="H1533" s="19"/>
    </row>
    <row r="1534" spans="8:8" x14ac:dyDescent="0.2">
      <c r="H1534" s="19"/>
    </row>
    <row r="1535" spans="8:8" x14ac:dyDescent="0.2">
      <c r="H1535" s="19"/>
    </row>
    <row r="1536" spans="8:8" x14ac:dyDescent="0.2">
      <c r="H1536" s="19"/>
    </row>
    <row r="1537" spans="8:8" x14ac:dyDescent="0.2">
      <c r="H1537" s="19"/>
    </row>
    <row r="1538" spans="8:8" x14ac:dyDescent="0.2">
      <c r="H1538" s="19"/>
    </row>
    <row r="1539" spans="8:8" x14ac:dyDescent="0.2">
      <c r="H1539" s="19"/>
    </row>
    <row r="1540" spans="8:8" x14ac:dyDescent="0.2">
      <c r="H1540" s="19"/>
    </row>
    <row r="1541" spans="8:8" x14ac:dyDescent="0.2">
      <c r="H1541" s="19"/>
    </row>
    <row r="1542" spans="8:8" x14ac:dyDescent="0.2">
      <c r="H1542" s="19"/>
    </row>
    <row r="1543" spans="8:8" x14ac:dyDescent="0.2">
      <c r="H1543" s="19"/>
    </row>
    <row r="1544" spans="8:8" x14ac:dyDescent="0.2">
      <c r="H1544" s="19"/>
    </row>
    <row r="1545" spans="8:8" x14ac:dyDescent="0.2">
      <c r="H1545" s="19"/>
    </row>
    <row r="1546" spans="8:8" x14ac:dyDescent="0.2">
      <c r="H1546" s="19"/>
    </row>
    <row r="1547" spans="8:8" x14ac:dyDescent="0.2">
      <c r="H1547" s="19"/>
    </row>
    <row r="1548" spans="8:8" x14ac:dyDescent="0.2">
      <c r="H1548" s="19"/>
    </row>
    <row r="1549" spans="8:8" x14ac:dyDescent="0.2">
      <c r="H1549" s="19"/>
    </row>
    <row r="1550" spans="8:8" x14ac:dyDescent="0.2">
      <c r="H1550" s="19"/>
    </row>
    <row r="1551" spans="8:8" x14ac:dyDescent="0.2">
      <c r="H1551" s="19"/>
    </row>
    <row r="1552" spans="8:8" x14ac:dyDescent="0.2">
      <c r="H1552" s="19"/>
    </row>
    <row r="1553" spans="8:8" x14ac:dyDescent="0.2">
      <c r="H1553" s="19"/>
    </row>
    <row r="1554" spans="8:8" x14ac:dyDescent="0.2">
      <c r="H1554" s="19"/>
    </row>
    <row r="1555" spans="8:8" x14ac:dyDescent="0.2">
      <c r="H1555" s="19"/>
    </row>
    <row r="1556" spans="8:8" x14ac:dyDescent="0.2">
      <c r="H1556" s="19"/>
    </row>
    <row r="1557" spans="8:8" x14ac:dyDescent="0.2">
      <c r="H1557" s="19"/>
    </row>
    <row r="1558" spans="8:8" x14ac:dyDescent="0.2">
      <c r="H1558" s="19"/>
    </row>
    <row r="1559" spans="8:8" x14ac:dyDescent="0.2">
      <c r="H1559" s="19"/>
    </row>
    <row r="1560" spans="8:8" x14ac:dyDescent="0.2">
      <c r="H1560" s="19"/>
    </row>
    <row r="1561" spans="8:8" x14ac:dyDescent="0.2">
      <c r="H1561" s="19"/>
    </row>
    <row r="1562" spans="8:8" x14ac:dyDescent="0.2">
      <c r="H1562" s="19"/>
    </row>
    <row r="1563" spans="8:8" x14ac:dyDescent="0.2">
      <c r="H1563" s="19"/>
    </row>
    <row r="1564" spans="8:8" x14ac:dyDescent="0.2">
      <c r="H1564" s="19"/>
    </row>
    <row r="1565" spans="8:8" x14ac:dyDescent="0.2">
      <c r="H1565" s="19"/>
    </row>
    <row r="1566" spans="8:8" x14ac:dyDescent="0.2">
      <c r="H1566" s="19"/>
    </row>
    <row r="1567" spans="8:8" x14ac:dyDescent="0.2">
      <c r="H1567" s="19"/>
    </row>
    <row r="1568" spans="8:8" x14ac:dyDescent="0.2">
      <c r="H1568" s="19"/>
    </row>
    <row r="1569" spans="8:8" x14ac:dyDescent="0.2">
      <c r="H1569" s="19"/>
    </row>
    <row r="1570" spans="8:8" x14ac:dyDescent="0.2">
      <c r="H1570" s="19"/>
    </row>
    <row r="1571" spans="8:8" x14ac:dyDescent="0.2">
      <c r="H1571" s="19"/>
    </row>
    <row r="1572" spans="8:8" x14ac:dyDescent="0.2">
      <c r="H1572" s="19"/>
    </row>
    <row r="1573" spans="8:8" x14ac:dyDescent="0.2">
      <c r="H1573" s="19"/>
    </row>
    <row r="1574" spans="8:8" x14ac:dyDescent="0.2">
      <c r="H1574" s="19"/>
    </row>
    <row r="1575" spans="8:8" x14ac:dyDescent="0.2">
      <c r="H1575" s="19"/>
    </row>
    <row r="1576" spans="8:8" x14ac:dyDescent="0.2">
      <c r="H1576" s="19"/>
    </row>
    <row r="1577" spans="8:8" x14ac:dyDescent="0.2">
      <c r="H1577" s="19"/>
    </row>
    <row r="1578" spans="8:8" x14ac:dyDescent="0.2">
      <c r="H1578" s="19"/>
    </row>
    <row r="1579" spans="8:8" x14ac:dyDescent="0.2">
      <c r="H1579" s="19"/>
    </row>
    <row r="1580" spans="8:8" x14ac:dyDescent="0.2">
      <c r="H1580" s="19"/>
    </row>
    <row r="1581" spans="8:8" x14ac:dyDescent="0.2">
      <c r="H1581" s="19"/>
    </row>
    <row r="1582" spans="8:8" x14ac:dyDescent="0.2">
      <c r="H1582" s="19"/>
    </row>
    <row r="1583" spans="8:8" x14ac:dyDescent="0.2">
      <c r="H1583" s="19"/>
    </row>
    <row r="1584" spans="8:8" x14ac:dyDescent="0.2">
      <c r="H1584" s="19"/>
    </row>
    <row r="1585" spans="8:8" x14ac:dyDescent="0.2">
      <c r="H1585" s="19"/>
    </row>
    <row r="1586" spans="8:8" x14ac:dyDescent="0.2">
      <c r="H1586" s="19"/>
    </row>
    <row r="1587" spans="8:8" x14ac:dyDescent="0.2">
      <c r="H1587" s="19"/>
    </row>
    <row r="1588" spans="8:8" x14ac:dyDescent="0.2">
      <c r="H1588" s="19"/>
    </row>
    <row r="1589" spans="8:8" x14ac:dyDescent="0.2">
      <c r="H1589" s="19"/>
    </row>
    <row r="1590" spans="8:8" x14ac:dyDescent="0.2">
      <c r="H1590" s="19"/>
    </row>
    <row r="1591" spans="8:8" x14ac:dyDescent="0.2">
      <c r="H1591" s="19"/>
    </row>
    <row r="1592" spans="8:8" x14ac:dyDescent="0.2">
      <c r="H1592" s="19"/>
    </row>
    <row r="1593" spans="8:8" x14ac:dyDescent="0.2">
      <c r="H1593" s="19"/>
    </row>
    <row r="1594" spans="8:8" x14ac:dyDescent="0.2">
      <c r="H1594" s="19"/>
    </row>
    <row r="1595" spans="8:8" x14ac:dyDescent="0.2">
      <c r="H1595" s="19"/>
    </row>
    <row r="1596" spans="8:8" x14ac:dyDescent="0.2">
      <c r="H1596" s="19"/>
    </row>
    <row r="1597" spans="8:8" x14ac:dyDescent="0.2">
      <c r="H1597" s="19"/>
    </row>
    <row r="1598" spans="8:8" x14ac:dyDescent="0.2">
      <c r="H1598" s="19"/>
    </row>
    <row r="1599" spans="8:8" x14ac:dyDescent="0.2">
      <c r="H1599" s="19"/>
    </row>
    <row r="1600" spans="8:8" x14ac:dyDescent="0.2">
      <c r="H1600" s="19"/>
    </row>
    <row r="1601" spans="8:8" x14ac:dyDescent="0.2">
      <c r="H1601" s="19"/>
    </row>
    <row r="1602" spans="8:8" x14ac:dyDescent="0.2">
      <c r="H1602" s="19"/>
    </row>
    <row r="1603" spans="8:8" x14ac:dyDescent="0.2">
      <c r="H1603" s="19"/>
    </row>
    <row r="1604" spans="8:8" x14ac:dyDescent="0.2">
      <c r="H1604" s="19"/>
    </row>
    <row r="1605" spans="8:8" x14ac:dyDescent="0.2">
      <c r="H1605" s="19"/>
    </row>
    <row r="1606" spans="8:8" x14ac:dyDescent="0.2">
      <c r="H1606" s="19"/>
    </row>
    <row r="1607" spans="8:8" x14ac:dyDescent="0.2">
      <c r="H1607" s="19"/>
    </row>
    <row r="1608" spans="8:8" x14ac:dyDescent="0.2">
      <c r="H1608" s="19"/>
    </row>
    <row r="1609" spans="8:8" x14ac:dyDescent="0.2">
      <c r="H1609" s="19"/>
    </row>
    <row r="1610" spans="8:8" x14ac:dyDescent="0.2">
      <c r="H1610" s="19"/>
    </row>
    <row r="1611" spans="8:8" x14ac:dyDescent="0.2">
      <c r="H1611" s="19"/>
    </row>
    <row r="1612" spans="8:8" x14ac:dyDescent="0.2">
      <c r="H1612" s="19"/>
    </row>
    <row r="1613" spans="8:8" x14ac:dyDescent="0.2">
      <c r="H1613" s="19"/>
    </row>
    <row r="1614" spans="8:8" x14ac:dyDescent="0.2">
      <c r="H1614" s="19"/>
    </row>
    <row r="1615" spans="8:8" x14ac:dyDescent="0.2">
      <c r="H1615" s="19"/>
    </row>
    <row r="1616" spans="8:8" x14ac:dyDescent="0.2">
      <c r="H1616" s="19"/>
    </row>
    <row r="1617" spans="8:8" x14ac:dyDescent="0.2">
      <c r="H1617" s="19"/>
    </row>
    <row r="1618" spans="8:8" x14ac:dyDescent="0.2">
      <c r="H1618" s="19"/>
    </row>
    <row r="1619" spans="8:8" x14ac:dyDescent="0.2">
      <c r="H1619" s="19"/>
    </row>
    <row r="1620" spans="8:8" x14ac:dyDescent="0.2">
      <c r="H1620" s="19"/>
    </row>
    <row r="1621" spans="8:8" x14ac:dyDescent="0.2">
      <c r="H1621" s="19"/>
    </row>
    <row r="1622" spans="8:8" x14ac:dyDescent="0.2">
      <c r="H1622" s="19"/>
    </row>
    <row r="1623" spans="8:8" x14ac:dyDescent="0.2">
      <c r="H1623" s="19"/>
    </row>
    <row r="1624" spans="8:8" x14ac:dyDescent="0.2">
      <c r="H1624" s="19"/>
    </row>
    <row r="1625" spans="8:8" x14ac:dyDescent="0.2">
      <c r="H1625" s="19"/>
    </row>
    <row r="1626" spans="8:8" x14ac:dyDescent="0.2">
      <c r="H1626" s="19"/>
    </row>
    <row r="1627" spans="8:8" x14ac:dyDescent="0.2">
      <c r="H1627" s="19"/>
    </row>
    <row r="1628" spans="8:8" x14ac:dyDescent="0.2">
      <c r="H1628" s="19"/>
    </row>
    <row r="1629" spans="8:8" x14ac:dyDescent="0.2">
      <c r="H1629" s="19"/>
    </row>
    <row r="1630" spans="8:8" x14ac:dyDescent="0.2">
      <c r="H1630" s="19"/>
    </row>
    <row r="1631" spans="8:8" x14ac:dyDescent="0.2">
      <c r="H1631" s="19"/>
    </row>
    <row r="1632" spans="8:8" x14ac:dyDescent="0.2">
      <c r="H1632" s="19"/>
    </row>
    <row r="1633" spans="8:8" x14ac:dyDescent="0.2">
      <c r="H1633" s="19"/>
    </row>
    <row r="1634" spans="8:8" x14ac:dyDescent="0.2">
      <c r="H1634" s="19"/>
    </row>
    <row r="1635" spans="8:8" x14ac:dyDescent="0.2">
      <c r="H1635" s="19"/>
    </row>
    <row r="1636" spans="8:8" x14ac:dyDescent="0.2">
      <c r="H1636" s="19"/>
    </row>
    <row r="1637" spans="8:8" x14ac:dyDescent="0.2">
      <c r="H1637" s="19"/>
    </row>
    <row r="1638" spans="8:8" x14ac:dyDescent="0.2">
      <c r="H1638" s="19"/>
    </row>
    <row r="1639" spans="8:8" x14ac:dyDescent="0.2">
      <c r="H1639" s="19"/>
    </row>
    <row r="1640" spans="8:8" x14ac:dyDescent="0.2">
      <c r="H1640" s="19"/>
    </row>
    <row r="1641" spans="8:8" x14ac:dyDescent="0.2">
      <c r="H1641" s="19"/>
    </row>
    <row r="1642" spans="8:8" x14ac:dyDescent="0.2">
      <c r="H1642" s="19"/>
    </row>
    <row r="1643" spans="8:8" x14ac:dyDescent="0.2">
      <c r="H1643" s="19"/>
    </row>
    <row r="1644" spans="8:8" x14ac:dyDescent="0.2">
      <c r="H1644" s="19"/>
    </row>
    <row r="1645" spans="8:8" x14ac:dyDescent="0.2">
      <c r="H1645" s="19"/>
    </row>
    <row r="1646" spans="8:8" x14ac:dyDescent="0.2">
      <c r="H1646" s="19"/>
    </row>
    <row r="1647" spans="8:8" x14ac:dyDescent="0.2">
      <c r="H1647" s="19"/>
    </row>
    <row r="1648" spans="8:8" x14ac:dyDescent="0.2">
      <c r="H1648" s="19"/>
    </row>
    <row r="1649" spans="8:8" x14ac:dyDescent="0.2">
      <c r="H1649" s="19"/>
    </row>
    <row r="1650" spans="8:8" x14ac:dyDescent="0.2">
      <c r="H1650" s="19"/>
    </row>
    <row r="1651" spans="8:8" x14ac:dyDescent="0.2">
      <c r="H1651" s="19"/>
    </row>
    <row r="1652" spans="8:8" x14ac:dyDescent="0.2">
      <c r="H1652" s="19"/>
    </row>
    <row r="1653" spans="8:8" x14ac:dyDescent="0.2">
      <c r="H1653" s="19"/>
    </row>
    <row r="1654" spans="8:8" x14ac:dyDescent="0.2">
      <c r="H1654" s="19"/>
    </row>
    <row r="1655" spans="8:8" x14ac:dyDescent="0.2">
      <c r="H1655" s="19"/>
    </row>
    <row r="1656" spans="8:8" x14ac:dyDescent="0.2">
      <c r="H1656" s="19"/>
    </row>
    <row r="1657" spans="8:8" x14ac:dyDescent="0.2">
      <c r="H1657" s="19"/>
    </row>
    <row r="1658" spans="8:8" x14ac:dyDescent="0.2">
      <c r="H1658" s="19"/>
    </row>
    <row r="1659" spans="8:8" x14ac:dyDescent="0.2">
      <c r="H1659" s="19"/>
    </row>
    <row r="1660" spans="8:8" x14ac:dyDescent="0.2">
      <c r="H1660" s="19"/>
    </row>
    <row r="1661" spans="8:8" x14ac:dyDescent="0.2">
      <c r="H1661" s="19"/>
    </row>
    <row r="1662" spans="8:8" x14ac:dyDescent="0.2">
      <c r="H1662" s="19"/>
    </row>
    <row r="1663" spans="8:8" x14ac:dyDescent="0.2">
      <c r="H1663" s="19"/>
    </row>
    <row r="1664" spans="8:8" x14ac:dyDescent="0.2">
      <c r="H1664" s="19"/>
    </row>
    <row r="1665" spans="8:8" x14ac:dyDescent="0.2">
      <c r="H1665" s="19"/>
    </row>
    <row r="1666" spans="8:8" x14ac:dyDescent="0.2">
      <c r="H1666" s="19"/>
    </row>
    <row r="1667" spans="8:8" x14ac:dyDescent="0.2">
      <c r="H1667" s="19"/>
    </row>
    <row r="1668" spans="8:8" x14ac:dyDescent="0.2">
      <c r="H1668" s="19"/>
    </row>
    <row r="1669" spans="8:8" x14ac:dyDescent="0.2">
      <c r="H1669" s="19"/>
    </row>
    <row r="1670" spans="8:8" x14ac:dyDescent="0.2">
      <c r="H1670" s="19"/>
    </row>
    <row r="1671" spans="8:8" x14ac:dyDescent="0.2">
      <c r="H1671" s="19"/>
    </row>
    <row r="1672" spans="8:8" x14ac:dyDescent="0.2">
      <c r="H1672" s="19"/>
    </row>
    <row r="1673" spans="8:8" x14ac:dyDescent="0.2">
      <c r="H1673" s="19"/>
    </row>
    <row r="1674" spans="8:8" x14ac:dyDescent="0.2">
      <c r="H1674" s="19"/>
    </row>
    <row r="1675" spans="8:8" x14ac:dyDescent="0.2">
      <c r="H1675" s="19"/>
    </row>
    <row r="1676" spans="8:8" x14ac:dyDescent="0.2">
      <c r="H1676" s="19"/>
    </row>
    <row r="1677" spans="8:8" x14ac:dyDescent="0.2">
      <c r="H1677" s="19"/>
    </row>
    <row r="1678" spans="8:8" x14ac:dyDescent="0.2">
      <c r="H1678" s="19"/>
    </row>
    <row r="1679" spans="8:8" x14ac:dyDescent="0.2">
      <c r="H1679" s="19"/>
    </row>
    <row r="1680" spans="8:8" x14ac:dyDescent="0.2">
      <c r="H1680" s="19"/>
    </row>
    <row r="1681" spans="8:8" x14ac:dyDescent="0.2">
      <c r="H1681" s="19"/>
    </row>
    <row r="1682" spans="8:8" x14ac:dyDescent="0.2">
      <c r="H1682" s="19"/>
    </row>
    <row r="1683" spans="8:8" x14ac:dyDescent="0.2">
      <c r="H1683" s="19"/>
    </row>
    <row r="1684" spans="8:8" x14ac:dyDescent="0.2">
      <c r="H1684" s="19"/>
    </row>
    <row r="1685" spans="8:8" x14ac:dyDescent="0.2">
      <c r="H1685" s="19"/>
    </row>
    <row r="1686" spans="8:8" x14ac:dyDescent="0.2">
      <c r="H1686" s="19"/>
    </row>
    <row r="1687" spans="8:8" x14ac:dyDescent="0.2">
      <c r="H1687" s="19"/>
    </row>
    <row r="1688" spans="8:8" x14ac:dyDescent="0.2">
      <c r="H1688" s="19"/>
    </row>
    <row r="1689" spans="8:8" x14ac:dyDescent="0.2">
      <c r="H1689" s="19"/>
    </row>
    <row r="1690" spans="8:8" x14ac:dyDescent="0.2">
      <c r="H1690" s="19"/>
    </row>
    <row r="1691" spans="8:8" x14ac:dyDescent="0.2">
      <c r="H1691" s="19"/>
    </row>
    <row r="1692" spans="8:8" x14ac:dyDescent="0.2">
      <c r="H1692" s="19"/>
    </row>
    <row r="1693" spans="8:8" x14ac:dyDescent="0.2">
      <c r="H1693" s="19"/>
    </row>
    <row r="1694" spans="8:8" x14ac:dyDescent="0.2">
      <c r="H1694" s="19"/>
    </row>
    <row r="1695" spans="8:8" x14ac:dyDescent="0.2">
      <c r="H1695" s="19"/>
    </row>
    <row r="1696" spans="8:8" x14ac:dyDescent="0.2">
      <c r="H1696" s="19"/>
    </row>
    <row r="1697" spans="8:8" x14ac:dyDescent="0.2">
      <c r="H1697" s="19"/>
    </row>
    <row r="1698" spans="8:8" x14ac:dyDescent="0.2">
      <c r="H1698" s="19"/>
    </row>
    <row r="1699" spans="8:8" x14ac:dyDescent="0.2">
      <c r="H1699" s="19"/>
    </row>
    <row r="1700" spans="8:8" x14ac:dyDescent="0.2">
      <c r="H1700" s="19"/>
    </row>
    <row r="1701" spans="8:8" x14ac:dyDescent="0.2">
      <c r="H1701" s="19"/>
    </row>
    <row r="1702" spans="8:8" x14ac:dyDescent="0.2">
      <c r="H1702" s="19"/>
    </row>
    <row r="1703" spans="8:8" x14ac:dyDescent="0.2">
      <c r="H1703" s="19"/>
    </row>
    <row r="1704" spans="8:8" x14ac:dyDescent="0.2">
      <c r="H1704" s="19"/>
    </row>
    <row r="1705" spans="8:8" x14ac:dyDescent="0.2">
      <c r="H1705" s="19"/>
    </row>
    <row r="1706" spans="8:8" x14ac:dyDescent="0.2">
      <c r="H1706" s="19"/>
    </row>
    <row r="1707" spans="8:8" x14ac:dyDescent="0.2">
      <c r="H1707" s="19"/>
    </row>
    <row r="1708" spans="8:8" x14ac:dyDescent="0.2">
      <c r="H1708" s="19"/>
    </row>
    <row r="1709" spans="8:8" x14ac:dyDescent="0.2">
      <c r="H1709" s="19"/>
    </row>
    <row r="1710" spans="8:8" x14ac:dyDescent="0.2">
      <c r="H1710" s="19"/>
    </row>
    <row r="1711" spans="8:8" x14ac:dyDescent="0.2">
      <c r="H1711" s="19"/>
    </row>
    <row r="1712" spans="8:8" x14ac:dyDescent="0.2">
      <c r="H1712" s="19"/>
    </row>
    <row r="1713" spans="8:8" x14ac:dyDescent="0.2">
      <c r="H1713" s="19"/>
    </row>
    <row r="1714" spans="8:8" x14ac:dyDescent="0.2">
      <c r="H1714" s="19"/>
    </row>
    <row r="1715" spans="8:8" x14ac:dyDescent="0.2">
      <c r="H1715" s="19"/>
    </row>
    <row r="1716" spans="8:8" x14ac:dyDescent="0.2">
      <c r="H1716" s="19"/>
    </row>
    <row r="1717" spans="8:8" x14ac:dyDescent="0.2">
      <c r="H1717" s="19"/>
    </row>
    <row r="1718" spans="8:8" x14ac:dyDescent="0.2">
      <c r="H1718" s="19"/>
    </row>
    <row r="1719" spans="8:8" x14ac:dyDescent="0.2">
      <c r="H1719" s="19"/>
    </row>
    <row r="1720" spans="8:8" x14ac:dyDescent="0.2">
      <c r="H1720" s="19"/>
    </row>
    <row r="1721" spans="8:8" x14ac:dyDescent="0.2">
      <c r="H1721" s="19"/>
    </row>
    <row r="1722" spans="8:8" x14ac:dyDescent="0.2">
      <c r="H1722" s="19"/>
    </row>
    <row r="1723" spans="8:8" x14ac:dyDescent="0.2">
      <c r="H1723" s="19"/>
    </row>
    <row r="1724" spans="8:8" x14ac:dyDescent="0.2">
      <c r="H1724" s="19"/>
    </row>
    <row r="1725" spans="8:8" x14ac:dyDescent="0.2">
      <c r="H1725" s="19"/>
    </row>
    <row r="1726" spans="8:8" x14ac:dyDescent="0.2">
      <c r="H1726" s="19"/>
    </row>
    <row r="1727" spans="8:8" x14ac:dyDescent="0.2">
      <c r="H1727" s="19"/>
    </row>
    <row r="1728" spans="8:8" x14ac:dyDescent="0.2">
      <c r="H1728" s="19"/>
    </row>
    <row r="1729" spans="8:8" x14ac:dyDescent="0.2">
      <c r="H1729" s="19"/>
    </row>
    <row r="1730" spans="8:8" x14ac:dyDescent="0.2">
      <c r="H1730" s="19"/>
    </row>
    <row r="1731" spans="8:8" x14ac:dyDescent="0.2">
      <c r="H1731" s="19"/>
    </row>
    <row r="1732" spans="8:8" x14ac:dyDescent="0.2">
      <c r="H1732" s="19"/>
    </row>
    <row r="1733" spans="8:8" x14ac:dyDescent="0.2">
      <c r="H1733" s="19"/>
    </row>
    <row r="1734" spans="8:8" x14ac:dyDescent="0.2">
      <c r="H1734" s="19"/>
    </row>
    <row r="1735" spans="8:8" x14ac:dyDescent="0.2">
      <c r="H1735" s="19"/>
    </row>
    <row r="1736" spans="8:8" x14ac:dyDescent="0.2">
      <c r="H1736" s="19"/>
    </row>
    <row r="1737" spans="8:8" x14ac:dyDescent="0.2">
      <c r="H1737" s="19"/>
    </row>
    <row r="1738" spans="8:8" x14ac:dyDescent="0.2">
      <c r="H1738" s="19"/>
    </row>
    <row r="1739" spans="8:8" x14ac:dyDescent="0.2">
      <c r="H1739" s="19"/>
    </row>
    <row r="1740" spans="8:8" x14ac:dyDescent="0.2">
      <c r="H1740" s="19"/>
    </row>
    <row r="1741" spans="8:8" x14ac:dyDescent="0.2">
      <c r="H1741" s="19"/>
    </row>
    <row r="1742" spans="8:8" x14ac:dyDescent="0.2">
      <c r="H1742" s="19"/>
    </row>
    <row r="1743" spans="8:8" x14ac:dyDescent="0.2">
      <c r="H1743" s="19"/>
    </row>
    <row r="1744" spans="8:8" x14ac:dyDescent="0.2">
      <c r="H1744" s="19"/>
    </row>
    <row r="1745" spans="8:8" x14ac:dyDescent="0.2">
      <c r="H1745" s="19"/>
    </row>
    <row r="1746" spans="8:8" x14ac:dyDescent="0.2">
      <c r="H1746" s="19"/>
    </row>
    <row r="1747" spans="8:8" x14ac:dyDescent="0.2">
      <c r="H1747" s="19"/>
    </row>
    <row r="1748" spans="8:8" x14ac:dyDescent="0.2">
      <c r="H1748" s="19"/>
    </row>
    <row r="1749" spans="8:8" x14ac:dyDescent="0.2">
      <c r="H1749" s="19"/>
    </row>
    <row r="1750" spans="8:8" x14ac:dyDescent="0.2">
      <c r="H1750" s="19"/>
    </row>
    <row r="1751" spans="8:8" x14ac:dyDescent="0.2">
      <c r="H1751" s="19"/>
    </row>
    <row r="1752" spans="8:8" x14ac:dyDescent="0.2">
      <c r="H1752" s="19"/>
    </row>
    <row r="1753" spans="8:8" x14ac:dyDescent="0.2">
      <c r="H1753" s="19"/>
    </row>
    <row r="1754" spans="8:8" x14ac:dyDescent="0.2">
      <c r="H1754" s="19"/>
    </row>
    <row r="1755" spans="8:8" x14ac:dyDescent="0.2">
      <c r="H1755" s="19"/>
    </row>
    <row r="1756" spans="8:8" x14ac:dyDescent="0.2">
      <c r="H1756" s="19"/>
    </row>
    <row r="1757" spans="8:8" x14ac:dyDescent="0.2">
      <c r="H1757" s="19"/>
    </row>
    <row r="1758" spans="8:8" x14ac:dyDescent="0.2">
      <c r="H1758" s="19"/>
    </row>
    <row r="1759" spans="8:8" x14ac:dyDescent="0.2">
      <c r="H1759" s="19"/>
    </row>
    <row r="1760" spans="8:8" x14ac:dyDescent="0.2">
      <c r="H1760" s="19"/>
    </row>
    <row r="1761" spans="8:8" x14ac:dyDescent="0.2">
      <c r="H1761" s="19"/>
    </row>
    <row r="1762" spans="8:8" x14ac:dyDescent="0.2">
      <c r="H1762" s="19"/>
    </row>
    <row r="1763" spans="8:8" x14ac:dyDescent="0.2">
      <c r="H1763" s="19"/>
    </row>
    <row r="1764" spans="8:8" x14ac:dyDescent="0.2">
      <c r="H1764" s="19"/>
    </row>
    <row r="1765" spans="8:8" x14ac:dyDescent="0.2">
      <c r="H1765" s="19"/>
    </row>
    <row r="1766" spans="8:8" x14ac:dyDescent="0.2">
      <c r="H1766" s="19"/>
    </row>
    <row r="1767" spans="8:8" x14ac:dyDescent="0.2">
      <c r="H1767" s="19"/>
    </row>
    <row r="1768" spans="8:8" x14ac:dyDescent="0.2">
      <c r="H1768" s="19"/>
    </row>
    <row r="1769" spans="8:8" x14ac:dyDescent="0.2">
      <c r="H1769" s="19"/>
    </row>
    <row r="1770" spans="8:8" x14ac:dyDescent="0.2">
      <c r="H1770" s="19"/>
    </row>
    <row r="1771" spans="8:8" x14ac:dyDescent="0.2">
      <c r="H1771" s="19"/>
    </row>
    <row r="1772" spans="8:8" x14ac:dyDescent="0.2">
      <c r="H1772" s="19"/>
    </row>
    <row r="1773" spans="8:8" x14ac:dyDescent="0.2">
      <c r="H1773" s="19"/>
    </row>
    <row r="1774" spans="8:8" x14ac:dyDescent="0.2">
      <c r="H1774" s="19"/>
    </row>
    <row r="1775" spans="8:8" x14ac:dyDescent="0.2">
      <c r="H1775" s="19"/>
    </row>
    <row r="1776" spans="8:8" x14ac:dyDescent="0.2">
      <c r="H1776" s="19"/>
    </row>
    <row r="1777" spans="8:8" x14ac:dyDescent="0.2">
      <c r="H1777" s="19"/>
    </row>
    <row r="1778" spans="8:8" x14ac:dyDescent="0.2">
      <c r="H1778" s="19"/>
    </row>
    <row r="1779" spans="8:8" x14ac:dyDescent="0.2">
      <c r="H1779" s="19"/>
    </row>
    <row r="1780" spans="8:8" x14ac:dyDescent="0.2">
      <c r="H1780" s="19"/>
    </row>
    <row r="1781" spans="8:8" x14ac:dyDescent="0.2">
      <c r="H1781" s="19"/>
    </row>
    <row r="1782" spans="8:8" x14ac:dyDescent="0.2">
      <c r="H1782" s="19"/>
    </row>
    <row r="1783" spans="8:8" x14ac:dyDescent="0.2">
      <c r="H1783" s="19"/>
    </row>
    <row r="1784" spans="8:8" x14ac:dyDescent="0.2">
      <c r="H1784" s="19"/>
    </row>
    <row r="1785" spans="8:8" x14ac:dyDescent="0.2">
      <c r="H1785" s="19"/>
    </row>
    <row r="1786" spans="8:8" x14ac:dyDescent="0.2">
      <c r="H1786" s="19"/>
    </row>
    <row r="1787" spans="8:8" x14ac:dyDescent="0.2">
      <c r="H1787" s="19"/>
    </row>
    <row r="1788" spans="8:8" x14ac:dyDescent="0.2">
      <c r="H1788" s="19"/>
    </row>
    <row r="1789" spans="8:8" x14ac:dyDescent="0.2">
      <c r="H1789" s="19"/>
    </row>
    <row r="1790" spans="8:8" x14ac:dyDescent="0.2">
      <c r="H1790" s="19"/>
    </row>
    <row r="1791" spans="8:8" x14ac:dyDescent="0.2">
      <c r="H1791" s="19"/>
    </row>
    <row r="1792" spans="8:8" x14ac:dyDescent="0.2">
      <c r="H1792" s="19"/>
    </row>
    <row r="1793" spans="8:8" x14ac:dyDescent="0.2">
      <c r="H1793" s="19"/>
    </row>
    <row r="1794" spans="8:8" x14ac:dyDescent="0.2">
      <c r="H1794" s="19"/>
    </row>
    <row r="1795" spans="8:8" x14ac:dyDescent="0.2">
      <c r="H1795" s="19"/>
    </row>
    <row r="1796" spans="8:8" x14ac:dyDescent="0.2">
      <c r="H1796" s="19"/>
    </row>
    <row r="1797" spans="8:8" x14ac:dyDescent="0.2">
      <c r="H1797" s="19"/>
    </row>
    <row r="1798" spans="8:8" x14ac:dyDescent="0.2">
      <c r="H1798" s="19"/>
    </row>
    <row r="1799" spans="8:8" x14ac:dyDescent="0.2">
      <c r="H1799" s="19"/>
    </row>
    <row r="1800" spans="8:8" x14ac:dyDescent="0.2">
      <c r="H1800" s="19"/>
    </row>
    <row r="1801" spans="8:8" x14ac:dyDescent="0.2">
      <c r="H1801" s="19"/>
    </row>
    <row r="1802" spans="8:8" x14ac:dyDescent="0.2">
      <c r="H1802" s="19"/>
    </row>
    <row r="1803" spans="8:8" x14ac:dyDescent="0.2">
      <c r="H1803" s="19"/>
    </row>
    <row r="1804" spans="8:8" x14ac:dyDescent="0.2">
      <c r="H1804" s="19"/>
    </row>
    <row r="1805" spans="8:8" x14ac:dyDescent="0.2">
      <c r="H1805" s="19"/>
    </row>
    <row r="1806" spans="8:8" x14ac:dyDescent="0.2">
      <c r="H1806" s="19"/>
    </row>
    <row r="1807" spans="8:8" x14ac:dyDescent="0.2">
      <c r="H1807" s="19"/>
    </row>
    <row r="1808" spans="8:8" x14ac:dyDescent="0.2">
      <c r="H1808" s="19"/>
    </row>
    <row r="1809" spans="8:8" x14ac:dyDescent="0.2">
      <c r="H1809" s="19"/>
    </row>
    <row r="1810" spans="8:8" x14ac:dyDescent="0.2">
      <c r="H1810" s="19"/>
    </row>
    <row r="1811" spans="8:8" x14ac:dyDescent="0.2">
      <c r="H1811" s="19"/>
    </row>
    <row r="1812" spans="8:8" x14ac:dyDescent="0.2">
      <c r="H1812" s="19"/>
    </row>
    <row r="1813" spans="8:8" x14ac:dyDescent="0.2">
      <c r="H1813" s="19"/>
    </row>
    <row r="1814" spans="8:8" x14ac:dyDescent="0.2">
      <c r="H1814" s="19"/>
    </row>
    <row r="1815" spans="8:8" x14ac:dyDescent="0.2">
      <c r="H1815" s="19"/>
    </row>
    <row r="1816" spans="8:8" x14ac:dyDescent="0.2">
      <c r="H1816" s="19"/>
    </row>
    <row r="1817" spans="8:8" x14ac:dyDescent="0.2">
      <c r="H1817" s="19"/>
    </row>
    <row r="1818" spans="8:8" x14ac:dyDescent="0.2">
      <c r="H1818" s="19"/>
    </row>
    <row r="1819" spans="8:8" x14ac:dyDescent="0.2">
      <c r="H1819" s="19"/>
    </row>
    <row r="1820" spans="8:8" x14ac:dyDescent="0.2">
      <c r="H1820" s="19"/>
    </row>
    <row r="1821" spans="8:8" x14ac:dyDescent="0.2">
      <c r="H1821" s="19"/>
    </row>
    <row r="1822" spans="8:8" x14ac:dyDescent="0.2">
      <c r="H1822" s="19"/>
    </row>
    <row r="1823" spans="8:8" x14ac:dyDescent="0.2">
      <c r="H1823" s="19"/>
    </row>
    <row r="1824" spans="8:8" x14ac:dyDescent="0.2">
      <c r="H1824" s="19"/>
    </row>
    <row r="1825" spans="8:8" x14ac:dyDescent="0.2">
      <c r="H1825" s="19"/>
    </row>
    <row r="1826" spans="8:8" x14ac:dyDescent="0.2">
      <c r="H1826" s="19"/>
    </row>
    <row r="1827" spans="8:8" x14ac:dyDescent="0.2">
      <c r="H1827" s="19"/>
    </row>
    <row r="1828" spans="8:8" x14ac:dyDescent="0.2">
      <c r="H1828" s="19"/>
    </row>
    <row r="1829" spans="8:8" x14ac:dyDescent="0.2">
      <c r="H1829" s="19"/>
    </row>
    <row r="1830" spans="8:8" x14ac:dyDescent="0.2">
      <c r="H1830" s="19"/>
    </row>
    <row r="1831" spans="8:8" x14ac:dyDescent="0.2">
      <c r="H1831" s="19"/>
    </row>
    <row r="1832" spans="8:8" x14ac:dyDescent="0.2">
      <c r="H1832" s="19"/>
    </row>
    <row r="1833" spans="8:8" x14ac:dyDescent="0.2">
      <c r="H1833" s="19"/>
    </row>
    <row r="1834" spans="8:8" x14ac:dyDescent="0.2">
      <c r="H1834" s="19"/>
    </row>
    <row r="1835" spans="8:8" x14ac:dyDescent="0.2">
      <c r="H1835" s="19"/>
    </row>
    <row r="1836" spans="8:8" x14ac:dyDescent="0.2">
      <c r="H1836" s="19"/>
    </row>
    <row r="1837" spans="8:8" x14ac:dyDescent="0.2">
      <c r="H1837" s="19"/>
    </row>
    <row r="1838" spans="8:8" x14ac:dyDescent="0.2">
      <c r="H1838" s="19"/>
    </row>
    <row r="1839" spans="8:8" x14ac:dyDescent="0.2">
      <c r="H1839" s="19"/>
    </row>
    <row r="1840" spans="8:8" x14ac:dyDescent="0.2">
      <c r="H1840" s="19"/>
    </row>
    <row r="1841" spans="8:8" x14ac:dyDescent="0.2">
      <c r="H1841" s="19"/>
    </row>
    <row r="1842" spans="8:8" x14ac:dyDescent="0.2">
      <c r="H1842" s="19"/>
    </row>
    <row r="1843" spans="8:8" x14ac:dyDescent="0.2">
      <c r="H1843" s="19"/>
    </row>
    <row r="1844" spans="8:8" x14ac:dyDescent="0.2">
      <c r="H1844" s="19"/>
    </row>
    <row r="1845" spans="8:8" x14ac:dyDescent="0.2">
      <c r="H1845" s="19"/>
    </row>
    <row r="1846" spans="8:8" x14ac:dyDescent="0.2">
      <c r="H1846" s="19"/>
    </row>
    <row r="1847" spans="8:8" x14ac:dyDescent="0.2">
      <c r="H1847" s="19"/>
    </row>
    <row r="1848" spans="8:8" x14ac:dyDescent="0.2">
      <c r="H1848" s="19"/>
    </row>
    <row r="1849" spans="8:8" x14ac:dyDescent="0.2">
      <c r="H1849" s="1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workbookViewId="0">
      <selection activeCell="A8" sqref="A8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topLeftCell="E1" workbookViewId="0">
      <selection activeCell="Q4" sqref="Q4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H1" workbookViewId="0">
      <selection activeCell="P6" sqref="P6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topLeftCell="D1" workbookViewId="0">
      <selection activeCell="P6" sqref="P6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I1" workbookViewId="0">
      <selection activeCell="U1" sqref="U1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A3" sqref="A3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workbookViewId="0">
      <selection activeCell="H3" sqref="H3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1500000</v>
      </c>
      <c r="H3" s="19">
        <v>4.8099999999999996</v>
      </c>
      <c r="I3">
        <v>0.16</v>
      </c>
      <c r="J3" s="63">
        <v>4.6180000000000003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47999.999999998712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0</v>
      </c>
      <c r="H4" s="19">
        <v>4.8099999999999996</v>
      </c>
      <c r="I4">
        <v>0.16</v>
      </c>
      <c r="J4" s="63">
        <v>4.6180000000000003</v>
      </c>
      <c r="K4">
        <f t="shared" ref="K4:K46" si="0">ABS(G4)</f>
        <v>0</v>
      </c>
      <c r="L4" t="str">
        <f t="shared" ref="L4:L46" si="1">IF(G4&gt;0,"BUY","SELL")</f>
        <v>SELL</v>
      </c>
      <c r="M4" t="str">
        <f t="shared" ref="M4:M46" si="2">IF(E4="C","CALL","PUT")</f>
        <v>CALL</v>
      </c>
      <c r="N4" t="str">
        <f t="shared" ref="N4:N46" si="3">CONCATENATE(L4," - ",M4)</f>
        <v>SELL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4.8099999999999996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4.93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2849.9999999997526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20999.999999999909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27599.999999999891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-10499.999999999955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-10499.999999999955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-20999.999999999909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-10999.999999999676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-10999.999999999676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-21999.999999999352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1349.9999999997847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599.99999999993395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-158000.00000000035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1687099.9999999974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6"/>
  <sheetViews>
    <sheetView workbookViewId="0">
      <selection sqref="A1:IV65536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style="19" customWidth="1"/>
    <col min="4" max="4" width="11.7109375" customWidth="1"/>
    <col min="5" max="5" width="8.140625" bestFit="1" customWidth="1"/>
    <col min="6" max="6" width="8.28515625" style="24" customWidth="1"/>
    <col min="7" max="7" width="12.4257812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t="s">
        <v>170</v>
      </c>
      <c r="C3" s="19" t="s">
        <v>18</v>
      </c>
      <c r="D3" t="s">
        <v>19</v>
      </c>
      <c r="E3" t="s">
        <v>20</v>
      </c>
      <c r="F3" s="24">
        <v>36800</v>
      </c>
      <c r="G3" s="25">
        <v>1500000</v>
      </c>
      <c r="H3" s="19">
        <v>5.55</v>
      </c>
      <c r="I3">
        <v>0.16</v>
      </c>
      <c r="J3" s="19">
        <v>5.3120000000000003</v>
      </c>
      <c r="K3">
        <f>ABS(G3)</f>
        <v>1500000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5.4720000000000004</v>
      </c>
      <c r="P3" s="6">
        <f>IF(N3="SELL - PUT",IF(H3-O3&gt;0,0,(H3-O3)*K3),IF(N3="BUY - CALL",IF(O3-H3&gt;0,0,(H3-O3)*K3),IF(N3="SELL - CALL",IF(O3-H3&gt;0,0,(O3-H3)*K3),IF(N3="BUY - PUT",IF(H3-O3&gt;0,0,(O3-H3)*K3)))))</f>
        <v>116999.9999999991</v>
      </c>
    </row>
    <row r="4" spans="1:16" x14ac:dyDescent="0.2">
      <c r="A4" s="17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36800</v>
      </c>
      <c r="G4" s="25">
        <v>0</v>
      </c>
      <c r="H4" s="19">
        <v>5.55</v>
      </c>
      <c r="I4">
        <v>0.16</v>
      </c>
      <c r="J4" s="19">
        <v>5.3120000000000003</v>
      </c>
      <c r="K4">
        <f t="shared" ref="K4:K65" si="0">ABS(G4)</f>
        <v>0</v>
      </c>
      <c r="L4" t="str">
        <f t="shared" ref="L4:L65" si="1">IF(G4&gt;0,"BUY","SELL")</f>
        <v>SELL</v>
      </c>
      <c r="M4" t="str">
        <f t="shared" ref="M4:M65" si="2">IF(E4="C","CALL","PUT")</f>
        <v>CALL</v>
      </c>
      <c r="N4" t="str">
        <f t="shared" ref="N4:N65" si="3">CONCATENATE(L4," - ",M4)</f>
        <v>SELL - CALL</v>
      </c>
      <c r="O4">
        <f t="shared" ref="O4:O65" si="4">I4+J4</f>
        <v>5.4720000000000004</v>
      </c>
      <c r="P4" s="6">
        <f t="shared" ref="P4:P65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36800</v>
      </c>
      <c r="G5" s="25">
        <v>310000</v>
      </c>
      <c r="H5" s="19">
        <v>5.55</v>
      </c>
      <c r="I5">
        <v>0.16750000000000001</v>
      </c>
      <c r="J5" s="19">
        <v>5.3120000000000003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5.4795000000000007</v>
      </c>
      <c r="P5" s="6">
        <f t="shared" si="5"/>
        <v>0</v>
      </c>
    </row>
    <row r="6" spans="1:16" x14ac:dyDescent="0.2">
      <c r="A6" t="s">
        <v>118</v>
      </c>
      <c r="B6" t="s">
        <v>318</v>
      </c>
      <c r="C6" s="19" t="s">
        <v>319</v>
      </c>
      <c r="D6" t="s">
        <v>19</v>
      </c>
      <c r="E6" t="s">
        <v>20</v>
      </c>
      <c r="F6" s="24">
        <v>36800</v>
      </c>
      <c r="G6">
        <v>2000000</v>
      </c>
      <c r="H6" s="19">
        <v>5.63</v>
      </c>
      <c r="I6">
        <v>0.4</v>
      </c>
      <c r="J6" s="19">
        <v>5.3120000000000003</v>
      </c>
      <c r="K6">
        <f t="shared" si="0"/>
        <v>2000000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5.7120000000000006</v>
      </c>
      <c r="P6" s="6">
        <f t="shared" si="5"/>
        <v>0</v>
      </c>
    </row>
    <row r="7" spans="1:16" x14ac:dyDescent="0.2">
      <c r="A7" t="s">
        <v>172</v>
      </c>
      <c r="B7" t="s">
        <v>320</v>
      </c>
      <c r="C7" s="19" t="s">
        <v>319</v>
      </c>
      <c r="D7" t="s">
        <v>19</v>
      </c>
      <c r="E7" t="s">
        <v>20</v>
      </c>
      <c r="F7" s="24">
        <v>36800</v>
      </c>
      <c r="G7">
        <v>-4000000</v>
      </c>
      <c r="H7" s="19">
        <v>5.63</v>
      </c>
      <c r="I7">
        <v>0.4</v>
      </c>
      <c r="J7" s="19">
        <v>5.3120000000000003</v>
      </c>
      <c r="K7">
        <f t="shared" si="0"/>
        <v>4000000</v>
      </c>
      <c r="L7" t="str">
        <f t="shared" si="1"/>
        <v>SELL</v>
      </c>
      <c r="M7" t="str">
        <f t="shared" si="2"/>
        <v>CALL</v>
      </c>
      <c r="N7" t="str">
        <f t="shared" si="3"/>
        <v>SELL - CALL</v>
      </c>
      <c r="O7">
        <f t="shared" si="4"/>
        <v>5.7120000000000006</v>
      </c>
      <c r="P7" s="6">
        <f t="shared" si="5"/>
        <v>0</v>
      </c>
    </row>
    <row r="8" spans="1:16" x14ac:dyDescent="0.2">
      <c r="A8" t="s">
        <v>172</v>
      </c>
      <c r="B8" t="s">
        <v>324</v>
      </c>
      <c r="C8" s="19" t="s">
        <v>319</v>
      </c>
      <c r="D8" t="s">
        <v>19</v>
      </c>
      <c r="E8" t="s">
        <v>20</v>
      </c>
      <c r="F8" s="24">
        <v>36800</v>
      </c>
      <c r="G8">
        <v>-1000000</v>
      </c>
      <c r="H8" s="19">
        <v>5.63</v>
      </c>
      <c r="I8">
        <v>0.4</v>
      </c>
      <c r="J8" s="19">
        <v>5.3120000000000003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5.7120000000000006</v>
      </c>
      <c r="P8" s="6">
        <f t="shared" si="5"/>
        <v>0</v>
      </c>
    </row>
    <row r="9" spans="1:16" x14ac:dyDescent="0.2">
      <c r="A9" t="s">
        <v>172</v>
      </c>
      <c r="B9" t="s">
        <v>328</v>
      </c>
      <c r="C9" s="19" t="s">
        <v>319</v>
      </c>
      <c r="D9" t="s">
        <v>19</v>
      </c>
      <c r="E9" t="s">
        <v>24</v>
      </c>
      <c r="F9" s="24">
        <v>36800</v>
      </c>
      <c r="G9">
        <v>500000</v>
      </c>
      <c r="H9" s="19">
        <v>5.63</v>
      </c>
      <c r="I9">
        <v>0.3</v>
      </c>
      <c r="J9" s="19">
        <v>5.3120000000000003</v>
      </c>
      <c r="K9">
        <f t="shared" si="0"/>
        <v>500000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5.6120000000000001</v>
      </c>
      <c r="P9" s="6">
        <f t="shared" si="5"/>
        <v>0</v>
      </c>
    </row>
    <row r="10" spans="1:16" x14ac:dyDescent="0.2">
      <c r="A10" s="17" t="s">
        <v>172</v>
      </c>
      <c r="B10" s="20" t="s">
        <v>254</v>
      </c>
      <c r="C10" s="19" t="s">
        <v>255</v>
      </c>
      <c r="D10" s="19" t="s">
        <v>19</v>
      </c>
      <c r="E10" s="24" t="s">
        <v>20</v>
      </c>
      <c r="F10" s="24">
        <v>36800</v>
      </c>
      <c r="G10" s="25">
        <v>-1000000</v>
      </c>
      <c r="H10" s="19">
        <v>5.27</v>
      </c>
      <c r="I10">
        <v>0</v>
      </c>
      <c r="J10" s="19">
        <v>5.3120000000000003</v>
      </c>
      <c r="K10">
        <f t="shared" si="0"/>
        <v>1000000</v>
      </c>
      <c r="L10" t="str">
        <f t="shared" si="1"/>
        <v>SELL</v>
      </c>
      <c r="M10" t="str">
        <f t="shared" si="2"/>
        <v>CALL</v>
      </c>
      <c r="N10" t="str">
        <f t="shared" si="3"/>
        <v>SELL - CALL</v>
      </c>
      <c r="O10">
        <f t="shared" si="4"/>
        <v>5.3120000000000003</v>
      </c>
      <c r="P10" s="6">
        <f t="shared" si="5"/>
        <v>0</v>
      </c>
    </row>
    <row r="11" spans="1:16" x14ac:dyDescent="0.2">
      <c r="A11" s="18" t="s">
        <v>172</v>
      </c>
      <c r="B11" t="s">
        <v>256</v>
      </c>
      <c r="C11" s="19" t="s">
        <v>255</v>
      </c>
      <c r="D11" t="s">
        <v>19</v>
      </c>
      <c r="E11" t="s">
        <v>24</v>
      </c>
      <c r="F11" s="24">
        <v>36800</v>
      </c>
      <c r="G11" s="25">
        <v>-1000000</v>
      </c>
      <c r="H11" s="19">
        <v>5.27</v>
      </c>
      <c r="I11">
        <v>0</v>
      </c>
      <c r="J11" s="19">
        <v>5.3120000000000003</v>
      </c>
      <c r="K11">
        <f t="shared" si="0"/>
        <v>1000000</v>
      </c>
      <c r="L11" t="str">
        <f t="shared" si="1"/>
        <v>SELL</v>
      </c>
      <c r="M11" t="str">
        <f t="shared" si="2"/>
        <v>PUT</v>
      </c>
      <c r="N11" t="str">
        <f t="shared" si="3"/>
        <v>SELL - PUT</v>
      </c>
      <c r="O11">
        <f t="shared" si="4"/>
        <v>5.3120000000000003</v>
      </c>
      <c r="P11" s="6">
        <f t="shared" si="5"/>
        <v>-42000.000000000706</v>
      </c>
    </row>
    <row r="12" spans="1:16" x14ac:dyDescent="0.2">
      <c r="A12" s="17" t="s">
        <v>172</v>
      </c>
      <c r="B12" t="s">
        <v>257</v>
      </c>
      <c r="C12" s="19" t="s">
        <v>255</v>
      </c>
      <c r="D12" t="s">
        <v>19</v>
      </c>
      <c r="E12" t="s">
        <v>20</v>
      </c>
      <c r="F12" s="24">
        <v>36800</v>
      </c>
      <c r="G12" s="25">
        <v>-1000000</v>
      </c>
      <c r="H12" s="19">
        <v>5.27</v>
      </c>
      <c r="I12">
        <v>0</v>
      </c>
      <c r="J12" s="19">
        <v>5.3120000000000003</v>
      </c>
      <c r="K12">
        <f t="shared" si="0"/>
        <v>1000000</v>
      </c>
      <c r="L12" t="str">
        <f t="shared" si="1"/>
        <v>SELL</v>
      </c>
      <c r="M12" t="str">
        <f t="shared" si="2"/>
        <v>CALL</v>
      </c>
      <c r="N12" t="str">
        <f t="shared" si="3"/>
        <v>SELL - CALL</v>
      </c>
      <c r="O12">
        <f t="shared" si="4"/>
        <v>5.3120000000000003</v>
      </c>
      <c r="P12" s="6">
        <f t="shared" si="5"/>
        <v>0</v>
      </c>
    </row>
    <row r="13" spans="1:16" x14ac:dyDescent="0.2">
      <c r="A13" s="17" t="s">
        <v>172</v>
      </c>
      <c r="B13" t="s">
        <v>258</v>
      </c>
      <c r="C13" s="19" t="s">
        <v>255</v>
      </c>
      <c r="D13" t="s">
        <v>19</v>
      </c>
      <c r="E13" t="s">
        <v>24</v>
      </c>
      <c r="F13" s="24">
        <v>36800</v>
      </c>
      <c r="G13" s="25">
        <v>-1000000</v>
      </c>
      <c r="H13" s="19">
        <v>5.27</v>
      </c>
      <c r="I13">
        <v>0</v>
      </c>
      <c r="J13" s="19">
        <v>5.3120000000000003</v>
      </c>
      <c r="K13">
        <f t="shared" si="0"/>
        <v>1000000</v>
      </c>
      <c r="L13" t="str">
        <f t="shared" si="1"/>
        <v>SELL</v>
      </c>
      <c r="M13" t="str">
        <f t="shared" si="2"/>
        <v>PUT</v>
      </c>
      <c r="N13" t="str">
        <f t="shared" si="3"/>
        <v>SELL - PUT</v>
      </c>
      <c r="O13">
        <f t="shared" si="4"/>
        <v>5.3120000000000003</v>
      </c>
      <c r="P13" s="6">
        <f t="shared" si="5"/>
        <v>-42000.000000000706</v>
      </c>
    </row>
    <row r="14" spans="1:16" x14ac:dyDescent="0.2">
      <c r="A14" s="18" t="s">
        <v>115</v>
      </c>
      <c r="B14" t="s">
        <v>203</v>
      </c>
      <c r="C14" s="19" t="s">
        <v>23</v>
      </c>
      <c r="D14" t="s">
        <v>19</v>
      </c>
      <c r="E14" t="s">
        <v>24</v>
      </c>
      <c r="F14" s="24">
        <v>36800</v>
      </c>
      <c r="G14" s="25">
        <v>310000</v>
      </c>
      <c r="H14" s="19">
        <v>4.29</v>
      </c>
      <c r="I14">
        <v>-0.4</v>
      </c>
      <c r="J14" s="19">
        <v>5.3120000000000003</v>
      </c>
      <c r="K14">
        <f t="shared" si="0"/>
        <v>310000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4.9119999999999999</v>
      </c>
      <c r="P14" s="6">
        <f t="shared" si="5"/>
        <v>192819.99999999997</v>
      </c>
    </row>
    <row r="15" spans="1:16" x14ac:dyDescent="0.2">
      <c r="A15" s="17" t="s">
        <v>174</v>
      </c>
      <c r="B15" t="s">
        <v>175</v>
      </c>
      <c r="C15" s="19" t="s">
        <v>23</v>
      </c>
      <c r="D15" t="s">
        <v>19</v>
      </c>
      <c r="E15" t="s">
        <v>20</v>
      </c>
      <c r="F15" s="24">
        <v>36800</v>
      </c>
      <c r="G15" s="25">
        <v>310000</v>
      </c>
      <c r="H15" s="19">
        <v>4.29</v>
      </c>
      <c r="I15">
        <v>-0.32</v>
      </c>
      <c r="J15" s="19">
        <v>5.3120000000000003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4.992</v>
      </c>
      <c r="P15" s="6">
        <f t="shared" si="5"/>
        <v>0</v>
      </c>
    </row>
    <row r="16" spans="1:16" x14ac:dyDescent="0.2">
      <c r="A16" s="17" t="s">
        <v>174</v>
      </c>
      <c r="B16" t="s">
        <v>176</v>
      </c>
      <c r="C16" s="19" t="s">
        <v>23</v>
      </c>
      <c r="D16" t="s">
        <v>19</v>
      </c>
      <c r="E16" t="s">
        <v>24</v>
      </c>
      <c r="F16" s="24">
        <v>36800</v>
      </c>
      <c r="G16" s="25">
        <v>310000</v>
      </c>
      <c r="H16" s="19">
        <v>4.29</v>
      </c>
      <c r="I16">
        <v>-0.32</v>
      </c>
      <c r="J16" s="19">
        <v>5.3120000000000003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4.992</v>
      </c>
      <c r="P16" s="6">
        <f t="shared" si="5"/>
        <v>217620</v>
      </c>
    </row>
    <row r="17" spans="1:16" x14ac:dyDescent="0.2">
      <c r="A17" s="18" t="s">
        <v>174</v>
      </c>
      <c r="B17" t="s">
        <v>177</v>
      </c>
      <c r="C17" s="19" t="s">
        <v>23</v>
      </c>
      <c r="D17" s="19" t="s">
        <v>19</v>
      </c>
      <c r="E17" s="24" t="s">
        <v>24</v>
      </c>
      <c r="F17" s="24">
        <v>36800</v>
      </c>
      <c r="G17" s="25">
        <v>620000</v>
      </c>
      <c r="H17" s="19">
        <v>4.29</v>
      </c>
      <c r="I17">
        <v>-0.4</v>
      </c>
      <c r="J17" s="19">
        <v>5.3120000000000003</v>
      </c>
      <c r="K17">
        <f t="shared" si="0"/>
        <v>620000</v>
      </c>
      <c r="L17" t="str">
        <f t="shared" si="1"/>
        <v>BUY</v>
      </c>
      <c r="M17" t="str">
        <f t="shared" si="2"/>
        <v>PUT</v>
      </c>
      <c r="N17" t="str">
        <f t="shared" si="3"/>
        <v>BUY - PUT</v>
      </c>
      <c r="O17">
        <f t="shared" si="4"/>
        <v>4.9119999999999999</v>
      </c>
      <c r="P17" s="6">
        <f t="shared" si="5"/>
        <v>385639.99999999994</v>
      </c>
    </row>
    <row r="18" spans="1:16" x14ac:dyDescent="0.2">
      <c r="A18" s="18" t="s">
        <v>115</v>
      </c>
      <c r="B18" t="s">
        <v>178</v>
      </c>
      <c r="C18" s="19" t="s">
        <v>23</v>
      </c>
      <c r="D18" t="s">
        <v>19</v>
      </c>
      <c r="E18" t="s">
        <v>20</v>
      </c>
      <c r="F18" s="24">
        <v>36800</v>
      </c>
      <c r="G18" s="25">
        <v>310000</v>
      </c>
      <c r="H18" s="19">
        <v>4.29</v>
      </c>
      <c r="I18">
        <v>-0.25</v>
      </c>
      <c r="J18" s="19">
        <v>5.3120000000000003</v>
      </c>
      <c r="K18">
        <f t="shared" si="0"/>
        <v>310000</v>
      </c>
      <c r="L18" t="str">
        <f t="shared" si="1"/>
        <v>BUY</v>
      </c>
      <c r="M18" t="str">
        <f t="shared" si="2"/>
        <v>CALL</v>
      </c>
      <c r="N18" t="str">
        <f t="shared" si="3"/>
        <v>BUY - CALL</v>
      </c>
      <c r="O18">
        <f t="shared" si="4"/>
        <v>5.0620000000000003</v>
      </c>
      <c r="P18" s="6">
        <f t="shared" si="5"/>
        <v>0</v>
      </c>
    </row>
    <row r="19" spans="1:16" x14ac:dyDescent="0.2">
      <c r="A19" s="18" t="s">
        <v>173</v>
      </c>
      <c r="B19" t="s">
        <v>179</v>
      </c>
      <c r="C19" s="19" t="s">
        <v>23</v>
      </c>
      <c r="D19" t="s">
        <v>19</v>
      </c>
      <c r="E19" t="s">
        <v>20</v>
      </c>
      <c r="F19" s="24">
        <v>36800</v>
      </c>
      <c r="G19" s="25">
        <v>310000</v>
      </c>
      <c r="H19" s="19">
        <v>4.29</v>
      </c>
      <c r="I19">
        <v>-0.3</v>
      </c>
      <c r="J19" s="19">
        <v>5.3120000000000003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5.0120000000000005</v>
      </c>
      <c r="P19" s="6">
        <f t="shared" si="5"/>
        <v>0</v>
      </c>
    </row>
    <row r="20" spans="1:16" x14ac:dyDescent="0.2">
      <c r="A20" s="18" t="s">
        <v>173</v>
      </c>
      <c r="B20" t="s">
        <v>179</v>
      </c>
      <c r="C20" s="19" t="s">
        <v>23</v>
      </c>
      <c r="D20" t="s">
        <v>19</v>
      </c>
      <c r="E20" t="s">
        <v>24</v>
      </c>
      <c r="F20" s="24">
        <v>36800</v>
      </c>
      <c r="G20" s="25">
        <v>310000</v>
      </c>
      <c r="H20" s="19">
        <v>4.29</v>
      </c>
      <c r="I20">
        <v>-0.3</v>
      </c>
      <c r="J20" s="19">
        <v>5.3120000000000003</v>
      </c>
      <c r="K20">
        <f t="shared" si="0"/>
        <v>310000</v>
      </c>
      <c r="L20" t="str">
        <f t="shared" si="1"/>
        <v>BUY</v>
      </c>
      <c r="M20" t="str">
        <f t="shared" si="2"/>
        <v>PUT</v>
      </c>
      <c r="N20" t="str">
        <f t="shared" si="3"/>
        <v>BUY - PUT</v>
      </c>
      <c r="O20">
        <f t="shared" si="4"/>
        <v>5.0120000000000005</v>
      </c>
      <c r="P20" s="6">
        <f t="shared" si="5"/>
        <v>223820.00000000012</v>
      </c>
    </row>
    <row r="21" spans="1:16" x14ac:dyDescent="0.2">
      <c r="A21" s="18" t="s">
        <v>172</v>
      </c>
      <c r="B21" t="s">
        <v>184</v>
      </c>
      <c r="C21" s="19" t="s">
        <v>23</v>
      </c>
      <c r="D21" t="s">
        <v>19</v>
      </c>
      <c r="E21" t="s">
        <v>20</v>
      </c>
      <c r="F21" s="24">
        <v>36800</v>
      </c>
      <c r="G21" s="25">
        <v>-1000000</v>
      </c>
      <c r="H21" s="19">
        <v>4.29</v>
      </c>
      <c r="I21">
        <v>-0.25</v>
      </c>
      <c r="J21" s="19">
        <v>5.3120000000000003</v>
      </c>
      <c r="K21">
        <f t="shared" si="0"/>
        <v>1000000</v>
      </c>
      <c r="L21" t="str">
        <f t="shared" si="1"/>
        <v>SELL</v>
      </c>
      <c r="M21" t="str">
        <f t="shared" si="2"/>
        <v>CALL</v>
      </c>
      <c r="N21" t="str">
        <f t="shared" si="3"/>
        <v>SELL - CALL</v>
      </c>
      <c r="O21">
        <f t="shared" si="4"/>
        <v>5.0620000000000003</v>
      </c>
      <c r="P21" s="6">
        <f t="shared" si="5"/>
        <v>0</v>
      </c>
    </row>
    <row r="22" spans="1:16" x14ac:dyDescent="0.2">
      <c r="A22" s="17" t="s">
        <v>172</v>
      </c>
      <c r="B22" t="s">
        <v>185</v>
      </c>
      <c r="C22" s="19" t="s">
        <v>23</v>
      </c>
      <c r="D22" t="s">
        <v>19</v>
      </c>
      <c r="E22" t="s">
        <v>24</v>
      </c>
      <c r="F22" s="24">
        <v>36800</v>
      </c>
      <c r="G22" s="25">
        <v>1000000</v>
      </c>
      <c r="H22" s="19">
        <v>4.29</v>
      </c>
      <c r="I22">
        <v>-0.4</v>
      </c>
      <c r="J22" s="19">
        <v>5.3120000000000003</v>
      </c>
      <c r="K22">
        <f t="shared" si="0"/>
        <v>1000000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4.9119999999999999</v>
      </c>
      <c r="P22" s="6">
        <f t="shared" si="5"/>
        <v>621999.99999999988</v>
      </c>
    </row>
    <row r="23" spans="1:16" x14ac:dyDescent="0.2">
      <c r="A23" s="18" t="s">
        <v>172</v>
      </c>
      <c r="B23" t="s">
        <v>186</v>
      </c>
      <c r="C23" s="19" t="s">
        <v>23</v>
      </c>
      <c r="D23" t="s">
        <v>19</v>
      </c>
      <c r="E23" t="s">
        <v>20</v>
      </c>
      <c r="F23" s="24">
        <v>36800</v>
      </c>
      <c r="G23" s="25">
        <v>-500000</v>
      </c>
      <c r="H23" s="19">
        <v>4.29</v>
      </c>
      <c r="I23">
        <v>-0.32</v>
      </c>
      <c r="J23" s="19">
        <v>5.3120000000000003</v>
      </c>
      <c r="K23">
        <f t="shared" si="0"/>
        <v>500000</v>
      </c>
      <c r="L23" t="str">
        <f t="shared" si="1"/>
        <v>SELL</v>
      </c>
      <c r="M23" t="str">
        <f t="shared" si="2"/>
        <v>CALL</v>
      </c>
      <c r="N23" t="str">
        <f t="shared" si="3"/>
        <v>SELL - CALL</v>
      </c>
      <c r="O23">
        <f t="shared" si="4"/>
        <v>4.992</v>
      </c>
      <c r="P23" s="6">
        <f t="shared" si="5"/>
        <v>0</v>
      </c>
    </row>
    <row r="24" spans="1:16" x14ac:dyDescent="0.2">
      <c r="A24" t="s">
        <v>172</v>
      </c>
      <c r="B24" t="s">
        <v>187</v>
      </c>
      <c r="C24" s="19" t="s">
        <v>23</v>
      </c>
      <c r="D24" t="s">
        <v>19</v>
      </c>
      <c r="E24" t="s">
        <v>24</v>
      </c>
      <c r="F24" s="24">
        <v>36800</v>
      </c>
      <c r="G24" s="25">
        <v>-500000</v>
      </c>
      <c r="H24" s="19">
        <v>4.29</v>
      </c>
      <c r="I24">
        <v>-0.32</v>
      </c>
      <c r="J24" s="19">
        <v>5.3120000000000003</v>
      </c>
      <c r="K24">
        <f t="shared" si="0"/>
        <v>500000</v>
      </c>
      <c r="L24" t="str">
        <f t="shared" si="1"/>
        <v>SELL</v>
      </c>
      <c r="M24" t="str">
        <f t="shared" si="2"/>
        <v>PUT</v>
      </c>
      <c r="N24" t="str">
        <f t="shared" si="3"/>
        <v>SELL - PUT</v>
      </c>
      <c r="O24">
        <f t="shared" si="4"/>
        <v>4.992</v>
      </c>
      <c r="P24" s="6">
        <f t="shared" si="5"/>
        <v>-351000</v>
      </c>
    </row>
    <row r="25" spans="1:16" x14ac:dyDescent="0.2">
      <c r="A25" s="17" t="s">
        <v>174</v>
      </c>
      <c r="B25" t="s">
        <v>195</v>
      </c>
      <c r="C25" s="19" t="s">
        <v>23</v>
      </c>
      <c r="D25" t="s">
        <v>19</v>
      </c>
      <c r="E25" t="s">
        <v>20</v>
      </c>
      <c r="F25" s="24">
        <v>36800</v>
      </c>
      <c r="G25" s="25">
        <v>310000</v>
      </c>
      <c r="H25" s="19">
        <v>4.29</v>
      </c>
      <c r="I25">
        <v>-0.27</v>
      </c>
      <c r="J25" s="19">
        <v>5.3120000000000003</v>
      </c>
      <c r="K25">
        <f t="shared" si="0"/>
        <v>310000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5.0419999999999998</v>
      </c>
      <c r="P25" s="6">
        <f t="shared" si="5"/>
        <v>0</v>
      </c>
    </row>
    <row r="26" spans="1:16" x14ac:dyDescent="0.2">
      <c r="A26" s="18" t="s">
        <v>114</v>
      </c>
      <c r="B26" t="s">
        <v>206</v>
      </c>
      <c r="C26" s="19" t="s">
        <v>23</v>
      </c>
      <c r="D26" t="s">
        <v>19</v>
      </c>
      <c r="E26" t="s">
        <v>24</v>
      </c>
      <c r="F26" s="24">
        <v>36800</v>
      </c>
      <c r="G26" s="25">
        <v>500000</v>
      </c>
      <c r="H26" s="19">
        <v>4.29</v>
      </c>
      <c r="I26">
        <v>-0.4</v>
      </c>
      <c r="J26" s="19">
        <v>5.3120000000000003</v>
      </c>
      <c r="K26">
        <f t="shared" si="0"/>
        <v>500000</v>
      </c>
      <c r="L26" t="str">
        <f t="shared" si="1"/>
        <v>BUY</v>
      </c>
      <c r="M26" t="str">
        <f t="shared" si="2"/>
        <v>PUT</v>
      </c>
      <c r="N26" t="str">
        <f t="shared" si="3"/>
        <v>BUY - PUT</v>
      </c>
      <c r="O26">
        <f t="shared" si="4"/>
        <v>4.9119999999999999</v>
      </c>
      <c r="P26" s="6">
        <f t="shared" si="5"/>
        <v>310999.99999999994</v>
      </c>
    </row>
    <row r="27" spans="1:16" x14ac:dyDescent="0.2">
      <c r="A27" t="s">
        <v>172</v>
      </c>
      <c r="B27" t="s">
        <v>267</v>
      </c>
      <c r="C27" s="19" t="s">
        <v>23</v>
      </c>
      <c r="D27" t="s">
        <v>19</v>
      </c>
      <c r="E27" t="s">
        <v>20</v>
      </c>
      <c r="F27" s="24">
        <v>36800</v>
      </c>
      <c r="G27">
        <v>310000</v>
      </c>
      <c r="H27" s="19">
        <v>4.29</v>
      </c>
      <c r="I27">
        <v>-0.6</v>
      </c>
      <c r="J27" s="19">
        <v>5.3120000000000003</v>
      </c>
      <c r="K27">
        <f t="shared" si="0"/>
        <v>310000</v>
      </c>
      <c r="L27" t="str">
        <f t="shared" si="1"/>
        <v>BUY</v>
      </c>
      <c r="M27" t="str">
        <f t="shared" si="2"/>
        <v>CALL</v>
      </c>
      <c r="N27" t="str">
        <f t="shared" si="3"/>
        <v>BUY - CALL</v>
      </c>
      <c r="O27">
        <f t="shared" si="4"/>
        <v>4.7120000000000006</v>
      </c>
      <c r="P27" s="6">
        <f t="shared" si="5"/>
        <v>0</v>
      </c>
    </row>
    <row r="28" spans="1:16" x14ac:dyDescent="0.2">
      <c r="A28" t="s">
        <v>172</v>
      </c>
      <c r="B28" t="s">
        <v>268</v>
      </c>
      <c r="C28" s="19" t="s">
        <v>23</v>
      </c>
      <c r="D28" t="s">
        <v>19</v>
      </c>
      <c r="E28" t="s">
        <v>20</v>
      </c>
      <c r="F28" s="24">
        <v>36800</v>
      </c>
      <c r="G28">
        <v>-310000</v>
      </c>
      <c r="H28" s="19">
        <v>4.29</v>
      </c>
      <c r="I28">
        <v>-0.7</v>
      </c>
      <c r="J28" s="19">
        <v>5.3120000000000003</v>
      </c>
      <c r="K28">
        <f t="shared" si="0"/>
        <v>310000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4.6120000000000001</v>
      </c>
      <c r="P28" s="6">
        <f t="shared" si="5"/>
        <v>0</v>
      </c>
    </row>
    <row r="29" spans="1:16" x14ac:dyDescent="0.2">
      <c r="A29" t="s">
        <v>172</v>
      </c>
      <c r="B29" t="s">
        <v>302</v>
      </c>
      <c r="C29" s="19" t="s">
        <v>23</v>
      </c>
      <c r="D29" t="s">
        <v>19</v>
      </c>
      <c r="E29" t="s">
        <v>24</v>
      </c>
      <c r="F29" s="24">
        <v>36800</v>
      </c>
      <c r="G29">
        <v>2000000</v>
      </c>
      <c r="H29" s="19">
        <v>4.29</v>
      </c>
      <c r="I29">
        <v>-0.65</v>
      </c>
      <c r="J29" s="19">
        <v>5.3120000000000003</v>
      </c>
      <c r="K29">
        <f t="shared" si="0"/>
        <v>2000000</v>
      </c>
      <c r="L29" t="str">
        <f t="shared" si="1"/>
        <v>BUY</v>
      </c>
      <c r="M29" t="str">
        <f t="shared" si="2"/>
        <v>PUT</v>
      </c>
      <c r="N29" t="str">
        <f t="shared" si="3"/>
        <v>BUY - PUT</v>
      </c>
      <c r="O29">
        <f t="shared" si="4"/>
        <v>4.6619999999999999</v>
      </c>
      <c r="P29" s="6">
        <f t="shared" si="5"/>
        <v>743999.99999999977</v>
      </c>
    </row>
    <row r="30" spans="1:16" x14ac:dyDescent="0.2">
      <c r="A30" t="s">
        <v>172</v>
      </c>
      <c r="B30" t="s">
        <v>303</v>
      </c>
      <c r="C30" s="19" t="s">
        <v>23</v>
      </c>
      <c r="D30" t="s">
        <v>19</v>
      </c>
      <c r="E30" t="s">
        <v>24</v>
      </c>
      <c r="F30" s="24">
        <v>36800</v>
      </c>
      <c r="G30">
        <v>2000000</v>
      </c>
      <c r="H30" s="19">
        <v>4.29</v>
      </c>
      <c r="I30">
        <v>-0.65</v>
      </c>
      <c r="J30" s="19">
        <v>5.3120000000000003</v>
      </c>
      <c r="K30">
        <f t="shared" si="0"/>
        <v>2000000</v>
      </c>
      <c r="L30" t="str">
        <f t="shared" si="1"/>
        <v>BUY</v>
      </c>
      <c r="M30" t="str">
        <f t="shared" si="2"/>
        <v>PUT</v>
      </c>
      <c r="N30" t="str">
        <f t="shared" si="3"/>
        <v>BUY - PUT</v>
      </c>
      <c r="O30">
        <f t="shared" si="4"/>
        <v>4.6619999999999999</v>
      </c>
      <c r="P30" s="6">
        <f t="shared" si="5"/>
        <v>743999.99999999977</v>
      </c>
    </row>
    <row r="31" spans="1:16" x14ac:dyDescent="0.2">
      <c r="A31" t="s">
        <v>280</v>
      </c>
      <c r="B31" t="s">
        <v>327</v>
      </c>
      <c r="C31" s="19" t="s">
        <v>23</v>
      </c>
      <c r="D31" t="s">
        <v>19</v>
      </c>
      <c r="E31" t="s">
        <v>20</v>
      </c>
      <c r="F31" s="24">
        <v>36800</v>
      </c>
      <c r="G31">
        <v>-1000000</v>
      </c>
      <c r="H31" s="19">
        <v>4.29</v>
      </c>
      <c r="I31">
        <v>-0.65</v>
      </c>
      <c r="J31" s="19">
        <v>5.3120000000000003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4.6619999999999999</v>
      </c>
      <c r="P31" s="6">
        <f t="shared" si="5"/>
        <v>0</v>
      </c>
    </row>
    <row r="32" spans="1:16" x14ac:dyDescent="0.2">
      <c r="A32" s="17" t="s">
        <v>201</v>
      </c>
      <c r="B32" t="s">
        <v>215</v>
      </c>
      <c r="C32" s="19" t="s">
        <v>212</v>
      </c>
      <c r="D32" t="s">
        <v>19</v>
      </c>
      <c r="E32" t="s">
        <v>20</v>
      </c>
      <c r="F32" s="24">
        <v>36800</v>
      </c>
      <c r="G32" s="25">
        <v>310000</v>
      </c>
      <c r="H32" s="19">
        <v>5.72</v>
      </c>
      <c r="I32">
        <v>0.30249999999999999</v>
      </c>
      <c r="J32" s="19">
        <v>5.3120000000000003</v>
      </c>
      <c r="K32">
        <f t="shared" si="0"/>
        <v>310000</v>
      </c>
      <c r="L32" t="str">
        <f t="shared" si="1"/>
        <v>BUY</v>
      </c>
      <c r="M32" t="str">
        <f t="shared" si="2"/>
        <v>CALL</v>
      </c>
      <c r="N32" t="str">
        <f t="shared" si="3"/>
        <v>BUY - CALL</v>
      </c>
      <c r="O32">
        <f t="shared" si="4"/>
        <v>5.6145000000000005</v>
      </c>
      <c r="P32" s="6">
        <f t="shared" si="5"/>
        <v>32704.999999999771</v>
      </c>
    </row>
    <row r="33" spans="1:254" x14ac:dyDescent="0.2">
      <c r="A33" s="42" t="s">
        <v>116</v>
      </c>
      <c r="B33" s="19" t="s">
        <v>202</v>
      </c>
      <c r="C33" s="19" t="s">
        <v>27</v>
      </c>
      <c r="D33" s="19" t="s">
        <v>19</v>
      </c>
      <c r="E33" s="19" t="s">
        <v>20</v>
      </c>
      <c r="F33" s="24">
        <v>36800</v>
      </c>
      <c r="G33" s="25">
        <v>500000</v>
      </c>
      <c r="H33" s="19">
        <v>5.76</v>
      </c>
      <c r="I33">
        <v>0.3</v>
      </c>
      <c r="J33" s="19">
        <v>5.3120000000000003</v>
      </c>
      <c r="K33">
        <f t="shared" si="0"/>
        <v>500000</v>
      </c>
      <c r="L33" t="str">
        <f t="shared" si="1"/>
        <v>BUY</v>
      </c>
      <c r="M33" t="str">
        <f t="shared" si="2"/>
        <v>CALL</v>
      </c>
      <c r="N33" t="str">
        <f t="shared" si="3"/>
        <v>BUY - CALL</v>
      </c>
      <c r="O33">
        <f t="shared" si="4"/>
        <v>5.6120000000000001</v>
      </c>
      <c r="P33" s="6">
        <f t="shared" si="5"/>
        <v>73999.99999999984</v>
      </c>
    </row>
    <row r="34" spans="1:254" x14ac:dyDescent="0.2">
      <c r="A34" s="18" t="s">
        <v>172</v>
      </c>
      <c r="B34" t="s">
        <v>168</v>
      </c>
      <c r="C34" s="19" t="s">
        <v>27</v>
      </c>
      <c r="D34" t="s">
        <v>19</v>
      </c>
      <c r="E34" t="s">
        <v>20</v>
      </c>
      <c r="F34" s="24">
        <v>36800</v>
      </c>
      <c r="G34" s="25">
        <v>310000</v>
      </c>
      <c r="H34" s="19">
        <v>5.76</v>
      </c>
      <c r="I34">
        <v>0.25</v>
      </c>
      <c r="J34" s="19">
        <v>5.3120000000000003</v>
      </c>
      <c r="K34">
        <f t="shared" si="0"/>
        <v>310000</v>
      </c>
      <c r="L34" t="str">
        <f t="shared" si="1"/>
        <v>BUY</v>
      </c>
      <c r="M34" t="str">
        <f t="shared" si="2"/>
        <v>CALL</v>
      </c>
      <c r="N34" t="str">
        <f t="shared" si="3"/>
        <v>BUY - CALL</v>
      </c>
      <c r="O34">
        <f t="shared" si="4"/>
        <v>5.5620000000000003</v>
      </c>
      <c r="P34" s="6">
        <f t="shared" si="5"/>
        <v>61379.999999999847</v>
      </c>
      <c r="Q34" s="18"/>
      <c r="R34" s="18"/>
    </row>
    <row r="35" spans="1:254" x14ac:dyDescent="0.2">
      <c r="A35" s="18" t="s">
        <v>174</v>
      </c>
      <c r="B35" t="s">
        <v>180</v>
      </c>
      <c r="C35" s="19" t="s">
        <v>27</v>
      </c>
      <c r="D35" t="s">
        <v>19</v>
      </c>
      <c r="E35" t="s">
        <v>20</v>
      </c>
      <c r="F35" s="24">
        <v>36800</v>
      </c>
      <c r="G35" s="25">
        <v>-250000</v>
      </c>
      <c r="H35" s="19">
        <v>5.76</v>
      </c>
      <c r="I35">
        <v>0.3</v>
      </c>
      <c r="J35" s="19">
        <v>5.3120000000000003</v>
      </c>
      <c r="K35">
        <f t="shared" si="0"/>
        <v>250000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5.6120000000000001</v>
      </c>
      <c r="P35" s="6">
        <f t="shared" si="5"/>
        <v>-36999.99999999992</v>
      </c>
      <c r="Q35" s="18"/>
      <c r="R35" s="18"/>
    </row>
    <row r="36" spans="1:254" x14ac:dyDescent="0.2">
      <c r="A36" s="18" t="s">
        <v>174</v>
      </c>
      <c r="B36" t="s">
        <v>181</v>
      </c>
      <c r="C36" s="19" t="s">
        <v>27</v>
      </c>
      <c r="D36" t="s">
        <v>19</v>
      </c>
      <c r="E36" t="s">
        <v>24</v>
      </c>
      <c r="F36" s="24">
        <v>36800</v>
      </c>
      <c r="G36" s="25">
        <v>-250000</v>
      </c>
      <c r="H36" s="19">
        <v>5.76</v>
      </c>
      <c r="I36">
        <v>0.3</v>
      </c>
      <c r="J36" s="19">
        <v>5.3120000000000003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5.6120000000000001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182</v>
      </c>
      <c r="C37" s="19" t="s">
        <v>27</v>
      </c>
      <c r="D37" t="s">
        <v>19</v>
      </c>
      <c r="E37" t="s">
        <v>20</v>
      </c>
      <c r="F37" s="24">
        <v>36800</v>
      </c>
      <c r="G37" s="25">
        <v>-250000</v>
      </c>
      <c r="H37" s="19">
        <v>5.76</v>
      </c>
      <c r="I37">
        <v>0.3</v>
      </c>
      <c r="J37" s="19">
        <v>5.3120000000000003</v>
      </c>
      <c r="K37">
        <f t="shared" si="0"/>
        <v>250000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5.6120000000000001</v>
      </c>
      <c r="P37" s="6">
        <f t="shared" si="5"/>
        <v>-36999.99999999992</v>
      </c>
      <c r="Q37" s="18"/>
      <c r="R37" s="18"/>
    </row>
    <row r="38" spans="1:254" x14ac:dyDescent="0.2">
      <c r="A38" s="17" t="s">
        <v>172</v>
      </c>
      <c r="B38" s="20" t="s">
        <v>182</v>
      </c>
      <c r="C38" s="19" t="s">
        <v>27</v>
      </c>
      <c r="D38" s="19" t="s">
        <v>19</v>
      </c>
      <c r="E38" s="24" t="s">
        <v>20</v>
      </c>
      <c r="F38" s="24">
        <v>36800</v>
      </c>
      <c r="G38" s="25">
        <v>-500000</v>
      </c>
      <c r="H38" s="19">
        <v>5.76</v>
      </c>
      <c r="I38">
        <v>0.3</v>
      </c>
      <c r="J38" s="19">
        <v>5.3120000000000003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5.6120000000000001</v>
      </c>
      <c r="P38" s="6">
        <f t="shared" si="5"/>
        <v>-73999.99999999984</v>
      </c>
      <c r="Q38" s="18"/>
      <c r="R38" s="18"/>
    </row>
    <row r="39" spans="1:254" x14ac:dyDescent="0.2">
      <c r="A39" s="17" t="s">
        <v>172</v>
      </c>
      <c r="B39" s="34" t="s">
        <v>183</v>
      </c>
      <c r="C39" s="19" t="s">
        <v>27</v>
      </c>
      <c r="D39" s="34" t="s">
        <v>19</v>
      </c>
      <c r="E39" s="34" t="s">
        <v>24</v>
      </c>
      <c r="F39" s="24">
        <v>36800</v>
      </c>
      <c r="G39" s="25">
        <v>-250000</v>
      </c>
      <c r="H39" s="19">
        <v>5.76</v>
      </c>
      <c r="I39">
        <v>0.3</v>
      </c>
      <c r="J39" s="19">
        <v>5.3120000000000003</v>
      </c>
      <c r="K39">
        <f t="shared" si="0"/>
        <v>250000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5.6120000000000001</v>
      </c>
      <c r="P39" s="6">
        <f t="shared" si="5"/>
        <v>0</v>
      </c>
      <c r="Q39" s="18"/>
      <c r="R39" s="18"/>
    </row>
    <row r="40" spans="1:254" x14ac:dyDescent="0.2">
      <c r="A40" s="18" t="s">
        <v>172</v>
      </c>
      <c r="B40" t="s">
        <v>183</v>
      </c>
      <c r="C40" s="19" t="s">
        <v>27</v>
      </c>
      <c r="D40" t="s">
        <v>19</v>
      </c>
      <c r="E40" t="s">
        <v>24</v>
      </c>
      <c r="F40" s="24">
        <v>36800</v>
      </c>
      <c r="G40" s="25">
        <v>-500000</v>
      </c>
      <c r="H40" s="19">
        <v>5.76</v>
      </c>
      <c r="I40">
        <v>0.3</v>
      </c>
      <c r="J40" s="19">
        <v>5.3120000000000003</v>
      </c>
      <c r="K40">
        <f t="shared" si="0"/>
        <v>500000</v>
      </c>
      <c r="L40" t="str">
        <f t="shared" si="1"/>
        <v>SELL</v>
      </c>
      <c r="M40" t="str">
        <f t="shared" si="2"/>
        <v>PUT</v>
      </c>
      <c r="N40" t="str">
        <f t="shared" si="3"/>
        <v>SELL - PUT</v>
      </c>
      <c r="O40">
        <f t="shared" si="4"/>
        <v>5.6120000000000001</v>
      </c>
      <c r="P40" s="6">
        <f t="shared" si="5"/>
        <v>0</v>
      </c>
      <c r="Q40" s="18"/>
      <c r="R40" s="18"/>
    </row>
    <row r="41" spans="1:254" x14ac:dyDescent="0.2">
      <c r="A41" t="s">
        <v>172</v>
      </c>
      <c r="B41" t="s">
        <v>188</v>
      </c>
      <c r="C41" s="19" t="s">
        <v>27</v>
      </c>
      <c r="D41" t="s">
        <v>19</v>
      </c>
      <c r="E41" t="s">
        <v>20</v>
      </c>
      <c r="F41" s="24">
        <v>36800</v>
      </c>
      <c r="G41" s="25">
        <v>-500000</v>
      </c>
      <c r="H41" s="19">
        <v>5.76</v>
      </c>
      <c r="I41">
        <v>0.32</v>
      </c>
      <c r="J41" s="19">
        <v>5.3120000000000003</v>
      </c>
      <c r="K41">
        <f t="shared" si="0"/>
        <v>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5.6320000000000006</v>
      </c>
      <c r="P41" s="6">
        <f t="shared" si="5"/>
        <v>-63999.999999999614</v>
      </c>
      <c r="Q41" s="18"/>
      <c r="R41" s="18"/>
    </row>
    <row r="42" spans="1:254" x14ac:dyDescent="0.2">
      <c r="A42" t="s">
        <v>172</v>
      </c>
      <c r="B42" t="s">
        <v>189</v>
      </c>
      <c r="C42" s="19" t="s">
        <v>27</v>
      </c>
      <c r="D42" t="s">
        <v>19</v>
      </c>
      <c r="E42" t="s">
        <v>24</v>
      </c>
      <c r="F42" s="24">
        <v>36800</v>
      </c>
      <c r="G42" s="25">
        <v>-500000</v>
      </c>
      <c r="H42" s="19">
        <v>5.76</v>
      </c>
      <c r="I42">
        <v>0.32</v>
      </c>
      <c r="J42" s="19">
        <v>5.3120000000000003</v>
      </c>
      <c r="K42">
        <f t="shared" si="0"/>
        <v>500000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5.6320000000000006</v>
      </c>
      <c r="P42" s="6">
        <f t="shared" si="5"/>
        <v>0</v>
      </c>
      <c r="Q42" s="18"/>
      <c r="R42" s="18"/>
    </row>
    <row r="43" spans="1:254" x14ac:dyDescent="0.2">
      <c r="A43" t="s">
        <v>172</v>
      </c>
      <c r="B43" t="s">
        <v>190</v>
      </c>
      <c r="C43" s="19" t="s">
        <v>27</v>
      </c>
      <c r="D43" t="s">
        <v>19</v>
      </c>
      <c r="E43" t="s">
        <v>20</v>
      </c>
      <c r="F43" s="24">
        <v>36800</v>
      </c>
      <c r="G43" s="25">
        <v>-500000</v>
      </c>
      <c r="H43" s="19">
        <v>5.76</v>
      </c>
      <c r="I43">
        <v>0.32</v>
      </c>
      <c r="J43" s="19">
        <v>5.3120000000000003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5.6320000000000006</v>
      </c>
      <c r="P43" s="6">
        <f t="shared" si="5"/>
        <v>-63999.999999999614</v>
      </c>
      <c r="Q43" s="18"/>
      <c r="R43" s="18"/>
    </row>
    <row r="44" spans="1:254" x14ac:dyDescent="0.2">
      <c r="A44" t="s">
        <v>172</v>
      </c>
      <c r="B44" t="s">
        <v>191</v>
      </c>
      <c r="C44" s="19" t="s">
        <v>27</v>
      </c>
      <c r="D44" t="s">
        <v>19</v>
      </c>
      <c r="E44" t="s">
        <v>24</v>
      </c>
      <c r="F44" s="24">
        <v>36800</v>
      </c>
      <c r="G44" s="25">
        <v>-500000</v>
      </c>
      <c r="H44" s="19">
        <v>5.76</v>
      </c>
      <c r="I44">
        <v>0.32</v>
      </c>
      <c r="J44" s="19">
        <v>5.3120000000000003</v>
      </c>
      <c r="K44">
        <f t="shared" si="0"/>
        <v>500000</v>
      </c>
      <c r="L44" t="str">
        <f t="shared" si="1"/>
        <v>SELL</v>
      </c>
      <c r="M44" t="str">
        <f t="shared" si="2"/>
        <v>PUT</v>
      </c>
      <c r="N44" t="str">
        <f t="shared" si="3"/>
        <v>SELL - PUT</v>
      </c>
      <c r="O44">
        <f t="shared" si="4"/>
        <v>5.6320000000000006</v>
      </c>
      <c r="P44" s="6">
        <f t="shared" si="5"/>
        <v>0</v>
      </c>
      <c r="Q44" s="18"/>
      <c r="R44" s="18"/>
    </row>
    <row r="45" spans="1:254" x14ac:dyDescent="0.2">
      <c r="A45" t="s">
        <v>172</v>
      </c>
      <c r="B45" t="s">
        <v>192</v>
      </c>
      <c r="C45" s="19" t="s">
        <v>27</v>
      </c>
      <c r="D45" t="s">
        <v>19</v>
      </c>
      <c r="E45" t="s">
        <v>24</v>
      </c>
      <c r="F45" s="24">
        <v>36800</v>
      </c>
      <c r="G45" s="25">
        <v>-250000</v>
      </c>
      <c r="H45" s="19">
        <v>5.76</v>
      </c>
      <c r="I45">
        <v>0.32</v>
      </c>
      <c r="J45" s="19">
        <v>5.3120000000000003</v>
      </c>
      <c r="K45">
        <f t="shared" si="0"/>
        <v>250000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5.6320000000000006</v>
      </c>
      <c r="P45" s="6">
        <f t="shared" si="5"/>
        <v>0</v>
      </c>
      <c r="Q45" s="53"/>
      <c r="R45" s="60"/>
    </row>
    <row r="46" spans="1:254" s="53" customFormat="1" x14ac:dyDescent="0.2">
      <c r="A46" s="18" t="s">
        <v>172</v>
      </c>
      <c r="B46" t="s">
        <v>193</v>
      </c>
      <c r="C46" s="19" t="s">
        <v>27</v>
      </c>
      <c r="D46" t="s">
        <v>19</v>
      </c>
      <c r="E46" t="s">
        <v>24</v>
      </c>
      <c r="F46" s="24">
        <v>36800</v>
      </c>
      <c r="G46" s="25">
        <v>-250000</v>
      </c>
      <c r="H46" s="19">
        <v>5.76</v>
      </c>
      <c r="I46">
        <v>0.26</v>
      </c>
      <c r="J46" s="19">
        <v>5.3120000000000003</v>
      </c>
      <c r="K46">
        <f t="shared" si="0"/>
        <v>250000</v>
      </c>
      <c r="L46" t="str">
        <f t="shared" si="1"/>
        <v>SELL</v>
      </c>
      <c r="M46" t="str">
        <f t="shared" si="2"/>
        <v>PUT</v>
      </c>
      <c r="N46" t="str">
        <f t="shared" si="3"/>
        <v>SELL - PUT</v>
      </c>
      <c r="O46">
        <f t="shared" si="4"/>
        <v>5.5720000000000001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204</v>
      </c>
      <c r="C47" s="19" t="s">
        <v>27</v>
      </c>
      <c r="D47" t="s">
        <v>19</v>
      </c>
      <c r="E47" t="s">
        <v>20</v>
      </c>
      <c r="F47" s="24">
        <v>36800</v>
      </c>
      <c r="G47" s="25">
        <v>-1000000</v>
      </c>
      <c r="H47" s="19">
        <v>5.76</v>
      </c>
      <c r="I47">
        <v>0.32</v>
      </c>
      <c r="J47" s="19">
        <v>5.3120000000000003</v>
      </c>
      <c r="K47">
        <f t="shared" si="0"/>
        <v>1000000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5.6320000000000006</v>
      </c>
      <c r="P47" s="6">
        <f t="shared" si="5"/>
        <v>-127999.99999999923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198</v>
      </c>
      <c r="B48" t="s">
        <v>205</v>
      </c>
      <c r="C48" s="19" t="s">
        <v>27</v>
      </c>
      <c r="D48" t="s">
        <v>19</v>
      </c>
      <c r="E48" t="s">
        <v>24</v>
      </c>
      <c r="F48" s="24">
        <v>36800</v>
      </c>
      <c r="G48" s="25">
        <v>-1000000</v>
      </c>
      <c r="H48" s="19">
        <v>5.76</v>
      </c>
      <c r="I48">
        <v>0.32</v>
      </c>
      <c r="J48" s="19">
        <v>5.3120000000000003</v>
      </c>
      <c r="K48">
        <f t="shared" si="0"/>
        <v>1000000</v>
      </c>
      <c r="L48" t="str">
        <f t="shared" si="1"/>
        <v>SELL</v>
      </c>
      <c r="M48" t="str">
        <f t="shared" si="2"/>
        <v>PUT</v>
      </c>
      <c r="N48" t="str">
        <f t="shared" si="3"/>
        <v>SELL - PUT</v>
      </c>
      <c r="O48">
        <f t="shared" si="4"/>
        <v>5.6320000000000006</v>
      </c>
      <c r="P48" s="6">
        <f t="shared" si="5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7" t="s">
        <v>199</v>
      </c>
      <c r="B49" t="s">
        <v>209</v>
      </c>
      <c r="C49" s="19" t="s">
        <v>27</v>
      </c>
      <c r="D49" t="s">
        <v>19</v>
      </c>
      <c r="E49" t="s">
        <v>20</v>
      </c>
      <c r="F49" s="24">
        <v>36800</v>
      </c>
      <c r="G49" s="25">
        <v>310000</v>
      </c>
      <c r="H49" s="19">
        <v>5.76</v>
      </c>
      <c r="I49">
        <v>0.33750000000000002</v>
      </c>
      <c r="J49" s="19">
        <v>5.3120000000000003</v>
      </c>
      <c r="K49">
        <f t="shared" si="0"/>
        <v>310000</v>
      </c>
      <c r="L49" t="str">
        <f t="shared" si="1"/>
        <v>BUY</v>
      </c>
      <c r="M49" t="str">
        <f t="shared" si="2"/>
        <v>CALL</v>
      </c>
      <c r="N49" t="str">
        <f t="shared" si="3"/>
        <v>BUY - CALL</v>
      </c>
      <c r="O49">
        <f t="shared" si="4"/>
        <v>5.6495000000000006</v>
      </c>
      <c r="P49" s="6">
        <f t="shared" si="5"/>
        <v>34254.999999999738</v>
      </c>
      <c r="Q49" s="18"/>
    </row>
    <row r="50" spans="1:18" x14ac:dyDescent="0.2">
      <c r="A50" s="17" t="s">
        <v>218</v>
      </c>
      <c r="B50" t="s">
        <v>259</v>
      </c>
      <c r="C50" s="19" t="s">
        <v>27</v>
      </c>
      <c r="D50" t="s">
        <v>19</v>
      </c>
      <c r="E50" t="s">
        <v>20</v>
      </c>
      <c r="F50" s="24">
        <v>36800</v>
      </c>
      <c r="G50" s="25">
        <v>310000</v>
      </c>
      <c r="H50" s="19">
        <v>5.76</v>
      </c>
      <c r="I50">
        <v>0.34</v>
      </c>
      <c r="J50" s="19">
        <v>5.3120000000000003</v>
      </c>
      <c r="K50">
        <f t="shared" si="0"/>
        <v>310000</v>
      </c>
      <c r="L50" t="str">
        <f t="shared" si="1"/>
        <v>BUY</v>
      </c>
      <c r="M50" t="str">
        <f t="shared" si="2"/>
        <v>CALL</v>
      </c>
      <c r="N50" t="str">
        <f t="shared" si="3"/>
        <v>BUY - CALL</v>
      </c>
      <c r="O50">
        <f t="shared" si="4"/>
        <v>5.6520000000000001</v>
      </c>
      <c r="P50" s="6">
        <f t="shared" si="5"/>
        <v>33479.999999999891</v>
      </c>
      <c r="Q50" s="18"/>
      <c r="R50" s="18"/>
    </row>
    <row r="51" spans="1:18" x14ac:dyDescent="0.2">
      <c r="A51" s="18" t="s">
        <v>118</v>
      </c>
      <c r="B51" t="s">
        <v>214</v>
      </c>
      <c r="C51" s="19" t="s">
        <v>27</v>
      </c>
      <c r="D51" t="s">
        <v>19</v>
      </c>
      <c r="E51" t="s">
        <v>24</v>
      </c>
      <c r="F51" s="24">
        <v>36800</v>
      </c>
      <c r="G51" s="25">
        <v>1550000</v>
      </c>
      <c r="H51" s="19">
        <v>5.76</v>
      </c>
      <c r="I51">
        <v>0.3</v>
      </c>
      <c r="J51" s="19">
        <v>5.3120000000000003</v>
      </c>
      <c r="K51">
        <f t="shared" si="0"/>
        <v>1550000</v>
      </c>
      <c r="L51" t="str">
        <f t="shared" si="1"/>
        <v>BUY</v>
      </c>
      <c r="M51" t="str">
        <f t="shared" si="2"/>
        <v>PUT</v>
      </c>
      <c r="N51" t="str">
        <f t="shared" si="3"/>
        <v>BUY - PUT</v>
      </c>
      <c r="O51">
        <f t="shared" si="4"/>
        <v>5.6120000000000001</v>
      </c>
      <c r="P51" s="6">
        <f t="shared" si="5"/>
        <v>0</v>
      </c>
      <c r="Q51" s="18"/>
      <c r="R51" s="18"/>
    </row>
    <row r="52" spans="1:18" x14ac:dyDescent="0.2">
      <c r="A52" s="17" t="s">
        <v>172</v>
      </c>
      <c r="B52" t="s">
        <v>221</v>
      </c>
      <c r="C52" s="19" t="s">
        <v>27</v>
      </c>
      <c r="D52" t="s">
        <v>19</v>
      </c>
      <c r="E52" t="s">
        <v>24</v>
      </c>
      <c r="F52" s="24">
        <v>36800</v>
      </c>
      <c r="G52" s="25">
        <v>-1000000</v>
      </c>
      <c r="H52" s="19">
        <v>5.76</v>
      </c>
      <c r="I52">
        <v>0.5</v>
      </c>
      <c r="J52" s="19">
        <v>5.3120000000000003</v>
      </c>
      <c r="K52">
        <f t="shared" si="0"/>
        <v>1000000</v>
      </c>
      <c r="L52" t="str">
        <f t="shared" si="1"/>
        <v>SELL</v>
      </c>
      <c r="M52" t="str">
        <f t="shared" si="2"/>
        <v>PUT</v>
      </c>
      <c r="N52" t="str">
        <f t="shared" si="3"/>
        <v>SELL - PUT</v>
      </c>
      <c r="O52">
        <f t="shared" si="4"/>
        <v>5.8120000000000003</v>
      </c>
      <c r="P52" s="6">
        <f t="shared" si="5"/>
        <v>-52000.000000000487</v>
      </c>
      <c r="Q52" s="60"/>
      <c r="R52" s="80"/>
    </row>
    <row r="53" spans="1:18" x14ac:dyDescent="0.2">
      <c r="A53" s="18" t="s">
        <v>172</v>
      </c>
      <c r="B53" t="s">
        <v>222</v>
      </c>
      <c r="C53" s="19" t="s">
        <v>27</v>
      </c>
      <c r="D53" t="s">
        <v>19</v>
      </c>
      <c r="E53" t="s">
        <v>24</v>
      </c>
      <c r="F53" s="24">
        <v>36800</v>
      </c>
      <c r="G53" s="25">
        <v>1000000</v>
      </c>
      <c r="H53" s="19">
        <v>5.76</v>
      </c>
      <c r="I53">
        <v>0.3</v>
      </c>
      <c r="J53" s="19">
        <v>5.3120000000000003</v>
      </c>
      <c r="K53">
        <f t="shared" si="0"/>
        <v>1000000</v>
      </c>
      <c r="L53" t="str">
        <f t="shared" si="1"/>
        <v>BUY</v>
      </c>
      <c r="M53" t="str">
        <f t="shared" si="2"/>
        <v>PUT</v>
      </c>
      <c r="N53" t="str">
        <f t="shared" si="3"/>
        <v>BUY - PUT</v>
      </c>
      <c r="O53">
        <f t="shared" si="4"/>
        <v>5.6120000000000001</v>
      </c>
      <c r="P53" s="6">
        <f t="shared" si="5"/>
        <v>0</v>
      </c>
      <c r="Q53" s="18"/>
      <c r="R53" s="18"/>
    </row>
    <row r="54" spans="1:18" x14ac:dyDescent="0.2">
      <c r="A54" s="18" t="s">
        <v>172</v>
      </c>
      <c r="B54" s="18" t="s">
        <v>281</v>
      </c>
      <c r="C54" s="19" t="s">
        <v>27</v>
      </c>
      <c r="D54" s="18" t="s">
        <v>19</v>
      </c>
      <c r="E54" s="18" t="s">
        <v>20</v>
      </c>
      <c r="F54" s="24">
        <v>36800</v>
      </c>
      <c r="G54" s="25">
        <v>-1000000</v>
      </c>
      <c r="H54" s="19">
        <v>5.76</v>
      </c>
      <c r="I54">
        <v>0.7</v>
      </c>
      <c r="J54" s="19">
        <v>5.3120000000000003</v>
      </c>
      <c r="K54">
        <f t="shared" si="0"/>
        <v>1000000</v>
      </c>
      <c r="L54" t="str">
        <f t="shared" si="1"/>
        <v>SELL</v>
      </c>
      <c r="M54" t="str">
        <f t="shared" si="2"/>
        <v>CALL</v>
      </c>
      <c r="N54" t="str">
        <f t="shared" si="3"/>
        <v>SELL - CALL</v>
      </c>
      <c r="O54">
        <f t="shared" si="4"/>
        <v>6.0120000000000005</v>
      </c>
      <c r="P54" s="6">
        <f t="shared" si="5"/>
        <v>0</v>
      </c>
      <c r="Q54" s="18"/>
      <c r="R54" s="18"/>
    </row>
    <row r="55" spans="1:18" x14ac:dyDescent="0.2">
      <c r="A55" s="18" t="s">
        <v>172</v>
      </c>
      <c r="B55" s="18" t="s">
        <v>282</v>
      </c>
      <c r="C55" s="19" t="s">
        <v>27</v>
      </c>
      <c r="D55" s="18" t="s">
        <v>19</v>
      </c>
      <c r="E55" s="18" t="s">
        <v>20</v>
      </c>
      <c r="F55" s="24">
        <v>36800</v>
      </c>
      <c r="G55" s="25">
        <v>-1000000</v>
      </c>
      <c r="H55" s="19">
        <v>5.76</v>
      </c>
      <c r="I55">
        <v>0.7</v>
      </c>
      <c r="J55" s="19">
        <v>5.3120000000000003</v>
      </c>
      <c r="K55">
        <f t="shared" si="0"/>
        <v>1000000</v>
      </c>
      <c r="L55" t="str">
        <f t="shared" si="1"/>
        <v>SELL</v>
      </c>
      <c r="M55" t="str">
        <f t="shared" si="2"/>
        <v>CALL</v>
      </c>
      <c r="N55" t="str">
        <f t="shared" si="3"/>
        <v>SELL - CALL</v>
      </c>
      <c r="O55">
        <f t="shared" si="4"/>
        <v>6.0120000000000005</v>
      </c>
      <c r="P55" s="6">
        <f t="shared" si="5"/>
        <v>0</v>
      </c>
      <c r="Q55" s="18"/>
      <c r="R55" s="18"/>
    </row>
    <row r="56" spans="1:18" x14ac:dyDescent="0.2">
      <c r="A56" s="18" t="s">
        <v>172</v>
      </c>
      <c r="B56" s="18" t="s">
        <v>283</v>
      </c>
      <c r="C56" s="19" t="s">
        <v>27</v>
      </c>
      <c r="D56" s="18" t="s">
        <v>19</v>
      </c>
      <c r="E56" s="18" t="s">
        <v>20</v>
      </c>
      <c r="F56" s="24">
        <v>36800</v>
      </c>
      <c r="G56" s="25">
        <v>-1000000</v>
      </c>
      <c r="H56" s="19">
        <v>5.76</v>
      </c>
      <c r="I56">
        <v>0.7</v>
      </c>
      <c r="J56" s="19">
        <v>5.3120000000000003</v>
      </c>
      <c r="K56">
        <f t="shared" si="0"/>
        <v>1000000</v>
      </c>
      <c r="L56" t="str">
        <f t="shared" si="1"/>
        <v>SELL</v>
      </c>
      <c r="M56" t="str">
        <f t="shared" si="2"/>
        <v>CALL</v>
      </c>
      <c r="N56" t="str">
        <f t="shared" si="3"/>
        <v>SELL - CALL</v>
      </c>
      <c r="O56">
        <f t="shared" si="4"/>
        <v>6.0120000000000005</v>
      </c>
      <c r="P56" s="6">
        <f t="shared" si="5"/>
        <v>0</v>
      </c>
    </row>
    <row r="57" spans="1:18" x14ac:dyDescent="0.2">
      <c r="A57" s="17" t="s">
        <v>172</v>
      </c>
      <c r="B57" s="18" t="s">
        <v>284</v>
      </c>
      <c r="C57" s="19" t="s">
        <v>27</v>
      </c>
      <c r="D57" s="18" t="s">
        <v>19</v>
      </c>
      <c r="E57" s="18" t="s">
        <v>20</v>
      </c>
      <c r="F57" s="24">
        <v>36800</v>
      </c>
      <c r="G57" s="25">
        <v>-1000000</v>
      </c>
      <c r="H57" s="19">
        <v>5.76</v>
      </c>
      <c r="I57">
        <v>0.7</v>
      </c>
      <c r="J57" s="19">
        <v>5.3120000000000003</v>
      </c>
      <c r="K57">
        <f t="shared" si="0"/>
        <v>1000000</v>
      </c>
      <c r="L57" t="str">
        <f t="shared" si="1"/>
        <v>SELL</v>
      </c>
      <c r="M57" t="str">
        <f t="shared" si="2"/>
        <v>CALL</v>
      </c>
      <c r="N57" t="str">
        <f t="shared" si="3"/>
        <v>SELL - CALL</v>
      </c>
      <c r="O57">
        <f t="shared" si="4"/>
        <v>6.0120000000000005</v>
      </c>
      <c r="P57" s="6">
        <f t="shared" si="5"/>
        <v>0</v>
      </c>
    </row>
    <row r="58" spans="1:18" x14ac:dyDescent="0.2">
      <c r="A58" s="17" t="s">
        <v>172</v>
      </c>
      <c r="B58" s="18" t="s">
        <v>285</v>
      </c>
      <c r="C58" s="19" t="s">
        <v>27</v>
      </c>
      <c r="D58" s="18" t="s">
        <v>19</v>
      </c>
      <c r="E58" s="18" t="s">
        <v>20</v>
      </c>
      <c r="F58" s="24">
        <v>36800</v>
      </c>
      <c r="G58" s="25">
        <v>-1000000</v>
      </c>
      <c r="H58" s="19">
        <v>5.76</v>
      </c>
      <c r="I58">
        <v>0.7</v>
      </c>
      <c r="J58" s="19">
        <v>5.3120000000000003</v>
      </c>
      <c r="K58">
        <f t="shared" si="0"/>
        <v>1000000</v>
      </c>
      <c r="L58" t="str">
        <f t="shared" si="1"/>
        <v>SELL</v>
      </c>
      <c r="M58" t="str">
        <f t="shared" si="2"/>
        <v>CALL</v>
      </c>
      <c r="N58" t="str">
        <f t="shared" si="3"/>
        <v>SELL - CALL</v>
      </c>
      <c r="O58">
        <f t="shared" si="4"/>
        <v>6.0120000000000005</v>
      </c>
      <c r="P58" s="6">
        <f t="shared" si="5"/>
        <v>0</v>
      </c>
    </row>
    <row r="59" spans="1:18" x14ac:dyDescent="0.2">
      <c r="A59" s="17" t="s">
        <v>118</v>
      </c>
      <c r="B59" s="18" t="s">
        <v>286</v>
      </c>
      <c r="C59" s="19" t="s">
        <v>27</v>
      </c>
      <c r="D59" s="18" t="s">
        <v>19</v>
      </c>
      <c r="E59" s="18" t="s">
        <v>24</v>
      </c>
      <c r="F59" s="24">
        <v>36800</v>
      </c>
      <c r="G59" s="25">
        <v>3100000</v>
      </c>
      <c r="H59" s="19">
        <v>5.76</v>
      </c>
      <c r="I59">
        <v>0.4</v>
      </c>
      <c r="J59" s="19">
        <v>5.3120000000000003</v>
      </c>
      <c r="K59">
        <f t="shared" si="0"/>
        <v>3100000</v>
      </c>
      <c r="L59" t="str">
        <f t="shared" si="1"/>
        <v>BUY</v>
      </c>
      <c r="M59" t="str">
        <f t="shared" si="2"/>
        <v>PUT</v>
      </c>
      <c r="N59" t="str">
        <f t="shared" si="3"/>
        <v>BUY - PUT</v>
      </c>
      <c r="O59">
        <f t="shared" si="4"/>
        <v>5.7120000000000006</v>
      </c>
      <c r="P59" s="6">
        <f t="shared" si="5"/>
        <v>0</v>
      </c>
    </row>
    <row r="60" spans="1:18" x14ac:dyDescent="0.2">
      <c r="A60" s="42" t="s">
        <v>172</v>
      </c>
      <c r="B60" s="18" t="s">
        <v>287</v>
      </c>
      <c r="C60" s="19" t="s">
        <v>27</v>
      </c>
      <c r="D60" s="18" t="s">
        <v>19</v>
      </c>
      <c r="E60" s="18" t="s">
        <v>20</v>
      </c>
      <c r="F60" s="24">
        <v>36800</v>
      </c>
      <c r="G60" s="25">
        <v>-620000</v>
      </c>
      <c r="H60" s="19">
        <v>5.76</v>
      </c>
      <c r="I60">
        <v>0.7</v>
      </c>
      <c r="J60" s="19">
        <v>5.3120000000000003</v>
      </c>
      <c r="K60">
        <f t="shared" si="0"/>
        <v>620000</v>
      </c>
      <c r="L60" t="str">
        <f t="shared" si="1"/>
        <v>SELL</v>
      </c>
      <c r="M60" t="str">
        <f t="shared" si="2"/>
        <v>CALL</v>
      </c>
      <c r="N60" t="str">
        <f t="shared" si="3"/>
        <v>SELL - CALL</v>
      </c>
      <c r="O60">
        <f t="shared" si="4"/>
        <v>6.0120000000000005</v>
      </c>
      <c r="P60" s="6">
        <f t="shared" si="5"/>
        <v>0</v>
      </c>
    </row>
    <row r="61" spans="1:18" x14ac:dyDescent="0.2">
      <c r="A61" s="18" t="s">
        <v>172</v>
      </c>
      <c r="B61" s="18" t="s">
        <v>288</v>
      </c>
      <c r="C61" s="19" t="s">
        <v>27</v>
      </c>
      <c r="D61" s="18" t="s">
        <v>19</v>
      </c>
      <c r="E61" s="18" t="s">
        <v>24</v>
      </c>
      <c r="F61" s="24">
        <v>36800</v>
      </c>
      <c r="G61" s="25">
        <v>-500000</v>
      </c>
      <c r="H61" s="19">
        <v>5.76</v>
      </c>
      <c r="I61">
        <v>0.65</v>
      </c>
      <c r="J61" s="19">
        <v>5.3120000000000003</v>
      </c>
      <c r="K61">
        <f t="shared" si="0"/>
        <v>500000</v>
      </c>
      <c r="L61" t="str">
        <f t="shared" si="1"/>
        <v>SELL</v>
      </c>
      <c r="M61" t="str">
        <f t="shared" si="2"/>
        <v>PUT</v>
      </c>
      <c r="N61" t="str">
        <f t="shared" si="3"/>
        <v>SELL - PUT</v>
      </c>
      <c r="O61">
        <f t="shared" si="4"/>
        <v>5.9620000000000006</v>
      </c>
      <c r="P61" s="6">
        <f t="shared" si="5"/>
        <v>-101000.00000000042</v>
      </c>
    </row>
    <row r="62" spans="1:18" x14ac:dyDescent="0.2">
      <c r="A62" s="42" t="s">
        <v>172</v>
      </c>
      <c r="B62" s="18" t="s">
        <v>289</v>
      </c>
      <c r="C62" s="19" t="s">
        <v>27</v>
      </c>
      <c r="D62" s="18" t="s">
        <v>19</v>
      </c>
      <c r="E62" s="18" t="s">
        <v>24</v>
      </c>
      <c r="F62" s="24">
        <v>36800</v>
      </c>
      <c r="G62" s="25">
        <v>500000</v>
      </c>
      <c r="H62" s="19">
        <v>5.76</v>
      </c>
      <c r="I62">
        <v>0.35</v>
      </c>
      <c r="J62" s="19">
        <v>5.3120000000000003</v>
      </c>
      <c r="K62">
        <f t="shared" si="0"/>
        <v>500000</v>
      </c>
      <c r="L62" t="str">
        <f t="shared" si="1"/>
        <v>BUY</v>
      </c>
      <c r="M62" t="str">
        <f t="shared" si="2"/>
        <v>PUT</v>
      </c>
      <c r="N62" t="str">
        <f t="shared" si="3"/>
        <v>BUY - PUT</v>
      </c>
      <c r="O62">
        <f t="shared" si="4"/>
        <v>5.6619999999999999</v>
      </c>
      <c r="P62" s="6">
        <f t="shared" si="5"/>
        <v>0</v>
      </c>
    </row>
    <row r="63" spans="1:18" x14ac:dyDescent="0.2">
      <c r="A63" s="18" t="s">
        <v>172</v>
      </c>
      <c r="B63" s="18" t="s">
        <v>290</v>
      </c>
      <c r="C63" s="19" t="s">
        <v>27</v>
      </c>
      <c r="D63" s="18" t="s">
        <v>19</v>
      </c>
      <c r="E63" s="18" t="s">
        <v>20</v>
      </c>
      <c r="F63" s="24">
        <v>36800</v>
      </c>
      <c r="G63" s="25">
        <v>-1000000</v>
      </c>
      <c r="H63" s="19">
        <v>5.76</v>
      </c>
      <c r="I63">
        <v>0.7</v>
      </c>
      <c r="J63" s="19">
        <v>5.3120000000000003</v>
      </c>
      <c r="K63">
        <f t="shared" si="0"/>
        <v>1000000</v>
      </c>
      <c r="L63" t="str">
        <f t="shared" si="1"/>
        <v>SELL</v>
      </c>
      <c r="M63" t="str">
        <f t="shared" si="2"/>
        <v>CALL</v>
      </c>
      <c r="N63" t="str">
        <f t="shared" si="3"/>
        <v>SELL - CALL</v>
      </c>
      <c r="O63">
        <f t="shared" si="4"/>
        <v>6.0120000000000005</v>
      </c>
      <c r="P63" s="6">
        <f t="shared" si="5"/>
        <v>0</v>
      </c>
    </row>
    <row r="64" spans="1:18" x14ac:dyDescent="0.2">
      <c r="A64" s="42" t="s">
        <v>118</v>
      </c>
      <c r="B64" s="18" t="s">
        <v>291</v>
      </c>
      <c r="C64" s="19" t="s">
        <v>27</v>
      </c>
      <c r="D64" s="18" t="s">
        <v>19</v>
      </c>
      <c r="E64" s="18" t="s">
        <v>24</v>
      </c>
      <c r="F64" s="24">
        <v>36800</v>
      </c>
      <c r="G64" s="25">
        <v>465000</v>
      </c>
      <c r="H64" s="19">
        <v>5.76</v>
      </c>
      <c r="I64">
        <v>0.55000000000000004</v>
      </c>
      <c r="J64" s="19">
        <v>5.3120000000000003</v>
      </c>
      <c r="K64">
        <f t="shared" si="0"/>
        <v>465000</v>
      </c>
      <c r="L64" t="str">
        <f t="shared" si="1"/>
        <v>BUY</v>
      </c>
      <c r="M64" t="str">
        <f t="shared" si="2"/>
        <v>PUT</v>
      </c>
      <c r="N64" t="str">
        <f t="shared" si="3"/>
        <v>BUY - PUT</v>
      </c>
      <c r="O64">
        <f t="shared" si="4"/>
        <v>5.8620000000000001</v>
      </c>
      <c r="P64" s="6">
        <f t="shared" si="5"/>
        <v>47430.000000000146</v>
      </c>
    </row>
    <row r="65" spans="1:16" x14ac:dyDescent="0.2">
      <c r="A65" s="18" t="s">
        <v>276</v>
      </c>
      <c r="B65" s="18" t="s">
        <v>292</v>
      </c>
      <c r="C65" s="19" t="s">
        <v>27</v>
      </c>
      <c r="D65" s="18" t="s">
        <v>19</v>
      </c>
      <c r="E65" s="18" t="s">
        <v>24</v>
      </c>
      <c r="F65" s="24">
        <v>36800</v>
      </c>
      <c r="G65" s="25">
        <v>-2170000</v>
      </c>
      <c r="H65" s="19">
        <v>5.76</v>
      </c>
      <c r="I65">
        <v>0.55000000000000004</v>
      </c>
      <c r="J65" s="19">
        <v>5.3120000000000003</v>
      </c>
      <c r="K65" s="18">
        <f t="shared" si="0"/>
        <v>2170000</v>
      </c>
      <c r="L65" s="18" t="str">
        <f t="shared" si="1"/>
        <v>SELL</v>
      </c>
      <c r="M65" s="18" t="str">
        <f t="shared" si="2"/>
        <v>PUT</v>
      </c>
      <c r="N65" s="18" t="str">
        <f t="shared" si="3"/>
        <v>SELL - PUT</v>
      </c>
      <c r="O65" s="18">
        <f t="shared" si="4"/>
        <v>5.8620000000000001</v>
      </c>
      <c r="P65" s="6">
        <f t="shared" si="5"/>
        <v>-221340.00000000067</v>
      </c>
    </row>
    <row r="66" spans="1:16" x14ac:dyDescent="0.2">
      <c r="A66" s="18" t="s">
        <v>276</v>
      </c>
      <c r="B66" s="18" t="s">
        <v>293</v>
      </c>
      <c r="C66" s="19" t="s">
        <v>27</v>
      </c>
      <c r="D66" s="18" t="s">
        <v>19</v>
      </c>
      <c r="E66" s="18" t="s">
        <v>24</v>
      </c>
      <c r="F66" s="24">
        <v>36800</v>
      </c>
      <c r="G66" s="25">
        <v>-930000</v>
      </c>
      <c r="H66" s="19">
        <v>5.76</v>
      </c>
      <c r="I66">
        <v>0.55000000000000004</v>
      </c>
      <c r="J66" s="19">
        <v>5.3120000000000003</v>
      </c>
      <c r="K66" s="18">
        <f t="shared" ref="K66:K105" si="6">ABS(G66)</f>
        <v>930000</v>
      </c>
      <c r="L66" s="18" t="str">
        <f t="shared" ref="L66:L105" si="7">IF(G66&gt;0,"BUY","SELL")</f>
        <v>SELL</v>
      </c>
      <c r="M66" s="18" t="str">
        <f t="shared" ref="M66:M105" si="8">IF(E66="C","CALL","PUT")</f>
        <v>PUT</v>
      </c>
      <c r="N66" s="18" t="str">
        <f t="shared" ref="N66:N105" si="9">CONCATENATE(L66," - ",M66)</f>
        <v>SELL - PUT</v>
      </c>
      <c r="O66" s="18">
        <f t="shared" ref="O66:O105" si="10">I66+J66</f>
        <v>5.8620000000000001</v>
      </c>
      <c r="P66" s="6">
        <f t="shared" ref="P66:P105" si="11">IF(N66="SELL - PUT",IF(H66-O66&gt;0,0,(H66-O66)*K66),IF(N66="BUY - CALL",IF(O66-H66&gt;0,0,(H66-O66)*K66),IF(N66="SELL - CALL",IF(O66-H66&gt;0,0,(O66-H66)*K66),IF(N66="BUY - PUT",IF(H66-O66&gt;0,0,(O66-H66)*K66)))))</f>
        <v>-94860.000000000291</v>
      </c>
    </row>
    <row r="67" spans="1:16" x14ac:dyDescent="0.2">
      <c r="A67" s="18" t="s">
        <v>276</v>
      </c>
      <c r="B67" s="18" t="s">
        <v>294</v>
      </c>
      <c r="C67" s="19" t="s">
        <v>27</v>
      </c>
      <c r="D67" s="18" t="s">
        <v>19</v>
      </c>
      <c r="E67" s="18" t="s">
        <v>24</v>
      </c>
      <c r="F67" s="24">
        <v>36800</v>
      </c>
      <c r="G67" s="25">
        <v>-1550000</v>
      </c>
      <c r="H67" s="19">
        <v>5.76</v>
      </c>
      <c r="I67">
        <v>0.55000000000000004</v>
      </c>
      <c r="J67" s="19">
        <v>5.3120000000000003</v>
      </c>
      <c r="K67" s="18">
        <f t="shared" si="6"/>
        <v>1550000</v>
      </c>
      <c r="L67" s="18" t="str">
        <f t="shared" si="7"/>
        <v>SELL</v>
      </c>
      <c r="M67" s="18" t="str">
        <f t="shared" si="8"/>
        <v>PUT</v>
      </c>
      <c r="N67" s="18" t="str">
        <f t="shared" si="9"/>
        <v>SELL - PUT</v>
      </c>
      <c r="O67" s="18">
        <f t="shared" si="10"/>
        <v>5.8620000000000001</v>
      </c>
      <c r="P67" s="6">
        <f t="shared" si="11"/>
        <v>-158100.00000000049</v>
      </c>
    </row>
    <row r="68" spans="1:16" x14ac:dyDescent="0.2">
      <c r="A68" s="18" t="s">
        <v>277</v>
      </c>
      <c r="B68" s="18" t="s">
        <v>295</v>
      </c>
      <c r="C68" s="19" t="s">
        <v>27</v>
      </c>
      <c r="D68" s="18" t="s">
        <v>19</v>
      </c>
      <c r="E68" s="18" t="s">
        <v>20</v>
      </c>
      <c r="F68" s="24">
        <v>36800</v>
      </c>
      <c r="G68" s="25">
        <v>310000</v>
      </c>
      <c r="H68" s="19">
        <v>5.76</v>
      </c>
      <c r="I68">
        <v>0.7</v>
      </c>
      <c r="J68" s="19">
        <v>5.3120000000000003</v>
      </c>
      <c r="K68" s="18">
        <f t="shared" si="6"/>
        <v>310000</v>
      </c>
      <c r="L68" s="18" t="str">
        <f t="shared" si="7"/>
        <v>BUY</v>
      </c>
      <c r="M68" s="18" t="str">
        <f t="shared" si="8"/>
        <v>CALL</v>
      </c>
      <c r="N68" s="18" t="str">
        <f t="shared" si="9"/>
        <v>BUY - CALL</v>
      </c>
      <c r="O68" s="18">
        <f t="shared" si="10"/>
        <v>6.0120000000000005</v>
      </c>
      <c r="P68" s="6">
        <f t="shared" si="11"/>
        <v>0</v>
      </c>
    </row>
    <row r="69" spans="1:16" x14ac:dyDescent="0.2">
      <c r="A69" s="18" t="s">
        <v>121</v>
      </c>
      <c r="B69" s="18" t="s">
        <v>296</v>
      </c>
      <c r="C69" s="19" t="s">
        <v>27</v>
      </c>
      <c r="D69" s="18" t="s">
        <v>19</v>
      </c>
      <c r="E69" s="18" t="s">
        <v>20</v>
      </c>
      <c r="F69" s="24">
        <v>36800</v>
      </c>
      <c r="G69" s="25">
        <v>-620000</v>
      </c>
      <c r="H69" s="19">
        <v>5.76</v>
      </c>
      <c r="I69">
        <v>0.4</v>
      </c>
      <c r="J69" s="19">
        <v>5.3120000000000003</v>
      </c>
      <c r="K69" s="18">
        <f t="shared" si="6"/>
        <v>620000</v>
      </c>
      <c r="L69" s="18" t="str">
        <f t="shared" si="7"/>
        <v>SELL</v>
      </c>
      <c r="M69" s="18" t="str">
        <f t="shared" si="8"/>
        <v>CALL</v>
      </c>
      <c r="N69" s="18" t="str">
        <f t="shared" si="9"/>
        <v>SELL - CALL</v>
      </c>
      <c r="O69" s="18">
        <f t="shared" si="10"/>
        <v>5.7120000000000006</v>
      </c>
      <c r="P69" s="6">
        <f t="shared" si="11"/>
        <v>-29759.999999999476</v>
      </c>
    </row>
    <row r="70" spans="1:16" x14ac:dyDescent="0.2">
      <c r="A70" s="18" t="s">
        <v>276</v>
      </c>
      <c r="B70" s="18" t="s">
        <v>297</v>
      </c>
      <c r="C70" s="19" t="s">
        <v>27</v>
      </c>
      <c r="D70" s="18" t="s">
        <v>19</v>
      </c>
      <c r="E70" s="18" t="s">
        <v>24</v>
      </c>
      <c r="F70" s="24">
        <v>36800</v>
      </c>
      <c r="G70" s="25">
        <v>310000</v>
      </c>
      <c r="H70" s="19">
        <v>5.76</v>
      </c>
      <c r="I70">
        <v>0.4</v>
      </c>
      <c r="J70" s="19">
        <v>5.3120000000000003</v>
      </c>
      <c r="K70" s="18">
        <f t="shared" si="6"/>
        <v>310000</v>
      </c>
      <c r="L70" s="18" t="str">
        <f t="shared" si="7"/>
        <v>BUY</v>
      </c>
      <c r="M70" s="18" t="str">
        <f t="shared" si="8"/>
        <v>PUT</v>
      </c>
      <c r="N70" s="18" t="str">
        <f t="shared" si="9"/>
        <v>BUY - PUT</v>
      </c>
      <c r="O70" s="18">
        <f t="shared" si="10"/>
        <v>5.7120000000000006</v>
      </c>
      <c r="P70" s="6">
        <f t="shared" si="11"/>
        <v>0</v>
      </c>
    </row>
    <row r="71" spans="1:16" x14ac:dyDescent="0.2">
      <c r="A71" t="s">
        <v>276</v>
      </c>
      <c r="B71" t="s">
        <v>299</v>
      </c>
      <c r="C71" s="19" t="s">
        <v>27</v>
      </c>
      <c r="D71" t="s">
        <v>19</v>
      </c>
      <c r="E71" t="s">
        <v>24</v>
      </c>
      <c r="F71" s="24">
        <v>36800</v>
      </c>
      <c r="G71">
        <v>-1240000</v>
      </c>
      <c r="H71" s="19">
        <v>5.76</v>
      </c>
      <c r="I71">
        <v>0.4</v>
      </c>
      <c r="J71" s="19">
        <v>5.3120000000000003</v>
      </c>
      <c r="K71" s="18">
        <f t="shared" si="6"/>
        <v>1240000</v>
      </c>
      <c r="L71" s="18" t="str">
        <f t="shared" si="7"/>
        <v>SELL</v>
      </c>
      <c r="M71" s="18" t="str">
        <f t="shared" si="8"/>
        <v>PUT</v>
      </c>
      <c r="N71" s="18" t="str">
        <f t="shared" si="9"/>
        <v>SELL - PUT</v>
      </c>
      <c r="O71" s="18">
        <f t="shared" si="10"/>
        <v>5.7120000000000006</v>
      </c>
      <c r="P71" s="6">
        <f t="shared" si="11"/>
        <v>0</v>
      </c>
    </row>
    <row r="72" spans="1:16" x14ac:dyDescent="0.2">
      <c r="A72" t="s">
        <v>276</v>
      </c>
      <c r="B72" t="s">
        <v>300</v>
      </c>
      <c r="C72" s="19" t="s">
        <v>27</v>
      </c>
      <c r="D72" t="s">
        <v>19</v>
      </c>
      <c r="E72" t="s">
        <v>24</v>
      </c>
      <c r="F72" s="24">
        <v>36800</v>
      </c>
      <c r="G72">
        <v>-1550000</v>
      </c>
      <c r="H72" s="19">
        <v>5.76</v>
      </c>
      <c r="I72">
        <v>0.4</v>
      </c>
      <c r="J72" s="19">
        <v>5.3120000000000003</v>
      </c>
      <c r="K72" s="18">
        <f t="shared" si="6"/>
        <v>1550000</v>
      </c>
      <c r="L72" s="18" t="str">
        <f t="shared" si="7"/>
        <v>SELL</v>
      </c>
      <c r="M72" s="18" t="str">
        <f t="shared" si="8"/>
        <v>PUT</v>
      </c>
      <c r="N72" s="18" t="str">
        <f t="shared" si="9"/>
        <v>SELL - PUT</v>
      </c>
      <c r="O72" s="18">
        <f t="shared" si="10"/>
        <v>5.7120000000000006</v>
      </c>
      <c r="P72" s="6">
        <f t="shared" si="11"/>
        <v>0</v>
      </c>
    </row>
    <row r="73" spans="1:16" x14ac:dyDescent="0.2">
      <c r="A73" t="s">
        <v>277</v>
      </c>
      <c r="B73" t="s">
        <v>301</v>
      </c>
      <c r="C73" s="19" t="s">
        <v>27</v>
      </c>
      <c r="D73" t="s">
        <v>19</v>
      </c>
      <c r="E73" t="s">
        <v>20</v>
      </c>
      <c r="F73" s="24">
        <v>36800</v>
      </c>
      <c r="G73">
        <v>1550000</v>
      </c>
      <c r="H73" s="19">
        <v>5.76</v>
      </c>
      <c r="I73">
        <v>0.5</v>
      </c>
      <c r="J73" s="19">
        <v>5.3120000000000003</v>
      </c>
      <c r="K73" s="18">
        <f t="shared" si="6"/>
        <v>1550000</v>
      </c>
      <c r="L73" s="18" t="str">
        <f t="shared" si="7"/>
        <v>BUY</v>
      </c>
      <c r="M73" s="18" t="str">
        <f t="shared" si="8"/>
        <v>CALL</v>
      </c>
      <c r="N73" s="18" t="str">
        <f t="shared" si="9"/>
        <v>BUY - CALL</v>
      </c>
      <c r="O73" s="18">
        <f t="shared" si="10"/>
        <v>5.8120000000000003</v>
      </c>
      <c r="P73" s="6">
        <f t="shared" si="11"/>
        <v>0</v>
      </c>
    </row>
    <row r="74" spans="1:16" x14ac:dyDescent="0.2">
      <c r="A74" t="s">
        <v>118</v>
      </c>
      <c r="B74" t="s">
        <v>322</v>
      </c>
      <c r="C74" s="19" t="s">
        <v>27</v>
      </c>
      <c r="D74" t="s">
        <v>19</v>
      </c>
      <c r="E74" t="s">
        <v>20</v>
      </c>
      <c r="F74" s="24">
        <v>36800</v>
      </c>
      <c r="G74">
        <v>500000</v>
      </c>
      <c r="H74" s="19">
        <v>5.76</v>
      </c>
      <c r="I74">
        <v>0.7</v>
      </c>
      <c r="J74" s="19">
        <v>5.3120000000000003</v>
      </c>
      <c r="K74" s="18">
        <f t="shared" si="6"/>
        <v>500000</v>
      </c>
      <c r="L74" s="18" t="str">
        <f t="shared" si="7"/>
        <v>BUY</v>
      </c>
      <c r="M74" s="18" t="str">
        <f t="shared" si="8"/>
        <v>CALL</v>
      </c>
      <c r="N74" s="18" t="str">
        <f t="shared" si="9"/>
        <v>BUY - CALL</v>
      </c>
      <c r="O74" s="18">
        <f t="shared" si="10"/>
        <v>6.0120000000000005</v>
      </c>
      <c r="P74" s="6">
        <f t="shared" si="11"/>
        <v>0</v>
      </c>
    </row>
    <row r="75" spans="1:16" x14ac:dyDescent="0.2">
      <c r="A75" t="s">
        <v>118</v>
      </c>
      <c r="B75" t="s">
        <v>323</v>
      </c>
      <c r="C75" s="19" t="s">
        <v>27</v>
      </c>
      <c r="D75" t="s">
        <v>19</v>
      </c>
      <c r="E75" t="s">
        <v>20</v>
      </c>
      <c r="F75" s="24">
        <v>36800</v>
      </c>
      <c r="G75">
        <v>-500000</v>
      </c>
      <c r="H75" s="19">
        <v>5.76</v>
      </c>
      <c r="I75">
        <v>0.4</v>
      </c>
      <c r="J75" s="19">
        <v>5.3120000000000003</v>
      </c>
      <c r="K75" s="18">
        <f t="shared" si="6"/>
        <v>500000</v>
      </c>
      <c r="L75" s="18" t="str">
        <f t="shared" si="7"/>
        <v>SELL</v>
      </c>
      <c r="M75" s="18" t="str">
        <f t="shared" si="8"/>
        <v>CALL</v>
      </c>
      <c r="N75" s="18" t="str">
        <f t="shared" si="9"/>
        <v>SELL - CALL</v>
      </c>
      <c r="O75" s="18">
        <f t="shared" si="10"/>
        <v>5.7120000000000006</v>
      </c>
      <c r="P75" s="6">
        <f t="shared" si="11"/>
        <v>-23999.999999999578</v>
      </c>
    </row>
    <row r="76" spans="1:16" x14ac:dyDescent="0.2">
      <c r="A76" s="17" t="s">
        <v>198</v>
      </c>
      <c r="B76" t="s">
        <v>207</v>
      </c>
      <c r="C76" s="19" t="s">
        <v>208</v>
      </c>
      <c r="D76" t="s">
        <v>19</v>
      </c>
      <c r="E76" t="s">
        <v>20</v>
      </c>
      <c r="F76" s="24">
        <v>36800</v>
      </c>
      <c r="G76" s="25">
        <v>-500000</v>
      </c>
      <c r="H76" s="20">
        <v>5.57</v>
      </c>
      <c r="I76">
        <v>0.1</v>
      </c>
      <c r="J76" s="19">
        <v>5.3120000000000003</v>
      </c>
      <c r="K76" s="18">
        <f t="shared" si="6"/>
        <v>500000</v>
      </c>
      <c r="L76" s="18" t="str">
        <f t="shared" si="7"/>
        <v>SELL</v>
      </c>
      <c r="M76" s="18" t="str">
        <f t="shared" si="8"/>
        <v>CALL</v>
      </c>
      <c r="N76" s="18" t="str">
        <f t="shared" si="9"/>
        <v>SELL - CALL</v>
      </c>
      <c r="O76" s="18">
        <f t="shared" si="10"/>
        <v>5.4119999999999999</v>
      </c>
      <c r="P76" s="6">
        <f t="shared" si="11"/>
        <v>-79000.000000000175</v>
      </c>
    </row>
    <row r="77" spans="1:16" x14ac:dyDescent="0.2">
      <c r="A77" s="17" t="s">
        <v>198</v>
      </c>
      <c r="B77" t="s">
        <v>210</v>
      </c>
      <c r="C77" s="19" t="s">
        <v>208</v>
      </c>
      <c r="D77" t="s">
        <v>19</v>
      </c>
      <c r="E77" t="s">
        <v>20</v>
      </c>
      <c r="F77" s="24">
        <v>36800</v>
      </c>
      <c r="G77" s="25">
        <v>-500000</v>
      </c>
      <c r="H77" s="20">
        <v>5.57</v>
      </c>
      <c r="I77">
        <v>0.1</v>
      </c>
      <c r="J77" s="19">
        <v>5.3120000000000003</v>
      </c>
      <c r="K77" s="18">
        <f t="shared" si="6"/>
        <v>500000</v>
      </c>
      <c r="L77" s="18" t="str">
        <f t="shared" si="7"/>
        <v>SELL</v>
      </c>
      <c r="M77" s="18" t="str">
        <f t="shared" si="8"/>
        <v>CALL</v>
      </c>
      <c r="N77" s="18" t="str">
        <f t="shared" si="9"/>
        <v>SELL - CALL</v>
      </c>
      <c r="O77" s="18">
        <f t="shared" si="10"/>
        <v>5.4119999999999999</v>
      </c>
      <c r="P77" s="6">
        <f t="shared" si="11"/>
        <v>-79000.000000000175</v>
      </c>
    </row>
    <row r="78" spans="1:16" x14ac:dyDescent="0.2">
      <c r="A78" s="17" t="s">
        <v>200</v>
      </c>
      <c r="B78" t="s">
        <v>211</v>
      </c>
      <c r="C78" s="19" t="s">
        <v>208</v>
      </c>
      <c r="D78" t="s">
        <v>19</v>
      </c>
      <c r="E78" t="s">
        <v>20</v>
      </c>
      <c r="F78" s="24">
        <v>36800</v>
      </c>
      <c r="G78" s="25">
        <v>-310000</v>
      </c>
      <c r="H78" s="20">
        <v>5.57</v>
      </c>
      <c r="I78">
        <v>4.4999999999999998E-2</v>
      </c>
      <c r="J78" s="19">
        <v>5.3120000000000003</v>
      </c>
      <c r="K78" s="18">
        <f t="shared" si="6"/>
        <v>310000</v>
      </c>
      <c r="L78" s="18" t="str">
        <f t="shared" si="7"/>
        <v>SELL</v>
      </c>
      <c r="M78" s="18" t="str">
        <f t="shared" si="8"/>
        <v>CALL</v>
      </c>
      <c r="N78" s="18" t="str">
        <f t="shared" si="9"/>
        <v>SELL - CALL</v>
      </c>
      <c r="O78" s="18">
        <f t="shared" si="10"/>
        <v>5.3570000000000002</v>
      </c>
      <c r="P78" s="6">
        <f t="shared" si="11"/>
        <v>-66030.000000000029</v>
      </c>
    </row>
    <row r="79" spans="1:16" x14ac:dyDescent="0.2">
      <c r="A79" s="17" t="s">
        <v>200</v>
      </c>
      <c r="B79" t="s">
        <v>211</v>
      </c>
      <c r="C79" s="19" t="s">
        <v>208</v>
      </c>
      <c r="D79" t="s">
        <v>19</v>
      </c>
      <c r="E79" t="s">
        <v>24</v>
      </c>
      <c r="F79" s="24">
        <v>36800</v>
      </c>
      <c r="G79" s="25">
        <v>-310000</v>
      </c>
      <c r="H79" s="20">
        <v>5.57</v>
      </c>
      <c r="I79">
        <v>4.4999999999999998E-2</v>
      </c>
      <c r="J79" s="19">
        <v>5.3120000000000003</v>
      </c>
      <c r="K79" s="18">
        <f t="shared" si="6"/>
        <v>310000</v>
      </c>
      <c r="L79" s="18" t="str">
        <f t="shared" si="7"/>
        <v>SELL</v>
      </c>
      <c r="M79" s="18" t="str">
        <f t="shared" si="8"/>
        <v>PUT</v>
      </c>
      <c r="N79" s="18" t="str">
        <f t="shared" si="9"/>
        <v>SELL - PUT</v>
      </c>
      <c r="O79" s="18">
        <f t="shared" si="10"/>
        <v>5.3570000000000002</v>
      </c>
      <c r="P79" s="6">
        <f t="shared" si="11"/>
        <v>0</v>
      </c>
    </row>
    <row r="80" spans="1:16" x14ac:dyDescent="0.2">
      <c r="A80" s="17" t="s">
        <v>115</v>
      </c>
      <c r="B80" t="s">
        <v>213</v>
      </c>
      <c r="C80" s="19" t="s">
        <v>208</v>
      </c>
      <c r="D80" t="s">
        <v>19</v>
      </c>
      <c r="E80" t="s">
        <v>20</v>
      </c>
      <c r="F80" s="24">
        <v>36800</v>
      </c>
      <c r="G80" s="25">
        <v>155000</v>
      </c>
      <c r="H80" s="20">
        <v>5.57</v>
      </c>
      <c r="I80">
        <v>0.1</v>
      </c>
      <c r="J80" s="19">
        <v>5.3120000000000003</v>
      </c>
      <c r="K80" s="18">
        <f t="shared" si="6"/>
        <v>155000</v>
      </c>
      <c r="L80" s="18" t="str">
        <f t="shared" si="7"/>
        <v>BUY</v>
      </c>
      <c r="M80" s="18" t="str">
        <f t="shared" si="8"/>
        <v>CALL</v>
      </c>
      <c r="N80" s="18" t="str">
        <f t="shared" si="9"/>
        <v>BUY - CALL</v>
      </c>
      <c r="O80" s="18">
        <f t="shared" si="10"/>
        <v>5.4119999999999999</v>
      </c>
      <c r="P80" s="6">
        <f t="shared" si="11"/>
        <v>24490.000000000055</v>
      </c>
    </row>
    <row r="81" spans="1:16" x14ac:dyDescent="0.2">
      <c r="A81" t="s">
        <v>277</v>
      </c>
      <c r="B81" t="s">
        <v>298</v>
      </c>
      <c r="C81" s="19" t="s">
        <v>208</v>
      </c>
      <c r="D81" t="s">
        <v>19</v>
      </c>
      <c r="E81" t="s">
        <v>24</v>
      </c>
      <c r="F81" s="24">
        <v>36800</v>
      </c>
      <c r="G81">
        <v>500000</v>
      </c>
      <c r="H81" s="20">
        <v>5.57</v>
      </c>
      <c r="I81">
        <v>0.3</v>
      </c>
      <c r="J81" s="19">
        <v>5.3120000000000003</v>
      </c>
      <c r="K81" s="18">
        <f t="shared" si="6"/>
        <v>500000</v>
      </c>
      <c r="L81" s="18" t="str">
        <f t="shared" si="7"/>
        <v>BUY</v>
      </c>
      <c r="M81" s="18" t="str">
        <f t="shared" si="8"/>
        <v>PUT</v>
      </c>
      <c r="N81" s="18" t="str">
        <f t="shared" si="9"/>
        <v>BUY - PUT</v>
      </c>
      <c r="O81" s="18">
        <f t="shared" si="10"/>
        <v>5.6120000000000001</v>
      </c>
      <c r="P81" s="6">
        <f t="shared" si="11"/>
        <v>20999.999999999909</v>
      </c>
    </row>
    <row r="82" spans="1:16" x14ac:dyDescent="0.2">
      <c r="A82" t="s">
        <v>253</v>
      </c>
      <c r="B82" t="s">
        <v>260</v>
      </c>
      <c r="C82" s="19" t="s">
        <v>208</v>
      </c>
      <c r="D82" t="s">
        <v>19</v>
      </c>
      <c r="E82" t="s">
        <v>20</v>
      </c>
      <c r="F82" s="24">
        <v>36800</v>
      </c>
      <c r="G82">
        <v>620000</v>
      </c>
      <c r="H82" s="20">
        <v>5.57</v>
      </c>
      <c r="I82">
        <v>0.85</v>
      </c>
      <c r="J82" s="19">
        <v>5.3120000000000003</v>
      </c>
      <c r="K82" s="18">
        <f t="shared" si="6"/>
        <v>620000</v>
      </c>
      <c r="L82" s="18" t="str">
        <f t="shared" si="7"/>
        <v>BUY</v>
      </c>
      <c r="M82" s="18" t="str">
        <f t="shared" si="8"/>
        <v>CALL</v>
      </c>
      <c r="N82" s="18" t="str">
        <f t="shared" si="9"/>
        <v>BUY - CALL</v>
      </c>
      <c r="O82" s="18">
        <f t="shared" si="10"/>
        <v>6.1619999999999999</v>
      </c>
      <c r="P82" s="6">
        <f t="shared" si="11"/>
        <v>0</v>
      </c>
    </row>
    <row r="83" spans="1:16" x14ac:dyDescent="0.2">
      <c r="A83" t="s">
        <v>253</v>
      </c>
      <c r="B83" t="s">
        <v>261</v>
      </c>
      <c r="C83" s="19" t="s">
        <v>208</v>
      </c>
      <c r="D83" t="s">
        <v>19</v>
      </c>
      <c r="E83" t="s">
        <v>24</v>
      </c>
      <c r="F83" s="24">
        <v>36800</v>
      </c>
      <c r="G83">
        <v>-620000</v>
      </c>
      <c r="H83" s="20">
        <v>5.57</v>
      </c>
      <c r="I83">
        <v>0.5</v>
      </c>
      <c r="J83" s="19">
        <v>5.3120000000000003</v>
      </c>
      <c r="K83" s="18">
        <f t="shared" si="6"/>
        <v>620000</v>
      </c>
      <c r="L83" s="18" t="str">
        <f t="shared" si="7"/>
        <v>SELL</v>
      </c>
      <c r="M83" s="18" t="str">
        <f t="shared" si="8"/>
        <v>PUT</v>
      </c>
      <c r="N83" s="18" t="str">
        <f t="shared" si="9"/>
        <v>SELL - PUT</v>
      </c>
      <c r="O83" s="18">
        <f t="shared" si="10"/>
        <v>5.8120000000000003</v>
      </c>
      <c r="P83" s="6">
        <f t="shared" si="11"/>
        <v>-150040</v>
      </c>
    </row>
    <row r="84" spans="1:16" x14ac:dyDescent="0.2">
      <c r="A84" t="s">
        <v>253</v>
      </c>
      <c r="B84" t="s">
        <v>262</v>
      </c>
      <c r="C84" s="19" t="s">
        <v>208</v>
      </c>
      <c r="D84" t="s">
        <v>19</v>
      </c>
      <c r="E84" t="s">
        <v>24</v>
      </c>
      <c r="F84" s="24">
        <v>36800</v>
      </c>
      <c r="G84">
        <v>-155000</v>
      </c>
      <c r="H84" s="20">
        <v>5.57</v>
      </c>
      <c r="I84">
        <v>0.5</v>
      </c>
      <c r="J84" s="19">
        <v>5.3120000000000003</v>
      </c>
      <c r="K84" s="18">
        <f t="shared" si="6"/>
        <v>155000</v>
      </c>
      <c r="L84" s="18" t="str">
        <f t="shared" si="7"/>
        <v>SELL</v>
      </c>
      <c r="M84" s="18" t="str">
        <f t="shared" si="8"/>
        <v>PUT</v>
      </c>
      <c r="N84" s="18" t="str">
        <f t="shared" si="9"/>
        <v>SELL - PUT</v>
      </c>
      <c r="O84" s="18">
        <f t="shared" si="10"/>
        <v>5.8120000000000003</v>
      </c>
      <c r="P84" s="6">
        <f t="shared" si="11"/>
        <v>-37510</v>
      </c>
    </row>
    <row r="85" spans="1:16" x14ac:dyDescent="0.2">
      <c r="A85" t="s">
        <v>173</v>
      </c>
      <c r="B85" t="s">
        <v>263</v>
      </c>
      <c r="C85" s="19" t="s">
        <v>208</v>
      </c>
      <c r="D85" t="s">
        <v>19</v>
      </c>
      <c r="E85" t="s">
        <v>24</v>
      </c>
      <c r="F85" s="24">
        <v>36800</v>
      </c>
      <c r="G85">
        <v>155000</v>
      </c>
      <c r="H85" s="20">
        <v>5.57</v>
      </c>
      <c r="I85">
        <v>0.5</v>
      </c>
      <c r="J85" s="19">
        <v>5.3120000000000003</v>
      </c>
      <c r="K85" s="18">
        <f t="shared" si="6"/>
        <v>155000</v>
      </c>
      <c r="L85" s="18" t="str">
        <f t="shared" si="7"/>
        <v>BUY</v>
      </c>
      <c r="M85" s="18" t="str">
        <f t="shared" si="8"/>
        <v>PUT</v>
      </c>
      <c r="N85" s="18" t="str">
        <f t="shared" si="9"/>
        <v>BUY - PUT</v>
      </c>
      <c r="O85" s="18">
        <f t="shared" si="10"/>
        <v>5.8120000000000003</v>
      </c>
      <c r="P85" s="6">
        <f t="shared" si="11"/>
        <v>37510</v>
      </c>
    </row>
    <row r="86" spans="1:16" x14ac:dyDescent="0.2">
      <c r="A86" t="s">
        <v>172</v>
      </c>
      <c r="B86" t="s">
        <v>264</v>
      </c>
      <c r="C86" s="19" t="s">
        <v>208</v>
      </c>
      <c r="D86" t="s">
        <v>19</v>
      </c>
      <c r="E86" t="s">
        <v>20</v>
      </c>
      <c r="F86" s="24">
        <v>36800</v>
      </c>
      <c r="G86">
        <v>1000000</v>
      </c>
      <c r="H86" s="20">
        <v>5.57</v>
      </c>
      <c r="I86">
        <v>0.7</v>
      </c>
      <c r="J86" s="19">
        <v>5.3120000000000003</v>
      </c>
      <c r="K86" s="18">
        <f t="shared" si="6"/>
        <v>1000000</v>
      </c>
      <c r="L86" s="18" t="str">
        <f t="shared" si="7"/>
        <v>BUY</v>
      </c>
      <c r="M86" s="18" t="str">
        <f t="shared" si="8"/>
        <v>CALL</v>
      </c>
      <c r="N86" s="18" t="str">
        <f t="shared" si="9"/>
        <v>BUY - CALL</v>
      </c>
      <c r="O86" s="18">
        <f t="shared" si="10"/>
        <v>6.0120000000000005</v>
      </c>
      <c r="P86" s="6">
        <f t="shared" si="11"/>
        <v>0</v>
      </c>
    </row>
    <row r="87" spans="1:16" x14ac:dyDescent="0.2">
      <c r="A87" t="s">
        <v>173</v>
      </c>
      <c r="B87" t="s">
        <v>265</v>
      </c>
      <c r="C87" s="19" t="s">
        <v>208</v>
      </c>
      <c r="D87" t="s">
        <v>19</v>
      </c>
      <c r="E87" t="s">
        <v>24</v>
      </c>
      <c r="F87" s="24">
        <v>36800</v>
      </c>
      <c r="G87">
        <v>-155000</v>
      </c>
      <c r="H87" s="20">
        <v>5.57</v>
      </c>
      <c r="I87">
        <v>0.5</v>
      </c>
      <c r="J87" s="19">
        <v>5.3120000000000003</v>
      </c>
      <c r="K87" s="18">
        <f t="shared" si="6"/>
        <v>155000</v>
      </c>
      <c r="L87" s="18" t="str">
        <f t="shared" si="7"/>
        <v>SELL</v>
      </c>
      <c r="M87" s="18" t="str">
        <f t="shared" si="8"/>
        <v>PUT</v>
      </c>
      <c r="N87" s="18" t="str">
        <f t="shared" si="9"/>
        <v>SELL - PUT</v>
      </c>
      <c r="O87" s="18">
        <f t="shared" si="10"/>
        <v>5.8120000000000003</v>
      </c>
      <c r="P87" s="6">
        <f t="shared" si="11"/>
        <v>-37510</v>
      </c>
    </row>
    <row r="88" spans="1:16" x14ac:dyDescent="0.2">
      <c r="A88" t="s">
        <v>253</v>
      </c>
      <c r="B88" t="s">
        <v>269</v>
      </c>
      <c r="C88" s="19" t="s">
        <v>208</v>
      </c>
      <c r="D88" t="s">
        <v>19</v>
      </c>
      <c r="E88" t="s">
        <v>20</v>
      </c>
      <c r="F88" s="24">
        <v>36800</v>
      </c>
      <c r="G88">
        <v>465000</v>
      </c>
      <c r="H88" s="20">
        <v>5.57</v>
      </c>
      <c r="I88">
        <v>0.5</v>
      </c>
      <c r="J88" s="19">
        <v>5.3120000000000003</v>
      </c>
      <c r="K88" s="18">
        <f t="shared" si="6"/>
        <v>465000</v>
      </c>
      <c r="L88" s="18" t="str">
        <f t="shared" si="7"/>
        <v>BUY</v>
      </c>
      <c r="M88" s="18" t="str">
        <f t="shared" si="8"/>
        <v>CALL</v>
      </c>
      <c r="N88" s="18" t="str">
        <f t="shared" si="9"/>
        <v>BUY - CALL</v>
      </c>
      <c r="O88" s="18">
        <f t="shared" si="10"/>
        <v>5.8120000000000003</v>
      </c>
      <c r="P88" s="6">
        <f t="shared" si="11"/>
        <v>0</v>
      </c>
    </row>
    <row r="89" spans="1:16" x14ac:dyDescent="0.2">
      <c r="A89" t="s">
        <v>218</v>
      </c>
      <c r="B89" t="s">
        <v>304</v>
      </c>
      <c r="C89" s="19" t="s">
        <v>208</v>
      </c>
      <c r="D89" t="s">
        <v>19</v>
      </c>
      <c r="E89" t="s">
        <v>20</v>
      </c>
      <c r="F89" s="24">
        <v>36800</v>
      </c>
      <c r="G89">
        <v>620000</v>
      </c>
      <c r="H89" s="20">
        <v>5.57</v>
      </c>
      <c r="I89">
        <v>0.75</v>
      </c>
      <c r="J89" s="19">
        <v>5.3120000000000003</v>
      </c>
      <c r="K89" s="18">
        <f t="shared" si="6"/>
        <v>620000</v>
      </c>
      <c r="L89" s="18" t="str">
        <f t="shared" si="7"/>
        <v>BUY</v>
      </c>
      <c r="M89" s="18" t="str">
        <f t="shared" si="8"/>
        <v>CALL</v>
      </c>
      <c r="N89" s="18" t="str">
        <f t="shared" si="9"/>
        <v>BUY - CALL</v>
      </c>
      <c r="O89" s="18">
        <f t="shared" si="10"/>
        <v>6.0620000000000003</v>
      </c>
      <c r="P89" s="6">
        <f t="shared" si="11"/>
        <v>0</v>
      </c>
    </row>
    <row r="90" spans="1:16" x14ac:dyDescent="0.2">
      <c r="A90" t="s">
        <v>218</v>
      </c>
      <c r="B90" t="s">
        <v>305</v>
      </c>
      <c r="C90" s="19" t="s">
        <v>208</v>
      </c>
      <c r="D90" t="s">
        <v>19</v>
      </c>
      <c r="E90" t="s">
        <v>24</v>
      </c>
      <c r="F90" s="24">
        <v>36800</v>
      </c>
      <c r="G90">
        <v>-620000</v>
      </c>
      <c r="H90" s="20">
        <v>5.57</v>
      </c>
      <c r="I90">
        <v>0.4</v>
      </c>
      <c r="J90" s="19">
        <v>5.3120000000000003</v>
      </c>
      <c r="K90" s="18">
        <f t="shared" si="6"/>
        <v>620000</v>
      </c>
      <c r="L90" s="18" t="str">
        <f t="shared" si="7"/>
        <v>SELL</v>
      </c>
      <c r="M90" s="18" t="str">
        <f t="shared" si="8"/>
        <v>PUT</v>
      </c>
      <c r="N90" s="18" t="str">
        <f t="shared" si="9"/>
        <v>SELL - PUT</v>
      </c>
      <c r="O90" s="18">
        <f t="shared" si="10"/>
        <v>5.7120000000000006</v>
      </c>
      <c r="P90" s="6">
        <f t="shared" si="11"/>
        <v>-88040.000000000218</v>
      </c>
    </row>
    <row r="91" spans="1:16" x14ac:dyDescent="0.2">
      <c r="A91" t="s">
        <v>253</v>
      </c>
      <c r="B91" t="s">
        <v>306</v>
      </c>
      <c r="C91" s="19" t="s">
        <v>208</v>
      </c>
      <c r="D91" t="s">
        <v>19</v>
      </c>
      <c r="E91" t="s">
        <v>20</v>
      </c>
      <c r="F91" s="24">
        <v>36800</v>
      </c>
      <c r="G91">
        <v>620000</v>
      </c>
      <c r="H91" s="20">
        <v>5.57</v>
      </c>
      <c r="I91">
        <v>0.75</v>
      </c>
      <c r="J91" s="19">
        <v>5.3120000000000003</v>
      </c>
      <c r="K91" s="18">
        <f t="shared" si="6"/>
        <v>620000</v>
      </c>
      <c r="L91" s="18" t="str">
        <f t="shared" si="7"/>
        <v>BUY</v>
      </c>
      <c r="M91" s="18" t="str">
        <f t="shared" si="8"/>
        <v>CALL</v>
      </c>
      <c r="N91" s="18" t="str">
        <f t="shared" si="9"/>
        <v>BUY - CALL</v>
      </c>
      <c r="O91" s="18">
        <f t="shared" si="10"/>
        <v>6.0620000000000003</v>
      </c>
      <c r="P91" s="6">
        <f t="shared" si="11"/>
        <v>0</v>
      </c>
    </row>
    <row r="92" spans="1:16" x14ac:dyDescent="0.2">
      <c r="A92" t="s">
        <v>253</v>
      </c>
      <c r="B92" t="s">
        <v>307</v>
      </c>
      <c r="C92" s="19" t="s">
        <v>208</v>
      </c>
      <c r="D92" t="s">
        <v>19</v>
      </c>
      <c r="E92" t="s">
        <v>24</v>
      </c>
      <c r="F92" s="24">
        <v>36800</v>
      </c>
      <c r="G92">
        <v>-620000</v>
      </c>
      <c r="H92" s="20">
        <v>5.57</v>
      </c>
      <c r="I92">
        <v>0.4</v>
      </c>
      <c r="J92" s="19">
        <v>5.3120000000000003</v>
      </c>
      <c r="K92" s="18">
        <f t="shared" si="6"/>
        <v>620000</v>
      </c>
      <c r="L92" s="18" t="str">
        <f t="shared" si="7"/>
        <v>SELL</v>
      </c>
      <c r="M92" s="18" t="str">
        <f t="shared" si="8"/>
        <v>PUT</v>
      </c>
      <c r="N92" s="18" t="str">
        <f t="shared" si="9"/>
        <v>SELL - PUT</v>
      </c>
      <c r="O92" s="18">
        <f t="shared" si="10"/>
        <v>5.7120000000000006</v>
      </c>
      <c r="P92" s="6">
        <f t="shared" si="11"/>
        <v>-88040.000000000218</v>
      </c>
    </row>
    <row r="93" spans="1:16" x14ac:dyDescent="0.2">
      <c r="A93" t="s">
        <v>278</v>
      </c>
      <c r="B93" t="s">
        <v>308</v>
      </c>
      <c r="C93" s="19" t="s">
        <v>208</v>
      </c>
      <c r="D93" t="s">
        <v>19</v>
      </c>
      <c r="E93" t="s">
        <v>20</v>
      </c>
      <c r="F93" s="24">
        <v>36800</v>
      </c>
      <c r="G93">
        <v>310000</v>
      </c>
      <c r="H93" s="20">
        <v>5.57</v>
      </c>
      <c r="I93">
        <v>0.8</v>
      </c>
      <c r="J93" s="19">
        <v>5.3120000000000003</v>
      </c>
      <c r="K93" s="18">
        <f t="shared" si="6"/>
        <v>310000</v>
      </c>
      <c r="L93" s="18" t="str">
        <f t="shared" si="7"/>
        <v>BUY</v>
      </c>
      <c r="M93" s="18" t="str">
        <f t="shared" si="8"/>
        <v>CALL</v>
      </c>
      <c r="N93" s="18" t="str">
        <f t="shared" si="9"/>
        <v>BUY - CALL</v>
      </c>
      <c r="O93" s="18">
        <f t="shared" si="10"/>
        <v>6.1120000000000001</v>
      </c>
      <c r="P93" s="6">
        <f t="shared" si="11"/>
        <v>0</v>
      </c>
    </row>
    <row r="94" spans="1:16" x14ac:dyDescent="0.2">
      <c r="A94" t="s">
        <v>172</v>
      </c>
      <c r="B94" t="s">
        <v>309</v>
      </c>
      <c r="C94" s="19" t="s">
        <v>208</v>
      </c>
      <c r="D94" t="s">
        <v>19</v>
      </c>
      <c r="E94" t="s">
        <v>20</v>
      </c>
      <c r="F94" s="24">
        <v>36800</v>
      </c>
      <c r="G94">
        <v>1000000</v>
      </c>
      <c r="H94" s="20">
        <v>5.57</v>
      </c>
      <c r="I94">
        <v>3</v>
      </c>
      <c r="J94" s="19">
        <v>5.3120000000000003</v>
      </c>
      <c r="K94" s="18">
        <f t="shared" si="6"/>
        <v>1000000</v>
      </c>
      <c r="L94" s="18" t="str">
        <f t="shared" si="7"/>
        <v>BUY</v>
      </c>
      <c r="M94" s="18" t="str">
        <f t="shared" si="8"/>
        <v>CALL</v>
      </c>
      <c r="N94" s="18" t="str">
        <f t="shared" si="9"/>
        <v>BUY - CALL</v>
      </c>
      <c r="O94" s="18">
        <f t="shared" si="10"/>
        <v>8.3120000000000012</v>
      </c>
      <c r="P94" s="6">
        <f t="shared" si="11"/>
        <v>0</v>
      </c>
    </row>
    <row r="95" spans="1:16" x14ac:dyDescent="0.2">
      <c r="A95" t="s">
        <v>279</v>
      </c>
      <c r="B95" t="s">
        <v>310</v>
      </c>
      <c r="C95" s="19" t="s">
        <v>208</v>
      </c>
      <c r="D95" t="s">
        <v>19</v>
      </c>
      <c r="E95" t="s">
        <v>24</v>
      </c>
      <c r="F95" s="24">
        <v>36800</v>
      </c>
      <c r="G95">
        <v>-155000</v>
      </c>
      <c r="H95" s="20">
        <v>5.57</v>
      </c>
      <c r="I95">
        <v>0.5</v>
      </c>
      <c r="J95" s="19">
        <v>5.3120000000000003</v>
      </c>
      <c r="K95" s="18">
        <f t="shared" si="6"/>
        <v>155000</v>
      </c>
      <c r="L95" s="18" t="str">
        <f t="shared" si="7"/>
        <v>SELL</v>
      </c>
      <c r="M95" s="18" t="str">
        <f t="shared" si="8"/>
        <v>PUT</v>
      </c>
      <c r="N95" s="18" t="str">
        <f t="shared" si="9"/>
        <v>SELL - PUT</v>
      </c>
      <c r="O95" s="18">
        <f t="shared" si="10"/>
        <v>5.8120000000000003</v>
      </c>
      <c r="P95" s="6">
        <f t="shared" si="11"/>
        <v>-37510</v>
      </c>
    </row>
    <row r="96" spans="1:16" x14ac:dyDescent="0.2">
      <c r="A96" t="s">
        <v>172</v>
      </c>
      <c r="B96" t="s">
        <v>311</v>
      </c>
      <c r="C96" s="19" t="s">
        <v>208</v>
      </c>
      <c r="D96" t="s">
        <v>19</v>
      </c>
      <c r="E96" t="s">
        <v>24</v>
      </c>
      <c r="F96" s="24">
        <v>36800</v>
      </c>
      <c r="G96">
        <v>1000000</v>
      </c>
      <c r="H96" s="20">
        <v>5.57</v>
      </c>
      <c r="I96">
        <v>1</v>
      </c>
      <c r="J96" s="19">
        <v>5.3120000000000003</v>
      </c>
      <c r="K96" s="18">
        <f t="shared" si="6"/>
        <v>1000000</v>
      </c>
      <c r="L96" s="18" t="str">
        <f t="shared" si="7"/>
        <v>BUY</v>
      </c>
      <c r="M96" s="18" t="str">
        <f t="shared" si="8"/>
        <v>PUT</v>
      </c>
      <c r="N96" s="18" t="str">
        <f t="shared" si="9"/>
        <v>BUY - PUT</v>
      </c>
      <c r="O96" s="18">
        <f t="shared" si="10"/>
        <v>6.3120000000000003</v>
      </c>
      <c r="P96" s="6">
        <f t="shared" si="11"/>
        <v>742000</v>
      </c>
    </row>
    <row r="97" spans="1:16" x14ac:dyDescent="0.2">
      <c r="A97" t="s">
        <v>172</v>
      </c>
      <c r="B97" t="s">
        <v>312</v>
      </c>
      <c r="C97" s="19" t="s">
        <v>208</v>
      </c>
      <c r="D97" t="s">
        <v>19</v>
      </c>
      <c r="E97" t="s">
        <v>24</v>
      </c>
      <c r="F97" s="24">
        <v>36800</v>
      </c>
      <c r="G97">
        <v>1100000</v>
      </c>
      <c r="H97" s="20">
        <v>5.57</v>
      </c>
      <c r="I97">
        <v>1</v>
      </c>
      <c r="J97" s="19">
        <v>5.3120000000000003</v>
      </c>
      <c r="K97" s="18">
        <f t="shared" si="6"/>
        <v>1100000</v>
      </c>
      <c r="L97" s="18" t="str">
        <f t="shared" si="7"/>
        <v>BUY</v>
      </c>
      <c r="M97" s="18" t="str">
        <f t="shared" si="8"/>
        <v>PUT</v>
      </c>
      <c r="N97" s="18" t="str">
        <f t="shared" si="9"/>
        <v>BUY - PUT</v>
      </c>
      <c r="O97" s="18">
        <f t="shared" si="10"/>
        <v>6.3120000000000003</v>
      </c>
      <c r="P97" s="6">
        <f t="shared" si="11"/>
        <v>816200</v>
      </c>
    </row>
    <row r="98" spans="1:16" x14ac:dyDescent="0.2">
      <c r="A98" t="s">
        <v>172</v>
      </c>
      <c r="B98" t="s">
        <v>313</v>
      </c>
      <c r="C98" s="19" t="s">
        <v>208</v>
      </c>
      <c r="D98" t="s">
        <v>19</v>
      </c>
      <c r="E98" t="s">
        <v>24</v>
      </c>
      <c r="F98" s="24">
        <v>36800</v>
      </c>
      <c r="G98">
        <v>-500000</v>
      </c>
      <c r="H98" s="20">
        <v>5.57</v>
      </c>
      <c r="I98">
        <v>1.5</v>
      </c>
      <c r="J98" s="19">
        <v>5.3120000000000003</v>
      </c>
      <c r="K98" s="18">
        <f t="shared" si="6"/>
        <v>500000</v>
      </c>
      <c r="L98" s="18" t="str">
        <f t="shared" si="7"/>
        <v>SELL</v>
      </c>
      <c r="M98" s="18" t="str">
        <f t="shared" si="8"/>
        <v>PUT</v>
      </c>
      <c r="N98" s="18" t="str">
        <f t="shared" si="9"/>
        <v>SELL - PUT</v>
      </c>
      <c r="O98" s="18">
        <f t="shared" si="10"/>
        <v>6.8120000000000003</v>
      </c>
      <c r="P98" s="6">
        <f t="shared" si="11"/>
        <v>-621000</v>
      </c>
    </row>
    <row r="99" spans="1:16" x14ac:dyDescent="0.2">
      <c r="A99" t="s">
        <v>253</v>
      </c>
      <c r="B99" t="s">
        <v>314</v>
      </c>
      <c r="C99" s="19" t="s">
        <v>208</v>
      </c>
      <c r="D99" t="s">
        <v>19</v>
      </c>
      <c r="E99" t="s">
        <v>24</v>
      </c>
      <c r="F99" s="24">
        <v>36800</v>
      </c>
      <c r="G99">
        <v>-620000</v>
      </c>
      <c r="H99" s="20">
        <v>5.57</v>
      </c>
      <c r="I99">
        <v>0.75</v>
      </c>
      <c r="J99" s="19">
        <v>5.3120000000000003</v>
      </c>
      <c r="K99" s="18">
        <f t="shared" si="6"/>
        <v>620000</v>
      </c>
      <c r="L99" s="18" t="str">
        <f t="shared" si="7"/>
        <v>SELL</v>
      </c>
      <c r="M99" s="18" t="str">
        <f t="shared" si="8"/>
        <v>PUT</v>
      </c>
      <c r="N99" s="18" t="str">
        <f t="shared" si="9"/>
        <v>SELL - PUT</v>
      </c>
      <c r="O99" s="18">
        <f t="shared" si="10"/>
        <v>6.0620000000000003</v>
      </c>
      <c r="P99" s="6">
        <f t="shared" si="11"/>
        <v>-305040</v>
      </c>
    </row>
    <row r="100" spans="1:16" x14ac:dyDescent="0.2">
      <c r="A100" t="s">
        <v>253</v>
      </c>
      <c r="B100" t="s">
        <v>315</v>
      </c>
      <c r="C100" s="19" t="s">
        <v>208</v>
      </c>
      <c r="D100" t="s">
        <v>19</v>
      </c>
      <c r="E100" t="s">
        <v>24</v>
      </c>
      <c r="F100" s="24">
        <v>36800</v>
      </c>
      <c r="G100">
        <v>-620000</v>
      </c>
      <c r="H100" s="20">
        <v>5.57</v>
      </c>
      <c r="I100">
        <v>0.85</v>
      </c>
      <c r="J100" s="19">
        <v>5.3120000000000003</v>
      </c>
      <c r="K100" s="18">
        <f t="shared" si="6"/>
        <v>620000</v>
      </c>
      <c r="L100" s="18" t="str">
        <f t="shared" si="7"/>
        <v>SELL</v>
      </c>
      <c r="M100" s="18" t="str">
        <f t="shared" si="8"/>
        <v>PUT</v>
      </c>
      <c r="N100" s="18" t="str">
        <f t="shared" si="9"/>
        <v>SELL - PUT</v>
      </c>
      <c r="O100" s="18">
        <f t="shared" si="10"/>
        <v>6.1619999999999999</v>
      </c>
      <c r="P100" s="6">
        <f t="shared" si="11"/>
        <v>-367039.99999999977</v>
      </c>
    </row>
    <row r="101" spans="1:16" x14ac:dyDescent="0.2">
      <c r="A101" t="s">
        <v>278</v>
      </c>
      <c r="B101" t="s">
        <v>316</v>
      </c>
      <c r="C101" s="19" t="s">
        <v>208</v>
      </c>
      <c r="D101" t="s">
        <v>19</v>
      </c>
      <c r="E101" t="s">
        <v>24</v>
      </c>
      <c r="F101" s="24">
        <v>36800</v>
      </c>
      <c r="G101">
        <v>-310000</v>
      </c>
      <c r="H101" s="20">
        <v>5.57</v>
      </c>
      <c r="I101">
        <v>0.5</v>
      </c>
      <c r="J101" s="19">
        <v>5.3120000000000003</v>
      </c>
      <c r="K101" s="18">
        <f t="shared" si="6"/>
        <v>310000</v>
      </c>
      <c r="L101" s="18" t="str">
        <f t="shared" si="7"/>
        <v>SELL</v>
      </c>
      <c r="M101" s="18" t="str">
        <f t="shared" si="8"/>
        <v>PUT</v>
      </c>
      <c r="N101" s="18" t="str">
        <f t="shared" si="9"/>
        <v>SELL - PUT</v>
      </c>
      <c r="O101" s="18">
        <f t="shared" si="10"/>
        <v>5.8120000000000003</v>
      </c>
      <c r="P101" s="6">
        <f t="shared" si="11"/>
        <v>-75020</v>
      </c>
    </row>
    <row r="102" spans="1:16" x14ac:dyDescent="0.2">
      <c r="A102" t="s">
        <v>279</v>
      </c>
      <c r="B102" t="s">
        <v>317</v>
      </c>
      <c r="C102" s="19" t="s">
        <v>208</v>
      </c>
      <c r="D102" t="s">
        <v>19</v>
      </c>
      <c r="E102" t="s">
        <v>24</v>
      </c>
      <c r="F102" s="24">
        <v>36800</v>
      </c>
      <c r="G102">
        <v>155000</v>
      </c>
      <c r="H102" s="20">
        <v>5.57</v>
      </c>
      <c r="I102">
        <v>0.5</v>
      </c>
      <c r="J102" s="19">
        <v>5.3120000000000003</v>
      </c>
      <c r="K102" s="18">
        <f t="shared" si="6"/>
        <v>155000</v>
      </c>
      <c r="L102" s="18" t="str">
        <f t="shared" si="7"/>
        <v>BUY</v>
      </c>
      <c r="M102" s="18" t="str">
        <f t="shared" si="8"/>
        <v>PUT</v>
      </c>
      <c r="N102" s="18" t="str">
        <f t="shared" si="9"/>
        <v>BUY - PUT</v>
      </c>
      <c r="O102" s="18">
        <f t="shared" si="10"/>
        <v>5.8120000000000003</v>
      </c>
      <c r="P102" s="6">
        <f t="shared" si="11"/>
        <v>37510</v>
      </c>
    </row>
    <row r="103" spans="1:16" x14ac:dyDescent="0.2">
      <c r="A103" t="s">
        <v>172</v>
      </c>
      <c r="B103" t="s">
        <v>321</v>
      </c>
      <c r="C103" s="19" t="s">
        <v>208</v>
      </c>
      <c r="D103" t="s">
        <v>19</v>
      </c>
      <c r="E103" t="s">
        <v>24</v>
      </c>
      <c r="F103" s="24">
        <v>36800</v>
      </c>
      <c r="G103">
        <v>-1000000</v>
      </c>
      <c r="H103" s="20">
        <v>5.57</v>
      </c>
      <c r="I103">
        <v>0.5</v>
      </c>
      <c r="J103" s="19">
        <v>5.3120000000000003</v>
      </c>
      <c r="K103" s="18">
        <f t="shared" si="6"/>
        <v>1000000</v>
      </c>
      <c r="L103" s="18" t="str">
        <f t="shared" si="7"/>
        <v>SELL</v>
      </c>
      <c r="M103" s="18" t="str">
        <f t="shared" si="8"/>
        <v>PUT</v>
      </c>
      <c r="N103" s="18" t="str">
        <f t="shared" si="9"/>
        <v>SELL - PUT</v>
      </c>
      <c r="O103" s="18">
        <f t="shared" si="10"/>
        <v>5.8120000000000003</v>
      </c>
      <c r="P103" s="6">
        <f t="shared" si="11"/>
        <v>-242000</v>
      </c>
    </row>
    <row r="104" spans="1:16" x14ac:dyDescent="0.2">
      <c r="A104" t="s">
        <v>172</v>
      </c>
      <c r="B104" t="s">
        <v>325</v>
      </c>
      <c r="C104" s="19" t="s">
        <v>208</v>
      </c>
      <c r="D104" t="s">
        <v>19</v>
      </c>
      <c r="E104" t="s">
        <v>24</v>
      </c>
      <c r="F104" s="24">
        <v>36800</v>
      </c>
      <c r="G104">
        <v>-500000</v>
      </c>
      <c r="H104" s="20">
        <v>5.57</v>
      </c>
      <c r="I104">
        <v>0.5</v>
      </c>
      <c r="J104" s="19">
        <v>5.3120000000000003</v>
      </c>
      <c r="K104" s="18">
        <f t="shared" si="6"/>
        <v>500000</v>
      </c>
      <c r="L104" s="18" t="str">
        <f t="shared" si="7"/>
        <v>SELL</v>
      </c>
      <c r="M104" s="18" t="str">
        <f t="shared" si="8"/>
        <v>PUT</v>
      </c>
      <c r="N104" s="18" t="str">
        <f t="shared" si="9"/>
        <v>SELL - PUT</v>
      </c>
      <c r="O104" s="18">
        <f t="shared" si="10"/>
        <v>5.8120000000000003</v>
      </c>
      <c r="P104" s="6">
        <f t="shared" si="11"/>
        <v>-121000</v>
      </c>
    </row>
    <row r="105" spans="1:16" ht="13.5" thickBot="1" x14ac:dyDescent="0.25">
      <c r="A105" t="s">
        <v>198</v>
      </c>
      <c r="B105" t="s">
        <v>326</v>
      </c>
      <c r="C105" s="19" t="s">
        <v>208</v>
      </c>
      <c r="D105" t="s">
        <v>19</v>
      </c>
      <c r="E105" t="s">
        <v>20</v>
      </c>
      <c r="F105" s="24">
        <v>36800</v>
      </c>
      <c r="G105">
        <v>-500000</v>
      </c>
      <c r="H105" s="20">
        <v>5.57</v>
      </c>
      <c r="I105">
        <v>1</v>
      </c>
      <c r="J105" s="19">
        <v>5.3120000000000003</v>
      </c>
      <c r="K105" s="18">
        <f t="shared" si="6"/>
        <v>500000</v>
      </c>
      <c r="L105" s="18" t="str">
        <f t="shared" si="7"/>
        <v>SELL</v>
      </c>
      <c r="M105" s="18" t="str">
        <f t="shared" si="8"/>
        <v>CALL</v>
      </c>
      <c r="N105" s="18" t="str">
        <f t="shared" si="9"/>
        <v>SELL - CALL</v>
      </c>
      <c r="O105" s="18">
        <f t="shared" si="10"/>
        <v>6.3120000000000003</v>
      </c>
      <c r="P105" s="82">
        <f t="shared" si="11"/>
        <v>0</v>
      </c>
    </row>
    <row r="106" spans="1:16" ht="18.75" customHeight="1" thickBot="1" x14ac:dyDescent="0.25">
      <c r="A106" s="83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5">
        <f>SUM(P3:P105)</f>
        <v>1606019.999999997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SEP-2000</vt:lpstr>
      <vt:lpstr>Oct-2000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2023-09-10T13:17:12Z</dcterms:modified>
</cp:coreProperties>
</file>