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957D51-369F-4F94-9BDD-E524E2F7B32A}" xr6:coauthVersionLast="47" xr6:coauthVersionMax="47" xr10:uidLastSave="{00000000-0000-0000-0000-000000000000}"/>
  <bookViews>
    <workbookView xWindow="-120" yWindow="-120" windowWidth="38640" windowHeight="15720" tabRatio="408" firstSheet="1" activeTab="1"/>
  </bookViews>
  <sheets>
    <sheet name="Total Wholesale" sheetId="2" r:id="rId1"/>
    <sheet name="Earnings Summary" sheetId="4" r:id="rId2"/>
    <sheet name="Earnings Summary 2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1">'Earnings Summary'!$A$1:$AB$55</definedName>
    <definedName name="_xlnm.Print_Area" localSheetId="2">'Earnings Summary 2'!$A$1:$AB$55</definedName>
    <definedName name="_xlnm.Print_Area" localSheetId="0">'Total Wholesale'!$A$1:$M$43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4" l="1"/>
  <c r="B2" i="4"/>
  <c r="E5" i="4"/>
  <c r="G5" i="4"/>
  <c r="J5" i="4"/>
  <c r="L5" i="4"/>
  <c r="O5" i="4"/>
  <c r="Q5" i="4"/>
  <c r="T5" i="4"/>
  <c r="V5" i="4"/>
  <c r="E6" i="4"/>
  <c r="G6" i="4"/>
  <c r="J6" i="4"/>
  <c r="L6" i="4"/>
  <c r="O6" i="4"/>
  <c r="Q6" i="4"/>
  <c r="T6" i="4"/>
  <c r="V6" i="4"/>
  <c r="T7" i="4"/>
  <c r="V7" i="4"/>
  <c r="Y8" i="4"/>
  <c r="AA8" i="4"/>
  <c r="O9" i="4"/>
  <c r="Q9" i="4"/>
  <c r="O10" i="4"/>
  <c r="Q10" i="4"/>
  <c r="Y10" i="4"/>
  <c r="AA10" i="4"/>
  <c r="Y11" i="4"/>
  <c r="AA11" i="4"/>
  <c r="T13" i="4"/>
  <c r="V13" i="4"/>
  <c r="T14" i="4"/>
  <c r="V14" i="4"/>
  <c r="E16" i="4"/>
  <c r="G16" i="4"/>
  <c r="O16" i="4"/>
  <c r="Q16" i="4"/>
  <c r="T16" i="4"/>
  <c r="V16" i="4"/>
  <c r="E17" i="4"/>
  <c r="G17" i="4"/>
  <c r="J17" i="4"/>
  <c r="L17" i="4"/>
  <c r="O17" i="4"/>
  <c r="Q17" i="4"/>
  <c r="T17" i="4"/>
  <c r="V17" i="4"/>
  <c r="E18" i="4"/>
  <c r="G18" i="4"/>
  <c r="J18" i="4"/>
  <c r="L18" i="4"/>
  <c r="O18" i="4"/>
  <c r="Q18" i="4"/>
  <c r="T18" i="4"/>
  <c r="V18" i="4"/>
  <c r="Y18" i="4"/>
  <c r="AA18" i="4"/>
  <c r="E20" i="4"/>
  <c r="G20" i="4"/>
  <c r="J20" i="4"/>
  <c r="L20" i="4"/>
  <c r="O20" i="4"/>
  <c r="Q20" i="4"/>
  <c r="T20" i="4"/>
  <c r="V20" i="4"/>
  <c r="Y20" i="4"/>
  <c r="AA20" i="4"/>
  <c r="E22" i="4"/>
  <c r="G22" i="4"/>
  <c r="O22" i="4"/>
  <c r="Q22" i="4"/>
  <c r="T22" i="4"/>
  <c r="V22" i="4"/>
  <c r="Y22" i="4"/>
  <c r="AA22" i="4"/>
  <c r="E23" i="4"/>
  <c r="G23" i="4"/>
  <c r="O23" i="4"/>
  <c r="Q23" i="4"/>
  <c r="T23" i="4"/>
  <c r="V23" i="4"/>
  <c r="Y23" i="4"/>
  <c r="AA23" i="4"/>
  <c r="E24" i="4"/>
  <c r="G24" i="4"/>
  <c r="O24" i="4"/>
  <c r="Q24" i="4"/>
  <c r="T24" i="4"/>
  <c r="V24" i="4"/>
  <c r="Y24" i="4"/>
  <c r="AA24" i="4"/>
  <c r="E25" i="4"/>
  <c r="G25" i="4"/>
  <c r="O25" i="4"/>
  <c r="Q25" i="4"/>
  <c r="T25" i="4"/>
  <c r="V25" i="4"/>
  <c r="Y25" i="4"/>
  <c r="AA25" i="4"/>
  <c r="E26" i="4"/>
  <c r="G26" i="4"/>
  <c r="J26" i="4"/>
  <c r="L26" i="4"/>
  <c r="O26" i="4"/>
  <c r="Q26" i="4"/>
  <c r="T26" i="4"/>
  <c r="V26" i="4"/>
  <c r="Y26" i="4"/>
  <c r="AA26" i="4"/>
  <c r="T27" i="4"/>
  <c r="V27" i="4"/>
  <c r="E28" i="4"/>
  <c r="G28" i="4"/>
  <c r="J28" i="4"/>
  <c r="L28" i="4"/>
  <c r="O28" i="4"/>
  <c r="Q28" i="4"/>
  <c r="T28" i="4"/>
  <c r="V28" i="4"/>
  <c r="Y28" i="4"/>
  <c r="AA28" i="4"/>
  <c r="E30" i="4"/>
  <c r="G30" i="4"/>
  <c r="J30" i="4"/>
  <c r="L30" i="4"/>
  <c r="O30" i="4"/>
  <c r="Q30" i="4"/>
  <c r="T30" i="4"/>
  <c r="V30" i="4"/>
  <c r="Y30" i="4"/>
  <c r="AA30" i="4"/>
  <c r="E32" i="4"/>
  <c r="G32" i="4"/>
  <c r="J32" i="4"/>
  <c r="L32" i="4"/>
  <c r="O32" i="4"/>
  <c r="Q32" i="4"/>
  <c r="T32" i="4"/>
  <c r="V32" i="4"/>
  <c r="Y32" i="4"/>
  <c r="AA32" i="4"/>
  <c r="E33" i="4"/>
  <c r="G33" i="4"/>
  <c r="J33" i="4"/>
  <c r="L33" i="4"/>
  <c r="O33" i="4"/>
  <c r="Q33" i="4"/>
  <c r="T33" i="4"/>
  <c r="V33" i="4"/>
  <c r="Y33" i="4"/>
  <c r="AA33" i="4"/>
  <c r="E34" i="4"/>
  <c r="G34" i="4"/>
  <c r="J34" i="4"/>
  <c r="L34" i="4"/>
  <c r="O34" i="4"/>
  <c r="Q34" i="4"/>
  <c r="T34" i="4"/>
  <c r="V34" i="4"/>
  <c r="Y34" i="4"/>
  <c r="AA34" i="4"/>
  <c r="E35" i="4"/>
  <c r="G35" i="4"/>
  <c r="J35" i="4"/>
  <c r="L35" i="4"/>
  <c r="O35" i="4"/>
  <c r="Q35" i="4"/>
  <c r="T35" i="4"/>
  <c r="V35" i="4"/>
  <c r="Y35" i="4"/>
  <c r="AA35" i="4"/>
  <c r="E36" i="4"/>
  <c r="G36" i="4"/>
  <c r="J36" i="4"/>
  <c r="L36" i="4"/>
  <c r="O36" i="4"/>
  <c r="Q36" i="4"/>
  <c r="T36" i="4"/>
  <c r="V36" i="4"/>
  <c r="Y36" i="4"/>
  <c r="AA36" i="4"/>
  <c r="E37" i="4"/>
  <c r="G37" i="4"/>
  <c r="J37" i="4"/>
  <c r="L37" i="4"/>
  <c r="O37" i="4"/>
  <c r="Q37" i="4"/>
  <c r="T37" i="4"/>
  <c r="V37" i="4"/>
  <c r="Y37" i="4"/>
  <c r="AA37" i="4"/>
  <c r="E38" i="4"/>
  <c r="G38" i="4"/>
  <c r="J38" i="4"/>
  <c r="L38" i="4"/>
  <c r="O38" i="4"/>
  <c r="Q38" i="4"/>
  <c r="T38" i="4"/>
  <c r="V38" i="4"/>
  <c r="Y38" i="4"/>
  <c r="AA38" i="4"/>
  <c r="E39" i="4"/>
  <c r="G39" i="4"/>
  <c r="J39" i="4"/>
  <c r="L39" i="4"/>
  <c r="O39" i="4"/>
  <c r="Q39" i="4"/>
  <c r="T39" i="4"/>
  <c r="V39" i="4"/>
  <c r="Y39" i="4"/>
  <c r="AA39" i="4"/>
  <c r="Y1" i="5"/>
  <c r="B2" i="5"/>
  <c r="E12" i="5"/>
  <c r="G12" i="5"/>
  <c r="J15" i="5"/>
  <c r="L15" i="5"/>
  <c r="Y17" i="5"/>
  <c r="AA17" i="5"/>
  <c r="E18" i="5"/>
  <c r="G18" i="5"/>
  <c r="J18" i="5"/>
  <c r="L18" i="5"/>
  <c r="O18" i="5"/>
  <c r="Q18" i="5"/>
  <c r="T18" i="5"/>
  <c r="V18" i="5"/>
  <c r="Y18" i="5"/>
  <c r="AA18" i="5"/>
  <c r="E20" i="5"/>
  <c r="G20" i="5"/>
  <c r="J20" i="5"/>
  <c r="L20" i="5"/>
  <c r="Y20" i="5"/>
  <c r="AA20" i="5"/>
  <c r="E22" i="5"/>
  <c r="G22" i="5"/>
  <c r="J22" i="5"/>
  <c r="L22" i="5"/>
  <c r="O22" i="5"/>
  <c r="Q22" i="5"/>
  <c r="Y22" i="5"/>
  <c r="AA22" i="5"/>
  <c r="E23" i="5"/>
  <c r="G23" i="5"/>
  <c r="J23" i="5"/>
  <c r="L23" i="5"/>
  <c r="O23" i="5"/>
  <c r="Q23" i="5"/>
  <c r="Y23" i="5"/>
  <c r="AA23" i="5"/>
  <c r="E24" i="5"/>
  <c r="G24" i="5"/>
  <c r="J24" i="5"/>
  <c r="L24" i="5"/>
  <c r="O24" i="5"/>
  <c r="Q24" i="5"/>
  <c r="Y24" i="5"/>
  <c r="AA24" i="5"/>
  <c r="E25" i="5"/>
  <c r="G25" i="5"/>
  <c r="J25" i="5"/>
  <c r="L25" i="5"/>
  <c r="O25" i="5"/>
  <c r="Q25" i="5"/>
  <c r="Y25" i="5"/>
  <c r="AA25" i="5"/>
  <c r="E26" i="5"/>
  <c r="G26" i="5"/>
  <c r="J26" i="5"/>
  <c r="L26" i="5"/>
  <c r="O26" i="5"/>
  <c r="Q26" i="5"/>
  <c r="T26" i="5"/>
  <c r="V26" i="5"/>
  <c r="Y26" i="5"/>
  <c r="AA26" i="5"/>
  <c r="Y27" i="5"/>
  <c r="AA27" i="5"/>
  <c r="E28" i="5"/>
  <c r="G28" i="5"/>
  <c r="J28" i="5"/>
  <c r="L28" i="5"/>
  <c r="O28" i="5"/>
  <c r="Q28" i="5"/>
  <c r="T28" i="5"/>
  <c r="V28" i="5"/>
  <c r="Y28" i="5"/>
  <c r="AA28" i="5"/>
  <c r="E30" i="5"/>
  <c r="G30" i="5"/>
  <c r="J30" i="5"/>
  <c r="L30" i="5"/>
  <c r="O30" i="5"/>
  <c r="Q30" i="5"/>
  <c r="T30" i="5"/>
  <c r="V30" i="5"/>
  <c r="Y30" i="5"/>
  <c r="AA30" i="5"/>
  <c r="E32" i="5"/>
  <c r="G32" i="5"/>
  <c r="J32" i="5"/>
  <c r="L32" i="5"/>
  <c r="O32" i="5"/>
  <c r="Q32" i="5"/>
  <c r="T32" i="5"/>
  <c r="V32" i="5"/>
  <c r="Y32" i="5"/>
  <c r="AA32" i="5"/>
  <c r="E33" i="5"/>
  <c r="G33" i="5"/>
  <c r="J33" i="5"/>
  <c r="L33" i="5"/>
  <c r="O33" i="5"/>
  <c r="Q33" i="5"/>
  <c r="T33" i="5"/>
  <c r="V33" i="5"/>
  <c r="Y33" i="5"/>
  <c r="AA33" i="5"/>
  <c r="E34" i="5"/>
  <c r="G34" i="5"/>
  <c r="J34" i="5"/>
  <c r="L34" i="5"/>
  <c r="O34" i="5"/>
  <c r="Q34" i="5"/>
  <c r="T34" i="5"/>
  <c r="V34" i="5"/>
  <c r="Y34" i="5"/>
  <c r="AA34" i="5"/>
  <c r="E35" i="5"/>
  <c r="G35" i="5"/>
  <c r="J35" i="5"/>
  <c r="L35" i="5"/>
  <c r="O35" i="5"/>
  <c r="Q35" i="5"/>
  <c r="T35" i="5"/>
  <c r="V35" i="5"/>
  <c r="Y35" i="5"/>
  <c r="AA35" i="5"/>
  <c r="E36" i="5"/>
  <c r="G36" i="5"/>
  <c r="J36" i="5"/>
  <c r="L36" i="5"/>
  <c r="O36" i="5"/>
  <c r="Q36" i="5"/>
  <c r="T36" i="5"/>
  <c r="V36" i="5"/>
  <c r="Y36" i="5"/>
  <c r="AA36" i="5"/>
  <c r="E37" i="5"/>
  <c r="G37" i="5"/>
  <c r="J37" i="5"/>
  <c r="L37" i="5"/>
  <c r="O37" i="5"/>
  <c r="Q37" i="5"/>
  <c r="T37" i="5"/>
  <c r="V37" i="5"/>
  <c r="Y37" i="5"/>
  <c r="AA37" i="5"/>
  <c r="E38" i="5"/>
  <c r="G38" i="5"/>
  <c r="J38" i="5"/>
  <c r="L38" i="5"/>
  <c r="O38" i="5"/>
  <c r="Q38" i="5"/>
  <c r="T38" i="5"/>
  <c r="V38" i="5"/>
  <c r="Y38" i="5"/>
  <c r="AA38" i="5"/>
  <c r="E39" i="5"/>
  <c r="G39" i="5"/>
  <c r="J39" i="5"/>
  <c r="L39" i="5"/>
  <c r="O39" i="5"/>
  <c r="Q39" i="5"/>
  <c r="T39" i="5"/>
  <c r="V39" i="5"/>
  <c r="Y39" i="5"/>
  <c r="AA39" i="5"/>
  <c r="L1" i="2"/>
  <c r="B2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1" i="2"/>
  <c r="F21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1" i="2"/>
  <c r="F31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</calcChain>
</file>

<file path=xl/comments1.xml><?xml version="1.0" encoding="utf-8"?>
<comments xmlns="http://schemas.openxmlformats.org/spreadsheetml/2006/main">
  <authors>
    <author>sstrong</author>
  </authors>
  <commentList>
    <comment ref="AS1" authorId="0" shapeId="0">
      <text>
        <r>
          <rPr>
            <b/>
            <sz val="8"/>
            <color indexed="81"/>
            <rFont val="Tahoma"/>
          </rPr>
          <t>sstrong:</t>
        </r>
        <r>
          <rPr>
            <sz val="8"/>
            <color indexed="81"/>
            <rFont val="Tahoma"/>
          </rPr>
          <t xml:space="preserve">
feeds from EBIT line</t>
        </r>
      </text>
    </comment>
  </commentList>
</comments>
</file>

<file path=xl/comments2.xml><?xml version="1.0" encoding="utf-8"?>
<comments xmlns="http://schemas.openxmlformats.org/spreadsheetml/2006/main">
  <authors>
    <author>sstrong</author>
  </authors>
  <commentList>
    <comment ref="AS1" authorId="0" shapeId="0">
      <text>
        <r>
          <rPr>
            <b/>
            <sz val="8"/>
            <color indexed="81"/>
            <rFont val="Tahoma"/>
          </rPr>
          <t>sstrong:</t>
        </r>
        <r>
          <rPr>
            <sz val="8"/>
            <color indexed="81"/>
            <rFont val="Tahoma"/>
          </rPr>
          <t xml:space="preserve">
feeds from EBIT line</t>
        </r>
      </text>
    </comment>
  </commentList>
</comments>
</file>

<file path=xl/sharedStrings.xml><?xml version="1.0" encoding="utf-8"?>
<sst xmlns="http://schemas.openxmlformats.org/spreadsheetml/2006/main" count="324" uniqueCount="70">
  <si>
    <t>Gas</t>
  </si>
  <si>
    <t>Power</t>
  </si>
  <si>
    <t>Trading Margin</t>
  </si>
  <si>
    <t>Actual</t>
  </si>
  <si>
    <t>Plan</t>
  </si>
  <si>
    <t>Europe</t>
  </si>
  <si>
    <t>Public Portfolio</t>
  </si>
  <si>
    <t>Private Valuation</t>
  </si>
  <si>
    <t>Asset/Accrual Margin</t>
  </si>
  <si>
    <t>Assets &amp; Investments</t>
  </si>
  <si>
    <t>Expenses</t>
  </si>
  <si>
    <t>$</t>
  </si>
  <si>
    <t xml:space="preserve"> EARNINGS SUMMARY</t>
  </si>
  <si>
    <t>Metals</t>
  </si>
  <si>
    <t>Global Markets</t>
  </si>
  <si>
    <t>Other*</t>
  </si>
  <si>
    <t>TOTAL MARGIN</t>
  </si>
  <si>
    <t>EBT</t>
  </si>
  <si>
    <t>Drift</t>
  </si>
  <si>
    <t>Origination Margin</t>
  </si>
  <si>
    <t>Industrial Markets</t>
  </si>
  <si>
    <t>EES 50%</t>
  </si>
  <si>
    <t>Global Assets</t>
  </si>
  <si>
    <t>Total Wholesale</t>
  </si>
  <si>
    <t>Australia</t>
  </si>
  <si>
    <t>EBIT</t>
  </si>
  <si>
    <t>Interest</t>
  </si>
  <si>
    <t>Group Expenses</t>
  </si>
  <si>
    <t>Facility Costs</t>
  </si>
  <si>
    <t>Corporate Expenses</t>
  </si>
  <si>
    <t>Direct Commercial Expenses</t>
  </si>
  <si>
    <t>Equity Earnings Enron Ind. Ptrs.</t>
  </si>
  <si>
    <t>E Commerce</t>
  </si>
  <si>
    <t>Crude &amp; Products</t>
  </si>
  <si>
    <t>Pulp &amp; Paper, Lumber, &amp; Steel</t>
  </si>
  <si>
    <t>Wholesale Office of Chairman</t>
  </si>
  <si>
    <t>Japan</t>
  </si>
  <si>
    <t>Total</t>
  </si>
  <si>
    <t xml:space="preserve"> Net Works</t>
  </si>
  <si>
    <t>EEOS</t>
  </si>
  <si>
    <t>Tariff Risk Management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</si>
  <si>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</si>
  <si>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</si>
  <si>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</si>
  <si>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</si>
  <si>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</si>
  <si>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</si>
  <si>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</si>
  <si>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</si>
  <si>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</si>
  <si>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</si>
  <si>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</si>
  <si>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</si>
  <si>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 xml:space="preserve"> Global Assets</t>
  </si>
  <si>
    <t xml:space="preserve">         Net Works</t>
  </si>
  <si>
    <t xml:space="preserve"> Industrial Markets</t>
  </si>
  <si>
    <t>Networks</t>
  </si>
  <si>
    <t>Wholesale Office</t>
  </si>
  <si>
    <t>Industrial Mrkts</t>
  </si>
  <si>
    <t>EES</t>
  </si>
  <si>
    <t>Global Mrkts</t>
  </si>
  <si>
    <t>South America</t>
  </si>
  <si>
    <t xml:space="preserve">   EES Wholesale</t>
  </si>
  <si>
    <t xml:space="preserve">           Global Markets</t>
  </si>
  <si>
    <t xml:space="preserve">        Wholesale Office of Chairman</t>
  </si>
  <si>
    <t>North America</t>
  </si>
  <si>
    <t>ME/CATS/Margaux</t>
  </si>
  <si>
    <t>CATS/Margaux</t>
  </si>
  <si>
    <t>Financial</t>
  </si>
  <si>
    <r>
      <t xml:space="preserve">Emerging </t>
    </r>
    <r>
      <rPr>
        <sz val="8"/>
        <rFont val="Arial"/>
        <family val="2"/>
      </rPr>
      <t>(Coal, Weather, Emissions, LNG)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</si>
</sst>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_);\(0.0\)"/>
    <numFmt numFmtId="167" formatCode="#,##0.0_);\(#,##0.0\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i/>
      <sz val="10"/>
      <color indexed="9"/>
      <name val="Times New Roman"/>
      <family val="1"/>
    </font>
    <font>
      <b/>
      <sz val="12"/>
      <color indexed="58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20"/>
      <name val="Arial"/>
      <family val="2"/>
    </font>
    <font>
      <b/>
      <sz val="12"/>
      <color indexed="44"/>
      <name val="Arial"/>
      <family val="2"/>
    </font>
    <font>
      <b/>
      <sz val="11"/>
      <color indexed="53"/>
      <name val="Arial"/>
      <family val="2"/>
    </font>
    <font>
      <b/>
      <sz val="12"/>
      <color indexed="56"/>
      <name val="Arial"/>
      <family val="2"/>
    </font>
    <font>
      <b/>
      <sz val="11"/>
      <color indexed="46"/>
      <name val="Arial"/>
      <family val="2"/>
    </font>
    <font>
      <b/>
      <sz val="12"/>
      <color indexed="46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i/>
      <sz val="12"/>
      <color indexed="9"/>
      <name val="Times New Roman"/>
      <family val="1"/>
    </font>
    <font>
      <sz val="12"/>
      <name val="Arial"/>
    </font>
    <font>
      <b/>
      <sz val="8"/>
      <name val="Arial"/>
      <family val="2"/>
    </font>
    <font>
      <b/>
      <sz val="12"/>
      <color indexed="16"/>
      <name val="Arial"/>
      <family val="2"/>
    </font>
    <font>
      <b/>
      <sz val="9"/>
      <color indexed="16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2"/>
      <color indexed="51"/>
      <name val="Arial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51"/>
      </left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46"/>
      </left>
      <right/>
      <top style="thin">
        <color indexed="46"/>
      </top>
      <bottom style="thin">
        <color indexed="46"/>
      </bottom>
      <diagonal/>
    </border>
    <border>
      <left/>
      <right/>
      <top style="thin">
        <color indexed="46"/>
      </top>
      <bottom style="thin">
        <color indexed="46"/>
      </bottom>
      <diagonal/>
    </border>
    <border>
      <left/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56"/>
      </left>
      <right/>
      <top style="thin">
        <color indexed="56"/>
      </top>
      <bottom style="thin">
        <color indexed="56"/>
      </bottom>
      <diagonal/>
    </border>
    <border>
      <left/>
      <right/>
      <top style="thin">
        <color indexed="56"/>
      </top>
      <bottom style="thin">
        <color indexed="56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/>
    <xf numFmtId="164" fontId="5" fillId="0" borderId="0" xfId="1" applyNumberFormat="1" applyFont="1" applyAlignment="1">
      <alignment horizontal="left"/>
    </xf>
    <xf numFmtId="164" fontId="4" fillId="0" borderId="0" xfId="1" applyNumberFormat="1" applyFont="1"/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/>
    </xf>
    <xf numFmtId="164" fontId="12" fillId="0" borderId="0" xfId="0" applyNumberFormat="1" applyFont="1" applyAlignment="1">
      <alignment horizontal="left" vertical="center"/>
    </xf>
    <xf numFmtId="164" fontId="0" fillId="0" borderId="0" xfId="0" applyNumberFormat="1" applyFill="1"/>
    <xf numFmtId="164" fontId="4" fillId="0" borderId="0" xfId="0" applyNumberFormat="1" applyFont="1" applyFill="1"/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>
      <alignment vertical="center"/>
    </xf>
    <xf numFmtId="164" fontId="10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0" borderId="0" xfId="0" applyNumberFormat="1" applyFont="1" applyFill="1" applyAlignment="1">
      <alignment horizontal="right"/>
    </xf>
    <xf numFmtId="170" fontId="4" fillId="0" borderId="3" xfId="0" applyNumberFormat="1" applyFont="1" applyFill="1" applyBorder="1" applyAlignment="1">
      <alignment horizontal="right"/>
    </xf>
    <xf numFmtId="164" fontId="23" fillId="0" borderId="0" xfId="1" applyNumberFormat="1" applyFont="1" applyFill="1" applyAlignment="1"/>
    <xf numFmtId="164" fontId="18" fillId="0" borderId="0" xfId="1" applyNumberFormat="1" applyFont="1" applyFill="1" applyAlignment="1">
      <alignment horizontal="center"/>
    </xf>
    <xf numFmtId="164" fontId="22" fillId="0" borderId="0" xfId="1" applyNumberFormat="1" applyFont="1" applyFill="1" applyAlignment="1">
      <alignment horizontal="center" vertical="center"/>
    </xf>
    <xf numFmtId="164" fontId="23" fillId="0" borderId="0" xfId="1" applyNumberFormat="1" applyFont="1" applyAlignment="1"/>
    <xf numFmtId="164" fontId="0" fillId="0" borderId="0" xfId="0" applyNumberFormat="1" applyFill="1" applyBorder="1"/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0" fillId="0" borderId="0" xfId="0" applyNumberFormat="1"/>
    <xf numFmtId="167" fontId="3" fillId="0" borderId="5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3" xfId="0" applyNumberFormat="1" applyFont="1" applyBorder="1" applyAlignment="1">
      <alignment horizontal="right"/>
    </xf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20" fillId="0" borderId="0" xfId="0" applyFont="1"/>
    <xf numFmtId="164" fontId="20" fillId="0" borderId="0" xfId="0" applyNumberFormat="1" applyFont="1"/>
    <xf numFmtId="49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left"/>
    </xf>
    <xf numFmtId="164" fontId="25" fillId="0" borderId="0" xfId="0" applyNumberFormat="1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left"/>
    </xf>
    <xf numFmtId="164" fontId="20" fillId="2" borderId="0" xfId="0" applyNumberFormat="1" applyFont="1" applyFill="1"/>
    <xf numFmtId="164" fontId="27" fillId="0" borderId="0" xfId="1" applyNumberFormat="1" applyFont="1" applyAlignment="1">
      <alignment horizontal="left"/>
    </xf>
    <xf numFmtId="164" fontId="21" fillId="0" borderId="0" xfId="1" applyNumberFormat="1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64" fontId="31" fillId="3" borderId="7" xfId="0" applyNumberFormat="1" applyFont="1" applyFill="1" applyBorder="1"/>
    <xf numFmtId="164" fontId="31" fillId="3" borderId="8" xfId="0" applyNumberFormat="1" applyFont="1" applyFill="1" applyBorder="1"/>
    <xf numFmtId="164" fontId="31" fillId="2" borderId="6" xfId="0" applyNumberFormat="1" applyFont="1" applyFill="1" applyBorder="1" applyAlignment="1">
      <alignment horizontal="center"/>
    </xf>
    <xf numFmtId="164" fontId="31" fillId="0" borderId="0" xfId="1" applyNumberFormat="1" applyFont="1" applyAlignment="1"/>
    <xf numFmtId="164" fontId="11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64" fontId="32" fillId="0" borderId="0" xfId="0" applyNumberFormat="1" applyFont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13" fillId="0" borderId="0" xfId="0" applyNumberFormat="1" applyFont="1" applyFill="1" applyBorder="1" applyAlignment="1">
      <alignment horizontal="left" vertical="center"/>
    </xf>
    <xf numFmtId="167" fontId="4" fillId="0" borderId="0" xfId="0" applyNumberFormat="1" applyFont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0" xfId="0" applyNumberFormat="1" applyFont="1" applyBorder="1"/>
    <xf numFmtId="164" fontId="22" fillId="4" borderId="0" xfId="1" applyNumberFormat="1" applyFont="1" applyFill="1" applyAlignment="1">
      <alignment horizontal="center" vertical="center"/>
    </xf>
    <xf numFmtId="164" fontId="33" fillId="3" borderId="10" xfId="0" applyNumberFormat="1" applyFont="1" applyFill="1" applyBorder="1" applyAlignment="1">
      <alignment horizontal="center" vertical="center"/>
    </xf>
    <xf numFmtId="164" fontId="33" fillId="3" borderId="11" xfId="0" applyNumberFormat="1" applyFont="1" applyFill="1" applyBorder="1" applyAlignment="1">
      <alignment horizontal="center" vertical="center"/>
    </xf>
    <xf numFmtId="164" fontId="33" fillId="3" borderId="12" xfId="0" applyNumberFormat="1" applyFont="1" applyFill="1" applyBorder="1" applyAlignment="1">
      <alignment horizontal="center" vertical="center"/>
    </xf>
    <xf numFmtId="164" fontId="21" fillId="4" borderId="0" xfId="1" applyNumberFormat="1" applyFont="1" applyFill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1" fillId="0" borderId="18" xfId="0" applyNumberFormat="1" applyFont="1" applyFill="1" applyBorder="1" applyAlignment="1">
      <alignment horizontal="center" vertical="center"/>
    </xf>
    <xf numFmtId="164" fontId="32" fillId="0" borderId="19" xfId="0" applyNumberFormat="1" applyFont="1" applyFill="1" applyBorder="1" applyAlignment="1">
      <alignment horizontal="center" vertical="center"/>
    </xf>
    <xf numFmtId="164" fontId="32" fillId="0" borderId="20" xfId="0" applyNumberFormat="1" applyFont="1" applyFill="1" applyBorder="1" applyAlignment="1">
      <alignment horizontal="center" vertical="center"/>
    </xf>
    <xf numFmtId="164" fontId="32" fillId="0" borderId="21" xfId="0" applyNumberFormat="1" applyFont="1" applyFill="1" applyBorder="1" applyAlignment="1">
      <alignment horizontal="center" vertical="center"/>
    </xf>
    <xf numFmtId="164" fontId="12" fillId="0" borderId="2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10" fillId="0" borderId="25" xfId="0" applyNumberFormat="1" applyFont="1" applyFill="1" applyBorder="1" applyAlignment="1">
      <alignment horizontal="center" vertical="center"/>
    </xf>
    <xf numFmtId="164" fontId="10" fillId="0" borderId="26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center" vertical="center"/>
    </xf>
    <xf numFmtId="164" fontId="9" fillId="0" borderId="29" xfId="0" applyNumberFormat="1" applyFont="1" applyFill="1" applyBorder="1" applyAlignment="1">
      <alignment horizontal="center" vertical="center"/>
    </xf>
    <xf numFmtId="164" fontId="9" fillId="0" borderId="30" xfId="0" applyNumberFormat="1" applyFont="1" applyFill="1" applyBorder="1" applyAlignment="1">
      <alignment horizontal="center" vertical="center"/>
    </xf>
    <xf numFmtId="164" fontId="31" fillId="3" borderId="7" xfId="0" applyNumberFormat="1" applyFont="1" applyFill="1" applyBorder="1" applyAlignment="1">
      <alignment horizontal="center"/>
    </xf>
    <xf numFmtId="164" fontId="31" fillId="3" borderId="13" xfId="0" applyNumberFormat="1" applyFont="1" applyFill="1" applyBorder="1" applyAlignment="1">
      <alignment horizontal="center"/>
    </xf>
    <xf numFmtId="0" fontId="31" fillId="3" borderId="14" xfId="0" applyFont="1" applyFill="1" applyBorder="1" applyAlignment="1">
      <alignment horizontal="center"/>
    </xf>
    <xf numFmtId="0" fontId="31" fillId="3" borderId="15" xfId="0" applyFont="1" applyFill="1" applyBorder="1" applyAlignment="1">
      <alignment horizontal="center"/>
    </xf>
    <xf numFmtId="164" fontId="14" fillId="0" borderId="31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164" fontId="14" fillId="0" borderId="33" xfId="0" applyNumberFormat="1" applyFont="1" applyFill="1" applyBorder="1" applyAlignment="1">
      <alignment horizontal="center" vertical="center"/>
    </xf>
    <xf numFmtId="164" fontId="16" fillId="0" borderId="34" xfId="0" applyNumberFormat="1" applyFont="1" applyFill="1" applyBorder="1" applyAlignment="1">
      <alignment horizontal="center" vertical="center"/>
    </xf>
    <xf numFmtId="164" fontId="16" fillId="0" borderId="35" xfId="0" applyNumberFormat="1" applyFont="1" applyFill="1" applyBorder="1" applyAlignment="1">
      <alignment horizontal="center" vertical="center"/>
    </xf>
    <xf numFmtId="164" fontId="16" fillId="0" borderId="3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64" fontId="30" fillId="0" borderId="40" xfId="0" applyNumberFormat="1" applyFont="1" applyFill="1" applyBorder="1" applyAlignment="1">
      <alignment horizontal="center" vertical="center"/>
    </xf>
    <xf numFmtId="164" fontId="30" fillId="0" borderId="41" xfId="0" applyNumberFormat="1" applyFont="1" applyFill="1" applyBorder="1" applyAlignment="1">
      <alignment horizontal="center" vertical="center"/>
    </xf>
    <xf numFmtId="164" fontId="30" fillId="0" borderId="42" xfId="0" applyNumberFormat="1" applyFont="1" applyFill="1" applyBorder="1" applyAlignment="1">
      <alignment horizontal="center" vertical="center"/>
    </xf>
    <xf numFmtId="164" fontId="13" fillId="0" borderId="43" xfId="0" applyNumberFormat="1" applyFont="1" applyFill="1" applyBorder="1" applyAlignment="1">
      <alignment horizontal="center" vertical="center"/>
    </xf>
    <xf numFmtId="164" fontId="13" fillId="0" borderId="44" xfId="0" applyNumberFormat="1" applyFont="1" applyFill="1" applyBorder="1" applyAlignment="1">
      <alignment horizontal="center" vertical="center"/>
    </xf>
    <xf numFmtId="164" fontId="13" fillId="0" borderId="4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59390268161421E-2"/>
          <c:y val="5.1822336363215926E-2"/>
          <c:w val="0.89133375024865458"/>
          <c:h val="0.9103923955700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Wholesale'!$O$6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829314051681604E-2"/>
                  <c:y val="0.89778696240057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DF-448A-A1A6-373356930E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391878053632284"/>
                  <c:y val="0.86837428500523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DF-448A-A1A6-373356930E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898247684043"/>
                  <c:y val="0.55323845576946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DF-448A-A1A6-373356930E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96763728912554"/>
                  <c:y val="0.6512807137539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DF-448A-A1A6-373356930E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43379584592671"/>
                  <c:y val="0.77873564913373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DF-448A-A1A6-373356930E7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458153215016809"/>
                  <c:y val="0.64847950638294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DF-448A-A1A6-373356930E7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8154092241832955"/>
                  <c:y val="0.6064613958181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DF-448A-A1A6-373356930E7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5944204286689079"/>
                  <c:y val="0.58405173685029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F-448A-A1A6-373356930E7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357624259385271"/>
                  <c:y val="0.396370842994327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F-448A-A1A6-373356930E7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966570907849392"/>
                  <c:y val="0.410376879849250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F-448A-A1A6-373356930E7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119013745489521"/>
                  <c:y val="0.36555756191349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DF-448A-A1A6-373356930E7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1162097583617332"/>
                  <c:y val="0.34454850663111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DF-448A-A1A6-373356930E7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7865217250121441"/>
                  <c:y val="0.2072893454528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DF-448A-A1A6-373356930E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Wholesale'!$P$5:$Z$5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'Total Wholesale'!$P$6:$Z$6</c:f>
              <c:numCache>
                <c:formatCode>0.0_);\(0.0\)</c:formatCode>
                <c:ptCount val="11"/>
                <c:pt idx="0">
                  <c:v>-583.20000000000005</c:v>
                </c:pt>
                <c:pt idx="1">
                  <c:v>-554.29999999999995</c:v>
                </c:pt>
                <c:pt idx="2">
                  <c:v>-103.1</c:v>
                </c:pt>
                <c:pt idx="3">
                  <c:v>-254.4</c:v>
                </c:pt>
                <c:pt idx="4">
                  <c:v>-425.6</c:v>
                </c:pt>
                <c:pt idx="5">
                  <c:v>-243.4</c:v>
                </c:pt>
                <c:pt idx="6">
                  <c:v>-178.2</c:v>
                </c:pt>
                <c:pt idx="7">
                  <c:v>-145.9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DF-448A-A1A6-373356930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50"/>
        <c:axId val="117541663"/>
        <c:axId val="1"/>
      </c:barChart>
      <c:lineChart>
        <c:grouping val="standard"/>
        <c:varyColors val="0"/>
        <c:ser>
          <c:idx val="7"/>
          <c:order val="1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'Total Wholesale'!$P$5:$Z$5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'Total Wholesale'!$P$8:$Z$8</c:f>
              <c:numCache>
                <c:formatCode>0.0_);\(0.0\)</c:formatCode>
                <c:ptCount val="11"/>
                <c:pt idx="0">
                  <c:v>536.29999999999995</c:v>
                </c:pt>
                <c:pt idx="1">
                  <c:v>536.29999999999995</c:v>
                </c:pt>
                <c:pt idx="2">
                  <c:v>536.29999999999995</c:v>
                </c:pt>
                <c:pt idx="3">
                  <c:v>536.29999999999995</c:v>
                </c:pt>
                <c:pt idx="4">
                  <c:v>536.29999999999995</c:v>
                </c:pt>
                <c:pt idx="5">
                  <c:v>536.29999999999995</c:v>
                </c:pt>
                <c:pt idx="6">
                  <c:v>536.29999999999995</c:v>
                </c:pt>
                <c:pt idx="7">
                  <c:v>536.29999999999995</c:v>
                </c:pt>
                <c:pt idx="8">
                  <c:v>536.29999999999995</c:v>
                </c:pt>
                <c:pt idx="9">
                  <c:v>536.29999999999995</c:v>
                </c:pt>
                <c:pt idx="10">
                  <c:v>536.29999999999995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DF-448A-A1A6-373356930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41663"/>
        <c:axId val="1"/>
      </c:lineChart>
      <c:catAx>
        <c:axId val="11754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7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541663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964276026128E-2"/>
          <c:y val="9.3458157167597214E-2"/>
          <c:w val="0.88889259854349689"/>
          <c:h val="0.80374015164133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66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73077228053335563"/>
                  <c:y val="1.86916314335194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62-4E67-89F7-9E46BB7BB9E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0085762577468025"/>
                  <c:y val="4.2056170725418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62-4E67-89F7-9E46BB7BB9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2'!$AT$2:$AT$12</c:f>
              <c:numCache>
                <c:formatCode>0.0_);\(0.0\)</c:formatCode>
                <c:ptCount val="11"/>
                <c:pt idx="0">
                  <c:v>-6</c:v>
                </c:pt>
                <c:pt idx="1">
                  <c:v>-3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-2.5</c:v>
                </c:pt>
                <c:pt idx="6">
                  <c:v>-2.5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2-4E67-89F7-9E46BB7B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545375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2'!$AU$2:$AU$12</c:f>
              <c:numCache>
                <c:formatCode>0.0_);\(0.0\)</c:formatCode>
                <c:ptCount val="11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2-4E67-89F7-9E46BB7B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5375"/>
        <c:axId val="1"/>
      </c:lineChart>
      <c:catAx>
        <c:axId val="1175453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54537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3366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2875536480687E-2"/>
          <c:y val="5.1401986442178471E-2"/>
          <c:w val="0.88841201716738194"/>
          <c:h val="0.84112341450837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00429184549356"/>
                  <c:y val="0.28037447150279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33-4CB8-ACB5-3EA245F88D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025751072961374"/>
                  <c:y val="0.28037447150279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33-4CB8-ACB5-3EA245F88D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321888412017168"/>
                  <c:y val="0.3130848265114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33-4CB8-ACB5-3EA245F88D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34763948497854"/>
                  <c:y val="0.303739010794690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33-4CB8-ACB5-3EA245F88D7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532188841201717"/>
                  <c:y val="1.86916314335194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33-4CB8-ACB5-3EA245F88D71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2103004291845496"/>
                  <c:y val="3.73832628670388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33-4CB8-ACB5-3EA245F88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2'!$AX$2:$AX$12</c:f>
              <c:numCache>
                <c:formatCode>0.0_);\(0.0\)</c:formatCode>
                <c:ptCount val="11"/>
                <c:pt idx="0">
                  <c:v>-3.2</c:v>
                </c:pt>
                <c:pt idx="1">
                  <c:v>-4.2</c:v>
                </c:pt>
                <c:pt idx="2">
                  <c:v>-5.3</c:v>
                </c:pt>
                <c:pt idx="3">
                  <c:v>-5.5</c:v>
                </c:pt>
                <c:pt idx="4">
                  <c:v>-23.3</c:v>
                </c:pt>
                <c:pt idx="5">
                  <c:v>-25.3</c:v>
                </c:pt>
                <c:pt idx="6">
                  <c:v>-25</c:v>
                </c:pt>
                <c:pt idx="7">
                  <c:v>-25.1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3-4CB8-ACB5-3EA245F8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543055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2'!$AY$2:$AY$12</c:f>
              <c:numCache>
                <c:formatCode>0.0_);\(0.0\)</c:formatCode>
                <c:ptCount val="11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3-4CB8-ACB5-3EA245F8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3055"/>
        <c:axId val="1"/>
      </c:lineChart>
      <c:catAx>
        <c:axId val="1175430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3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543055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8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73553719008267E-2"/>
          <c:y val="7.0093617875697914E-2"/>
          <c:w val="0.88429752066115708"/>
          <c:h val="0.80841305949971598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34297520661157027"/>
                  <c:y val="0.3224306422282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26-457F-883A-5704AA782F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Summary'!$AG$2:$AG$12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Summary'!$AH$2:$AH$12</c:f>
              <c:numCache>
                <c:formatCode>0.0_);\(0.0\)</c:formatCode>
                <c:ptCount val="11"/>
                <c:pt idx="0">
                  <c:v>-280.8</c:v>
                </c:pt>
                <c:pt idx="1">
                  <c:v>-198.2</c:v>
                </c:pt>
                <c:pt idx="2">
                  <c:v>273.8</c:v>
                </c:pt>
                <c:pt idx="3">
                  <c:v>229.7</c:v>
                </c:pt>
                <c:pt idx="4">
                  <c:v>391.8</c:v>
                </c:pt>
                <c:pt idx="5">
                  <c:v>553.79999999999995</c:v>
                </c:pt>
                <c:pt idx="6">
                  <c:v>553.9</c:v>
                </c:pt>
                <c:pt idx="7">
                  <c:v>510.5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6-457F-883A-5704AA782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6724767"/>
        <c:axId val="1"/>
      </c:barChart>
      <c:lineChart>
        <c:grouping val="standard"/>
        <c:varyColors val="0"/>
        <c:ser>
          <c:idx val="3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Summary'!$AG$2:$AG$12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Summary'!$AI$2:$AI$12</c:f>
              <c:numCache>
                <c:formatCode>0.0_);\(0.0\)</c:formatCode>
                <c:ptCount val="11"/>
                <c:pt idx="0">
                  <c:v>277.60000000000002</c:v>
                </c:pt>
                <c:pt idx="1">
                  <c:v>277.60000000000002</c:v>
                </c:pt>
                <c:pt idx="2">
                  <c:v>277.60000000000002</c:v>
                </c:pt>
                <c:pt idx="3">
                  <c:v>277.60000000000002</c:v>
                </c:pt>
                <c:pt idx="4">
                  <c:v>277.60000000000002</c:v>
                </c:pt>
                <c:pt idx="5">
                  <c:v>277.60000000000002</c:v>
                </c:pt>
                <c:pt idx="6">
                  <c:v>277.60000000000002</c:v>
                </c:pt>
                <c:pt idx="7">
                  <c:v>277.60000000000002</c:v>
                </c:pt>
                <c:pt idx="8">
                  <c:v>277.60000000000002</c:v>
                </c:pt>
                <c:pt idx="9">
                  <c:v>277.60000000000002</c:v>
                </c:pt>
                <c:pt idx="10">
                  <c:v>277.60000000000002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6-457F-883A-5704AA782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724767"/>
        <c:axId val="1"/>
      </c:lineChart>
      <c:catAx>
        <c:axId val="11672476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6724767"/>
        <c:crosses val="autoZero"/>
        <c:crossBetween val="between"/>
        <c:majorUnit val="100"/>
        <c:min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FF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9654312323764"/>
          <c:y val="5.5813953488372092E-2"/>
          <c:w val="0.87879159391738504"/>
          <c:h val="0.846511627906976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Summary'!$AT$2:$AT$12</c:f>
              <c:numCache>
                <c:formatCode>0.0_);\(0.0\)</c:formatCode>
                <c:ptCount val="11"/>
                <c:pt idx="0">
                  <c:v>-152</c:v>
                </c:pt>
                <c:pt idx="1">
                  <c:v>-160.80000000000001</c:v>
                </c:pt>
                <c:pt idx="2">
                  <c:v>-167.2</c:v>
                </c:pt>
                <c:pt idx="3">
                  <c:v>-134.30000000000001</c:v>
                </c:pt>
                <c:pt idx="4">
                  <c:v>-115.6</c:v>
                </c:pt>
                <c:pt idx="5">
                  <c:v>-95.9</c:v>
                </c:pt>
                <c:pt idx="6">
                  <c:v>-102.6</c:v>
                </c:pt>
                <c:pt idx="7">
                  <c:v>-76.900000000000006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A-44A3-AA23-D7AD86DBC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6726623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Summary'!$AU$2:$AU$12</c:f>
              <c:numCache>
                <c:formatCode>0.0_);\(0.0\)</c:formatCode>
                <c:ptCount val="11"/>
                <c:pt idx="0">
                  <c:v>82.3</c:v>
                </c:pt>
                <c:pt idx="1">
                  <c:v>82.3</c:v>
                </c:pt>
                <c:pt idx="2">
                  <c:v>82.3</c:v>
                </c:pt>
                <c:pt idx="3">
                  <c:v>82.3</c:v>
                </c:pt>
                <c:pt idx="4">
                  <c:v>82.3</c:v>
                </c:pt>
                <c:pt idx="5">
                  <c:v>82.3</c:v>
                </c:pt>
                <c:pt idx="6">
                  <c:v>82.3</c:v>
                </c:pt>
                <c:pt idx="7">
                  <c:v>82.3</c:v>
                </c:pt>
                <c:pt idx="8">
                  <c:v>82.3</c:v>
                </c:pt>
                <c:pt idx="9">
                  <c:v>82.3</c:v>
                </c:pt>
                <c:pt idx="10">
                  <c:v>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A-44A3-AA23-D7AD86DBC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726623"/>
        <c:axId val="1"/>
      </c:lineChart>
      <c:catAx>
        <c:axId val="11672662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672662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339966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5.1162790697674418E-2"/>
          <c:w val="0.87387771800094138"/>
          <c:h val="0.837209302325581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342528604169322"/>
                  <c:y val="0.84651162790697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25-42E6-828B-D0117A7BD8B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45067237943579"/>
                  <c:y val="0.85116279069767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25-42E6-828B-D0117A7BD8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Summary'!$AX$2:$AX$12</c:f>
              <c:numCache>
                <c:formatCode>0.0_);\(0.0\)</c:formatCode>
                <c:ptCount val="11"/>
                <c:pt idx="0">
                  <c:v>-73.900000000000006</c:v>
                </c:pt>
                <c:pt idx="1">
                  <c:v>-100.8</c:v>
                </c:pt>
                <c:pt idx="2">
                  <c:v>-115.1</c:v>
                </c:pt>
                <c:pt idx="3">
                  <c:v>-123.7</c:v>
                </c:pt>
                <c:pt idx="4">
                  <c:v>-139.30000000000001</c:v>
                </c:pt>
                <c:pt idx="5">
                  <c:v>-138.9</c:v>
                </c:pt>
                <c:pt idx="6">
                  <c:v>-125.8</c:v>
                </c:pt>
                <c:pt idx="7">
                  <c:v>-110.4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5-42E6-828B-D0117A7B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728943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Summary'!$AY$2:$AY$12</c:f>
              <c:numCache>
                <c:formatCode>0.0_);\(0.0\)</c:formatCode>
                <c:ptCount val="11"/>
                <c:pt idx="0">
                  <c:v>54.6</c:v>
                </c:pt>
                <c:pt idx="1">
                  <c:v>54.6</c:v>
                </c:pt>
                <c:pt idx="2">
                  <c:v>54.6</c:v>
                </c:pt>
                <c:pt idx="3">
                  <c:v>54.6</c:v>
                </c:pt>
                <c:pt idx="4">
                  <c:v>54.6</c:v>
                </c:pt>
                <c:pt idx="5">
                  <c:v>54.6</c:v>
                </c:pt>
                <c:pt idx="6">
                  <c:v>54.6</c:v>
                </c:pt>
                <c:pt idx="7">
                  <c:v>54.6</c:v>
                </c:pt>
                <c:pt idx="8">
                  <c:v>54.6</c:v>
                </c:pt>
                <c:pt idx="9">
                  <c:v>54.6</c:v>
                </c:pt>
                <c:pt idx="10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5-42E6-828B-D0117A7B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8943"/>
        <c:axId val="1"/>
      </c:lineChart>
      <c:catAx>
        <c:axId val="11672894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5"/>
          <c:min val="-1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6728943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80008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85920188253746E-2"/>
          <c:y val="9.3023255813953487E-2"/>
          <c:w val="0.88755368173350324"/>
          <c:h val="0.809302325581395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Summary'!$AP$2:$AP$12</c:f>
              <c:numCache>
                <c:formatCode>0.0_);\(0.0\)</c:formatCode>
                <c:ptCount val="11"/>
                <c:pt idx="0">
                  <c:v>-40.299999999999997</c:v>
                </c:pt>
                <c:pt idx="1">
                  <c:v>-60.1</c:v>
                </c:pt>
                <c:pt idx="2">
                  <c:v>-72.5</c:v>
                </c:pt>
                <c:pt idx="3">
                  <c:v>-125.4</c:v>
                </c:pt>
                <c:pt idx="4">
                  <c:v>-502.4</c:v>
                </c:pt>
                <c:pt idx="5">
                  <c:v>-526.29999999999995</c:v>
                </c:pt>
                <c:pt idx="6">
                  <c:v>-487.6</c:v>
                </c:pt>
                <c:pt idx="7">
                  <c:v>-473.5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8AC-9272-CACDD7DD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949023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Summary'!$AQ$2:$AQ$12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8-48AC-9272-CACDD7DD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9023"/>
        <c:axId val="1"/>
      </c:lineChart>
      <c:catAx>
        <c:axId val="11894902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"/>
          <c:min val="-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8949023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FFCC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497862967827E-2"/>
          <c:y val="5.9907968902939819E-2"/>
          <c:w val="0.89177866180778975"/>
          <c:h val="0.8479281752416097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33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Summary'!$AL$2:$AL$12</c:f>
              <c:numCache>
                <c:formatCode>0.0_);\(0.0\)</c:formatCode>
                <c:ptCount val="11"/>
                <c:pt idx="0">
                  <c:v>-9.9</c:v>
                </c:pt>
                <c:pt idx="1">
                  <c:v>-7.1</c:v>
                </c:pt>
                <c:pt idx="2">
                  <c:v>5.5</c:v>
                </c:pt>
                <c:pt idx="3">
                  <c:v>6.5</c:v>
                </c:pt>
                <c:pt idx="4">
                  <c:v>-12.3</c:v>
                </c:pt>
                <c:pt idx="5">
                  <c:v>9</c:v>
                </c:pt>
                <c:pt idx="6">
                  <c:v>8.9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565-B148-0998E7D6C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8947631"/>
        <c:axId val="1"/>
      </c:barChart>
      <c:lineChart>
        <c:grouping val="standard"/>
        <c:varyColors val="0"/>
        <c:ser>
          <c:idx val="3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Summary'!$AM$2:$AM$12</c:f>
              <c:numCache>
                <c:formatCode>0.0_);\(0.0\)</c:formatCode>
                <c:ptCount val="11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A-4565-B148-0998E7D6C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47631"/>
        <c:axId val="1"/>
      </c:lineChart>
      <c:catAx>
        <c:axId val="1189476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8947631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33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17431887779262E-2"/>
          <c:y val="5.5813953488372092E-2"/>
          <c:w val="0.89224325717953845"/>
          <c:h val="0.846511627906976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2'!$AH$2:$AH$12</c:f>
              <c:numCache>
                <c:formatCode>0.0_);\(0.0\)</c:formatCode>
                <c:ptCount val="11"/>
                <c:pt idx="0">
                  <c:v>-11.5</c:v>
                </c:pt>
                <c:pt idx="1">
                  <c:v>-14.2</c:v>
                </c:pt>
                <c:pt idx="2">
                  <c:v>-14.2</c:v>
                </c:pt>
                <c:pt idx="3">
                  <c:v>-14.9</c:v>
                </c:pt>
                <c:pt idx="4">
                  <c:v>-11.8</c:v>
                </c:pt>
                <c:pt idx="5">
                  <c:v>-23.2</c:v>
                </c:pt>
                <c:pt idx="6">
                  <c:v>-4.0999999999999996</c:v>
                </c:pt>
                <c:pt idx="7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D23-B5DC-1363F006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948559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2'!$AI$2:$AI$12</c:f>
              <c:numCache>
                <c:formatCode>0.0_);\(0.0\)</c:formatCode>
                <c:ptCount val="11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D23-B5DC-1363F006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559"/>
        <c:axId val="1"/>
      </c:lineChart>
      <c:catAx>
        <c:axId val="1189485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8948559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FF66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964276026128E-2"/>
          <c:y val="7.4074408973564876E-2"/>
          <c:w val="0.89316612065187906"/>
          <c:h val="0.82870745039175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2'!$AL$2:$AL$12</c:f>
              <c:numCache>
                <c:formatCode>0.0_);\(0.0\)</c:formatCode>
                <c:ptCount val="11"/>
                <c:pt idx="0">
                  <c:v>-13.3</c:v>
                </c:pt>
                <c:pt idx="1">
                  <c:v>-13.5</c:v>
                </c:pt>
                <c:pt idx="2">
                  <c:v>-11.2</c:v>
                </c:pt>
                <c:pt idx="3">
                  <c:v>-11.8</c:v>
                </c:pt>
                <c:pt idx="4">
                  <c:v>-11.8</c:v>
                </c:pt>
                <c:pt idx="5">
                  <c:v>-6.6</c:v>
                </c:pt>
                <c:pt idx="6">
                  <c:v>-5.9</c:v>
                </c:pt>
                <c:pt idx="7">
                  <c:v>-5.8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0-4F3D-B521-635BFC11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948095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2'!$AM$2:$AM$12</c:f>
              <c:numCache>
                <c:formatCode>0.0_);\(0.0\)</c:formatCode>
                <c:ptCount val="11"/>
                <c:pt idx="0">
                  <c:v>-3.8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0-4F3D-B521-635BFC11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095"/>
        <c:axId val="1"/>
      </c:lineChart>
      <c:catAx>
        <c:axId val="1189480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894809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99CCFF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96724088943149E-2"/>
          <c:y val="5.1401986442178471E-2"/>
          <c:w val="0.89655361107895648"/>
          <c:h val="0.8457963223667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99FF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73276016290107027"/>
                  <c:y val="1.86916314335194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4-4D86-8CE1-EE4BB605576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112083934039799"/>
                  <c:y val="2.33645392918993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4-4D86-8CE1-EE4BB60557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2'!$AP$2:$AP$12</c:f>
              <c:numCache>
                <c:formatCode>0.0_);\(0.0\)</c:formatCode>
                <c:ptCount val="11"/>
                <c:pt idx="0">
                  <c:v>7.7</c:v>
                </c:pt>
                <c:pt idx="1">
                  <c:v>7.6</c:v>
                </c:pt>
                <c:pt idx="2">
                  <c:v>7.6</c:v>
                </c:pt>
                <c:pt idx="3">
                  <c:v>5.5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4-4D86-8CE1-EE4BB605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942991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2'!$AQ$2:$AQ$12</c:f>
              <c:numCache>
                <c:formatCode>0.0_);\(0.0\)</c:formatCode>
                <c:ptCount val="11"/>
                <c:pt idx="0">
                  <c:v>85.6</c:v>
                </c:pt>
                <c:pt idx="1">
                  <c:v>85.6</c:v>
                </c:pt>
                <c:pt idx="2">
                  <c:v>85.6</c:v>
                </c:pt>
                <c:pt idx="3">
                  <c:v>85.6</c:v>
                </c:pt>
                <c:pt idx="4">
                  <c:v>85.6</c:v>
                </c:pt>
                <c:pt idx="5">
                  <c:v>85.6</c:v>
                </c:pt>
                <c:pt idx="6">
                  <c:v>85.6</c:v>
                </c:pt>
                <c:pt idx="7">
                  <c:v>85.6</c:v>
                </c:pt>
                <c:pt idx="8">
                  <c:v>85.6</c:v>
                </c:pt>
                <c:pt idx="9">
                  <c:v>85.6</c:v>
                </c:pt>
                <c:pt idx="10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4-4D86-8CE1-EE4BB605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2991"/>
        <c:axId val="1"/>
      </c:lineChart>
      <c:catAx>
        <c:axId val="1189429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8942991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CC99FF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247650</xdr:rowOff>
    </xdr:from>
    <xdr:to>
      <xdr:col>12</xdr:col>
      <xdr:colOff>1619250</xdr:colOff>
      <xdr:row>40</xdr:row>
      <xdr:rowOff>47625</xdr:rowOff>
    </xdr:to>
    <xdr:graphicFrame macro="">
      <xdr:nvGraphicFramePr>
        <xdr:cNvPr id="368643" name="Chart 3">
          <a:extLst>
            <a:ext uri="{FF2B5EF4-FFF2-40B4-BE49-F238E27FC236}">
              <a16:creationId xmlns:a16="http://schemas.microsoft.com/office/drawing/2014/main" id="{82B04BB7-BA0B-FA8E-3717-BE813E336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0.60552</cdr:x>
      <cdr:y>0.05557</cdr:y>
    </cdr:from>
    <cdr:to>
      <cdr:x>0.97041</cdr:x>
      <cdr:y>0.1066</cdr:y>
    </cdr:to>
    <cdr:sp macro="" textlink="">
      <cdr:nvSpPr>
        <cdr:cNvPr id="545793" name="Text Box 1">
          <a:extLst xmlns:a="http://schemas.openxmlformats.org/drawingml/2006/main">
            <a:ext uri="{FF2B5EF4-FFF2-40B4-BE49-F238E27FC236}">
              <a16:creationId xmlns:a16="http://schemas.microsoft.com/office/drawing/2014/main" id="{57B3EDCE-1007-C94B-B9EF-3D04C651DA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7017" y="117513"/>
          <a:ext cx="809803" cy="10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$10.7 MM Plan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0.63356</cdr:x>
      <cdr:y>0.143</cdr:y>
    </cdr:from>
    <cdr:to>
      <cdr:x>0.95694</cdr:x>
      <cdr:y>0.20285</cdr:y>
    </cdr:to>
    <cdr:sp macro="" textlink="">
      <cdr:nvSpPr>
        <cdr:cNvPr id="547841" name="Text Box 1">
          <a:extLst xmlns:a="http://schemas.openxmlformats.org/drawingml/2006/main">
            <a:ext uri="{FF2B5EF4-FFF2-40B4-BE49-F238E27FC236}">
              <a16:creationId xmlns:a16="http://schemas.microsoft.com/office/drawing/2014/main" id="{B07A7E38-09F7-52D5-1519-EFDA254A77B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1328" y="298738"/>
          <a:ext cx="723841" cy="12372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($3.8) MM Plan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0.63495</cdr:x>
      <cdr:y>0.02326</cdr:y>
    </cdr:from>
    <cdr:to>
      <cdr:x>0.92686</cdr:x>
      <cdr:y>0.07903</cdr:y>
    </cdr:to>
    <cdr:sp macro="" textlink="">
      <cdr:nvSpPr>
        <cdr:cNvPr id="549889" name="Text Box 1">
          <a:extLst xmlns:a="http://schemas.openxmlformats.org/drawingml/2006/main">
            <a:ext uri="{FF2B5EF4-FFF2-40B4-BE49-F238E27FC236}">
              <a16:creationId xmlns:a16="http://schemas.microsoft.com/office/drawing/2014/main" id="{AE67103F-6468-2A8F-9315-F70D02AFA0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2332" y="50800"/>
          <a:ext cx="647843" cy="1142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$85.6 MM Plan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0.69388</cdr:x>
      <cdr:y>0.03088</cdr:y>
    </cdr:from>
    <cdr:to>
      <cdr:x>0.98327</cdr:x>
      <cdr:y>0.10073</cdr:y>
    </cdr:to>
    <cdr:sp macro="" textlink="">
      <cdr:nvSpPr>
        <cdr:cNvPr id="551937" name="Text Box 1">
          <a:extLst xmlns:a="http://schemas.openxmlformats.org/drawingml/2006/main">
            <a:ext uri="{FF2B5EF4-FFF2-40B4-BE49-F238E27FC236}">
              <a16:creationId xmlns:a16="http://schemas.microsoft.com/office/drawing/2014/main" id="{DE403227-2BEA-E2B7-BB48-58CB3D644B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6345" y="66421"/>
          <a:ext cx="647760" cy="143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$14.5 MM Plan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0.70103</cdr:x>
      <cdr:y>0.26044</cdr:y>
    </cdr:from>
    <cdr:to>
      <cdr:x>0.97026</cdr:x>
      <cdr:y>0.31622</cdr:y>
    </cdr:to>
    <cdr:sp macro="" textlink="">
      <cdr:nvSpPr>
        <cdr:cNvPr id="553985" name="Text Box 1">
          <a:extLst xmlns:a="http://schemas.openxmlformats.org/drawingml/2006/main">
            <a:ext uri="{FF2B5EF4-FFF2-40B4-BE49-F238E27FC236}">
              <a16:creationId xmlns:a16="http://schemas.microsoft.com/office/drawing/2014/main" id="{28506F41-4D10-2170-EA24-B75F06DEB3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5656" y="536515"/>
          <a:ext cx="600075" cy="1142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$(2.4) MM Plan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0.72019</cdr:x>
      <cdr:y>0.06467</cdr:y>
    </cdr:from>
    <cdr:to>
      <cdr:x>0.9534</cdr:x>
      <cdr:y>0.08415</cdr:y>
    </cdr:to>
    <cdr:sp macro="" textlink="">
      <cdr:nvSpPr>
        <cdr:cNvPr id="442369" name="Text Box 1025">
          <a:extLst xmlns:a="http://schemas.openxmlformats.org/drawingml/2006/main">
            <a:ext uri="{FF2B5EF4-FFF2-40B4-BE49-F238E27FC236}">
              <a16:creationId xmlns:a16="http://schemas.microsoft.com/office/drawing/2014/main" id="{8130F46D-2012-3427-2B25-7F87FCBC83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796675" y="443635"/>
          <a:ext cx="1228368" cy="132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$536.3 MM Plan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42</xdr:row>
      <xdr:rowOff>28575</xdr:rowOff>
    </xdr:from>
    <xdr:to>
      <xdr:col>2</xdr:col>
      <xdr:colOff>447675</xdr:colOff>
      <xdr:row>54</xdr:row>
      <xdr:rowOff>123825</xdr:rowOff>
    </xdr:to>
    <xdr:graphicFrame macro="">
      <xdr:nvGraphicFramePr>
        <xdr:cNvPr id="503815" name="Chart 7">
          <a:extLst>
            <a:ext uri="{FF2B5EF4-FFF2-40B4-BE49-F238E27FC236}">
              <a16:creationId xmlns:a16="http://schemas.microsoft.com/office/drawing/2014/main" id="{5565CCF4-8EFA-F89C-C7A2-F2A78F87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42</xdr:row>
      <xdr:rowOff>19050</xdr:rowOff>
    </xdr:from>
    <xdr:to>
      <xdr:col>21</xdr:col>
      <xdr:colOff>361950</xdr:colOff>
      <xdr:row>54</xdr:row>
      <xdr:rowOff>123825</xdr:rowOff>
    </xdr:to>
    <xdr:graphicFrame macro="">
      <xdr:nvGraphicFramePr>
        <xdr:cNvPr id="503816" name="Chart 8">
          <a:extLst>
            <a:ext uri="{FF2B5EF4-FFF2-40B4-BE49-F238E27FC236}">
              <a16:creationId xmlns:a16="http://schemas.microsoft.com/office/drawing/2014/main" id="{42F1EF79-5D1F-DAC9-5E74-E249CCAB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457200</xdr:colOff>
      <xdr:row>42</xdr:row>
      <xdr:rowOff>19050</xdr:rowOff>
    </xdr:from>
    <xdr:to>
      <xdr:col>27</xdr:col>
      <xdr:colOff>19050</xdr:colOff>
      <xdr:row>54</xdr:row>
      <xdr:rowOff>123825</xdr:rowOff>
    </xdr:to>
    <xdr:graphicFrame macro="">
      <xdr:nvGraphicFramePr>
        <xdr:cNvPr id="503817" name="Chart 9">
          <a:extLst>
            <a:ext uri="{FF2B5EF4-FFF2-40B4-BE49-F238E27FC236}">
              <a16:creationId xmlns:a16="http://schemas.microsoft.com/office/drawing/2014/main" id="{65B2272E-D29A-E022-A78E-34C87F509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42</xdr:row>
      <xdr:rowOff>19050</xdr:rowOff>
    </xdr:from>
    <xdr:to>
      <xdr:col>15</xdr:col>
      <xdr:colOff>85725</xdr:colOff>
      <xdr:row>54</xdr:row>
      <xdr:rowOff>123825</xdr:rowOff>
    </xdr:to>
    <xdr:graphicFrame macro="">
      <xdr:nvGraphicFramePr>
        <xdr:cNvPr id="503818" name="Chart 10">
          <a:extLst>
            <a:ext uri="{FF2B5EF4-FFF2-40B4-BE49-F238E27FC236}">
              <a16:creationId xmlns:a16="http://schemas.microsoft.com/office/drawing/2014/main" id="{9EC8D189-77D2-0B91-1295-D02E0F157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42</xdr:row>
      <xdr:rowOff>0</xdr:rowOff>
    </xdr:from>
    <xdr:to>
      <xdr:col>9</xdr:col>
      <xdr:colOff>28575</xdr:colOff>
      <xdr:row>54</xdr:row>
      <xdr:rowOff>123825</xdr:rowOff>
    </xdr:to>
    <xdr:graphicFrame macro="">
      <xdr:nvGraphicFramePr>
        <xdr:cNvPr id="503819" name="Chart 11">
          <a:extLst>
            <a:ext uri="{FF2B5EF4-FFF2-40B4-BE49-F238E27FC236}">
              <a16:creationId xmlns:a16="http://schemas.microsoft.com/office/drawing/2014/main" id="{8BF250D5-B591-C80A-255E-EAA4FF30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0.74067</cdr:x>
      <cdr:y>0.27426</cdr:y>
    </cdr:from>
    <cdr:to>
      <cdr:x>0.93819</cdr:x>
      <cdr:y>0.32551</cdr:y>
    </cdr:to>
    <cdr:sp macro="" textlink="">
      <cdr:nvSpPr>
        <cdr:cNvPr id="509953" name="Text Box 1">
          <a:extLst xmlns:a="http://schemas.openxmlformats.org/drawingml/2006/main">
            <a:ext uri="{FF2B5EF4-FFF2-40B4-BE49-F238E27FC236}">
              <a16:creationId xmlns:a16="http://schemas.microsoft.com/office/drawing/2014/main" id="{E1F81431-FC3E-592F-7F57-41B9A3F7AF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7513" y="564829"/>
          <a:ext cx="457181" cy="104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$277.6 MM Plan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0.72989</cdr:x>
      <cdr:y>0.04198</cdr:y>
    </cdr:from>
    <cdr:to>
      <cdr:x>0.94544</cdr:x>
      <cdr:y>0.10207</cdr:y>
    </cdr:to>
    <cdr:sp macro="" textlink="">
      <cdr:nvSpPr>
        <cdr:cNvPr id="512001" name="Text Box 1">
          <a:extLst xmlns:a="http://schemas.openxmlformats.org/drawingml/2006/main">
            <a:ext uri="{FF2B5EF4-FFF2-40B4-BE49-F238E27FC236}">
              <a16:creationId xmlns:a16="http://schemas.microsoft.com/office/drawing/2014/main" id="{658B0E30-2C85-37CC-6B6D-7D5F9A69F37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6096" y="89552"/>
          <a:ext cx="476302" cy="12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$82.3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0.6996</cdr:x>
      <cdr:y>0.07441</cdr:y>
    </cdr:from>
    <cdr:to>
      <cdr:x>1</cdr:x>
      <cdr:y>0.14379</cdr:y>
    </cdr:to>
    <cdr:sp macro="" textlink="">
      <cdr:nvSpPr>
        <cdr:cNvPr id="514049" name="Text Box 1">
          <a:extLst xmlns:a="http://schemas.openxmlformats.org/drawingml/2006/main">
            <a:ext uri="{FF2B5EF4-FFF2-40B4-BE49-F238E27FC236}">
              <a16:creationId xmlns:a16="http://schemas.microsoft.com/office/drawing/2014/main" id="{1788B290-BDEC-5B10-A5C5-963FF44DDA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4955" y="156266"/>
          <a:ext cx="638065" cy="142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$54.6MM Plan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0.68912</cdr:x>
      <cdr:y>0.03483</cdr:y>
    </cdr:from>
    <cdr:to>
      <cdr:x>0.85304</cdr:x>
      <cdr:y>0.09491</cdr:y>
    </cdr:to>
    <cdr:sp macro="" textlink="">
      <cdr:nvSpPr>
        <cdr:cNvPr id="516097" name="Text Box 1">
          <a:extLst xmlns:a="http://schemas.openxmlformats.org/drawingml/2006/main">
            <a:ext uri="{FF2B5EF4-FFF2-40B4-BE49-F238E27FC236}">
              <a16:creationId xmlns:a16="http://schemas.microsoft.com/office/drawing/2014/main" id="{EEE61E9F-78CE-08F9-9F8E-1E9CDDE2CC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4142" y="74836"/>
          <a:ext cx="390335" cy="12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0.76865</cdr:x>
      <cdr:y>0.05323</cdr:y>
    </cdr:from>
    <cdr:to>
      <cdr:x>0.97988</cdr:x>
      <cdr:y>0.1038</cdr:y>
    </cdr:to>
    <cdr:sp macro="" textlink="">
      <cdr:nvSpPr>
        <cdr:cNvPr id="537601" name="Text Box 1025">
          <a:extLst xmlns:a="http://schemas.openxmlformats.org/drawingml/2006/main">
            <a:ext uri="{FF2B5EF4-FFF2-40B4-BE49-F238E27FC236}">
              <a16:creationId xmlns:a16="http://schemas.microsoft.com/office/drawing/2014/main" id="{ED96DEC1-AB89-A49B-1337-FE37F24C5A1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1735" y="113703"/>
          <a:ext cx="466787" cy="105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$17.2 MM Plan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2</xdr:col>
      <xdr:colOff>285750</xdr:colOff>
      <xdr:row>54</xdr:row>
      <xdr:rowOff>104775</xdr:rowOff>
    </xdr:to>
    <xdr:graphicFrame macro="">
      <xdr:nvGraphicFramePr>
        <xdr:cNvPr id="541701" name="Chart 5">
          <a:extLst>
            <a:ext uri="{FF2B5EF4-FFF2-40B4-BE49-F238E27FC236}">
              <a16:creationId xmlns:a16="http://schemas.microsoft.com/office/drawing/2014/main" id="{081A4EEB-0314-D672-2535-01DF9B19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42</xdr:row>
      <xdr:rowOff>0</xdr:rowOff>
    </xdr:from>
    <xdr:to>
      <xdr:col>8</xdr:col>
      <xdr:colOff>57150</xdr:colOff>
      <xdr:row>54</xdr:row>
      <xdr:rowOff>114300</xdr:rowOff>
    </xdr:to>
    <xdr:graphicFrame macro="">
      <xdr:nvGraphicFramePr>
        <xdr:cNvPr id="541703" name="Chart 7">
          <a:extLst>
            <a:ext uri="{FF2B5EF4-FFF2-40B4-BE49-F238E27FC236}">
              <a16:creationId xmlns:a16="http://schemas.microsoft.com/office/drawing/2014/main" id="{F09FE865-09CF-E999-70E0-E5D15262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42</xdr:row>
      <xdr:rowOff>19050</xdr:rowOff>
    </xdr:from>
    <xdr:to>
      <xdr:col>14</xdr:col>
      <xdr:colOff>476250</xdr:colOff>
      <xdr:row>54</xdr:row>
      <xdr:rowOff>114300</xdr:rowOff>
    </xdr:to>
    <xdr:graphicFrame macro="">
      <xdr:nvGraphicFramePr>
        <xdr:cNvPr id="541704" name="Chart 8">
          <a:extLst>
            <a:ext uri="{FF2B5EF4-FFF2-40B4-BE49-F238E27FC236}">
              <a16:creationId xmlns:a16="http://schemas.microsoft.com/office/drawing/2014/main" id="{D4161CBC-A8C3-DD5A-9107-75298722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42</xdr:row>
      <xdr:rowOff>19050</xdr:rowOff>
    </xdr:from>
    <xdr:to>
      <xdr:col>21</xdr:col>
      <xdr:colOff>257175</xdr:colOff>
      <xdr:row>54</xdr:row>
      <xdr:rowOff>114300</xdr:rowOff>
    </xdr:to>
    <xdr:graphicFrame macro="">
      <xdr:nvGraphicFramePr>
        <xdr:cNvPr id="541705" name="Chart 9">
          <a:extLst>
            <a:ext uri="{FF2B5EF4-FFF2-40B4-BE49-F238E27FC236}">
              <a16:creationId xmlns:a16="http://schemas.microsoft.com/office/drawing/2014/main" id="{EDD9236D-4646-DD39-B845-8D88D7007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361950</xdr:colOff>
      <xdr:row>42</xdr:row>
      <xdr:rowOff>19050</xdr:rowOff>
    </xdr:from>
    <xdr:to>
      <xdr:col>27</xdr:col>
      <xdr:colOff>28575</xdr:colOff>
      <xdr:row>54</xdr:row>
      <xdr:rowOff>114300</xdr:rowOff>
    </xdr:to>
    <xdr:graphicFrame macro="">
      <xdr:nvGraphicFramePr>
        <xdr:cNvPr id="541706" name="Chart 10">
          <a:extLst>
            <a:ext uri="{FF2B5EF4-FFF2-40B4-BE49-F238E27FC236}">
              <a16:creationId xmlns:a16="http://schemas.microsoft.com/office/drawing/2014/main" id="{0B38211E-A2C9-7A15-02D1-CEE5F71D8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holesaleOOCFrevertTemplat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%20America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W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OS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A_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M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%20America%20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L%20Trad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S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</sheetNames>
    <sheetDataSet>
      <sheetData sheetId="0">
        <row r="14">
          <cell r="E14">
            <v>-21.1</v>
          </cell>
          <cell r="G14">
            <v>-0.9</v>
          </cell>
        </row>
        <row r="17">
          <cell r="E17">
            <v>0</v>
          </cell>
          <cell r="G17">
            <v>0</v>
          </cell>
        </row>
        <row r="19">
          <cell r="E19">
            <v>0</v>
          </cell>
          <cell r="G19">
            <v>0</v>
          </cell>
        </row>
        <row r="20">
          <cell r="E20">
            <v>0</v>
          </cell>
          <cell r="G20">
            <v>0</v>
          </cell>
        </row>
        <row r="21">
          <cell r="E21">
            <v>0</v>
          </cell>
          <cell r="G21">
            <v>0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7">
          <cell r="E27">
            <v>4</v>
          </cell>
          <cell r="G27">
            <v>1.5</v>
          </cell>
        </row>
        <row r="28">
          <cell r="E28">
            <v>0</v>
          </cell>
          <cell r="G28">
            <v>0</v>
          </cell>
        </row>
        <row r="29">
          <cell r="E29">
            <v>0</v>
          </cell>
          <cell r="G29">
            <v>0</v>
          </cell>
        </row>
        <row r="30">
          <cell r="E30">
            <v>0</v>
          </cell>
          <cell r="G30">
            <v>0</v>
          </cell>
        </row>
        <row r="33">
          <cell r="E33">
            <v>0</v>
          </cell>
          <cell r="G3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6">
          <cell r="C6">
            <v>-174</v>
          </cell>
          <cell r="E6">
            <v>104.80000000000001</v>
          </cell>
        </row>
        <row r="7">
          <cell r="C7">
            <v>371.6</v>
          </cell>
          <cell r="E7">
            <v>153.19999999999999</v>
          </cell>
        </row>
        <row r="8">
          <cell r="C8">
            <v>32.1</v>
          </cell>
          <cell r="E8">
            <v>32.9</v>
          </cell>
        </row>
        <row r="9">
          <cell r="C9">
            <v>5.9</v>
          </cell>
          <cell r="E9">
            <v>73.599999999999994</v>
          </cell>
        </row>
        <row r="15">
          <cell r="C15">
            <v>517.20000000000005</v>
          </cell>
          <cell r="E15">
            <v>138.9</v>
          </cell>
        </row>
        <row r="19">
          <cell r="C19">
            <v>12.9</v>
          </cell>
          <cell r="E19">
            <v>0</v>
          </cell>
        </row>
        <row r="20">
          <cell r="C20">
            <v>10</v>
          </cell>
          <cell r="E20">
            <v>0</v>
          </cell>
        </row>
        <row r="23">
          <cell r="C23">
            <v>-5.5</v>
          </cell>
          <cell r="E23">
            <v>19.500000000000007</v>
          </cell>
        </row>
        <row r="31">
          <cell r="I31">
            <v>122.69999999999999</v>
          </cell>
          <cell r="K31">
            <v>116</v>
          </cell>
        </row>
        <row r="33">
          <cell r="I33">
            <v>50.2</v>
          </cell>
          <cell r="K33">
            <v>44.9</v>
          </cell>
        </row>
        <row r="34">
          <cell r="I34">
            <v>48</v>
          </cell>
          <cell r="K34">
            <v>46.6</v>
          </cell>
        </row>
        <row r="39">
          <cell r="I39">
            <v>38.799999999999997</v>
          </cell>
          <cell r="K39">
            <v>37.799999999999997</v>
          </cell>
        </row>
        <row r="40">
          <cell r="I40">
            <v>0.4</v>
          </cell>
          <cell r="K40">
            <v>25.8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10">
          <cell r="C10">
            <v>-2.5790000000000002</v>
          </cell>
          <cell r="E10">
            <v>13.1</v>
          </cell>
        </row>
        <row r="15">
          <cell r="C15">
            <v>35.6</v>
          </cell>
          <cell r="E15">
            <v>23.3</v>
          </cell>
        </row>
        <row r="19">
          <cell r="C19">
            <v>-0.1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14.8</v>
          </cell>
          <cell r="E22">
            <v>0.4</v>
          </cell>
        </row>
        <row r="23">
          <cell r="C23">
            <v>8.5</v>
          </cell>
          <cell r="E23">
            <v>4.5</v>
          </cell>
        </row>
        <row r="29">
          <cell r="I29">
            <v>17.600000000000001</v>
          </cell>
          <cell r="K29">
            <v>8.6999999999999993</v>
          </cell>
        </row>
        <row r="33">
          <cell r="I33">
            <v>8.1</v>
          </cell>
          <cell r="K33">
            <v>5.4</v>
          </cell>
        </row>
        <row r="34">
          <cell r="I34">
            <v>9</v>
          </cell>
          <cell r="K34">
            <v>5.4</v>
          </cell>
        </row>
        <row r="39">
          <cell r="I39">
            <v>9.6999999999999993</v>
          </cell>
          <cell r="K39">
            <v>11.1</v>
          </cell>
        </row>
        <row r="40">
          <cell r="I40">
            <v>0</v>
          </cell>
          <cell r="K40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14">
          <cell r="C14">
            <v>3.5</v>
          </cell>
          <cell r="E14">
            <v>8.8000000000000007</v>
          </cell>
        </row>
        <row r="20">
          <cell r="C20">
            <v>0</v>
          </cell>
          <cell r="E20">
            <v>0</v>
          </cell>
        </row>
        <row r="24">
          <cell r="C24">
            <v>0</v>
          </cell>
          <cell r="E24">
            <v>0</v>
          </cell>
        </row>
        <row r="25">
          <cell r="C25">
            <v>-0.7</v>
          </cell>
          <cell r="E25">
            <v>1.2</v>
          </cell>
        </row>
        <row r="26">
          <cell r="C26">
            <v>0</v>
          </cell>
          <cell r="E26">
            <v>0</v>
          </cell>
        </row>
        <row r="27">
          <cell r="C27">
            <v>0</v>
          </cell>
          <cell r="E27">
            <v>0</v>
          </cell>
        </row>
        <row r="28">
          <cell r="C28">
            <v>0</v>
          </cell>
          <cell r="E28">
            <v>0</v>
          </cell>
        </row>
        <row r="34">
          <cell r="I34">
            <v>5.5</v>
          </cell>
          <cell r="K34">
            <v>9.8000000000000007</v>
          </cell>
        </row>
        <row r="38">
          <cell r="I38">
            <v>2.5</v>
          </cell>
          <cell r="K38">
            <v>3.4</v>
          </cell>
        </row>
        <row r="39">
          <cell r="I39">
            <v>0.6</v>
          </cell>
          <cell r="K39">
            <v>0.6</v>
          </cell>
        </row>
        <row r="44">
          <cell r="I44">
            <v>0</v>
          </cell>
          <cell r="K44">
            <v>0</v>
          </cell>
        </row>
        <row r="45">
          <cell r="I45">
            <v>0</v>
          </cell>
          <cell r="K45">
            <v>0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1">
          <cell r="C21">
            <v>15.399999999999999</v>
          </cell>
          <cell r="E21">
            <v>19.100000000000001</v>
          </cell>
        </row>
        <row r="28">
          <cell r="I28">
            <v>10.399999999999999</v>
          </cell>
          <cell r="K28">
            <v>3.9</v>
          </cell>
        </row>
        <row r="30">
          <cell r="I30">
            <v>2.5</v>
          </cell>
          <cell r="K30">
            <v>0.5</v>
          </cell>
        </row>
        <row r="31">
          <cell r="I31">
            <v>2</v>
          </cell>
          <cell r="K31">
            <v>0.19999999999999996</v>
          </cell>
        </row>
        <row r="34">
          <cell r="I34">
            <v>0</v>
          </cell>
          <cell r="K34">
            <v>0</v>
          </cell>
        </row>
        <row r="37">
          <cell r="I37">
            <v>1.5</v>
          </cell>
          <cell r="K3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0</v>
          </cell>
          <cell r="E18">
            <v>0</v>
          </cell>
        </row>
        <row r="19">
          <cell r="C19">
            <v>0</v>
          </cell>
          <cell r="E19">
            <v>0</v>
          </cell>
        </row>
        <row r="20">
          <cell r="C20">
            <v>29.600000000000005</v>
          </cell>
          <cell r="E20">
            <v>97.6</v>
          </cell>
        </row>
        <row r="26">
          <cell r="I26">
            <v>9</v>
          </cell>
          <cell r="K26">
            <v>3.9</v>
          </cell>
        </row>
        <row r="30">
          <cell r="I30">
            <v>4.5999999999999996</v>
          </cell>
          <cell r="K30">
            <v>4.5999999999999996</v>
          </cell>
        </row>
        <row r="31">
          <cell r="I31">
            <v>3.5</v>
          </cell>
          <cell r="K31">
            <v>3.5</v>
          </cell>
        </row>
        <row r="36">
          <cell r="I36">
            <v>0</v>
          </cell>
          <cell r="K36">
            <v>0</v>
          </cell>
        </row>
        <row r="37">
          <cell r="I37">
            <v>46.4</v>
          </cell>
          <cell r="K37">
            <v>46.4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6">
          <cell r="C6">
            <v>-53.1</v>
          </cell>
          <cell r="E6">
            <v>28.2</v>
          </cell>
        </row>
        <row r="7">
          <cell r="C7">
            <v>3.1</v>
          </cell>
          <cell r="E7">
            <v>27.5</v>
          </cell>
        </row>
        <row r="10">
          <cell r="D10">
            <v>0</v>
          </cell>
          <cell r="F10">
            <v>22.900000000000002</v>
          </cell>
        </row>
        <row r="16">
          <cell r="C16">
            <v>0.7</v>
          </cell>
          <cell r="E16">
            <v>30</v>
          </cell>
        </row>
        <row r="20">
          <cell r="C20">
            <v>0</v>
          </cell>
          <cell r="E20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0</v>
          </cell>
          <cell r="E22">
            <v>0</v>
          </cell>
        </row>
        <row r="23">
          <cell r="C23">
            <v>0</v>
          </cell>
          <cell r="E23">
            <v>0</v>
          </cell>
        </row>
        <row r="24">
          <cell r="C24">
            <v>-0.8</v>
          </cell>
          <cell r="E24">
            <v>1.4</v>
          </cell>
        </row>
        <row r="27">
          <cell r="I27">
            <v>32</v>
          </cell>
          <cell r="K27">
            <v>27.1</v>
          </cell>
        </row>
        <row r="34">
          <cell r="I34">
            <v>12.3</v>
          </cell>
          <cell r="K34">
            <v>12.3</v>
          </cell>
        </row>
        <row r="35">
          <cell r="I35">
            <v>15.5</v>
          </cell>
          <cell r="K35">
            <v>15.5</v>
          </cell>
        </row>
        <row r="40">
          <cell r="I40">
            <v>0.5</v>
          </cell>
          <cell r="K40">
            <v>0.5</v>
          </cell>
        </row>
        <row r="41">
          <cell r="I41">
            <v>9.4</v>
          </cell>
          <cell r="K41">
            <v>6.9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6">
          <cell r="C6">
            <v>-0.5</v>
          </cell>
          <cell r="E6">
            <v>0.8</v>
          </cell>
        </row>
        <row r="7">
          <cell r="C7">
            <v>15.7</v>
          </cell>
          <cell r="E7">
            <v>0</v>
          </cell>
        </row>
        <row r="8">
          <cell r="C8">
            <v>0</v>
          </cell>
          <cell r="E8">
            <v>-0.8</v>
          </cell>
        </row>
        <row r="14">
          <cell r="C14">
            <v>2.1</v>
          </cell>
          <cell r="E14">
            <v>24.4</v>
          </cell>
        </row>
        <row r="18">
          <cell r="C18">
            <v>1</v>
          </cell>
          <cell r="E18">
            <v>1.7</v>
          </cell>
        </row>
        <row r="26">
          <cell r="I26">
            <v>5.5</v>
          </cell>
          <cell r="K26">
            <v>5.5</v>
          </cell>
        </row>
        <row r="28">
          <cell r="I28">
            <v>2.2999999999999998</v>
          </cell>
          <cell r="K28">
            <v>2.2999999999999998</v>
          </cell>
        </row>
        <row r="29">
          <cell r="I29">
            <v>0</v>
          </cell>
          <cell r="K29">
            <v>1.1000000000000001</v>
          </cell>
        </row>
        <row r="34">
          <cell r="I34">
            <v>0</v>
          </cell>
          <cell r="K34">
            <v>0</v>
          </cell>
        </row>
        <row r="35">
          <cell r="I35">
            <v>5.2</v>
          </cell>
          <cell r="K35">
            <v>0</v>
          </cell>
        </row>
      </sheetData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6">
          <cell r="C6">
            <v>2.6</v>
          </cell>
          <cell r="E6">
            <v>20</v>
          </cell>
        </row>
        <row r="9">
          <cell r="D9">
            <v>94.3</v>
          </cell>
          <cell r="F9">
            <v>36.4</v>
          </cell>
        </row>
        <row r="10">
          <cell r="C10">
            <v>12.5</v>
          </cell>
          <cell r="E10">
            <v>45</v>
          </cell>
        </row>
        <row r="11">
          <cell r="C11">
            <v>-0.2</v>
          </cell>
          <cell r="E11">
            <v>4.3</v>
          </cell>
        </row>
        <row r="12">
          <cell r="C12">
            <v>0</v>
          </cell>
          <cell r="E12">
            <v>0</v>
          </cell>
        </row>
        <row r="13">
          <cell r="C13">
            <v>5.5</v>
          </cell>
          <cell r="E13">
            <v>3</v>
          </cell>
        </row>
        <row r="17">
          <cell r="D17">
            <v>-46.2</v>
          </cell>
          <cell r="F17">
            <v>60.5</v>
          </cell>
        </row>
        <row r="23">
          <cell r="C23">
            <v>14.7</v>
          </cell>
          <cell r="E23">
            <v>59.1</v>
          </cell>
        </row>
        <row r="28">
          <cell r="C28">
            <v>9.3000000000000007</v>
          </cell>
          <cell r="E28">
            <v>0</v>
          </cell>
        </row>
        <row r="29">
          <cell r="C29">
            <v>0</v>
          </cell>
          <cell r="E29">
            <v>0</v>
          </cell>
        </row>
        <row r="30">
          <cell r="C30">
            <v>4.2</v>
          </cell>
          <cell r="E30">
            <v>20</v>
          </cell>
        </row>
        <row r="31">
          <cell r="C31">
            <v>0</v>
          </cell>
          <cell r="E31">
            <v>0</v>
          </cell>
        </row>
        <row r="32">
          <cell r="C32">
            <v>-2.9</v>
          </cell>
          <cell r="E32">
            <v>-1.9</v>
          </cell>
        </row>
        <row r="33">
          <cell r="C33">
            <v>-37.799999999999997</v>
          </cell>
          <cell r="E33">
            <v>0</v>
          </cell>
        </row>
        <row r="36">
          <cell r="I36">
            <v>103.1</v>
          </cell>
          <cell r="K36">
            <v>134.29999999999998</v>
          </cell>
        </row>
        <row r="43">
          <cell r="I43">
            <v>10.5</v>
          </cell>
          <cell r="K43">
            <v>10.5</v>
          </cell>
        </row>
        <row r="44">
          <cell r="I44">
            <v>19.336000000000002</v>
          </cell>
          <cell r="K44">
            <v>19.336000000000002</v>
          </cell>
        </row>
        <row r="50">
          <cell r="I50">
            <v>0</v>
          </cell>
          <cell r="K50">
            <v>0</v>
          </cell>
        </row>
        <row r="51">
          <cell r="I51">
            <v>29.9</v>
          </cell>
          <cell r="K51">
            <v>26.36</v>
          </cell>
        </row>
      </sheetData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6">
          <cell r="C6">
            <v>12.5</v>
          </cell>
          <cell r="E6">
            <v>0</v>
          </cell>
        </row>
        <row r="7">
          <cell r="C7">
            <v>-246</v>
          </cell>
          <cell r="E7">
            <v>0</v>
          </cell>
        </row>
        <row r="8">
          <cell r="C8">
            <v>-237.9</v>
          </cell>
          <cell r="E8">
            <v>0</v>
          </cell>
        </row>
        <row r="9">
          <cell r="C9">
            <v>0</v>
          </cell>
          <cell r="E9">
            <v>0</v>
          </cell>
        </row>
        <row r="10">
          <cell r="C10">
            <v>3.8</v>
          </cell>
          <cell r="E10">
            <v>0</v>
          </cell>
        </row>
        <row r="11">
          <cell r="C11">
            <v>0</v>
          </cell>
          <cell r="E11">
            <v>0</v>
          </cell>
        </row>
        <row r="17">
          <cell r="C17">
            <v>0</v>
          </cell>
          <cell r="E17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0</v>
          </cell>
          <cell r="E22">
            <v>0</v>
          </cell>
        </row>
        <row r="25">
          <cell r="C25">
            <v>0</v>
          </cell>
          <cell r="E25">
            <v>0</v>
          </cell>
        </row>
        <row r="31">
          <cell r="I31">
            <v>1.3</v>
          </cell>
          <cell r="K31">
            <v>0</v>
          </cell>
        </row>
        <row r="35">
          <cell r="I35">
            <v>4.3</v>
          </cell>
          <cell r="K35">
            <v>0</v>
          </cell>
        </row>
        <row r="36">
          <cell r="I36">
            <v>0.3</v>
          </cell>
          <cell r="K36">
            <v>0</v>
          </cell>
        </row>
        <row r="41">
          <cell r="I41">
            <v>0</v>
          </cell>
          <cell r="K41">
            <v>0</v>
          </cell>
        </row>
        <row r="42">
          <cell r="I42">
            <v>0</v>
          </cell>
          <cell r="K42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183"/>
  <sheetViews>
    <sheetView zoomScale="75" zoomScaleNormal="75" workbookViewId="0">
      <selection activeCell="C16" sqref="C16"/>
    </sheetView>
  </sheetViews>
  <sheetFormatPr defaultRowHeight="12.75" x14ac:dyDescent="0.2"/>
  <cols>
    <col min="1" max="1" width="1.7109375" customWidth="1"/>
    <col min="2" max="2" width="30.7109375" customWidth="1"/>
    <col min="3" max="3" width="11.140625" customWidth="1"/>
    <col min="4" max="4" width="10.140625" style="56" customWidth="1"/>
    <col min="5" max="5" width="4.85546875" customWidth="1"/>
    <col min="6" max="6" width="10" style="56" customWidth="1"/>
    <col min="7" max="7" width="4.5703125" customWidth="1"/>
    <col min="10" max="10" width="12.5703125" customWidth="1"/>
    <col min="11" max="11" width="21.5703125" customWidth="1"/>
    <col min="12" max="12" width="2.42578125" customWidth="1"/>
    <col min="13" max="13" width="25.28515625" customWidth="1"/>
    <col min="14" max="14" width="5.85546875" customWidth="1"/>
    <col min="15" max="15" width="20.28515625" style="64" customWidth="1"/>
    <col min="16" max="17" width="8" style="64" bestFit="1" customWidth="1"/>
    <col min="18" max="18" width="7.28515625" style="64" customWidth="1"/>
    <col min="19" max="19" width="7.7109375" style="64" customWidth="1"/>
    <col min="20" max="20" width="6" style="64" customWidth="1"/>
    <col min="21" max="21" width="6.5703125" style="64" bestFit="1" customWidth="1"/>
    <col min="22" max="61" width="6" style="64" customWidth="1"/>
    <col min="62" max="71" width="9.140625" style="64"/>
  </cols>
  <sheetData>
    <row r="1" spans="1:28" ht="20.25" customHeight="1" x14ac:dyDescent="0.2">
      <c r="A1" s="95" t="s">
        <v>12</v>
      </c>
      <c r="B1" s="95"/>
      <c r="C1" s="74"/>
      <c r="L1" s="91" t="str">
        <f>[10]Dates!$Q$1</f>
        <v>Second Quarter 2001</v>
      </c>
      <c r="M1" s="91"/>
      <c r="N1" s="34"/>
    </row>
    <row r="2" spans="1:28" ht="21" customHeight="1" x14ac:dyDescent="0.2">
      <c r="A2" s="13"/>
      <c r="B2" s="73" t="str">
        <f>[10]Dates!$B$3</f>
        <v>Through 06/08/01</v>
      </c>
    </row>
    <row r="3" spans="1:28" ht="21" customHeight="1" x14ac:dyDescent="0.2">
      <c r="A3" s="13"/>
      <c r="B3" s="13"/>
    </row>
    <row r="4" spans="1:28" ht="20.25" customHeight="1" thickBot="1" x14ac:dyDescent="0.25">
      <c r="A4" s="17"/>
      <c r="B4" s="17"/>
      <c r="C4" s="17"/>
      <c r="D4" s="92" t="s">
        <v>23</v>
      </c>
      <c r="E4" s="93"/>
      <c r="F4" s="94"/>
      <c r="G4" s="18"/>
      <c r="H4" s="40"/>
      <c r="J4" s="18"/>
      <c r="P4" s="69"/>
      <c r="Q4" s="69"/>
    </row>
    <row r="5" spans="1:28" ht="19.5" customHeight="1" thickBot="1" x14ac:dyDescent="0.25">
      <c r="A5" s="15"/>
      <c r="B5" s="15"/>
      <c r="C5" s="15"/>
      <c r="D5" s="57" t="s">
        <v>3</v>
      </c>
      <c r="E5" s="15"/>
      <c r="F5" s="57" t="s">
        <v>4</v>
      </c>
      <c r="G5" s="6"/>
      <c r="H5" s="6"/>
      <c r="I5" s="6"/>
      <c r="J5" s="6"/>
      <c r="O5" s="70" t="s">
        <v>23</v>
      </c>
      <c r="P5" s="66" t="s">
        <v>42</v>
      </c>
      <c r="Q5" s="66" t="s">
        <v>43</v>
      </c>
      <c r="R5" s="66" t="s">
        <v>44</v>
      </c>
      <c r="S5" s="66" t="s">
        <v>45</v>
      </c>
      <c r="T5" s="66" t="s">
        <v>46</v>
      </c>
      <c r="U5" s="66" t="s">
        <v>47</v>
      </c>
      <c r="V5" s="66" t="s">
        <v>48</v>
      </c>
      <c r="W5" s="66" t="s">
        <v>49</v>
      </c>
      <c r="X5" s="66" t="s">
        <v>50</v>
      </c>
      <c r="Y5" s="66" t="s">
        <v>51</v>
      </c>
      <c r="Z5" s="66" t="s">
        <v>52</v>
      </c>
    </row>
    <row r="6" spans="1:28" ht="15" customHeight="1" x14ac:dyDescent="0.2">
      <c r="A6" s="7" t="s">
        <v>0</v>
      </c>
      <c r="B6" s="7"/>
      <c r="C6" s="8" t="s">
        <v>11</v>
      </c>
      <c r="D6" s="58">
        <f>'Earnings Summary'!E5+'Earnings Summary'!J5+'Earnings Summary'!O5+'Earnings Summary'!T5+'Earnings Summary'!Y5+'Earnings Summary 2'!E5+'Earnings Summary 2'!J5+'Earnings Summary 2'!O5+'Earnings Summary 2'!T5+'Earnings Summary 2'!Y5</f>
        <v>-159.4</v>
      </c>
      <c r="E6" s="8" t="s">
        <v>11</v>
      </c>
      <c r="F6" s="58">
        <f>'Earnings Summary'!G5+'Earnings Summary'!L5+'Earnings Summary'!Q5+'Earnings Summary'!V5+'Earnings Summary'!AA5+'Earnings Summary 2'!G5+'Earnings Summary 2'!L5+'Earnings Summary 2'!Q5+'Earnings Summary 2'!V5+'Earnings Summary 2'!AA5</f>
        <v>125.60000000000001</v>
      </c>
      <c r="G6" s="9"/>
      <c r="K6" s="39"/>
      <c r="L6" s="39"/>
      <c r="O6" s="67" t="s">
        <v>37</v>
      </c>
      <c r="P6" s="65">
        <v>-583.20000000000005</v>
      </c>
      <c r="Q6" s="65">
        <v>-554.29999999999995</v>
      </c>
      <c r="R6" s="65">
        <v>-103.1</v>
      </c>
      <c r="S6" s="65">
        <v>-254.4</v>
      </c>
      <c r="T6" s="65">
        <v>-425.6</v>
      </c>
      <c r="U6" s="65">
        <v>-243.4</v>
      </c>
      <c r="V6" s="65">
        <v>-178.2</v>
      </c>
      <c r="W6" s="65">
        <v>-145.9</v>
      </c>
      <c r="X6" s="65"/>
      <c r="Y6" s="65"/>
      <c r="Z6" s="65"/>
    </row>
    <row r="7" spans="1:28" ht="15" customHeight="1" x14ac:dyDescent="0.2">
      <c r="A7" s="7" t="s">
        <v>1</v>
      </c>
      <c r="B7" s="7"/>
      <c r="C7" s="9"/>
      <c r="D7" s="58">
        <f>'Earnings Summary'!E6+'Earnings Summary'!J6+'Earnings Summary'!O6+'Earnings Summary'!T6+'Earnings Summary'!Y6+'Earnings Summary 2'!E6+'Earnings Summary 2'!J6+'Earnings Summary 2'!O6+'Earnings Summary 2'!T6+'Earnings Summary 2'!Y6</f>
        <v>235.60000000000002</v>
      </c>
      <c r="E7" s="9"/>
      <c r="F7" s="58">
        <f>'Earnings Summary'!G6+'Earnings Summary'!L6+'Earnings Summary'!Q6+'Earnings Summary'!V6+'Earnings Summary'!AA6+'Earnings Summary 2'!G6+'Earnings Summary 2'!L6+'Earnings Summary 2'!Q6+'Earnings Summary 2'!V6+'Earnings Summary 2'!AA6</f>
        <v>189.6</v>
      </c>
      <c r="G7" s="9"/>
      <c r="H7" s="9"/>
      <c r="I7" s="9"/>
      <c r="J7" s="9"/>
      <c r="O7"/>
      <c r="P7"/>
      <c r="Q7"/>
      <c r="R7"/>
      <c r="S7"/>
      <c r="T7" s="65"/>
      <c r="U7" s="65"/>
      <c r="V7" s="65"/>
      <c r="W7" s="65"/>
      <c r="X7" s="65"/>
      <c r="Y7" s="65"/>
      <c r="Z7" s="65"/>
    </row>
    <row r="8" spans="1:28" ht="15" customHeight="1" x14ac:dyDescent="0.2">
      <c r="A8" s="7" t="s">
        <v>13</v>
      </c>
      <c r="B8" s="7"/>
      <c r="C8" s="9"/>
      <c r="D8" s="58">
        <f>'Earnings Summary'!E7+'Earnings Summary'!J7+'Earnings Summary'!O7+'Earnings Summary'!T7+'Earnings Summary'!Y7+'Earnings Summary 2'!E7+'Earnings Summary 2'!J7+'Earnings Summary 2'!O7+'Earnings Summary 2'!T7+'Earnings Summary 2'!Y7</f>
        <v>12.5</v>
      </c>
      <c r="E8" s="9"/>
      <c r="F8" s="58">
        <f>'Earnings Summary'!G7+'Earnings Summary'!L7+'Earnings Summary'!Q7+'Earnings Summary'!V7+'Earnings Summary'!AA7+'Earnings Summary 2'!G7+'Earnings Summary 2'!L7+'Earnings Summary 2'!Q7+'Earnings Summary 2'!V7+'Earnings Summary 2'!AA7</f>
        <v>45</v>
      </c>
      <c r="G8" s="9"/>
      <c r="H8" s="9"/>
      <c r="J8" s="9"/>
      <c r="O8" s="71" t="s">
        <v>4</v>
      </c>
      <c r="P8" s="72">
        <v>536.29999999999995</v>
      </c>
      <c r="Q8" s="72">
        <v>536.29999999999995</v>
      </c>
      <c r="R8" s="72">
        <v>536.29999999999995</v>
      </c>
      <c r="S8" s="72">
        <v>536.29999999999995</v>
      </c>
      <c r="T8" s="72">
        <v>536.29999999999995</v>
      </c>
      <c r="U8" s="72">
        <v>536.29999999999995</v>
      </c>
      <c r="V8" s="72">
        <v>536.29999999999995</v>
      </c>
      <c r="W8" s="72">
        <v>536.29999999999995</v>
      </c>
      <c r="X8" s="72">
        <v>536.29999999999995</v>
      </c>
      <c r="Y8" s="72">
        <v>536.29999999999995</v>
      </c>
      <c r="Z8" s="72">
        <v>536.29999999999995</v>
      </c>
    </row>
    <row r="9" spans="1:28" ht="15" customHeight="1" x14ac:dyDescent="0.2">
      <c r="A9" s="7" t="s">
        <v>33</v>
      </c>
      <c r="B9" s="7"/>
      <c r="C9" s="9"/>
      <c r="D9" s="58">
        <f>'Earnings Summary'!E8+'Earnings Summary'!J8+'Earnings Summary'!O8+'Earnings Summary'!T8+'Earnings Summary'!Y8+'Earnings Summary 2'!E8+'Earnings Summary 2'!J8+'Earnings Summary 2'!O8+'Earnings Summary 2'!T8+'Earnings Summary 2'!Y8</f>
        <v>-53.1</v>
      </c>
      <c r="E9" s="9"/>
      <c r="F9" s="58">
        <f>'Earnings Summary'!G8+'Earnings Summary'!L8+'Earnings Summary'!Q8+'Earnings Summary'!V8+'Earnings Summary'!AA8+'Earnings Summary 2'!G8+'Earnings Summary 2'!L8+'Earnings Summary 2'!Q8+'Earnings Summary 2'!V8+'Earnings Summary 2'!AA8</f>
        <v>28.2</v>
      </c>
      <c r="G9" s="9"/>
      <c r="H9" s="9"/>
      <c r="I9" s="9"/>
      <c r="J9" s="9"/>
      <c r="O9"/>
      <c r="P9"/>
      <c r="Q9"/>
      <c r="R9"/>
      <c r="S9"/>
      <c r="T9"/>
      <c r="U9"/>
      <c r="V9" s="65"/>
      <c r="W9" s="65"/>
      <c r="X9" s="65"/>
      <c r="Y9" s="65"/>
      <c r="Z9" s="65"/>
      <c r="AA9" s="65"/>
      <c r="AB9" s="65"/>
    </row>
    <row r="10" spans="1:28" ht="15" customHeight="1" x14ac:dyDescent="0.2">
      <c r="A10" s="7" t="s">
        <v>40</v>
      </c>
      <c r="B10" s="7"/>
      <c r="C10" s="9"/>
      <c r="D10" s="58">
        <f>'Earnings Summary'!E9+'Earnings Summary'!J9+'Earnings Summary'!O9+'Earnings Summary'!T9+'Earnings Summary'!Y9+'Earnings Summary 2'!E9+'Earnings Summary 2'!J9+'Earnings Summary 2'!O9+'Earnings Summary 2'!T9+'Earnings Summary 2'!Y9</f>
        <v>-237.9</v>
      </c>
      <c r="E10" s="9"/>
      <c r="F10" s="58">
        <f>'Earnings Summary'!G9+'Earnings Summary'!L9+'Earnings Summary'!Q9+'Earnings Summary'!V9+'Earnings Summary'!AA9+'Earnings Summary 2'!G9+'Earnings Summary 2'!L9+'Earnings Summary 2'!Q9+'Earnings Summary 2'!V9+'Earnings Summary 2'!AA9</f>
        <v>0</v>
      </c>
      <c r="G10" s="9"/>
      <c r="H10" s="9"/>
      <c r="I10" s="9"/>
      <c r="J10" s="9"/>
      <c r="O10"/>
      <c r="P10"/>
      <c r="Q10"/>
      <c r="R10"/>
      <c r="S10"/>
      <c r="T10"/>
      <c r="U10"/>
      <c r="V10" s="65"/>
      <c r="W10" s="65"/>
      <c r="X10" s="65"/>
      <c r="Y10" s="65"/>
      <c r="Z10" s="65"/>
      <c r="AA10" s="65"/>
      <c r="AB10" s="65"/>
    </row>
    <row r="11" spans="1:28" ht="15" customHeight="1" x14ac:dyDescent="0.2">
      <c r="A11" s="7" t="s">
        <v>69</v>
      </c>
      <c r="B11" s="7"/>
      <c r="C11" s="9"/>
      <c r="D11" s="58">
        <f>'Earnings Summary'!E10+'Earnings Summary'!J10+'Earnings Summary'!O10+'Earnings Summary'!T10+'Earnings Summary'!Y10+'Earnings Summary 2'!E10+'Earnings Summary 2'!J10+'Earnings Summary 2'!O10+'Earnings Summary 2'!T10+'Earnings Summary 2'!Y10</f>
        <v>0</v>
      </c>
      <c r="E11" s="9"/>
      <c r="F11" s="58">
        <f>'Earnings Summary'!G10+'Earnings Summary'!L10+'Earnings Summary'!Q10+'Earnings Summary'!V10+'Earnings Summary'!AA10+'Earnings Summary 2'!G10+'Earnings Summary 2'!L10+'Earnings Summary 2'!Q10+'Earnings Summary 2'!V10+'Earnings Summary 2'!AA10</f>
        <v>22.900000000000002</v>
      </c>
      <c r="G11" s="9"/>
      <c r="H11" s="9"/>
      <c r="I11" s="9"/>
      <c r="J11" s="9"/>
      <c r="O11"/>
      <c r="P11"/>
      <c r="Q11"/>
      <c r="R11"/>
      <c r="S11"/>
      <c r="T11"/>
      <c r="U11"/>
      <c r="V11" s="65"/>
      <c r="W11" s="65"/>
      <c r="X11" s="65"/>
      <c r="Y11" s="65"/>
      <c r="Z11" s="65"/>
      <c r="AA11" s="65"/>
      <c r="AB11" s="65"/>
    </row>
    <row r="12" spans="1:28" ht="15" customHeight="1" x14ac:dyDescent="0.2">
      <c r="A12" s="7" t="s">
        <v>68</v>
      </c>
      <c r="B12" s="7"/>
      <c r="C12" s="9"/>
      <c r="D12" s="58">
        <f>'Earnings Summary'!E11+'Earnings Summary'!J11+'Earnings Summary'!O11+'Earnings Summary'!T11+'Earnings Summary'!Y11+'Earnings Summary 2'!E11+'Earnings Summary 2'!J11+'Earnings Summary 2'!O11+'Earnings Summary 2'!T11+'Earnings Summary 2'!Y11</f>
        <v>3.1</v>
      </c>
      <c r="E12" s="9"/>
      <c r="F12" s="58">
        <f>'Earnings Summary'!G11+'Earnings Summary'!L11+'Earnings Summary'!Q11+'Earnings Summary'!V11+'Earnings Summary'!AA11+'Earnings Summary 2'!G11+'Earnings Summary 2'!L11+'Earnings Summary 2'!Q11+'Earnings Summary 2'!V11+'Earnings Summary 2'!AA11</f>
        <v>27.5</v>
      </c>
      <c r="G12" s="9"/>
      <c r="H12" s="9"/>
      <c r="I12" s="9"/>
      <c r="J12" s="9"/>
      <c r="O12"/>
      <c r="P12"/>
      <c r="Q12"/>
      <c r="R12"/>
      <c r="S12"/>
      <c r="T12"/>
      <c r="U12"/>
      <c r="V12" s="65"/>
      <c r="W12" s="65"/>
      <c r="X12" s="65"/>
      <c r="Y12" s="65"/>
      <c r="Z12" s="65"/>
      <c r="AA12" s="65"/>
      <c r="AB12" s="65"/>
    </row>
    <row r="13" spans="1:28" ht="15" customHeight="1" x14ac:dyDescent="0.2">
      <c r="A13" s="7" t="s">
        <v>34</v>
      </c>
      <c r="B13" s="7"/>
      <c r="C13" s="9"/>
      <c r="D13" s="58">
        <f>'Earnings Summary'!E12+'Earnings Summary'!J12+'Earnings Summary'!O12+'Earnings Summary'!T12+'Earnings Summary'!Y12+'Earnings Summary 2'!E12+'Earnings Summary 2'!J12+'Earnings Summary 2'!O12+'Earnings Summary 2'!T12+'Earnings Summary 2'!Y12</f>
        <v>-2.5790000000000002</v>
      </c>
      <c r="E13" s="9"/>
      <c r="F13" s="58">
        <f>'Earnings Summary'!G12+'Earnings Summary'!L12+'Earnings Summary'!Q12+'Earnings Summary'!V12+'Earnings Summary'!AA12+'Earnings Summary 2'!G12+'Earnings Summary 2'!L12+'Earnings Summary 2'!Q12+'Earnings Summary 2'!V12+'Earnings Summary 2'!AA12</f>
        <v>13.1</v>
      </c>
      <c r="G13" s="9"/>
      <c r="H13" s="9"/>
      <c r="I13" s="9"/>
      <c r="J13" s="9"/>
      <c r="O13"/>
      <c r="P13"/>
      <c r="Q13"/>
      <c r="R13"/>
      <c r="S13"/>
      <c r="T13"/>
      <c r="U13"/>
      <c r="V13" s="65"/>
      <c r="W13" s="65"/>
      <c r="X13" s="65"/>
      <c r="Y13" s="65"/>
      <c r="Z13" s="65"/>
      <c r="AA13" s="65"/>
      <c r="AB13" s="65"/>
    </row>
    <row r="14" spans="1:28" ht="15" customHeight="1" x14ac:dyDescent="0.2">
      <c r="A14" s="7" t="s">
        <v>24</v>
      </c>
      <c r="B14" s="7"/>
      <c r="C14" s="9"/>
      <c r="D14" s="58">
        <f>'Earnings Summary'!E13+'Earnings Summary'!J13+'Earnings Summary'!O13+'Earnings Summary'!T13+'Earnings Summary'!Y13+'Earnings Summary 2'!E13+'Earnings Summary 2'!J13+'Earnings Summary 2'!O13+'Earnings Summary 2'!T13+'Earnings Summary 2'!Y13</f>
        <v>-0.2</v>
      </c>
      <c r="E14" s="9"/>
      <c r="F14" s="58">
        <f>'Earnings Summary'!G13+'Earnings Summary'!L13+'Earnings Summary'!Q13+'Earnings Summary'!V13+'Earnings Summary'!AA13+'Earnings Summary 2'!G13+'Earnings Summary 2'!L13+'Earnings Summary 2'!Q13+'Earnings Summary 2'!V13+'Earnings Summary 2'!AA13</f>
        <v>4.3</v>
      </c>
      <c r="G14" s="9"/>
      <c r="H14" s="9"/>
      <c r="I14" s="9"/>
      <c r="J14" s="9"/>
      <c r="O14"/>
      <c r="P14"/>
      <c r="Q14"/>
      <c r="R14"/>
      <c r="S14"/>
      <c r="T14"/>
      <c r="U14"/>
      <c r="V14" s="65"/>
      <c r="W14" s="65"/>
      <c r="X14" s="65"/>
      <c r="Y14" s="65"/>
      <c r="Z14" s="65"/>
      <c r="AA14" s="65"/>
      <c r="AB14" s="65"/>
    </row>
    <row r="15" spans="1:28" ht="15" customHeight="1" x14ac:dyDescent="0.2">
      <c r="A15" s="7" t="s">
        <v>36</v>
      </c>
      <c r="B15" s="7"/>
      <c r="C15" s="9"/>
      <c r="D15" s="58">
        <f>'Earnings Summary'!E14+'Earnings Summary'!J14+'Earnings Summary'!O14+'Earnings Summary'!T14+'Earnings Summary'!Y14+'Earnings Summary 2'!E14+'Earnings Summary 2'!J14+'Earnings Summary 2'!O14+'Earnings Summary 2'!T14+'Earnings Summary 2'!Y14</f>
        <v>0</v>
      </c>
      <c r="E15" s="9"/>
      <c r="F15" s="58">
        <f>'Earnings Summary'!G14+'Earnings Summary'!L14+'Earnings Summary'!Q14+'Earnings Summary'!V14+'Earnings Summary'!AA14+'Earnings Summary 2'!G14+'Earnings Summary 2'!L14+'Earnings Summary 2'!Q14+'Earnings Summary 2'!V14+'Earnings Summary 2'!AA14</f>
        <v>0</v>
      </c>
      <c r="G15" s="9"/>
      <c r="H15" s="9"/>
      <c r="I15" s="9"/>
      <c r="J15" s="9"/>
    </row>
    <row r="16" spans="1:28" ht="15" customHeight="1" x14ac:dyDescent="0.2">
      <c r="A16" s="7" t="s">
        <v>32</v>
      </c>
      <c r="B16" s="7"/>
      <c r="C16" s="9"/>
      <c r="D16" s="58">
        <f>'Earnings Summary'!E15+'Earnings Summary'!J15+'Earnings Summary'!O15+'Earnings Summary'!T15+'Earnings Summary'!Y15+'Earnings Summary 2'!E15+'Earnings Summary 2'!J15+'Earnings Summary 2'!O15+'Earnings Summary 2'!T15+'Earnings Summary 2'!Y15</f>
        <v>3.5</v>
      </c>
      <c r="E16" s="9"/>
      <c r="F16" s="58">
        <f>'Earnings Summary'!G15+'Earnings Summary'!L15+'Earnings Summary'!Q15+'Earnings Summary'!V15+'Earnings Summary'!AA15+'Earnings Summary 2'!G15+'Earnings Summary 2'!L15+'Earnings Summary 2'!Q15+'Earnings Summary 2'!V15+'Earnings Summary 2'!AA15</f>
        <v>8.8000000000000007</v>
      </c>
      <c r="G16" s="9"/>
      <c r="H16" s="9"/>
      <c r="I16" s="9"/>
      <c r="J16" s="9"/>
    </row>
    <row r="17" spans="1:17" ht="15" customHeight="1" x14ac:dyDescent="0.2">
      <c r="A17" s="7" t="s">
        <v>18</v>
      </c>
      <c r="B17" s="7"/>
      <c r="C17" s="9"/>
      <c r="D17" s="58">
        <f>'Earnings Summary'!E16+'Earnings Summary'!J16+'Earnings Summary'!O16+'Earnings Summary'!T16+'Earnings Summary'!Y16+'Earnings Summary 2'!E16+'Earnings Summary 2'!J16+'Earnings Summary 2'!O16+'Earnings Summary 2'!T16+'Earnings Summary 2'!Y16</f>
        <v>41.4</v>
      </c>
      <c r="E17" s="9"/>
      <c r="F17" s="58">
        <f>'Earnings Summary'!G16+'Earnings Summary'!L16+'Earnings Summary'!Q16+'Earnings Summary'!V16+'Earnings Summary'!AA16+'Earnings Summary 2'!G16+'Earnings Summary 2'!L16+'Earnings Summary 2'!Q16+'Earnings Summary 2'!V16+'Earnings Summary 2'!AA16</f>
        <v>35.9</v>
      </c>
      <c r="G17" s="9"/>
      <c r="H17" s="9"/>
      <c r="J17" s="9"/>
      <c r="O17" s="66"/>
      <c r="P17" s="65"/>
      <c r="Q17" s="65"/>
    </row>
    <row r="18" spans="1:17" ht="15" customHeight="1" x14ac:dyDescent="0.2">
      <c r="A18" s="7" t="s">
        <v>15</v>
      </c>
      <c r="B18" s="7"/>
      <c r="C18" s="9"/>
      <c r="D18" s="59">
        <f>'Earnings Summary'!E17+'Earnings Summary'!J17+'Earnings Summary'!O17+'Earnings Summary'!T17+'Earnings Summary'!Y17+'Earnings Summary 2'!E17+'Earnings Summary 2'!J17+'Earnings Summary 2'!O17+'Earnings Summary 2'!T17+'Earnings Summary 2'!Y17</f>
        <v>-61.400000000000006</v>
      </c>
      <c r="E18" s="9"/>
      <c r="F18" s="59">
        <f>'Earnings Summary'!G17+'Earnings Summary'!L17+'Earnings Summary'!Q17+'Earnings Summary'!V17+'Earnings Summary'!AA17+'Earnings Summary 2'!G17+'Earnings Summary 2'!L17+'Earnings Summary 2'!Q17+'Earnings Summary 2'!V17+'Earnings Summary 2'!AA17</f>
        <v>132.4</v>
      </c>
      <c r="G18" s="19"/>
      <c r="H18" s="19"/>
      <c r="I18" s="19"/>
      <c r="J18" s="19"/>
      <c r="O18" s="66"/>
      <c r="P18" s="65"/>
      <c r="Q18" s="65"/>
    </row>
    <row r="19" spans="1:17" ht="15" customHeight="1" x14ac:dyDescent="0.2">
      <c r="A19" s="9"/>
      <c r="B19" s="10" t="s">
        <v>2</v>
      </c>
      <c r="C19" s="9"/>
      <c r="D19" s="60">
        <f>SUM(D6:D18)</f>
        <v>-218.47899999999998</v>
      </c>
      <c r="E19" s="9"/>
      <c r="F19" s="60">
        <f>SUM(F6:F18)</f>
        <v>633.29999999999995</v>
      </c>
      <c r="G19" s="8"/>
      <c r="H19" s="8"/>
      <c r="I19" s="8"/>
      <c r="J19" s="8"/>
      <c r="O19" s="66"/>
      <c r="P19" s="65"/>
      <c r="Q19" s="65"/>
    </row>
    <row r="20" spans="1:17" ht="15" customHeight="1" x14ac:dyDescent="0.2">
      <c r="A20" s="16"/>
      <c r="B20" s="11"/>
      <c r="C20" s="16"/>
      <c r="D20" s="60"/>
      <c r="E20" s="16"/>
      <c r="F20" s="60"/>
      <c r="G20" s="8"/>
      <c r="H20" s="8"/>
      <c r="I20" s="8"/>
      <c r="J20" s="8"/>
      <c r="O20" s="66"/>
      <c r="P20" s="65"/>
      <c r="Q20" s="65"/>
    </row>
    <row r="21" spans="1:17" ht="15" customHeight="1" x14ac:dyDescent="0.2">
      <c r="A21" s="9"/>
      <c r="B21" s="10" t="s">
        <v>19</v>
      </c>
      <c r="C21" s="9"/>
      <c r="D21" s="63">
        <f>'Earnings Summary'!E20+'Earnings Summary'!J20+'Earnings Summary'!O20+'Earnings Summary'!T20+'Earnings Summary'!Y20+'Earnings Summary 2'!E20+'Earnings Summary 2'!J20+'Earnings Summary 2'!O20+'Earnings Summary 2'!T20+'Earnings Summary 2'!Y20</f>
        <v>570.30000000000018</v>
      </c>
      <c r="E21" s="8"/>
      <c r="F21" s="63">
        <f>'Earnings Summary'!G20+'Earnings Summary'!L20+'Earnings Summary'!Q20+'Earnings Summary'!V20+'Earnings Summary'!AA20+'Earnings Summary 2'!G20+'Earnings Summary 2'!L20+'Earnings Summary 2'!Q20+'Earnings Summary 2'!V20+'Earnings Summary 2'!AA20</f>
        <v>275.7</v>
      </c>
      <c r="G21" s="8"/>
      <c r="H21" s="8"/>
      <c r="I21" s="8"/>
      <c r="J21" s="8"/>
      <c r="O21" s="66"/>
      <c r="P21" s="65"/>
      <c r="Q21" s="65"/>
    </row>
    <row r="22" spans="1:17" ht="15" customHeight="1" x14ac:dyDescent="0.2">
      <c r="A22" s="7"/>
      <c r="B22" s="7"/>
      <c r="C22" s="9"/>
      <c r="D22" s="60"/>
      <c r="E22" s="9"/>
      <c r="F22" s="60"/>
      <c r="G22" s="8"/>
      <c r="H22" s="8"/>
      <c r="I22" s="8"/>
      <c r="J22" s="8"/>
      <c r="O22" s="66"/>
    </row>
    <row r="23" spans="1:17" ht="15" customHeight="1" x14ac:dyDescent="0.2">
      <c r="A23" s="7" t="s">
        <v>6</v>
      </c>
      <c r="B23" s="7"/>
      <c r="C23" s="9"/>
      <c r="D23" s="88">
        <f>'Earnings Summary'!E22+'Earnings Summary'!J22+'Earnings Summary'!O22+'Earnings Summary'!T22+'Earnings Summary'!Y22+'Earnings Summary 2'!E22+'Earnings Summary 2'!J22+'Earnings Summary 2'!O22+'Earnings Summary 2'!T22+'Earnings Summary 2'!Y22</f>
        <v>22.1</v>
      </c>
      <c r="E23" s="8"/>
      <c r="F23" s="88">
        <f>'Earnings Summary'!G22+'Earnings Summary'!L22+'Earnings Summary'!Q22+'Earnings Summary'!V22+'Earnings Summary'!AA22+'Earnings Summary 2'!G22+'Earnings Summary 2'!L22+'Earnings Summary 2'!Q22+'Earnings Summary 2'!V22+'Earnings Summary 2'!AA22</f>
        <v>0</v>
      </c>
      <c r="G23" s="9"/>
      <c r="H23" s="9"/>
      <c r="I23" s="9"/>
      <c r="J23" s="9"/>
      <c r="O23" s="66"/>
    </row>
    <row r="24" spans="1:17" ht="15" customHeight="1" x14ac:dyDescent="0.2">
      <c r="A24" s="7" t="s">
        <v>7</v>
      </c>
      <c r="B24" s="7"/>
      <c r="C24" s="9"/>
      <c r="D24" s="88">
        <f>'Earnings Summary'!E23+'Earnings Summary'!J23+'Earnings Summary'!O23+'Earnings Summary'!T23+'Earnings Summary'!Y23+'Earnings Summary 2'!E23+'Earnings Summary 2'!J23+'Earnings Summary 2'!O23+'Earnings Summary 2'!T23+'Earnings Summary 2'!Y23</f>
        <v>9.3000000000000007</v>
      </c>
      <c r="E24" s="8"/>
      <c r="F24" s="88">
        <f>'Earnings Summary'!G23+'Earnings Summary'!L23+'Earnings Summary'!Q23+'Earnings Summary'!V23+'Earnings Summary'!AA23+'Earnings Summary 2'!G23+'Earnings Summary 2'!L23+'Earnings Summary 2'!Q23+'Earnings Summary 2'!V23+'Earnings Summary 2'!AA23</f>
        <v>1.2</v>
      </c>
      <c r="G24" s="9"/>
      <c r="H24" s="9"/>
      <c r="I24" s="9"/>
      <c r="J24" s="9"/>
      <c r="O24" s="66"/>
    </row>
    <row r="25" spans="1:17" ht="15" customHeight="1" x14ac:dyDescent="0.2">
      <c r="A25" s="7" t="s">
        <v>21</v>
      </c>
      <c r="B25" s="7"/>
      <c r="C25" s="9"/>
      <c r="D25" s="88">
        <f>'Earnings Summary'!E24+'Earnings Summary'!J24+'Earnings Summary'!O24+'Earnings Summary'!T24+'Earnings Summary'!Y24+'Earnings Summary 2'!E24+'Earnings Summary 2'!J24+'Earnings Summary 2'!O24+'Earnings Summary 2'!T24+'Earnings Summary 2'!Y24</f>
        <v>4.2</v>
      </c>
      <c r="E25" s="8"/>
      <c r="F25" s="88">
        <f>'Earnings Summary'!G24+'Earnings Summary'!L24+'Earnings Summary'!Q24+'Earnings Summary'!V24+'Earnings Summary'!AA24+'Earnings Summary 2'!G24+'Earnings Summary 2'!L24+'Earnings Summary 2'!Q24+'Earnings Summary 2'!V24+'Earnings Summary 2'!AA24</f>
        <v>20</v>
      </c>
      <c r="G25" s="9"/>
      <c r="H25" s="9"/>
      <c r="I25" s="9"/>
      <c r="J25" s="9"/>
      <c r="P25" s="65"/>
      <c r="Q25" s="65"/>
    </row>
    <row r="26" spans="1:17" ht="15" customHeight="1" x14ac:dyDescent="0.2">
      <c r="A26" s="7" t="s">
        <v>31</v>
      </c>
      <c r="B26" s="7"/>
      <c r="C26" s="9"/>
      <c r="D26" s="88">
        <f>'Earnings Summary'!E25+'Earnings Summary'!J25+'Earnings Summary'!O25+'Earnings Summary'!T25+'Earnings Summary'!Y25+'Earnings Summary 2'!E25+'Earnings Summary 2'!J25+'Earnings Summary 2'!O25+'Earnings Summary 2'!T25+'Earnings Summary 2'!Y25</f>
        <v>14.8</v>
      </c>
      <c r="E26" s="8"/>
      <c r="F26" s="88">
        <f>'Earnings Summary'!G25+'Earnings Summary'!L25+'Earnings Summary'!Q25+'Earnings Summary'!V25+'Earnings Summary'!AA25+'Earnings Summary 2'!G25+'Earnings Summary 2'!L25+'Earnings Summary 2'!Q25+'Earnings Summary 2'!V25+'Earnings Summary 2'!AA25</f>
        <v>0.4</v>
      </c>
      <c r="G26" s="9"/>
      <c r="H26" s="9"/>
      <c r="I26" s="9"/>
      <c r="J26" s="9"/>
      <c r="P26" s="65"/>
      <c r="Q26" s="65"/>
    </row>
    <row r="27" spans="1:17" ht="15" customHeight="1" x14ac:dyDescent="0.2">
      <c r="A27" s="7" t="s">
        <v>8</v>
      </c>
      <c r="B27" s="7"/>
      <c r="C27" s="19"/>
      <c r="D27" s="88">
        <f>'Earnings Summary'!E26+'Earnings Summary'!J26+'Earnings Summary'!O26+'Earnings Summary'!T26+'Earnings Summary'!Y26+'Earnings Summary 2'!E26+'Earnings Summary 2'!J26+'Earnings Summary 2'!O26+'Earnings Summary 2'!T26+'Earnings Summary 2'!Y26</f>
        <v>45.300000000000004</v>
      </c>
      <c r="E27" s="22"/>
      <c r="F27" s="88">
        <f>'Earnings Summary'!G26+'Earnings Summary'!L26+'Earnings Summary'!Q26+'Earnings Summary'!V26+'Earnings Summary'!AA26+'Earnings Summary 2'!G26+'Earnings Summary 2'!L26+'Earnings Summary 2'!Q26+'Earnings Summary 2'!V26+'Earnings Summary 2'!AA26</f>
        <v>141.9</v>
      </c>
      <c r="G27" s="19"/>
      <c r="H27" s="19"/>
      <c r="I27" s="19"/>
      <c r="J27" s="19"/>
      <c r="P27" s="65"/>
      <c r="Q27" s="65"/>
    </row>
    <row r="28" spans="1:17" ht="15" customHeight="1" x14ac:dyDescent="0.2">
      <c r="A28" s="7" t="s">
        <v>67</v>
      </c>
      <c r="B28" s="7"/>
      <c r="C28" s="9"/>
      <c r="D28" s="59">
        <f>'Earnings Summary'!E27+'Earnings Summary'!J27+'Earnings Summary'!O27+'Earnings Summary'!T27+'Earnings Summary'!Y27+'Earnings Summary 2'!E27+'Earnings Summary 2'!J27+'Earnings Summary 2'!O27+'Earnings Summary 2'!T27+'Earnings Summary 2'!Y27</f>
        <v>-37.799999999999997</v>
      </c>
      <c r="E28" s="22"/>
      <c r="F28" s="59">
        <f>'Earnings Summary'!G27+'Earnings Summary'!L27+'Earnings Summary'!Q27+'Earnings Summary'!V27+'Earnings Summary'!AA27+'Earnings Summary 2'!G27+'Earnings Summary 2'!L27+'Earnings Summary 2'!Q27+'Earnings Summary 2'!V27+'Earnings Summary 2'!AA27</f>
        <v>0</v>
      </c>
      <c r="G28" s="19"/>
      <c r="H28" s="19"/>
      <c r="I28" s="19"/>
      <c r="J28" s="19"/>
      <c r="P28" s="65"/>
      <c r="Q28" s="65"/>
    </row>
    <row r="29" spans="1:17" ht="15" customHeight="1" x14ac:dyDescent="0.2">
      <c r="A29" s="9"/>
      <c r="B29" s="10" t="s">
        <v>9</v>
      </c>
      <c r="C29" s="9"/>
      <c r="D29" s="60">
        <f>SUM(D23:D28)</f>
        <v>57.90000000000002</v>
      </c>
      <c r="E29" s="9"/>
      <c r="F29" s="60">
        <f>SUM(F23:F27)</f>
        <v>163.5</v>
      </c>
      <c r="G29" s="8"/>
      <c r="H29" s="8"/>
      <c r="I29" s="8"/>
      <c r="J29" s="8"/>
      <c r="O29" s="66"/>
      <c r="P29" s="65"/>
      <c r="Q29" s="65"/>
    </row>
    <row r="30" spans="1:17" ht="7.5" customHeight="1" x14ac:dyDescent="0.2">
      <c r="A30" s="9"/>
      <c r="B30" s="10"/>
      <c r="C30" s="9"/>
      <c r="D30" s="60"/>
      <c r="E30" s="9"/>
      <c r="F30" s="60"/>
      <c r="G30" s="8"/>
      <c r="H30" s="8"/>
      <c r="I30" s="8"/>
      <c r="J30" s="8"/>
      <c r="O30" s="66"/>
      <c r="P30" s="65"/>
      <c r="Q30" s="65"/>
    </row>
    <row r="31" spans="1:17" ht="15" customHeight="1" x14ac:dyDescent="0.2">
      <c r="A31" s="9"/>
      <c r="B31" s="10" t="s">
        <v>16</v>
      </c>
      <c r="C31" s="9"/>
      <c r="D31" s="62">
        <f>D19+D21+D29</f>
        <v>409.72100000000023</v>
      </c>
      <c r="E31" s="9"/>
      <c r="F31" s="62">
        <f>F19+F21+F29</f>
        <v>1072.5</v>
      </c>
      <c r="G31" s="20"/>
      <c r="H31" s="20"/>
      <c r="I31" s="20"/>
      <c r="J31" s="20"/>
      <c r="O31" s="66"/>
    </row>
    <row r="32" spans="1:17" ht="9" customHeight="1" x14ac:dyDescent="0.2">
      <c r="A32" s="9"/>
      <c r="B32" s="10"/>
      <c r="C32" s="9"/>
      <c r="D32" s="62"/>
      <c r="E32" s="9"/>
      <c r="F32" s="62"/>
      <c r="G32" s="20"/>
      <c r="H32" s="20"/>
      <c r="I32" s="20"/>
      <c r="J32" s="20"/>
      <c r="O32" s="66"/>
    </row>
    <row r="33" spans="1:15" ht="15" customHeight="1" x14ac:dyDescent="0.2">
      <c r="A33" s="9"/>
      <c r="B33" s="41" t="s">
        <v>30</v>
      </c>
      <c r="C33" s="9"/>
      <c r="D33" s="88">
        <f>'Earnings Summary'!E32+'Earnings Summary'!J32+'Earnings Summary'!O32+'Earnings Summary'!T32+'Earnings Summary'!Y32+'Earnings Summary 2'!E32+'Earnings Summary 2'!J32+'Earnings Summary 2'!O32+'Earnings Summary 2'!T32+'Earnings Summary 2'!Y32</f>
        <v>311.10000000000002</v>
      </c>
      <c r="E33" s="8"/>
      <c r="F33" s="88">
        <f>'Earnings Summary'!G32+'Earnings Summary'!L32+'Earnings Summary'!Q32+'Earnings Summary'!V32+'Earnings Summary'!AA32+'Earnings Summary 2'!G32+'Earnings Summary 2'!L32+'Earnings Summary 2'!Q32+'Earnings Summary 2'!V32+'Earnings Summary 2'!AA32</f>
        <v>310.69999999999993</v>
      </c>
      <c r="G33" s="20"/>
      <c r="H33" s="20"/>
      <c r="I33" s="20"/>
      <c r="J33" s="20"/>
      <c r="O33" s="66"/>
    </row>
    <row r="34" spans="1:15" ht="15" customHeight="1" x14ac:dyDescent="0.2">
      <c r="A34" s="9"/>
      <c r="B34" s="41" t="s">
        <v>27</v>
      </c>
      <c r="C34" s="9"/>
      <c r="D34" s="88">
        <f>'Earnings Summary'!E33+'Earnings Summary'!J33+'Earnings Summary'!O33+'Earnings Summary'!T33+'Earnings Summary'!Y33+'Earnings Summary 2'!E33+'Earnings Summary 2'!J33+'Earnings Summary 2'!O33+'Earnings Summary 2'!T33+'Earnings Summary 2'!Y33</f>
        <v>97.299999999999983</v>
      </c>
      <c r="E34" s="8"/>
      <c r="F34" s="88">
        <f>'Earnings Summary'!G33+'Earnings Summary'!L33+'Earnings Summary'!Q33+'Earnings Summary'!V33+'Earnings Summary'!AA33+'Earnings Summary 2'!G33+'Earnings Summary 2'!L33+'Earnings Summary 2'!Q33+'Earnings Summary 2'!V33+'Earnings Summary 2'!AA33</f>
        <v>83.9</v>
      </c>
      <c r="G34" s="20"/>
      <c r="H34" s="20"/>
      <c r="I34" s="20"/>
      <c r="J34" s="20"/>
    </row>
    <row r="35" spans="1:15" ht="15" customHeight="1" x14ac:dyDescent="0.2">
      <c r="A35" s="9"/>
      <c r="B35" s="41" t="s">
        <v>28</v>
      </c>
      <c r="C35" s="9"/>
      <c r="D35" s="88">
        <f>'Earnings Summary'!E34+'Earnings Summary'!J34+'Earnings Summary'!O34+'Earnings Summary'!T34+'Earnings Summary'!Y34+'Earnings Summary 2'!E34+'Earnings Summary 2'!J34+'Earnings Summary 2'!O34+'Earnings Summary 2'!T34+'Earnings Summary 2'!Y34</f>
        <v>49</v>
      </c>
      <c r="E35" s="8"/>
      <c r="F35" s="88">
        <f>'Earnings Summary'!G34+'Earnings Summary'!L34+'Earnings Summary'!Q34+'Earnings Summary'!V34+'Earnings Summary'!AA34+'Earnings Summary 2'!G34+'Earnings Summary 2'!L34+'Earnings Summary 2'!Q34+'Earnings Summary 2'!V34+'Earnings Summary 2'!AA34</f>
        <v>49.4</v>
      </c>
      <c r="G35" s="20"/>
      <c r="H35" s="20"/>
      <c r="I35" s="20"/>
      <c r="J35" s="20"/>
    </row>
    <row r="36" spans="1:15" ht="15" customHeight="1" x14ac:dyDescent="0.2">
      <c r="A36" s="9"/>
      <c r="B36" s="41" t="s">
        <v>29</v>
      </c>
      <c r="C36" s="9"/>
      <c r="D36" s="59">
        <f>'Earnings Summary'!E35+'Earnings Summary'!J35+'Earnings Summary'!O35+'Earnings Summary'!T35+'Earnings Summary'!Y35+'Earnings Summary 2'!E35+'Earnings Summary 2'!J35+'Earnings Summary 2'!O35+'Earnings Summary 2'!T35+'Earnings Summary 2'!Y35</f>
        <v>98.23599999999999</v>
      </c>
      <c r="E36" s="8"/>
      <c r="F36" s="59">
        <f>'Earnings Summary'!G35+'Earnings Summary'!L35+'Earnings Summary'!Q35+'Earnings Summary'!V35+'Earnings Summary'!AA35+'Earnings Summary 2'!G35+'Earnings Summary 2'!L35+'Earnings Summary 2'!Q35+'Earnings Summary 2'!V35+'Earnings Summary 2'!AA35</f>
        <v>92.236000000000004</v>
      </c>
      <c r="G36" s="20"/>
      <c r="H36" s="20"/>
      <c r="I36" s="20"/>
      <c r="J36" s="20"/>
    </row>
    <row r="37" spans="1:15" ht="15" customHeight="1" x14ac:dyDescent="0.2">
      <c r="A37" s="9"/>
      <c r="B37" s="10" t="s">
        <v>10</v>
      </c>
      <c r="C37" s="9"/>
      <c r="D37" s="61">
        <f>SUM(D33:D36)</f>
        <v>555.63599999999997</v>
      </c>
      <c r="E37" s="8"/>
      <c r="F37" s="61">
        <f>SUM(F33:F36)</f>
        <v>536.23599999999988</v>
      </c>
      <c r="G37" s="22"/>
      <c r="H37" s="22"/>
      <c r="I37" s="22"/>
      <c r="J37" s="22"/>
      <c r="O37" s="66"/>
    </row>
    <row r="38" spans="1:15" ht="15" customHeight="1" x14ac:dyDescent="0.2">
      <c r="A38" s="9"/>
      <c r="B38" s="10" t="s">
        <v>25</v>
      </c>
      <c r="C38" s="9"/>
      <c r="D38" s="63">
        <f>D31-D37</f>
        <v>-145.91499999999974</v>
      </c>
      <c r="E38" s="8"/>
      <c r="F38" s="63">
        <f>F31-F37</f>
        <v>536.26400000000012</v>
      </c>
      <c r="G38" s="22"/>
      <c r="H38" s="22"/>
      <c r="I38" s="22"/>
      <c r="J38" s="22"/>
      <c r="O38" s="66"/>
    </row>
    <row r="39" spans="1:15" ht="15" customHeight="1" x14ac:dyDescent="0.2">
      <c r="A39" s="9"/>
      <c r="B39" s="10" t="s">
        <v>26</v>
      </c>
      <c r="C39" s="9"/>
      <c r="D39" s="61">
        <f>'Earnings Summary'!E38+'Earnings Summary'!J38+'Earnings Summary'!O38+'Earnings Summary'!T38+'Earnings Summary'!Y38+'Earnings Summary 2'!E38+'Earnings Summary 2'!J38+'Earnings Summary 2'!O38+'Earnings Summary 2'!T38+'Earnings Summary 2'!Y38</f>
        <v>92.8</v>
      </c>
      <c r="E39" s="8"/>
      <c r="F39" s="61">
        <f>'Earnings Summary'!G38+'Earnings Summary'!L38+'Earnings Summary'!Q38+'Earnings Summary'!V38+'Earnings Summary'!AA38+'Earnings Summary 2'!G38+'Earnings Summary 2'!L38+'Earnings Summary 2'!Q38+'Earnings Summary 2'!V38+'Earnings Summary 2'!AA38</f>
        <v>105.46</v>
      </c>
      <c r="G39" s="22"/>
      <c r="H39" s="22"/>
      <c r="I39" s="22"/>
      <c r="J39" s="22"/>
    </row>
    <row r="40" spans="1:15" ht="15" customHeight="1" thickBot="1" x14ac:dyDescent="0.25">
      <c r="A40" s="7"/>
      <c r="B40" s="12" t="s">
        <v>17</v>
      </c>
      <c r="C40" s="8"/>
      <c r="D40" s="55">
        <f>D38-D39</f>
        <v>-238.71499999999975</v>
      </c>
      <c r="E40" s="8" t="s">
        <v>11</v>
      </c>
      <c r="F40" s="55">
        <f>F38-F39</f>
        <v>430.80400000000014</v>
      </c>
      <c r="G40" s="27"/>
      <c r="H40" s="27"/>
      <c r="I40" s="27"/>
      <c r="J40" s="27"/>
    </row>
    <row r="41" spans="1:15" ht="15" customHeight="1" thickTop="1" x14ac:dyDescent="0.2"/>
    <row r="42" spans="1:15" ht="15" customHeight="1" x14ac:dyDescent="0.2"/>
    <row r="43" spans="1:15" ht="15" customHeight="1" x14ac:dyDescent="0.2"/>
    <row r="44" spans="1:15" ht="15" customHeight="1" x14ac:dyDescent="0.2"/>
    <row r="45" spans="1:15" ht="15" customHeight="1" x14ac:dyDescent="0.2"/>
    <row r="46" spans="1:15" ht="15" customHeight="1" x14ac:dyDescent="0.2"/>
    <row r="47" spans="1:15" ht="15" customHeight="1" x14ac:dyDescent="0.2"/>
    <row r="48" spans="1:15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</sheetData>
  <mergeCells count="3">
    <mergeCell ref="L1:M1"/>
    <mergeCell ref="D4:F4"/>
    <mergeCell ref="A1:B1"/>
  </mergeCells>
  <phoneticPr fontId="0" type="noConversion"/>
  <pageMargins left="0.5" right="0.25" top="0.5" bottom="0.25" header="0.25" footer="0.5"/>
  <pageSetup scale="84" orientation="landscape" r:id="rId1"/>
  <headerFooter alignWithMargins="0">
    <oddFooter>&amp;C1&amp;R&amp;6&amp;D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Y56"/>
  <sheetViews>
    <sheetView tabSelected="1" topLeftCell="A5" zoomScaleNormal="100" workbookViewId="0">
      <selection activeCell="AM9" sqref="AM9"/>
    </sheetView>
  </sheetViews>
  <sheetFormatPr defaultRowHeight="12.75" x14ac:dyDescent="0.2"/>
  <cols>
    <col min="1" max="1" width="1.7109375" style="1" customWidth="1"/>
    <col min="2" max="2" width="26.5703125" style="1" customWidth="1"/>
    <col min="3" max="3" width="7.5703125" style="2" customWidth="1"/>
    <col min="4" max="4" width="5.5703125" style="1" customWidth="1"/>
    <col min="5" max="5" width="9.5703125" style="2" customWidth="1"/>
    <col min="6" max="6" width="3.28515625" style="1" customWidth="1"/>
    <col min="7" max="7" width="9.42578125" style="2" customWidth="1"/>
    <col min="8" max="8" width="3.140625" style="2" customWidth="1"/>
    <col min="9" max="9" width="2" style="2" customWidth="1"/>
    <col min="10" max="10" width="9.42578125" style="2" customWidth="1"/>
    <col min="11" max="11" width="3.28515625" style="2" customWidth="1"/>
    <col min="12" max="12" width="9.42578125" style="2" customWidth="1"/>
    <col min="13" max="13" width="2" style="2" customWidth="1"/>
    <col min="14" max="14" width="3.28515625" style="1" customWidth="1"/>
    <col min="15" max="15" width="8.7109375" style="2" customWidth="1"/>
    <col min="16" max="16" width="3.28515625" style="1" customWidth="1"/>
    <col min="17" max="17" width="9.28515625" style="2" customWidth="1"/>
    <col min="18" max="18" width="2" style="2" customWidth="1"/>
    <col min="19" max="19" width="3.28515625" style="2" customWidth="1"/>
    <col min="20" max="20" width="8.85546875" style="2" customWidth="1"/>
    <col min="21" max="21" width="3.28515625" style="1" customWidth="1"/>
    <col min="22" max="22" width="9.5703125" style="2" customWidth="1"/>
    <col min="23" max="23" width="2" style="2" customWidth="1"/>
    <col min="24" max="24" width="3.28515625" style="2" customWidth="1"/>
    <col min="25" max="25" width="10.5703125" style="2" customWidth="1"/>
    <col min="26" max="26" width="3.28515625" style="1" customWidth="1"/>
    <col min="27" max="27" width="9.5703125" style="2" customWidth="1"/>
    <col min="28" max="28" width="1.42578125" style="2" customWidth="1"/>
    <col min="29" max="29" width="4" style="1" customWidth="1"/>
    <col min="30" max="30" width="8.140625" style="1" customWidth="1"/>
    <col min="31" max="31" width="2.28515625" style="1" customWidth="1"/>
    <col min="32" max="32" width="7.7109375" style="1" customWidth="1"/>
    <col min="33" max="35" width="9.140625" style="1"/>
    <col min="36" max="36" width="4.85546875" style="1" customWidth="1"/>
    <col min="37" max="39" width="9.140625" style="1"/>
    <col min="40" max="40" width="4.5703125" style="1" customWidth="1"/>
    <col min="41" max="43" width="9.140625" style="1"/>
    <col min="44" max="44" width="5.7109375" style="1" customWidth="1"/>
    <col min="45" max="47" width="9.140625" style="1"/>
    <col min="48" max="48" width="5" style="1" customWidth="1"/>
    <col min="49" max="16384" width="9.140625" style="1"/>
  </cols>
  <sheetData>
    <row r="1" spans="1:51" s="48" customFormat="1" ht="26.25" customHeight="1" thickBot="1" x14ac:dyDescent="0.3">
      <c r="A1" s="95" t="s">
        <v>12</v>
      </c>
      <c r="B1" s="95"/>
      <c r="C1" s="95"/>
      <c r="D1" s="45"/>
      <c r="E1" s="46"/>
      <c r="F1" s="45"/>
      <c r="G1" s="46"/>
      <c r="H1" s="46"/>
      <c r="I1" s="46"/>
      <c r="J1" s="46"/>
      <c r="K1" s="46"/>
      <c r="L1" s="46"/>
      <c r="M1" s="46"/>
      <c r="N1" s="45"/>
      <c r="O1" s="46"/>
      <c r="P1" s="47"/>
      <c r="Q1" s="47"/>
      <c r="R1" s="47"/>
      <c r="S1" s="47"/>
      <c r="T1" s="46"/>
      <c r="U1" s="47"/>
      <c r="V1" s="47"/>
      <c r="W1" s="47"/>
      <c r="X1" s="47"/>
      <c r="Y1" s="91" t="str">
        <f>[10]Dates!$Q$1</f>
        <v>Second Quarter 2001</v>
      </c>
      <c r="Z1" s="91"/>
      <c r="AA1" s="91"/>
      <c r="AB1" s="91"/>
      <c r="AC1" s="47"/>
      <c r="AD1" s="47"/>
      <c r="AE1" s="47"/>
      <c r="AG1" s="113" t="s">
        <v>65</v>
      </c>
      <c r="AH1" s="114"/>
      <c r="AI1" s="75" t="s">
        <v>4</v>
      </c>
      <c r="AJ1" s="76"/>
      <c r="AK1" s="113" t="s">
        <v>61</v>
      </c>
      <c r="AL1" s="114"/>
      <c r="AM1" s="75" t="s">
        <v>4</v>
      </c>
      <c r="AN1" s="76"/>
      <c r="AO1" s="113" t="s">
        <v>59</v>
      </c>
      <c r="AP1" s="114"/>
      <c r="AQ1" s="75" t="s">
        <v>4</v>
      </c>
      <c r="AR1" s="76"/>
      <c r="AS1" s="77" t="s">
        <v>5</v>
      </c>
      <c r="AT1" s="78"/>
      <c r="AU1" s="79" t="s">
        <v>4</v>
      </c>
      <c r="AV1" s="80"/>
      <c r="AW1" s="111" t="s">
        <v>60</v>
      </c>
      <c r="AX1" s="112"/>
      <c r="AY1" s="79" t="s">
        <v>4</v>
      </c>
    </row>
    <row r="2" spans="1:51" s="14" customFormat="1" ht="24.75" customHeight="1" x14ac:dyDescent="0.2">
      <c r="A2" s="13"/>
      <c r="B2" s="73" t="str">
        <f>'Total Wholesale'!B2</f>
        <v>Through 06/08/01</v>
      </c>
      <c r="C2" s="3"/>
      <c r="E2" s="3"/>
      <c r="G2" s="3"/>
      <c r="H2" s="3"/>
      <c r="I2" s="3"/>
      <c r="J2" s="3"/>
      <c r="K2" s="3"/>
      <c r="L2" s="3"/>
      <c r="M2" s="3"/>
      <c r="O2" s="3"/>
      <c r="Q2" s="3"/>
      <c r="R2" s="3"/>
      <c r="S2" s="3"/>
      <c r="T2" s="3"/>
      <c r="V2" s="3"/>
      <c r="W2" s="3"/>
      <c r="X2" s="3"/>
      <c r="Y2" s="3"/>
      <c r="AA2" s="3"/>
      <c r="AB2" s="3"/>
      <c r="AG2" s="33" t="s">
        <v>42</v>
      </c>
      <c r="AH2" s="1">
        <v>-280.8</v>
      </c>
      <c r="AI2" s="50">
        <v>277.60000000000002</v>
      </c>
      <c r="AJ2" s="29"/>
      <c r="AK2" s="33" t="s">
        <v>42</v>
      </c>
      <c r="AL2" s="1">
        <v>-9.9</v>
      </c>
      <c r="AM2" s="50">
        <v>17.2</v>
      </c>
      <c r="AN2" s="29"/>
      <c r="AO2" s="33" t="s">
        <v>42</v>
      </c>
      <c r="AP2" s="1">
        <v>-40.299999999999997</v>
      </c>
      <c r="AQ2" s="50">
        <v>0</v>
      </c>
      <c r="AR2" s="29"/>
      <c r="AS2" s="33" t="s">
        <v>42</v>
      </c>
      <c r="AT2" s="1">
        <v>-152</v>
      </c>
      <c r="AU2" s="50">
        <v>82.3</v>
      </c>
      <c r="AV2" s="49"/>
      <c r="AW2" s="33" t="s">
        <v>42</v>
      </c>
      <c r="AX2" s="1">
        <v>-73.900000000000006</v>
      </c>
      <c r="AY2" s="52">
        <v>54.6</v>
      </c>
    </row>
    <row r="3" spans="1:51" s="17" customFormat="1" ht="20.25" customHeight="1" x14ac:dyDescent="0.2">
      <c r="B3" s="73"/>
      <c r="C3" s="26"/>
      <c r="E3" s="96" t="s">
        <v>65</v>
      </c>
      <c r="F3" s="97"/>
      <c r="G3" s="98"/>
      <c r="H3" s="81"/>
      <c r="J3" s="108" t="s">
        <v>61</v>
      </c>
      <c r="K3" s="109"/>
      <c r="L3" s="110"/>
      <c r="M3" s="18"/>
      <c r="O3" s="99" t="s">
        <v>41</v>
      </c>
      <c r="P3" s="100"/>
      <c r="Q3" s="101"/>
      <c r="R3" s="35"/>
      <c r="S3" s="35"/>
      <c r="T3" s="105" t="s">
        <v>5</v>
      </c>
      <c r="U3" s="106"/>
      <c r="V3" s="107"/>
      <c r="W3" s="35"/>
      <c r="X3" s="35"/>
      <c r="Y3" s="102" t="s">
        <v>14</v>
      </c>
      <c r="Z3" s="103"/>
      <c r="AA3" s="104"/>
      <c r="AB3" s="35"/>
      <c r="AG3" s="33" t="s">
        <v>43</v>
      </c>
      <c r="AH3" s="1">
        <v>-198.2</v>
      </c>
      <c r="AI3" s="50">
        <v>277.60000000000002</v>
      </c>
      <c r="AJ3" s="29"/>
      <c r="AK3" s="33" t="s">
        <v>43</v>
      </c>
      <c r="AL3" s="1">
        <v>-7.1</v>
      </c>
      <c r="AM3" s="50">
        <v>17.2</v>
      </c>
      <c r="AN3" s="29"/>
      <c r="AO3" s="33" t="s">
        <v>43</v>
      </c>
      <c r="AP3" s="1">
        <v>-60.1</v>
      </c>
      <c r="AQ3" s="50">
        <v>0</v>
      </c>
      <c r="AR3" s="29"/>
      <c r="AS3" s="33" t="s">
        <v>43</v>
      </c>
      <c r="AT3" s="1">
        <v>-160.80000000000001</v>
      </c>
      <c r="AU3" s="50">
        <v>82.3</v>
      </c>
      <c r="AV3" s="49"/>
      <c r="AW3" s="33" t="s">
        <v>43</v>
      </c>
      <c r="AX3" s="1">
        <v>-100.8</v>
      </c>
      <c r="AY3" s="52">
        <v>54.6</v>
      </c>
    </row>
    <row r="4" spans="1:51" s="15" customFormat="1" ht="17.25" customHeight="1" thickBot="1" x14ac:dyDescent="0.25">
      <c r="C4" s="6"/>
      <c r="E4" s="4" t="s">
        <v>3</v>
      </c>
      <c r="G4" s="5" t="s">
        <v>4</v>
      </c>
      <c r="H4" s="6"/>
      <c r="J4" s="4" t="s">
        <v>3</v>
      </c>
      <c r="L4" s="5" t="s">
        <v>4</v>
      </c>
      <c r="M4" s="6"/>
      <c r="O4" s="4" t="s">
        <v>3</v>
      </c>
      <c r="Q4" s="5" t="s">
        <v>4</v>
      </c>
      <c r="R4" s="6"/>
      <c r="S4" s="6"/>
      <c r="T4" s="5" t="s">
        <v>3</v>
      </c>
      <c r="V4" s="5" t="s">
        <v>4</v>
      </c>
      <c r="W4" s="6"/>
      <c r="X4" s="6"/>
      <c r="Y4" s="5" t="s">
        <v>3</v>
      </c>
      <c r="AA4" s="5" t="s">
        <v>4</v>
      </c>
      <c r="AB4" s="6"/>
      <c r="AG4" s="33" t="s">
        <v>44</v>
      </c>
      <c r="AH4" s="1">
        <v>273.8</v>
      </c>
      <c r="AI4" s="50">
        <v>277.60000000000002</v>
      </c>
      <c r="AJ4" s="29"/>
      <c r="AK4" s="33" t="s">
        <v>44</v>
      </c>
      <c r="AL4" s="1">
        <v>5.5</v>
      </c>
      <c r="AM4" s="50">
        <v>17.2</v>
      </c>
      <c r="AN4" s="29"/>
      <c r="AO4" s="33" t="s">
        <v>44</v>
      </c>
      <c r="AP4" s="1">
        <v>-72.5</v>
      </c>
      <c r="AQ4" s="50">
        <v>0</v>
      </c>
      <c r="AR4" s="29"/>
      <c r="AS4" s="33" t="s">
        <v>44</v>
      </c>
      <c r="AT4" s="1">
        <v>-167.2</v>
      </c>
      <c r="AU4" s="50">
        <v>82.3</v>
      </c>
      <c r="AV4" s="49"/>
      <c r="AW4" s="33" t="s">
        <v>44</v>
      </c>
      <c r="AX4" s="1">
        <v>-115.1</v>
      </c>
      <c r="AY4" s="52">
        <v>54.6</v>
      </c>
    </row>
    <row r="5" spans="1:51" s="7" customFormat="1" ht="17.25" customHeight="1" x14ac:dyDescent="0.2">
      <c r="A5" s="7" t="s">
        <v>0</v>
      </c>
      <c r="C5" s="9"/>
      <c r="D5" s="8" t="s">
        <v>11</v>
      </c>
      <c r="E5" s="16">
        <f>'[11]Linked Data '!$C$6</f>
        <v>-174</v>
      </c>
      <c r="F5" s="8" t="s">
        <v>11</v>
      </c>
      <c r="G5" s="16">
        <f>'[11]Linked Data '!$E$6</f>
        <v>104.80000000000001</v>
      </c>
      <c r="H5" s="16"/>
      <c r="I5" s="8" t="s">
        <v>11</v>
      </c>
      <c r="J5" s="16">
        <f>'[7]Linked Data '!$C$6</f>
        <v>-0.5</v>
      </c>
      <c r="K5" s="8"/>
      <c r="L5" s="16">
        <f>'[7]Linked Data '!$E$6</f>
        <v>0.8</v>
      </c>
      <c r="M5" s="9"/>
      <c r="N5" s="8" t="s">
        <v>11</v>
      </c>
      <c r="O5" s="16">
        <f>'[9]Linked Data '!$C$6</f>
        <v>12.5</v>
      </c>
      <c r="P5" s="8" t="s">
        <v>11</v>
      </c>
      <c r="Q5" s="16">
        <f>'[9]Linked Data '!$E$6</f>
        <v>0</v>
      </c>
      <c r="R5" s="9"/>
      <c r="S5" s="8" t="s">
        <v>11</v>
      </c>
      <c r="T5" s="16">
        <f>'[8]Linked Data'!$C$6</f>
        <v>2.6</v>
      </c>
      <c r="U5" s="8" t="s">
        <v>11</v>
      </c>
      <c r="V5" s="16">
        <f>'[8]Linked Data'!$E$6</f>
        <v>20</v>
      </c>
      <c r="W5" s="9"/>
      <c r="X5" s="8" t="s">
        <v>11</v>
      </c>
      <c r="Y5" s="9"/>
      <c r="Z5" s="8" t="s">
        <v>11</v>
      </c>
      <c r="AA5" s="9"/>
      <c r="AB5" s="9"/>
      <c r="AG5" s="33" t="s">
        <v>45</v>
      </c>
      <c r="AH5" s="1">
        <v>229.7</v>
      </c>
      <c r="AI5" s="50">
        <v>277.60000000000002</v>
      </c>
      <c r="AJ5" s="29"/>
      <c r="AK5" s="33" t="s">
        <v>45</v>
      </c>
      <c r="AL5" s="1">
        <v>6.5</v>
      </c>
      <c r="AM5" s="50">
        <v>17.2</v>
      </c>
      <c r="AN5" s="29"/>
      <c r="AO5" s="33" t="s">
        <v>45</v>
      </c>
      <c r="AP5" s="1">
        <v>-125.4</v>
      </c>
      <c r="AQ5" s="50">
        <v>0</v>
      </c>
      <c r="AR5" s="29"/>
      <c r="AS5" s="33" t="s">
        <v>45</v>
      </c>
      <c r="AT5" s="1">
        <v>-134.30000000000001</v>
      </c>
      <c r="AU5" s="50">
        <v>82.3</v>
      </c>
      <c r="AV5" s="49"/>
      <c r="AW5" s="33" t="s">
        <v>45</v>
      </c>
      <c r="AX5" s="1">
        <v>-123.7</v>
      </c>
      <c r="AY5" s="52">
        <v>54.6</v>
      </c>
    </row>
    <row r="6" spans="1:51" s="7" customFormat="1" ht="14.1" customHeight="1" x14ac:dyDescent="0.2">
      <c r="A6" s="7" t="s">
        <v>1</v>
      </c>
      <c r="C6" s="9"/>
      <c r="D6" s="9"/>
      <c r="E6" s="16">
        <f>'[11]Linked Data '!$C$7</f>
        <v>371.6</v>
      </c>
      <c r="F6" s="9"/>
      <c r="G6" s="16">
        <f>'[11]Linked Data '!$E$7</f>
        <v>153.19999999999999</v>
      </c>
      <c r="H6" s="16"/>
      <c r="I6" s="9"/>
      <c r="J6" s="16">
        <f>'[7]Linked Data '!$C$7</f>
        <v>15.7</v>
      </c>
      <c r="K6" s="9"/>
      <c r="L6" s="16">
        <f>'[7]Linked Data '!$E$7</f>
        <v>0</v>
      </c>
      <c r="M6" s="9"/>
      <c r="N6" s="9"/>
      <c r="O6" s="16">
        <f>'[9]Linked Data '!$C$7</f>
        <v>-246</v>
      </c>
      <c r="P6" s="9"/>
      <c r="Q6" s="16">
        <f>'[9]Linked Data '!$E$7</f>
        <v>0</v>
      </c>
      <c r="R6" s="9"/>
      <c r="S6" s="9"/>
      <c r="T6" s="9">
        <f>'[8]Linked Data'!$D$9</f>
        <v>94.3</v>
      </c>
      <c r="U6" s="9"/>
      <c r="V6" s="16">
        <f>'[8]Linked Data'!$F$9</f>
        <v>36.4</v>
      </c>
      <c r="W6" s="9"/>
      <c r="X6" s="9"/>
      <c r="Y6" s="9"/>
      <c r="Z6" s="9"/>
      <c r="AA6" s="9"/>
      <c r="AB6" s="9"/>
      <c r="AG6" s="33" t="s">
        <v>46</v>
      </c>
      <c r="AH6" s="1">
        <v>391.8</v>
      </c>
      <c r="AI6" s="50">
        <v>277.60000000000002</v>
      </c>
      <c r="AJ6" s="29"/>
      <c r="AK6" s="33" t="s">
        <v>46</v>
      </c>
      <c r="AL6" s="1">
        <v>-12.3</v>
      </c>
      <c r="AM6" s="50">
        <v>17.2</v>
      </c>
      <c r="AN6" s="29"/>
      <c r="AO6" s="33" t="s">
        <v>46</v>
      </c>
      <c r="AP6" s="1">
        <v>-502.4</v>
      </c>
      <c r="AQ6" s="50">
        <v>0</v>
      </c>
      <c r="AR6" s="29"/>
      <c r="AS6" s="33" t="s">
        <v>46</v>
      </c>
      <c r="AT6" s="1">
        <v>-115.6</v>
      </c>
      <c r="AU6" s="50">
        <v>82.3</v>
      </c>
      <c r="AV6" s="49"/>
      <c r="AW6" s="33" t="s">
        <v>46</v>
      </c>
      <c r="AX6" s="1">
        <v>-139.30000000000001</v>
      </c>
      <c r="AY6" s="52">
        <v>54.6</v>
      </c>
    </row>
    <row r="7" spans="1:51" s="7" customFormat="1" ht="14.1" customHeight="1" x14ac:dyDescent="0.2">
      <c r="A7" s="7" t="s">
        <v>13</v>
      </c>
      <c r="C7" s="9"/>
      <c r="D7" s="9"/>
      <c r="E7" s="16"/>
      <c r="F7" s="9"/>
      <c r="G7" s="16"/>
      <c r="H7" s="16"/>
      <c r="I7" s="9"/>
      <c r="J7" s="16"/>
      <c r="K7" s="9"/>
      <c r="L7" s="16"/>
      <c r="M7" s="9"/>
      <c r="N7" s="9"/>
      <c r="O7" s="16"/>
      <c r="P7" s="9"/>
      <c r="Q7" s="16"/>
      <c r="R7" s="9"/>
      <c r="S7" s="9"/>
      <c r="T7" s="9">
        <f>'[8]Linked Data'!$C$10</f>
        <v>12.5</v>
      </c>
      <c r="U7" s="9"/>
      <c r="V7" s="16">
        <f>'[8]Linked Data'!$E$10</f>
        <v>45</v>
      </c>
      <c r="W7" s="9"/>
      <c r="X7" s="9"/>
      <c r="Y7" s="9"/>
      <c r="Z7" s="9"/>
      <c r="AA7" s="9"/>
      <c r="AB7" s="9"/>
      <c r="AG7" s="33" t="s">
        <v>47</v>
      </c>
      <c r="AH7" s="1">
        <v>553.79999999999995</v>
      </c>
      <c r="AI7" s="50">
        <v>277.60000000000002</v>
      </c>
      <c r="AJ7" s="29"/>
      <c r="AK7" s="33" t="s">
        <v>47</v>
      </c>
      <c r="AL7" s="1">
        <v>9</v>
      </c>
      <c r="AM7" s="50">
        <v>17.2</v>
      </c>
      <c r="AN7" s="29"/>
      <c r="AO7" s="33" t="s">
        <v>47</v>
      </c>
      <c r="AP7" s="1">
        <v>-526.29999999999995</v>
      </c>
      <c r="AQ7" s="50">
        <v>0</v>
      </c>
      <c r="AR7" s="29"/>
      <c r="AS7" s="33" t="s">
        <v>47</v>
      </c>
      <c r="AT7" s="1">
        <v>-95.9</v>
      </c>
      <c r="AU7" s="50">
        <v>82.3</v>
      </c>
      <c r="AV7" s="49"/>
      <c r="AW7" s="33" t="s">
        <v>47</v>
      </c>
      <c r="AX7" s="1">
        <v>-138.9</v>
      </c>
      <c r="AY7" s="52">
        <v>54.6</v>
      </c>
    </row>
    <row r="8" spans="1:51" s="7" customFormat="1" ht="14.1" customHeight="1" x14ac:dyDescent="0.2">
      <c r="A8" s="7" t="s">
        <v>33</v>
      </c>
      <c r="C8" s="9"/>
      <c r="D8" s="9"/>
      <c r="E8" s="16"/>
      <c r="F8" s="9"/>
      <c r="G8" s="16"/>
      <c r="H8" s="16"/>
      <c r="I8" s="9"/>
      <c r="J8" s="16"/>
      <c r="K8" s="9"/>
      <c r="L8" s="16"/>
      <c r="M8" s="9"/>
      <c r="N8" s="9"/>
      <c r="O8" s="16"/>
      <c r="P8" s="9"/>
      <c r="Q8" s="16"/>
      <c r="R8" s="9"/>
      <c r="S8" s="9"/>
      <c r="T8" s="9"/>
      <c r="U8" s="9"/>
      <c r="V8" s="9"/>
      <c r="W8" s="9"/>
      <c r="X8" s="9"/>
      <c r="Y8" s="9">
        <f>'[6]Linked Data'!$C$6</f>
        <v>-53.1</v>
      </c>
      <c r="Z8" s="9"/>
      <c r="AA8" s="9">
        <f>'[6]Linked Data'!$E$6</f>
        <v>28.2</v>
      </c>
      <c r="AB8" s="9"/>
      <c r="AG8" s="33" t="s">
        <v>48</v>
      </c>
      <c r="AH8" s="1">
        <v>553.9</v>
      </c>
      <c r="AI8" s="50">
        <v>277.60000000000002</v>
      </c>
      <c r="AJ8" s="29"/>
      <c r="AK8" s="33" t="s">
        <v>48</v>
      </c>
      <c r="AL8" s="1">
        <v>8.9</v>
      </c>
      <c r="AM8" s="50">
        <v>17.2</v>
      </c>
      <c r="AN8" s="29"/>
      <c r="AO8" s="33" t="s">
        <v>48</v>
      </c>
      <c r="AP8" s="1">
        <v>-487.6</v>
      </c>
      <c r="AQ8" s="50">
        <v>0</v>
      </c>
      <c r="AR8" s="29"/>
      <c r="AS8" s="33" t="s">
        <v>48</v>
      </c>
      <c r="AT8" s="1">
        <v>-102.6</v>
      </c>
      <c r="AU8" s="50">
        <v>82.3</v>
      </c>
      <c r="AV8" s="49"/>
      <c r="AW8" s="33" t="s">
        <v>48</v>
      </c>
      <c r="AX8" s="1">
        <v>-125.8</v>
      </c>
      <c r="AY8" s="52">
        <v>54.6</v>
      </c>
    </row>
    <row r="9" spans="1:51" s="7" customFormat="1" ht="14.1" customHeight="1" x14ac:dyDescent="0.2">
      <c r="A9" s="7" t="s">
        <v>40</v>
      </c>
      <c r="C9" s="9"/>
      <c r="D9" s="9"/>
      <c r="E9" s="16"/>
      <c r="F9" s="9"/>
      <c r="G9" s="16"/>
      <c r="H9" s="16"/>
      <c r="I9" s="9"/>
      <c r="J9" s="16"/>
      <c r="K9" s="9"/>
      <c r="L9" s="16"/>
      <c r="M9" s="9"/>
      <c r="N9" s="9"/>
      <c r="O9" s="16">
        <f>'[9]Linked Data '!$C$8</f>
        <v>-237.9</v>
      </c>
      <c r="P9" s="9"/>
      <c r="Q9" s="16">
        <f>'[9]Linked Data '!$E$8</f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G9" s="33" t="s">
        <v>49</v>
      </c>
      <c r="AH9" s="1">
        <v>510.5</v>
      </c>
      <c r="AI9" s="50">
        <v>277.60000000000002</v>
      </c>
      <c r="AJ9" s="29"/>
      <c r="AK9" s="33" t="s">
        <v>49</v>
      </c>
      <c r="AL9" s="1">
        <v>10.5</v>
      </c>
      <c r="AM9" s="50">
        <v>17.2</v>
      </c>
      <c r="AN9" s="29"/>
      <c r="AO9" s="33" t="s">
        <v>49</v>
      </c>
      <c r="AP9" s="1">
        <v>-473.5</v>
      </c>
      <c r="AQ9" s="50">
        <v>0</v>
      </c>
      <c r="AR9" s="29"/>
      <c r="AS9" s="33" t="s">
        <v>49</v>
      </c>
      <c r="AT9" s="1">
        <v>-76.900000000000006</v>
      </c>
      <c r="AU9" s="50">
        <v>82.3</v>
      </c>
      <c r="AV9" s="49"/>
      <c r="AW9" s="33" t="s">
        <v>49</v>
      </c>
      <c r="AX9" s="1">
        <v>-110.4</v>
      </c>
      <c r="AY9" s="52">
        <v>54.6</v>
      </c>
    </row>
    <row r="10" spans="1:51" s="7" customFormat="1" ht="14.1" customHeight="1" x14ac:dyDescent="0.2">
      <c r="A10" s="7" t="s">
        <v>69</v>
      </c>
      <c r="C10" s="9"/>
      <c r="D10" s="9"/>
      <c r="E10" s="16"/>
      <c r="F10" s="9"/>
      <c r="G10" s="16"/>
      <c r="H10" s="16"/>
      <c r="I10" s="9"/>
      <c r="J10" s="16"/>
      <c r="K10" s="9"/>
      <c r="L10" s="16"/>
      <c r="M10" s="9"/>
      <c r="N10" s="9"/>
      <c r="O10" s="16">
        <f>'[9]Linked Data '!$C$9</f>
        <v>0</v>
      </c>
      <c r="P10" s="9"/>
      <c r="Q10" s="16">
        <f>'[9]Linked Data '!$E$9</f>
        <v>0</v>
      </c>
      <c r="R10" s="9"/>
      <c r="S10" s="9"/>
      <c r="T10" s="9"/>
      <c r="U10" s="9"/>
      <c r="V10" s="9"/>
      <c r="W10" s="9"/>
      <c r="X10" s="9"/>
      <c r="Y10" s="9">
        <f>'[6]Linked Data'!$D$10</f>
        <v>0</v>
      </c>
      <c r="Z10" s="9"/>
      <c r="AA10" s="9">
        <f>'[6]Linked Data'!$F$10</f>
        <v>22.900000000000002</v>
      </c>
      <c r="AB10" s="9"/>
      <c r="AG10" s="33" t="s">
        <v>50</v>
      </c>
      <c r="AH10" s="1"/>
      <c r="AI10" s="50">
        <v>277.60000000000002</v>
      </c>
      <c r="AJ10" s="29"/>
      <c r="AK10" s="33" t="s">
        <v>50</v>
      </c>
      <c r="AL10" s="1"/>
      <c r="AM10" s="50">
        <v>17.2</v>
      </c>
      <c r="AN10" s="29"/>
      <c r="AO10" s="33" t="s">
        <v>50</v>
      </c>
      <c r="AP10" s="1"/>
      <c r="AQ10" s="50">
        <v>0</v>
      </c>
      <c r="AR10" s="29"/>
      <c r="AS10" s="33" t="s">
        <v>50</v>
      </c>
      <c r="AT10" s="1"/>
      <c r="AU10" s="50">
        <v>82.3</v>
      </c>
      <c r="AV10" s="49"/>
      <c r="AW10" s="33" t="s">
        <v>50</v>
      </c>
      <c r="AX10" s="1"/>
      <c r="AY10" s="52">
        <v>54.6</v>
      </c>
    </row>
    <row r="11" spans="1:51" s="7" customFormat="1" ht="14.1" customHeight="1" x14ac:dyDescent="0.2">
      <c r="A11" s="7" t="s">
        <v>68</v>
      </c>
      <c r="C11" s="9"/>
      <c r="D11" s="9"/>
      <c r="E11" s="16"/>
      <c r="F11" s="9"/>
      <c r="G11" s="16"/>
      <c r="H11" s="16"/>
      <c r="I11" s="9"/>
      <c r="J11" s="16"/>
      <c r="K11" s="9"/>
      <c r="L11" s="16"/>
      <c r="M11" s="9"/>
      <c r="N11" s="9"/>
      <c r="O11" s="16"/>
      <c r="P11" s="9"/>
      <c r="Q11" s="16"/>
      <c r="R11" s="9"/>
      <c r="S11" s="9"/>
      <c r="T11" s="9"/>
      <c r="U11" s="9"/>
      <c r="V11" s="9"/>
      <c r="W11" s="9"/>
      <c r="X11" s="9"/>
      <c r="Y11" s="9">
        <f>'[6]Linked Data'!$C$7</f>
        <v>3.1</v>
      </c>
      <c r="Z11" s="9"/>
      <c r="AA11" s="9">
        <f>'[6]Linked Data'!$E$7</f>
        <v>27.5</v>
      </c>
      <c r="AB11" s="9"/>
      <c r="AG11" s="33" t="s">
        <v>51</v>
      </c>
      <c r="AH11" s="1"/>
      <c r="AI11" s="50">
        <v>277.60000000000002</v>
      </c>
      <c r="AJ11" s="29"/>
      <c r="AK11" s="33" t="s">
        <v>51</v>
      </c>
      <c r="AL11" s="1"/>
      <c r="AM11" s="50">
        <v>17.2</v>
      </c>
      <c r="AN11" s="29"/>
      <c r="AO11" s="33" t="s">
        <v>51</v>
      </c>
      <c r="AP11" s="1"/>
      <c r="AQ11" s="50">
        <v>0</v>
      </c>
      <c r="AR11" s="29"/>
      <c r="AS11" s="33" t="s">
        <v>51</v>
      </c>
      <c r="AT11" s="1"/>
      <c r="AU11" s="50">
        <v>82.3</v>
      </c>
      <c r="AV11" s="49"/>
      <c r="AW11" s="33" t="s">
        <v>51</v>
      </c>
      <c r="AX11" s="1"/>
      <c r="AY11" s="52">
        <v>54.6</v>
      </c>
    </row>
    <row r="12" spans="1:51" s="7" customFormat="1" ht="14.1" customHeight="1" x14ac:dyDescent="0.2">
      <c r="A12" s="7" t="s">
        <v>34</v>
      </c>
      <c r="C12" s="9"/>
      <c r="D12" s="9"/>
      <c r="E12" s="16"/>
      <c r="F12" s="9"/>
      <c r="G12" s="16"/>
      <c r="H12" s="16"/>
      <c r="I12" s="9"/>
      <c r="J12" s="16"/>
      <c r="K12" s="9"/>
      <c r="L12" s="16"/>
      <c r="M12" s="9"/>
      <c r="N12" s="9"/>
      <c r="O12" s="16"/>
      <c r="P12" s="9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G12" s="33" t="s">
        <v>52</v>
      </c>
      <c r="AH12" s="1"/>
      <c r="AI12" s="50">
        <v>277.60000000000002</v>
      </c>
      <c r="AJ12" s="29"/>
      <c r="AK12" s="33" t="s">
        <v>52</v>
      </c>
      <c r="AL12" s="1"/>
      <c r="AM12" s="50">
        <v>17.2</v>
      </c>
      <c r="AN12" s="29"/>
      <c r="AO12" s="33" t="s">
        <v>52</v>
      </c>
      <c r="AP12" s="1"/>
      <c r="AQ12" s="50">
        <v>0</v>
      </c>
      <c r="AR12" s="29"/>
      <c r="AS12" s="33" t="s">
        <v>52</v>
      </c>
      <c r="AT12" s="1"/>
      <c r="AU12" s="50">
        <v>82.3</v>
      </c>
      <c r="AV12" s="49"/>
      <c r="AW12" s="33" t="s">
        <v>52</v>
      </c>
      <c r="AX12" s="1"/>
      <c r="AY12" s="52">
        <v>54.6</v>
      </c>
    </row>
    <row r="13" spans="1:51" s="7" customFormat="1" ht="14.1" customHeight="1" x14ac:dyDescent="0.2">
      <c r="A13" s="7" t="s">
        <v>24</v>
      </c>
      <c r="C13" s="9"/>
      <c r="D13" s="9"/>
      <c r="E13" s="16"/>
      <c r="F13" s="9"/>
      <c r="G13" s="16"/>
      <c r="H13" s="16"/>
      <c r="I13" s="9"/>
      <c r="J13" s="16"/>
      <c r="K13" s="9"/>
      <c r="L13" s="16"/>
      <c r="M13" s="9"/>
      <c r="N13" s="9"/>
      <c r="O13" s="16"/>
      <c r="P13" s="9"/>
      <c r="Q13" s="16"/>
      <c r="R13" s="9"/>
      <c r="S13" s="9"/>
      <c r="T13" s="9">
        <f>'[8]Linked Data'!$C$11</f>
        <v>-0.2</v>
      </c>
      <c r="U13" s="9"/>
      <c r="V13" s="16">
        <f>'[8]Linked Data'!$E$11</f>
        <v>4.3</v>
      </c>
      <c r="W13" s="9"/>
      <c r="X13" s="9"/>
      <c r="Y13" s="9"/>
      <c r="Z13" s="9"/>
      <c r="AA13" s="9"/>
      <c r="AB13" s="9"/>
    </row>
    <row r="14" spans="1:51" s="7" customFormat="1" ht="14.1" customHeight="1" x14ac:dyDescent="0.2">
      <c r="A14" s="7" t="s">
        <v>36</v>
      </c>
      <c r="C14" s="9"/>
      <c r="D14" s="9"/>
      <c r="E14" s="16"/>
      <c r="F14" s="9"/>
      <c r="G14" s="16"/>
      <c r="H14" s="16"/>
      <c r="I14" s="9"/>
      <c r="J14" s="16"/>
      <c r="K14" s="9"/>
      <c r="L14" s="16"/>
      <c r="M14" s="9"/>
      <c r="N14" s="9"/>
      <c r="O14" s="16"/>
      <c r="P14" s="9"/>
      <c r="Q14" s="16"/>
      <c r="R14" s="9"/>
      <c r="S14" s="9"/>
      <c r="T14" s="9">
        <f>'[8]Linked Data'!$C$12</f>
        <v>0</v>
      </c>
      <c r="U14" s="9"/>
      <c r="V14" s="16">
        <f>'[8]Linked Data'!$E$12</f>
        <v>0</v>
      </c>
      <c r="W14" s="9"/>
      <c r="X14" s="9"/>
      <c r="Y14" s="9"/>
      <c r="Z14" s="9"/>
      <c r="AA14" s="9"/>
      <c r="AB14" s="9"/>
      <c r="AJ14" s="29"/>
      <c r="AN14" s="29"/>
      <c r="AR14" s="49"/>
    </row>
    <row r="15" spans="1:51" s="7" customFormat="1" ht="14.1" customHeight="1" x14ac:dyDescent="0.2">
      <c r="A15" s="7" t="s">
        <v>32</v>
      </c>
      <c r="C15" s="9"/>
      <c r="D15" s="9"/>
      <c r="E15" s="16"/>
      <c r="F15" s="9"/>
      <c r="G15" s="16"/>
      <c r="H15" s="16"/>
      <c r="I15" s="9"/>
      <c r="J15" s="16"/>
      <c r="K15" s="9"/>
      <c r="L15" s="16"/>
      <c r="M15" s="9"/>
      <c r="N15" s="9"/>
      <c r="O15" s="16"/>
      <c r="P15" s="9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J15" s="29"/>
      <c r="AN15" s="29"/>
      <c r="AR15" s="49"/>
    </row>
    <row r="16" spans="1:51" s="7" customFormat="1" ht="14.1" customHeight="1" x14ac:dyDescent="0.2">
      <c r="A16" s="7" t="s">
        <v>18</v>
      </c>
      <c r="C16" s="9"/>
      <c r="D16" s="9"/>
      <c r="E16" s="16">
        <f>'[11]Linked Data '!$C$8</f>
        <v>32.1</v>
      </c>
      <c r="F16" s="9"/>
      <c r="G16" s="16">
        <f>'[11]Linked Data '!$E$8</f>
        <v>32.9</v>
      </c>
      <c r="H16" s="16"/>
      <c r="I16" s="9"/>
      <c r="J16" s="16"/>
      <c r="K16" s="9"/>
      <c r="L16" s="16"/>
      <c r="M16" s="9"/>
      <c r="N16" s="9"/>
      <c r="O16" s="16">
        <f>'[9]Linked Data '!$C$10</f>
        <v>3.8</v>
      </c>
      <c r="P16" s="9"/>
      <c r="Q16" s="16">
        <f>'[9]Linked Data '!$E$10</f>
        <v>0</v>
      </c>
      <c r="R16" s="9"/>
      <c r="S16" s="9"/>
      <c r="T16" s="9">
        <f>'[8]Linked Data'!$C$13</f>
        <v>5.5</v>
      </c>
      <c r="U16" s="9"/>
      <c r="V16" s="16">
        <f>'[8]Linked Data'!$E$13</f>
        <v>3</v>
      </c>
      <c r="W16" s="9"/>
      <c r="X16" s="9"/>
      <c r="Y16" s="9"/>
      <c r="Z16" s="9"/>
      <c r="AA16" s="9"/>
      <c r="AB16" s="9"/>
      <c r="AJ16" s="29"/>
      <c r="AN16" s="30"/>
      <c r="AR16" s="49"/>
    </row>
    <row r="17" spans="1:28" s="7" customFormat="1" ht="14.1" customHeight="1" x14ac:dyDescent="0.2">
      <c r="A17" s="7" t="s">
        <v>15</v>
      </c>
      <c r="C17" s="19"/>
      <c r="D17" s="9"/>
      <c r="E17" s="31">
        <f>'[11]Linked Data '!$C$9</f>
        <v>5.9</v>
      </c>
      <c r="F17" s="9"/>
      <c r="G17" s="31">
        <f>'[11]Linked Data '!$E$9</f>
        <v>73.599999999999994</v>
      </c>
      <c r="H17" s="82"/>
      <c r="I17" s="9"/>
      <c r="J17" s="31">
        <f>'[7]Linked Data '!$C$8</f>
        <v>0</v>
      </c>
      <c r="K17" s="9"/>
      <c r="L17" s="31">
        <f>'[7]Linked Data '!$E$8</f>
        <v>-0.8</v>
      </c>
      <c r="M17" s="19"/>
      <c r="N17" s="9"/>
      <c r="O17" s="31">
        <f>'[9]Linked Data '!$C$11</f>
        <v>0</v>
      </c>
      <c r="P17" s="9"/>
      <c r="Q17" s="31">
        <f>'[9]Linked Data '!$E$11</f>
        <v>0</v>
      </c>
      <c r="R17" s="19"/>
      <c r="S17" s="19"/>
      <c r="T17" s="32">
        <f>'[8]Linked Data'!$D$17</f>
        <v>-46.2</v>
      </c>
      <c r="U17" s="9"/>
      <c r="V17" s="31">
        <f>'[8]Linked Data'!$F$17</f>
        <v>60.5</v>
      </c>
      <c r="W17" s="19"/>
      <c r="X17" s="19"/>
      <c r="Y17" s="32"/>
      <c r="Z17" s="9"/>
      <c r="AA17" s="32"/>
      <c r="AB17" s="19"/>
    </row>
    <row r="18" spans="1:28" s="7" customFormat="1" ht="14.1" customHeight="1" x14ac:dyDescent="0.2">
      <c r="A18" s="9"/>
      <c r="B18" s="10" t="s">
        <v>2</v>
      </c>
      <c r="C18" s="8"/>
      <c r="D18" s="9"/>
      <c r="E18" s="20">
        <f>SUM(E5:E17)</f>
        <v>235.60000000000002</v>
      </c>
      <c r="F18" s="9"/>
      <c r="G18" s="8">
        <f>SUM(G5:G17)</f>
        <v>364.5</v>
      </c>
      <c r="H18" s="8"/>
      <c r="I18" s="9"/>
      <c r="J18" s="20">
        <f>SUM(J5:J17)</f>
        <v>15.2</v>
      </c>
      <c r="K18" s="9"/>
      <c r="L18" s="8">
        <f>SUM(L5:L17)</f>
        <v>0</v>
      </c>
      <c r="M18" s="8"/>
      <c r="N18" s="9"/>
      <c r="O18" s="20">
        <f>SUM(O5:O17)</f>
        <v>-467.59999999999997</v>
      </c>
      <c r="P18" s="9"/>
      <c r="Q18" s="8">
        <f>SUM(Q5:Q17)</f>
        <v>0</v>
      </c>
      <c r="R18" s="8"/>
      <c r="S18" s="8"/>
      <c r="T18" s="8">
        <f>SUM(T5:T17)</f>
        <v>68.499999999999986</v>
      </c>
      <c r="U18" s="9"/>
      <c r="V18" s="8">
        <f>SUM(V5:V17)</f>
        <v>169.2</v>
      </c>
      <c r="W18" s="8"/>
      <c r="X18" s="8"/>
      <c r="Y18" s="8">
        <f>SUM(Y5:Y17)</f>
        <v>-50</v>
      </c>
      <c r="Z18" s="9"/>
      <c r="AA18" s="8">
        <f>SUM(AA5:AA17)</f>
        <v>78.599999999999994</v>
      </c>
      <c r="AB18" s="8"/>
    </row>
    <row r="19" spans="1:28" s="7" customFormat="1" ht="8.25" customHeight="1" x14ac:dyDescent="0.2">
      <c r="A19" s="16"/>
      <c r="B19" s="11"/>
      <c r="C19" s="8"/>
      <c r="D19" s="16"/>
      <c r="E19" s="20"/>
      <c r="F19" s="9"/>
      <c r="G19" s="8"/>
      <c r="H19" s="8"/>
      <c r="I19" s="16"/>
      <c r="J19" s="20"/>
      <c r="K19" s="9"/>
      <c r="L19" s="8"/>
      <c r="M19" s="8"/>
      <c r="N19" s="16"/>
      <c r="O19" s="20"/>
      <c r="P19" s="9"/>
      <c r="Q19" s="8"/>
      <c r="R19" s="8"/>
      <c r="S19" s="8"/>
      <c r="T19" s="8"/>
      <c r="U19" s="16"/>
      <c r="V19" s="8"/>
      <c r="W19" s="8"/>
      <c r="X19" s="8"/>
      <c r="Y19" s="8"/>
      <c r="Z19" s="16"/>
      <c r="AA19" s="8"/>
      <c r="AB19" s="8"/>
    </row>
    <row r="20" spans="1:28" s="7" customFormat="1" ht="14.1" customHeight="1" x14ac:dyDescent="0.2">
      <c r="A20" s="9"/>
      <c r="B20" s="10" t="s">
        <v>19</v>
      </c>
      <c r="C20" s="8"/>
      <c r="D20" s="9"/>
      <c r="E20" s="20">
        <f>'[11]Linked Data '!$C$15</f>
        <v>517.20000000000005</v>
      </c>
      <c r="F20" s="9"/>
      <c r="G20" s="20">
        <f>'[11]Linked Data '!$E$15</f>
        <v>138.9</v>
      </c>
      <c r="H20" s="20"/>
      <c r="I20" s="9"/>
      <c r="J20" s="20">
        <f>'[7]Linked Data '!$C$14</f>
        <v>2.1</v>
      </c>
      <c r="K20" s="9"/>
      <c r="L20" s="20">
        <f>'[7]Linked Data '!$E$14</f>
        <v>24.4</v>
      </c>
      <c r="M20" s="8"/>
      <c r="N20" s="9"/>
      <c r="O20" s="20">
        <f>'[9]Linked Data '!$C$17</f>
        <v>0</v>
      </c>
      <c r="P20" s="9"/>
      <c r="Q20" s="20">
        <f>'[9]Linked Data '!$E$17</f>
        <v>0</v>
      </c>
      <c r="R20" s="8"/>
      <c r="S20" s="8"/>
      <c r="T20" s="8">
        <f>'[8]Linked Data'!$C$23</f>
        <v>14.7</v>
      </c>
      <c r="U20" s="9"/>
      <c r="V20" s="8">
        <f>'[8]Linked Data'!$E$23</f>
        <v>59.1</v>
      </c>
      <c r="W20" s="8"/>
      <c r="X20" s="8"/>
      <c r="Y20" s="8">
        <f>'[6]Linked Data'!$C$16</f>
        <v>0.7</v>
      </c>
      <c r="Z20" s="9"/>
      <c r="AA20" s="8">
        <f>'[6]Linked Data'!$E$16</f>
        <v>30</v>
      </c>
      <c r="AB20" s="8"/>
    </row>
    <row r="21" spans="1:28" s="7" customFormat="1" ht="6" customHeight="1" x14ac:dyDescent="0.2">
      <c r="C21" s="8"/>
      <c r="D21" s="9"/>
      <c r="E21" s="20"/>
      <c r="F21" s="9"/>
      <c r="G21" s="8"/>
      <c r="H21" s="8"/>
      <c r="I21" s="9"/>
      <c r="J21" s="20"/>
      <c r="K21" s="9"/>
      <c r="L21" s="8"/>
      <c r="M21" s="8"/>
      <c r="N21" s="9"/>
      <c r="O21" s="20"/>
      <c r="P21" s="9"/>
      <c r="Q21" s="8"/>
      <c r="R21" s="8"/>
      <c r="S21" s="8"/>
      <c r="T21" s="8"/>
      <c r="U21" s="9"/>
      <c r="V21" s="8"/>
      <c r="W21" s="8"/>
      <c r="X21" s="8"/>
      <c r="Y21" s="8"/>
      <c r="Z21" s="9"/>
      <c r="AA21" s="8"/>
      <c r="AB21" s="8"/>
    </row>
    <row r="22" spans="1:28" s="7" customFormat="1" ht="14.1" customHeight="1" x14ac:dyDescent="0.2">
      <c r="A22" s="7" t="s">
        <v>6</v>
      </c>
      <c r="C22" s="9"/>
      <c r="D22" s="9"/>
      <c r="E22" s="16">
        <f>'[11]Linked Data '!$C$19</f>
        <v>12.9</v>
      </c>
      <c r="F22" s="9"/>
      <c r="G22" s="16">
        <f>'[11]Linked Data '!$E$19</f>
        <v>0</v>
      </c>
      <c r="H22" s="16"/>
      <c r="I22" s="9"/>
      <c r="J22" s="16">
        <v>0</v>
      </c>
      <c r="K22" s="9"/>
      <c r="L22" s="16">
        <v>0</v>
      </c>
      <c r="M22" s="9"/>
      <c r="N22" s="9"/>
      <c r="O22" s="16">
        <f>'[9]Linked Data '!$C$21</f>
        <v>0</v>
      </c>
      <c r="P22" s="9"/>
      <c r="Q22" s="16">
        <f>'[9]Linked Data '!$E$21</f>
        <v>0</v>
      </c>
      <c r="R22" s="9"/>
      <c r="S22" s="9"/>
      <c r="T22" s="9">
        <f>'[8]Linked Data'!$C28</f>
        <v>9.3000000000000007</v>
      </c>
      <c r="U22" s="9"/>
      <c r="V22" s="9">
        <f>'[8]Linked Data'!$E28</f>
        <v>0</v>
      </c>
      <c r="W22" s="9"/>
      <c r="X22" s="9"/>
      <c r="Y22" s="9">
        <f>'[6]Linked Data'!$C$20</f>
        <v>0</v>
      </c>
      <c r="Z22" s="9"/>
      <c r="AA22" s="9">
        <f>'[6]Linked Data'!$E$20</f>
        <v>0</v>
      </c>
      <c r="AB22" s="9"/>
    </row>
    <row r="23" spans="1:28" s="7" customFormat="1" ht="14.1" customHeight="1" x14ac:dyDescent="0.2">
      <c r="A23" s="7" t="s">
        <v>7</v>
      </c>
      <c r="C23" s="9"/>
      <c r="D23" s="9"/>
      <c r="E23" s="16">
        <f>'[11]Linked Data '!$C$20</f>
        <v>10</v>
      </c>
      <c r="F23" s="9"/>
      <c r="G23" s="16">
        <f>'[11]Linked Data '!$E$20</f>
        <v>0</v>
      </c>
      <c r="H23" s="16"/>
      <c r="I23" s="9"/>
      <c r="J23" s="16">
        <v>0</v>
      </c>
      <c r="K23" s="9"/>
      <c r="L23" s="16">
        <v>0</v>
      </c>
      <c r="M23" s="9"/>
      <c r="N23" s="9"/>
      <c r="O23" s="16">
        <f>'[9]Linked Data '!$C$22</f>
        <v>0</v>
      </c>
      <c r="P23" s="9"/>
      <c r="Q23" s="16">
        <f>'[9]Linked Data '!$E$22</f>
        <v>0</v>
      </c>
      <c r="R23" s="9"/>
      <c r="S23" s="9"/>
      <c r="T23" s="9">
        <f>'[8]Linked Data'!$C29</f>
        <v>0</v>
      </c>
      <c r="U23" s="9"/>
      <c r="V23" s="9">
        <f>'[8]Linked Data'!$E29</f>
        <v>0</v>
      </c>
      <c r="W23" s="9"/>
      <c r="X23" s="9"/>
      <c r="Y23" s="9">
        <f>'[6]Linked Data'!$C$21</f>
        <v>0</v>
      </c>
      <c r="Z23" s="9"/>
      <c r="AA23" s="9">
        <f>'[6]Linked Data'!$E$21</f>
        <v>0</v>
      </c>
      <c r="AB23" s="9"/>
    </row>
    <row r="24" spans="1:28" s="7" customFormat="1" ht="14.1" customHeight="1" x14ac:dyDescent="0.2">
      <c r="A24" s="7" t="s">
        <v>21</v>
      </c>
      <c r="C24" s="9"/>
      <c r="D24" s="9"/>
      <c r="E24" s="16">
        <f>'[11]Linked Data '!$C$21</f>
        <v>0</v>
      </c>
      <c r="F24" s="9"/>
      <c r="G24" s="16">
        <f>'[11]Linked Data '!$E$21</f>
        <v>0</v>
      </c>
      <c r="H24" s="16"/>
      <c r="I24" s="9"/>
      <c r="J24" s="16">
        <v>0</v>
      </c>
      <c r="K24" s="9"/>
      <c r="L24" s="16">
        <v>0</v>
      </c>
      <c r="M24" s="9"/>
      <c r="N24" s="9"/>
      <c r="O24" s="16">
        <f>'[9]Linked Data '!$C$23</f>
        <v>0</v>
      </c>
      <c r="P24" s="9"/>
      <c r="Q24" s="16">
        <f>'[9]Linked Data '!$E$23</f>
        <v>0</v>
      </c>
      <c r="R24" s="9"/>
      <c r="S24" s="9"/>
      <c r="T24" s="9">
        <f>'[8]Linked Data'!$C30</f>
        <v>4.2</v>
      </c>
      <c r="U24" s="9"/>
      <c r="V24" s="9">
        <f>'[8]Linked Data'!$E30</f>
        <v>20</v>
      </c>
      <c r="W24" s="9"/>
      <c r="X24" s="9"/>
      <c r="Y24" s="9">
        <f>'[6]Linked Data'!$C$22</f>
        <v>0</v>
      </c>
      <c r="Z24" s="9"/>
      <c r="AA24" s="9">
        <f>'[6]Linked Data'!$E$22</f>
        <v>0</v>
      </c>
      <c r="AB24" s="9"/>
    </row>
    <row r="25" spans="1:28" s="7" customFormat="1" ht="14.25" customHeight="1" x14ac:dyDescent="0.2">
      <c r="A25" s="7" t="s">
        <v>31</v>
      </c>
      <c r="C25" s="9"/>
      <c r="D25" s="9"/>
      <c r="E25" s="16">
        <f>'[11]Linked Data '!$C$22</f>
        <v>0</v>
      </c>
      <c r="F25" s="9"/>
      <c r="G25" s="16">
        <f>'[11]Linked Data '!$E$22</f>
        <v>0</v>
      </c>
      <c r="H25" s="16"/>
      <c r="I25" s="9"/>
      <c r="J25" s="16">
        <v>0</v>
      </c>
      <c r="K25" s="9"/>
      <c r="L25" s="16">
        <v>0</v>
      </c>
      <c r="M25" s="9"/>
      <c r="N25" s="9"/>
      <c r="O25" s="16">
        <f>'[9]Linked Data '!$C$24</f>
        <v>0</v>
      </c>
      <c r="P25" s="9"/>
      <c r="Q25" s="16">
        <f>'[9]Linked Data '!$E$24</f>
        <v>0</v>
      </c>
      <c r="R25" s="9"/>
      <c r="S25" s="9"/>
      <c r="T25" s="9">
        <f>'[8]Linked Data'!$C31</f>
        <v>0</v>
      </c>
      <c r="U25" s="9"/>
      <c r="V25" s="9">
        <f>'[8]Linked Data'!$E31</f>
        <v>0</v>
      </c>
      <c r="W25" s="9"/>
      <c r="X25" s="9"/>
      <c r="Y25" s="9">
        <f>'[6]Linked Data'!$C$23</f>
        <v>0</v>
      </c>
      <c r="Z25" s="9"/>
      <c r="AA25" s="9">
        <f>'[6]Linked Data'!$E$23</f>
        <v>0</v>
      </c>
      <c r="AB25" s="9"/>
    </row>
    <row r="26" spans="1:28" s="90" customFormat="1" ht="14.1" customHeight="1" x14ac:dyDescent="0.2">
      <c r="A26" s="90" t="s">
        <v>8</v>
      </c>
      <c r="C26" s="19"/>
      <c r="D26" s="19"/>
      <c r="E26" s="82">
        <f>'[11]Linked Data '!$C$23</f>
        <v>-5.5</v>
      </c>
      <c r="F26" s="19"/>
      <c r="G26" s="82">
        <f>'[11]Linked Data '!$E$23</f>
        <v>19.500000000000007</v>
      </c>
      <c r="H26" s="82"/>
      <c r="I26" s="19"/>
      <c r="J26" s="82">
        <f>'[7]Linked Data '!$C$18</f>
        <v>1</v>
      </c>
      <c r="K26" s="19"/>
      <c r="L26" s="82">
        <f>'[7]Linked Data '!$E$18</f>
        <v>1.7</v>
      </c>
      <c r="M26" s="19"/>
      <c r="N26" s="19"/>
      <c r="O26" s="82">
        <f>'[9]Linked Data '!$C$25</f>
        <v>0</v>
      </c>
      <c r="P26" s="19"/>
      <c r="Q26" s="82">
        <f>'[9]Linked Data '!$E$25</f>
        <v>0</v>
      </c>
      <c r="R26" s="19"/>
      <c r="S26" s="19"/>
      <c r="T26" s="19">
        <f>'[8]Linked Data'!$C32</f>
        <v>-2.9</v>
      </c>
      <c r="U26" s="19"/>
      <c r="V26" s="19">
        <f>'[8]Linked Data'!$E32</f>
        <v>-1.9</v>
      </c>
      <c r="W26" s="19"/>
      <c r="X26" s="19"/>
      <c r="Y26" s="19">
        <f>'[6]Linked Data'!$C$24</f>
        <v>-0.8</v>
      </c>
      <c r="Z26" s="19"/>
      <c r="AA26" s="19">
        <f>'[6]Linked Data'!$E$24</f>
        <v>1.4</v>
      </c>
      <c r="AB26" s="19"/>
    </row>
    <row r="27" spans="1:28" s="7" customFormat="1" ht="14.1" customHeight="1" x14ac:dyDescent="0.2">
      <c r="A27" s="7" t="s">
        <v>67</v>
      </c>
      <c r="C27" s="19"/>
      <c r="D27" s="9"/>
      <c r="E27" s="31">
        <v>0</v>
      </c>
      <c r="F27" s="9"/>
      <c r="G27" s="31">
        <v>0</v>
      </c>
      <c r="H27" s="82"/>
      <c r="I27" s="9"/>
      <c r="J27" s="31">
        <v>0</v>
      </c>
      <c r="K27" s="9"/>
      <c r="L27" s="31">
        <v>0</v>
      </c>
      <c r="M27" s="19"/>
      <c r="N27" s="9"/>
      <c r="O27" s="31">
        <v>0</v>
      </c>
      <c r="P27" s="9"/>
      <c r="Q27" s="31">
        <v>0</v>
      </c>
      <c r="R27" s="19"/>
      <c r="S27" s="19"/>
      <c r="T27" s="32">
        <f>'[8]Linked Data'!$C$33</f>
        <v>-37.799999999999997</v>
      </c>
      <c r="U27" s="9"/>
      <c r="V27" s="32">
        <f>'[8]Linked Data'!$E$33</f>
        <v>0</v>
      </c>
      <c r="W27" s="19"/>
      <c r="X27" s="19"/>
      <c r="Y27" s="31">
        <v>0</v>
      </c>
      <c r="Z27" s="9"/>
      <c r="AA27" s="31">
        <v>0</v>
      </c>
      <c r="AB27" s="19"/>
    </row>
    <row r="28" spans="1:28" s="7" customFormat="1" ht="15.75" customHeight="1" x14ac:dyDescent="0.2">
      <c r="A28" s="9"/>
      <c r="B28" s="10" t="s">
        <v>9</v>
      </c>
      <c r="C28" s="8"/>
      <c r="D28" s="9"/>
      <c r="E28" s="89">
        <f>SUM(E22:E27)</f>
        <v>17.399999999999999</v>
      </c>
      <c r="F28" s="9"/>
      <c r="G28" s="89">
        <f>SUM(G22:G27)</f>
        <v>19.500000000000007</v>
      </c>
      <c r="H28" s="20"/>
      <c r="I28" s="9"/>
      <c r="J28" s="89">
        <f>SUM(J22:J27)</f>
        <v>1</v>
      </c>
      <c r="K28" s="9"/>
      <c r="L28" s="89">
        <f>SUM(L22:L27)</f>
        <v>1.7</v>
      </c>
      <c r="M28" s="8"/>
      <c r="N28" s="9"/>
      <c r="O28" s="89">
        <f>SUM(O22:O27)</f>
        <v>0</v>
      </c>
      <c r="P28" s="9"/>
      <c r="Q28" s="89">
        <f>SUM(Q22:Q27)</f>
        <v>0</v>
      </c>
      <c r="R28" s="20"/>
      <c r="S28" s="20"/>
      <c r="T28" s="89">
        <f>SUM(T22:T27)</f>
        <v>-27.199999999999996</v>
      </c>
      <c r="U28" s="9"/>
      <c r="V28" s="89">
        <f>SUM(V22:V27)</f>
        <v>18.100000000000001</v>
      </c>
      <c r="W28" s="20"/>
      <c r="X28" s="20"/>
      <c r="Y28" s="89">
        <f>SUM(Y22:Y27)</f>
        <v>-0.8</v>
      </c>
      <c r="Z28" s="9"/>
      <c r="AA28" s="89">
        <f>SUM(AA22:AA27)</f>
        <v>1.4</v>
      </c>
      <c r="AB28" s="20"/>
    </row>
    <row r="29" spans="1:28" s="7" customFormat="1" ht="6" customHeight="1" x14ac:dyDescent="0.2">
      <c r="A29" s="9"/>
      <c r="B29" s="10"/>
      <c r="C29" s="8"/>
      <c r="D29" s="9"/>
      <c r="E29" s="20"/>
      <c r="F29" s="9"/>
      <c r="G29" s="20"/>
      <c r="H29" s="20"/>
      <c r="I29" s="9"/>
      <c r="J29" s="20"/>
      <c r="K29" s="9"/>
      <c r="L29" s="20"/>
      <c r="M29" s="8"/>
      <c r="N29" s="9"/>
      <c r="O29" s="20"/>
      <c r="P29" s="9"/>
      <c r="Q29" s="20"/>
      <c r="R29" s="20"/>
      <c r="S29" s="20"/>
      <c r="T29" s="8"/>
      <c r="U29" s="9"/>
      <c r="V29" s="8"/>
      <c r="W29" s="20"/>
      <c r="X29" s="20"/>
      <c r="Y29" s="8"/>
      <c r="Z29" s="9"/>
      <c r="AA29" s="8"/>
      <c r="AB29" s="20"/>
    </row>
    <row r="30" spans="1:28" s="7" customFormat="1" ht="14.1" customHeight="1" x14ac:dyDescent="0.2">
      <c r="A30" s="9"/>
      <c r="B30" s="10" t="s">
        <v>16</v>
      </c>
      <c r="C30" s="8"/>
      <c r="D30" s="9"/>
      <c r="E30" s="20">
        <f>E18+E20+E28</f>
        <v>770.2</v>
      </c>
      <c r="F30" s="9"/>
      <c r="G30" s="20">
        <f>G18+G20+G28</f>
        <v>522.9</v>
      </c>
      <c r="H30" s="20"/>
      <c r="I30" s="9"/>
      <c r="J30" s="20">
        <f>J18+J20+J28</f>
        <v>18.3</v>
      </c>
      <c r="K30" s="9"/>
      <c r="L30" s="20">
        <f>L18+L20+L28</f>
        <v>26.099999999999998</v>
      </c>
      <c r="M30" s="8"/>
      <c r="N30" s="9"/>
      <c r="O30" s="20">
        <f>O18+O20+O28</f>
        <v>-467.59999999999997</v>
      </c>
      <c r="P30" s="9"/>
      <c r="Q30" s="20">
        <f>Q18+Q20+Q28</f>
        <v>0</v>
      </c>
      <c r="R30" s="20"/>
      <c r="S30" s="20"/>
      <c r="T30" s="20">
        <f>T18+T20+T28</f>
        <v>55.999999999999993</v>
      </c>
      <c r="U30" s="9"/>
      <c r="V30" s="20">
        <f>V18+V20+V28</f>
        <v>246.39999999999998</v>
      </c>
      <c r="W30" s="20"/>
      <c r="X30" s="20"/>
      <c r="Y30" s="20">
        <f>Y18+Y20+Y28</f>
        <v>-50.099999999999994</v>
      </c>
      <c r="Z30" s="9"/>
      <c r="AA30" s="20">
        <f>AA18+AA20+AA28</f>
        <v>110</v>
      </c>
      <c r="AB30" s="20"/>
    </row>
    <row r="31" spans="1:28" s="7" customFormat="1" ht="8.25" customHeight="1" x14ac:dyDescent="0.2">
      <c r="A31" s="9"/>
      <c r="B31" s="10"/>
      <c r="C31" s="8"/>
      <c r="D31" s="9"/>
      <c r="E31" s="20"/>
      <c r="F31" s="9"/>
      <c r="G31" s="20"/>
      <c r="H31" s="20"/>
      <c r="I31" s="9"/>
      <c r="J31" s="20"/>
      <c r="K31" s="9"/>
      <c r="L31" s="20"/>
      <c r="M31" s="8"/>
      <c r="N31" s="9"/>
      <c r="O31" s="20"/>
      <c r="P31" s="9"/>
      <c r="Q31" s="20"/>
      <c r="R31" s="20"/>
      <c r="S31" s="20"/>
      <c r="T31" s="20"/>
      <c r="U31" s="9"/>
      <c r="V31" s="20"/>
      <c r="W31" s="20"/>
      <c r="X31" s="20"/>
      <c r="Y31" s="20"/>
      <c r="Z31" s="9"/>
      <c r="AA31" s="20"/>
      <c r="AB31" s="20"/>
    </row>
    <row r="32" spans="1:28" s="7" customFormat="1" ht="14.1" customHeight="1" x14ac:dyDescent="0.2">
      <c r="A32" s="9"/>
      <c r="B32" s="41" t="s">
        <v>30</v>
      </c>
      <c r="C32" s="9"/>
      <c r="D32" s="42"/>
      <c r="E32" s="43">
        <f>'[11]Linked Data '!$I$31</f>
        <v>122.69999999999999</v>
      </c>
      <c r="F32" s="42"/>
      <c r="G32" s="43">
        <f>'[11]Linked Data '!$K$31</f>
        <v>116</v>
      </c>
      <c r="H32" s="43"/>
      <c r="I32" s="42"/>
      <c r="J32" s="43">
        <f>'[7]Linked Data '!$I$26</f>
        <v>5.5</v>
      </c>
      <c r="K32" s="42"/>
      <c r="L32" s="16">
        <f>'[7]Linked Data '!$K$26</f>
        <v>5.5</v>
      </c>
      <c r="M32" s="9"/>
      <c r="N32" s="9"/>
      <c r="O32" s="43">
        <f>'[9]Linked Data '!$I$31</f>
        <v>1.3</v>
      </c>
      <c r="P32" s="42"/>
      <c r="Q32" s="16">
        <f>'[9]Linked Data '!$K$31</f>
        <v>0</v>
      </c>
      <c r="R32" s="16"/>
      <c r="S32" s="16"/>
      <c r="T32" s="43">
        <f>'[8]Linked Data'!$I$36</f>
        <v>103.1</v>
      </c>
      <c r="U32" s="42"/>
      <c r="V32" s="43">
        <f>'[8]Linked Data'!$K$36</f>
        <v>134.29999999999998</v>
      </c>
      <c r="W32" s="16"/>
      <c r="X32" s="16"/>
      <c r="Y32" s="16">
        <f>'[6]Linked Data'!$I$27</f>
        <v>32</v>
      </c>
      <c r="Z32" s="9"/>
      <c r="AA32" s="16">
        <f>'[6]Linked Data'!$K$27</f>
        <v>27.1</v>
      </c>
      <c r="AB32" s="16"/>
    </row>
    <row r="33" spans="1:32" s="7" customFormat="1" ht="14.1" customHeight="1" x14ac:dyDescent="0.2">
      <c r="A33" s="9"/>
      <c r="B33" s="41" t="s">
        <v>27</v>
      </c>
      <c r="C33" s="9"/>
      <c r="D33" s="42"/>
      <c r="E33" s="43">
        <f>'[11]Linked Data '!$I$33</f>
        <v>50.2</v>
      </c>
      <c r="F33" s="42"/>
      <c r="G33" s="43">
        <f>'[11]Linked Data '!$K$33</f>
        <v>44.9</v>
      </c>
      <c r="H33" s="43"/>
      <c r="I33" s="42"/>
      <c r="J33" s="43">
        <f>'[7]Linked Data '!$I$28</f>
        <v>2.2999999999999998</v>
      </c>
      <c r="K33" s="42"/>
      <c r="L33" s="16">
        <f>'[7]Linked Data '!$K$28</f>
        <v>2.2999999999999998</v>
      </c>
      <c r="M33" s="42"/>
      <c r="N33" s="42"/>
      <c r="O33" s="43">
        <f>'[9]Linked Data '!$I$35</f>
        <v>4.3</v>
      </c>
      <c r="P33" s="42"/>
      <c r="Q33" s="16">
        <f>'[9]Linked Data '!$K$35</f>
        <v>0</v>
      </c>
      <c r="R33" s="43"/>
      <c r="S33" s="43"/>
      <c r="T33" s="43">
        <f>'[8]Linked Data'!$I$43</f>
        <v>10.5</v>
      </c>
      <c r="U33" s="42"/>
      <c r="V33" s="43">
        <f>'[8]Linked Data'!$K$43</f>
        <v>10.5</v>
      </c>
      <c r="W33" s="43"/>
      <c r="X33" s="43"/>
      <c r="Y33" s="16">
        <f>'[6]Linked Data'!$I$34</f>
        <v>12.3</v>
      </c>
      <c r="Z33" s="42"/>
      <c r="AA33" s="16">
        <f>'[6]Linked Data'!$K$34</f>
        <v>12.3</v>
      </c>
      <c r="AB33" s="16"/>
    </row>
    <row r="34" spans="1:32" s="7" customFormat="1" ht="14.1" customHeight="1" x14ac:dyDescent="0.2">
      <c r="A34" s="9"/>
      <c r="B34" s="41" t="s">
        <v>28</v>
      </c>
      <c r="C34" s="9"/>
      <c r="D34" s="42"/>
      <c r="E34" s="43">
        <f>'[11]Linked Data '!$I$39</f>
        <v>38.799999999999997</v>
      </c>
      <c r="F34" s="42"/>
      <c r="G34" s="43">
        <f>'[11]Linked Data '!$K$39</f>
        <v>37.799999999999997</v>
      </c>
      <c r="H34" s="43"/>
      <c r="I34" s="42"/>
      <c r="J34" s="16">
        <f>'[7]Linked Data '!$I$34</f>
        <v>0</v>
      </c>
      <c r="K34" s="42"/>
      <c r="L34" s="16">
        <f>'[7]Linked Data '!$K$34</f>
        <v>0</v>
      </c>
      <c r="M34" s="16"/>
      <c r="N34" s="42"/>
      <c r="O34" s="16">
        <f>'[9]Linked Data '!$I$41</f>
        <v>0</v>
      </c>
      <c r="P34" s="42"/>
      <c r="Q34" s="16">
        <f>'[9]Linked Data '!$K$41</f>
        <v>0</v>
      </c>
      <c r="R34" s="43"/>
      <c r="S34" s="43"/>
      <c r="T34" s="9">
        <f>'[8]Linked Data'!$I$50</f>
        <v>0</v>
      </c>
      <c r="U34" s="42"/>
      <c r="V34" s="9">
        <f>'[8]Linked Data'!$K$50</f>
        <v>0</v>
      </c>
      <c r="W34" s="43"/>
      <c r="X34" s="43"/>
      <c r="Y34" s="16">
        <f>'[6]Linked Data'!$I$40</f>
        <v>0.5</v>
      </c>
      <c r="Z34" s="42"/>
      <c r="AA34" s="16">
        <f>'[6]Linked Data'!$K$40</f>
        <v>0.5</v>
      </c>
      <c r="AB34" s="16"/>
    </row>
    <row r="35" spans="1:32" s="7" customFormat="1" ht="14.1" customHeight="1" x14ac:dyDescent="0.2">
      <c r="A35" s="9"/>
      <c r="B35" s="41" t="s">
        <v>29</v>
      </c>
      <c r="C35" s="9"/>
      <c r="D35" s="42"/>
      <c r="E35" s="44">
        <f>'[11]Linked Data '!$I$34</f>
        <v>48</v>
      </c>
      <c r="F35" s="42"/>
      <c r="G35" s="44">
        <f>'[11]Linked Data '!$K$34</f>
        <v>46.6</v>
      </c>
      <c r="H35" s="83"/>
      <c r="I35" s="42"/>
      <c r="J35" s="31">
        <f>'[7]Linked Data '!$I$29</f>
        <v>0</v>
      </c>
      <c r="K35" s="42"/>
      <c r="L35" s="31">
        <f>'[7]Linked Data '!$K$29</f>
        <v>1.1000000000000001</v>
      </c>
      <c r="M35" s="42"/>
      <c r="N35" s="42"/>
      <c r="O35" s="44">
        <f>'[9]Linked Data '!$I$36</f>
        <v>0.3</v>
      </c>
      <c r="P35" s="42"/>
      <c r="Q35" s="31">
        <f>'[9]Linked Data '!$K$36</f>
        <v>0</v>
      </c>
      <c r="R35" s="43"/>
      <c r="S35" s="43"/>
      <c r="T35" s="44">
        <f>'[8]Linked Data'!$I$44</f>
        <v>19.336000000000002</v>
      </c>
      <c r="U35" s="42"/>
      <c r="V35" s="44">
        <f>'[8]Linked Data'!$K$44</f>
        <v>19.336000000000002</v>
      </c>
      <c r="W35" s="43"/>
      <c r="X35" s="43"/>
      <c r="Y35" s="31">
        <f>'[6]Linked Data'!$I$35</f>
        <v>15.5</v>
      </c>
      <c r="Z35" s="42"/>
      <c r="AA35" s="31">
        <f>'[6]Linked Data'!$K$35</f>
        <v>15.5</v>
      </c>
      <c r="AB35" s="16"/>
    </row>
    <row r="36" spans="1:32" s="7" customFormat="1" ht="14.1" customHeight="1" thickBot="1" x14ac:dyDescent="0.25">
      <c r="A36" s="9"/>
      <c r="B36" s="10" t="s">
        <v>10</v>
      </c>
      <c r="C36" s="22"/>
      <c r="D36" s="9"/>
      <c r="E36" s="21">
        <f>SUM(E32:E35)</f>
        <v>259.7</v>
      </c>
      <c r="F36" s="9"/>
      <c r="G36" s="21">
        <f>SUM(G32:G35)</f>
        <v>245.29999999999998</v>
      </c>
      <c r="H36" s="22"/>
      <c r="I36" s="9"/>
      <c r="J36" s="21">
        <f>SUM(J32:J35)</f>
        <v>7.8</v>
      </c>
      <c r="K36" s="9"/>
      <c r="L36" s="21">
        <f>SUM(L32:L35)</f>
        <v>8.9</v>
      </c>
      <c r="M36" s="22"/>
      <c r="N36" s="9"/>
      <c r="O36" s="21">
        <f>SUM(O32:O35)</f>
        <v>5.8999999999999995</v>
      </c>
      <c r="P36" s="9"/>
      <c r="Q36" s="21">
        <f>SUM(Q32:Q35)</f>
        <v>0</v>
      </c>
      <c r="R36" s="8"/>
      <c r="S36" s="8"/>
      <c r="T36" s="21">
        <f>SUM(T32:T35)</f>
        <v>132.93600000000001</v>
      </c>
      <c r="U36" s="9"/>
      <c r="V36" s="21">
        <f>SUM(V32:V35)</f>
        <v>164.136</v>
      </c>
      <c r="W36" s="8"/>
      <c r="X36" s="8"/>
      <c r="Y36" s="21">
        <f>SUM(Y32:Y35)</f>
        <v>60.3</v>
      </c>
      <c r="Z36" s="9"/>
      <c r="AA36" s="21">
        <f>SUM(AA32:AA35)</f>
        <v>55.400000000000006</v>
      </c>
      <c r="AB36" s="8"/>
    </row>
    <row r="37" spans="1:32" s="7" customFormat="1" ht="14.1" customHeight="1" x14ac:dyDescent="0.2">
      <c r="A37" s="9"/>
      <c r="B37" s="10" t="s">
        <v>25</v>
      </c>
      <c r="C37" s="22"/>
      <c r="D37" s="9"/>
      <c r="E37" s="27">
        <f>E30-E36</f>
        <v>510.50000000000006</v>
      </c>
      <c r="F37" s="9"/>
      <c r="G37" s="27">
        <f>G30-G36</f>
        <v>277.60000000000002</v>
      </c>
      <c r="H37" s="27"/>
      <c r="I37" s="9"/>
      <c r="J37" s="27">
        <f>J30-J36</f>
        <v>10.5</v>
      </c>
      <c r="K37" s="9"/>
      <c r="L37" s="27">
        <f>L30-L36</f>
        <v>17.199999999999996</v>
      </c>
      <c r="M37" s="22"/>
      <c r="N37" s="9"/>
      <c r="O37" s="27">
        <f>O30-O36</f>
        <v>-473.49999999999994</v>
      </c>
      <c r="P37" s="9"/>
      <c r="Q37" s="27">
        <f>Q30-Q36</f>
        <v>0</v>
      </c>
      <c r="R37" s="8"/>
      <c r="S37" s="8"/>
      <c r="T37" s="27">
        <f>T30-T36</f>
        <v>-76.936000000000007</v>
      </c>
      <c r="U37" s="9"/>
      <c r="V37" s="27">
        <f>V30-V36</f>
        <v>82.263999999999982</v>
      </c>
      <c r="W37" s="8"/>
      <c r="X37" s="8"/>
      <c r="Y37" s="27">
        <f>Y30-Y36</f>
        <v>-110.39999999999999</v>
      </c>
      <c r="Z37" s="9"/>
      <c r="AA37" s="27">
        <f>AA30-AA36</f>
        <v>54.599999999999994</v>
      </c>
      <c r="AB37" s="8"/>
    </row>
    <row r="38" spans="1:32" s="7" customFormat="1" ht="14.1" customHeight="1" thickBot="1" x14ac:dyDescent="0.25">
      <c r="A38" s="9"/>
      <c r="B38" s="10" t="s">
        <v>26</v>
      </c>
      <c r="C38" s="22"/>
      <c r="D38" s="9"/>
      <c r="E38" s="27">
        <f>'[11]Linked Data '!$I$40</f>
        <v>0.4</v>
      </c>
      <c r="F38" s="9"/>
      <c r="G38" s="27">
        <f>'[11]Linked Data '!$K$40</f>
        <v>25.8</v>
      </c>
      <c r="H38" s="27"/>
      <c r="I38" s="9"/>
      <c r="J38" s="27">
        <f>'[7]Linked Data '!$I$35</f>
        <v>5.2</v>
      </c>
      <c r="K38" s="9"/>
      <c r="L38" s="27">
        <f>'[7]Linked Data '!$K$35</f>
        <v>0</v>
      </c>
      <c r="M38" s="22"/>
      <c r="N38" s="9"/>
      <c r="O38" s="27">
        <f>'[9]Linked Data '!$I$42</f>
        <v>0</v>
      </c>
      <c r="P38" s="9"/>
      <c r="Q38" s="27">
        <f>'[9]Linked Data '!$K$42</f>
        <v>0</v>
      </c>
      <c r="R38" s="8"/>
      <c r="S38" s="8"/>
      <c r="T38" s="22">
        <f>'[8]Linked Data'!$I$51</f>
        <v>29.9</v>
      </c>
      <c r="U38" s="9"/>
      <c r="V38" s="22">
        <f>'[8]Linked Data'!$K$51</f>
        <v>26.36</v>
      </c>
      <c r="W38" s="8"/>
      <c r="X38" s="8"/>
      <c r="Y38" s="22">
        <f>'[6]Linked Data'!$I$41</f>
        <v>9.4</v>
      </c>
      <c r="Z38" s="9"/>
      <c r="AA38" s="22">
        <f>'[6]Linked Data'!$K$41</f>
        <v>6.9</v>
      </c>
      <c r="AB38" s="8"/>
    </row>
    <row r="39" spans="1:32" s="7" customFormat="1" ht="14.1" customHeight="1" thickBot="1" x14ac:dyDescent="0.25">
      <c r="B39" s="12" t="s">
        <v>17</v>
      </c>
      <c r="C39" s="22"/>
      <c r="D39" s="8" t="s">
        <v>11</v>
      </c>
      <c r="E39" s="23">
        <f>E37-E38</f>
        <v>510.10000000000008</v>
      </c>
      <c r="F39" s="8" t="s">
        <v>11</v>
      </c>
      <c r="G39" s="23">
        <f>G37-G38</f>
        <v>251.8</v>
      </c>
      <c r="H39" s="27"/>
      <c r="I39" s="8" t="s">
        <v>11</v>
      </c>
      <c r="J39" s="23">
        <f>J37-J38</f>
        <v>5.3</v>
      </c>
      <c r="K39" s="8"/>
      <c r="L39" s="23">
        <f>L37-L38</f>
        <v>17.199999999999996</v>
      </c>
      <c r="M39" s="22"/>
      <c r="N39" s="8" t="s">
        <v>11</v>
      </c>
      <c r="O39" s="23">
        <f>O37-O38</f>
        <v>-473.49999999999994</v>
      </c>
      <c r="P39" s="8" t="s">
        <v>11</v>
      </c>
      <c r="Q39" s="23">
        <f>Q37-Q38</f>
        <v>0</v>
      </c>
      <c r="R39" s="27"/>
      <c r="S39" s="8" t="s">
        <v>11</v>
      </c>
      <c r="T39" s="23">
        <f>T37-T38</f>
        <v>-106.83600000000001</v>
      </c>
      <c r="U39" s="8" t="s">
        <v>11</v>
      </c>
      <c r="V39" s="23">
        <f>V37-V38</f>
        <v>55.903999999999982</v>
      </c>
      <c r="W39" s="27"/>
      <c r="X39" s="8" t="s">
        <v>11</v>
      </c>
      <c r="Y39" s="23">
        <f>Y37-Y38</f>
        <v>-119.8</v>
      </c>
      <c r="Z39" s="8" t="s">
        <v>11</v>
      </c>
      <c r="AA39" s="23">
        <f>AA37-AA38</f>
        <v>47.699999999999996</v>
      </c>
      <c r="AB39" s="27"/>
    </row>
    <row r="40" spans="1:32" s="7" customFormat="1" ht="24.75" customHeight="1" thickTop="1" x14ac:dyDescent="0.2">
      <c r="B40" s="12"/>
      <c r="C40" s="22"/>
      <c r="D40" s="8"/>
      <c r="E40" s="27"/>
      <c r="F40" s="8"/>
      <c r="G40" s="22"/>
      <c r="H40" s="22"/>
      <c r="I40" s="22"/>
      <c r="J40" s="22"/>
      <c r="K40" s="22"/>
      <c r="L40" s="22"/>
      <c r="M40" s="22"/>
      <c r="N40" s="8"/>
      <c r="O40" s="27"/>
      <c r="P40" s="8"/>
      <c r="Q40" s="22"/>
      <c r="R40" s="22"/>
      <c r="S40" s="22"/>
      <c r="T40" s="27"/>
      <c r="U40" s="8"/>
      <c r="V40" s="22"/>
      <c r="W40" s="22"/>
      <c r="X40" s="22"/>
      <c r="Y40" s="27"/>
      <c r="Z40" s="8"/>
      <c r="AA40" s="22"/>
      <c r="AB40" s="22"/>
    </row>
    <row r="41" spans="1:32" ht="17.25" customHeight="1" x14ac:dyDescent="0.2">
      <c r="A41" s="25" t="s">
        <v>65</v>
      </c>
      <c r="B41" s="25"/>
      <c r="C41" s="24"/>
      <c r="D41" s="86" t="s">
        <v>61</v>
      </c>
      <c r="E41" s="84"/>
      <c r="J41" s="84" t="s">
        <v>62</v>
      </c>
      <c r="K41" s="38"/>
      <c r="M41" s="35"/>
      <c r="N41" s="35"/>
      <c r="O41" s="35"/>
      <c r="P41" s="28"/>
      <c r="Q41" s="38" t="s">
        <v>5</v>
      </c>
      <c r="V41" s="28" t="s">
        <v>63</v>
      </c>
      <c r="AA41" s="36"/>
      <c r="AB41" s="36"/>
      <c r="AD41"/>
      <c r="AE41"/>
    </row>
    <row r="42" spans="1:32" ht="5.25" customHeight="1" x14ac:dyDescent="0.2">
      <c r="O42" s="35"/>
      <c r="AC42"/>
      <c r="AD42"/>
      <c r="AE42"/>
      <c r="AF42"/>
    </row>
    <row r="43" spans="1:32" x14ac:dyDescent="0.2">
      <c r="AC43"/>
      <c r="AD43"/>
      <c r="AE43"/>
      <c r="AF43"/>
    </row>
    <row r="44" spans="1:32" x14ac:dyDescent="0.2">
      <c r="AC44"/>
      <c r="AD44"/>
      <c r="AE44"/>
      <c r="AF44"/>
    </row>
    <row r="45" spans="1:32" x14ac:dyDescent="0.2">
      <c r="AC45"/>
      <c r="AD45"/>
      <c r="AE45"/>
      <c r="AF45"/>
    </row>
    <row r="46" spans="1:32" s="29" customFormat="1" x14ac:dyDescent="0.2">
      <c r="C46" s="53"/>
      <c r="E46" s="53"/>
      <c r="G46" s="53"/>
      <c r="H46" s="53"/>
      <c r="I46" s="53"/>
      <c r="J46" s="53"/>
      <c r="K46" s="53"/>
      <c r="L46" s="53"/>
      <c r="M46" s="53"/>
      <c r="O46" s="53"/>
      <c r="Q46" s="53"/>
      <c r="R46" s="53"/>
      <c r="S46" s="53"/>
      <c r="T46" s="53"/>
      <c r="V46" s="53"/>
      <c r="W46" s="53"/>
      <c r="X46" s="53"/>
      <c r="Y46" s="53"/>
      <c r="AA46" s="53"/>
      <c r="AB46" s="53"/>
      <c r="AC46" s="54"/>
      <c r="AD46" s="54"/>
      <c r="AE46" s="54"/>
      <c r="AF46" s="54"/>
    </row>
    <row r="47" spans="1:32" s="29" customFormat="1" x14ac:dyDescent="0.2">
      <c r="C47" s="53"/>
      <c r="E47" s="53"/>
      <c r="G47" s="53"/>
      <c r="H47" s="53"/>
      <c r="I47" s="53"/>
      <c r="J47" s="53"/>
      <c r="K47" s="53"/>
      <c r="L47" s="53"/>
      <c r="M47" s="53"/>
      <c r="O47" s="53"/>
      <c r="Q47" s="53"/>
      <c r="R47" s="53"/>
      <c r="S47" s="53"/>
      <c r="T47" s="53"/>
      <c r="V47" s="53"/>
      <c r="W47" s="53"/>
      <c r="X47" s="53"/>
      <c r="Y47" s="53"/>
      <c r="AA47" s="53"/>
      <c r="AB47" s="53"/>
      <c r="AC47" s="54"/>
      <c r="AD47" s="54"/>
      <c r="AE47" s="54"/>
      <c r="AF47" s="54"/>
    </row>
    <row r="48" spans="1:32" s="29" customFormat="1" x14ac:dyDescent="0.2">
      <c r="C48" s="53"/>
      <c r="E48" s="53"/>
      <c r="G48" s="53"/>
      <c r="H48" s="53"/>
      <c r="I48" s="53"/>
      <c r="J48" s="53"/>
      <c r="K48" s="53"/>
      <c r="L48" s="53"/>
      <c r="M48" s="53"/>
      <c r="O48" s="53"/>
      <c r="Q48" s="53"/>
      <c r="R48" s="53"/>
      <c r="S48" s="53"/>
      <c r="T48" s="53"/>
      <c r="V48" s="53"/>
      <c r="W48" s="53"/>
      <c r="X48" s="53"/>
      <c r="Y48" s="53"/>
      <c r="AA48" s="53"/>
      <c r="AB48" s="53"/>
      <c r="AC48" s="54"/>
    </row>
    <row r="49" spans="3:29" s="29" customFormat="1" x14ac:dyDescent="0.2">
      <c r="C49" s="53"/>
      <c r="E49" s="53"/>
      <c r="G49" s="53"/>
      <c r="H49" s="53"/>
      <c r="I49" s="53"/>
      <c r="J49" s="53"/>
      <c r="K49" s="53"/>
      <c r="L49" s="53"/>
      <c r="M49" s="53"/>
      <c r="O49" s="53"/>
      <c r="Q49" s="53"/>
      <c r="R49" s="53"/>
      <c r="S49" s="53"/>
      <c r="T49" s="53"/>
      <c r="V49" s="53"/>
      <c r="W49" s="53"/>
      <c r="X49" s="53"/>
      <c r="Y49" s="53"/>
      <c r="AA49" s="53"/>
      <c r="AB49" s="53"/>
      <c r="AC49" s="54"/>
    </row>
    <row r="50" spans="3:29" s="29" customFormat="1" x14ac:dyDescent="0.2">
      <c r="C50" s="53"/>
      <c r="E50" s="53"/>
      <c r="G50" s="53"/>
      <c r="H50" s="53"/>
      <c r="I50" s="53"/>
      <c r="J50" s="53"/>
      <c r="K50" s="53"/>
      <c r="L50" s="53"/>
      <c r="M50" s="53"/>
      <c r="O50" s="53"/>
      <c r="Q50" s="53"/>
      <c r="R50" s="53"/>
      <c r="S50" s="53"/>
      <c r="T50" s="53"/>
      <c r="V50" s="53"/>
      <c r="W50" s="53"/>
      <c r="X50" s="53"/>
      <c r="Y50" s="53"/>
      <c r="AA50" s="53"/>
      <c r="AB50" s="53"/>
    </row>
    <row r="51" spans="3:29" s="29" customFormat="1" x14ac:dyDescent="0.2">
      <c r="C51" s="53"/>
      <c r="E51" s="53"/>
      <c r="G51" s="53"/>
      <c r="H51" s="53"/>
      <c r="I51" s="53"/>
      <c r="J51" s="53"/>
      <c r="K51" s="53"/>
      <c r="L51" s="53"/>
      <c r="M51" s="53"/>
      <c r="O51" s="53"/>
      <c r="Q51" s="53"/>
      <c r="R51" s="53"/>
      <c r="S51" s="53"/>
      <c r="T51" s="53"/>
      <c r="V51" s="53"/>
      <c r="W51" s="53"/>
      <c r="X51" s="53"/>
      <c r="Y51" s="53"/>
      <c r="AA51" s="53"/>
      <c r="AB51" s="53"/>
    </row>
    <row r="56" spans="3:29" ht="14.25" customHeight="1" x14ac:dyDescent="0.2"/>
  </sheetData>
  <mergeCells count="11">
    <mergeCell ref="AW1:AX1"/>
    <mergeCell ref="AG1:AH1"/>
    <mergeCell ref="AO1:AP1"/>
    <mergeCell ref="AK1:AL1"/>
    <mergeCell ref="A1:C1"/>
    <mergeCell ref="E3:G3"/>
    <mergeCell ref="O3:Q3"/>
    <mergeCell ref="Y3:AA3"/>
    <mergeCell ref="T3:V3"/>
    <mergeCell ref="J3:L3"/>
    <mergeCell ref="Y1:AB1"/>
  </mergeCells>
  <phoneticPr fontId="0" type="noConversion"/>
  <pageMargins left="0.5" right="0.25" top="0.25" bottom="0.45" header="0.17" footer="0"/>
  <pageSetup scale="74" orientation="landscape" r:id="rId1"/>
  <headerFooter alignWithMargins="0">
    <oddFooter>&amp;C5
&amp;R&amp;6&amp;D  - 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Y56"/>
  <sheetViews>
    <sheetView tabSelected="1" topLeftCell="V2" zoomScaleNormal="100" workbookViewId="0">
      <selection activeCell="AM9" sqref="AM9"/>
    </sheetView>
  </sheetViews>
  <sheetFormatPr defaultRowHeight="12.75" x14ac:dyDescent="0.2"/>
  <cols>
    <col min="1" max="1" width="1.7109375" style="1" customWidth="1"/>
    <col min="2" max="2" width="28.140625" style="1" customWidth="1"/>
    <col min="3" max="3" width="7.5703125" style="2" customWidth="1"/>
    <col min="4" max="4" width="5.5703125" style="1" customWidth="1"/>
    <col min="5" max="5" width="9.5703125" style="2" customWidth="1"/>
    <col min="6" max="6" width="3.28515625" style="1" customWidth="1"/>
    <col min="7" max="7" width="9.42578125" style="2" customWidth="1"/>
    <col min="8" max="8" width="3.140625" style="2" customWidth="1"/>
    <col min="9" max="9" width="2" style="2" customWidth="1"/>
    <col min="10" max="10" width="9.42578125" style="2" customWidth="1"/>
    <col min="11" max="11" width="3.28515625" style="2" customWidth="1"/>
    <col min="12" max="12" width="9.42578125" style="2" customWidth="1"/>
    <col min="13" max="13" width="2" style="2" customWidth="1"/>
    <col min="14" max="14" width="3.28515625" style="1" customWidth="1"/>
    <col min="15" max="15" width="8.7109375" style="2" customWidth="1"/>
    <col min="16" max="16" width="3.28515625" style="1" customWidth="1"/>
    <col min="17" max="17" width="9.28515625" style="2" customWidth="1"/>
    <col min="18" max="18" width="2" style="2" customWidth="1"/>
    <col min="19" max="19" width="3.28515625" style="2" customWidth="1"/>
    <col min="20" max="20" width="8.85546875" style="2" customWidth="1"/>
    <col min="21" max="21" width="3.28515625" style="1" customWidth="1"/>
    <col min="22" max="22" width="9.5703125" style="2" customWidth="1"/>
    <col min="23" max="23" width="2" style="2" customWidth="1"/>
    <col min="24" max="24" width="3.28515625" style="2" customWidth="1"/>
    <col min="25" max="25" width="10.5703125" style="2" customWidth="1"/>
    <col min="26" max="26" width="3.28515625" style="1" customWidth="1"/>
    <col min="27" max="27" width="9.5703125" style="2" customWidth="1"/>
    <col min="28" max="28" width="1.42578125" style="2" customWidth="1"/>
    <col min="29" max="29" width="4" style="1" customWidth="1"/>
    <col min="30" max="30" width="8.140625" style="1" customWidth="1"/>
    <col min="31" max="31" width="2.28515625" style="1" customWidth="1"/>
    <col min="32" max="32" width="7.7109375" style="1" customWidth="1"/>
    <col min="33" max="35" width="9.140625" style="1"/>
    <col min="36" max="36" width="4.85546875" style="1" customWidth="1"/>
    <col min="37" max="39" width="9.140625" style="1"/>
    <col min="40" max="40" width="4.5703125" style="1" customWidth="1"/>
    <col min="41" max="43" width="9.140625" style="1"/>
    <col min="44" max="44" width="5.7109375" style="1" customWidth="1"/>
    <col min="45" max="47" width="9.140625" style="1"/>
    <col min="48" max="48" width="5" style="1" customWidth="1"/>
    <col min="49" max="16384" width="9.140625" style="1"/>
  </cols>
  <sheetData>
    <row r="1" spans="1:51" s="48" customFormat="1" ht="26.25" customHeight="1" thickBot="1" x14ac:dyDescent="0.3">
      <c r="A1" s="95" t="s">
        <v>12</v>
      </c>
      <c r="B1" s="95"/>
      <c r="C1" s="95"/>
      <c r="D1" s="45"/>
      <c r="E1" s="46"/>
      <c r="F1" s="45"/>
      <c r="G1" s="46"/>
      <c r="H1" s="46"/>
      <c r="I1" s="46"/>
      <c r="J1" s="46"/>
      <c r="K1" s="46"/>
      <c r="L1" s="46"/>
      <c r="M1" s="46"/>
      <c r="N1" s="45"/>
      <c r="O1" s="46"/>
      <c r="P1" s="47"/>
      <c r="Q1" s="47"/>
      <c r="R1" s="47"/>
      <c r="S1" s="47"/>
      <c r="T1" s="46"/>
      <c r="U1" s="47"/>
      <c r="V1" s="47"/>
      <c r="W1" s="47"/>
      <c r="X1" s="47"/>
      <c r="Y1" s="91" t="str">
        <f>[10]Dates!$Q$1</f>
        <v>Second Quarter 2001</v>
      </c>
      <c r="Z1" s="91"/>
      <c r="AA1" s="91"/>
      <c r="AB1" s="91"/>
      <c r="AC1" s="47"/>
      <c r="AD1" s="47"/>
      <c r="AE1" s="47"/>
      <c r="AG1" s="113" t="s">
        <v>58</v>
      </c>
      <c r="AH1" s="114"/>
      <c r="AI1" s="75" t="s">
        <v>4</v>
      </c>
      <c r="AJ1" s="76"/>
      <c r="AK1" s="113" t="s">
        <v>56</v>
      </c>
      <c r="AL1" s="114"/>
      <c r="AM1" s="75" t="s">
        <v>4</v>
      </c>
      <c r="AN1" s="76"/>
      <c r="AO1" s="113" t="s">
        <v>22</v>
      </c>
      <c r="AP1" s="114"/>
      <c r="AQ1" s="75" t="s">
        <v>4</v>
      </c>
      <c r="AR1" s="76"/>
      <c r="AS1" s="77" t="s">
        <v>39</v>
      </c>
      <c r="AT1" s="78"/>
      <c r="AU1" s="79" t="s">
        <v>4</v>
      </c>
      <c r="AV1" s="80"/>
      <c r="AW1" s="111" t="s">
        <v>57</v>
      </c>
      <c r="AX1" s="112"/>
      <c r="AY1" s="79" t="s">
        <v>4</v>
      </c>
    </row>
    <row r="2" spans="1:51" s="14" customFormat="1" ht="24.75" customHeight="1" x14ac:dyDescent="0.2">
      <c r="A2" s="13"/>
      <c r="B2" s="73" t="str">
        <f>'Total Wholesale'!B2</f>
        <v>Through 06/08/01</v>
      </c>
      <c r="C2" s="3"/>
      <c r="E2" s="3"/>
      <c r="G2" s="3"/>
      <c r="H2" s="3"/>
      <c r="I2" s="3"/>
      <c r="J2" s="3"/>
      <c r="K2" s="3"/>
      <c r="L2" s="3"/>
      <c r="M2" s="3"/>
      <c r="O2" s="3"/>
      <c r="Q2" s="3"/>
      <c r="R2" s="3"/>
      <c r="S2" s="3"/>
      <c r="T2" s="3"/>
      <c r="V2" s="3"/>
      <c r="W2" s="3"/>
      <c r="X2" s="3"/>
      <c r="Y2" s="3"/>
      <c r="AA2" s="3"/>
      <c r="AB2" s="3"/>
      <c r="AG2" s="33" t="s">
        <v>42</v>
      </c>
      <c r="AH2" s="1">
        <v>-11.5</v>
      </c>
      <c r="AI2" s="52">
        <v>10.7</v>
      </c>
      <c r="AJ2" s="29"/>
      <c r="AK2" s="33" t="s">
        <v>42</v>
      </c>
      <c r="AL2" s="1">
        <v>-13.3</v>
      </c>
      <c r="AM2" s="50">
        <v>-3.8</v>
      </c>
      <c r="AN2" s="29"/>
      <c r="AO2" s="33" t="s">
        <v>42</v>
      </c>
      <c r="AP2" s="1">
        <v>7.7</v>
      </c>
      <c r="AQ2" s="52">
        <v>85.6</v>
      </c>
      <c r="AR2" s="51"/>
      <c r="AS2" s="33" t="s">
        <v>42</v>
      </c>
      <c r="AT2" s="1">
        <v>-6</v>
      </c>
      <c r="AU2" s="52">
        <v>14.5</v>
      </c>
      <c r="AW2" s="33" t="s">
        <v>42</v>
      </c>
      <c r="AX2" s="1">
        <v>-3.2</v>
      </c>
      <c r="AY2" s="52">
        <v>-2.4</v>
      </c>
    </row>
    <row r="3" spans="1:51" s="17" customFormat="1" ht="20.25" customHeight="1" x14ac:dyDescent="0.2">
      <c r="B3" s="73"/>
      <c r="C3" s="26"/>
      <c r="E3" s="115" t="s">
        <v>20</v>
      </c>
      <c r="F3" s="116"/>
      <c r="G3" s="117"/>
      <c r="H3" s="81"/>
      <c r="J3" s="127" t="s">
        <v>38</v>
      </c>
      <c r="K3" s="128"/>
      <c r="L3" s="129"/>
      <c r="M3" s="18"/>
      <c r="O3" s="118" t="s">
        <v>22</v>
      </c>
      <c r="P3" s="119"/>
      <c r="Q3" s="120"/>
      <c r="R3" s="35"/>
      <c r="S3" s="35"/>
      <c r="T3" s="124" t="s">
        <v>39</v>
      </c>
      <c r="U3" s="125"/>
      <c r="V3" s="126"/>
      <c r="W3" s="35"/>
      <c r="X3" s="35"/>
      <c r="Y3" s="121" t="s">
        <v>35</v>
      </c>
      <c r="Z3" s="122"/>
      <c r="AA3" s="123"/>
      <c r="AB3" s="35"/>
      <c r="AG3" s="33" t="s">
        <v>43</v>
      </c>
      <c r="AH3" s="1">
        <v>-14.2</v>
      </c>
      <c r="AI3" s="52">
        <v>10.7</v>
      </c>
      <c r="AJ3" s="29"/>
      <c r="AK3" s="33" t="s">
        <v>43</v>
      </c>
      <c r="AL3" s="1">
        <v>-13.5</v>
      </c>
      <c r="AM3" s="50">
        <v>-3.8</v>
      </c>
      <c r="AN3" s="29"/>
      <c r="AO3" s="33" t="s">
        <v>43</v>
      </c>
      <c r="AP3" s="1">
        <v>7.6</v>
      </c>
      <c r="AQ3" s="52">
        <v>85.6</v>
      </c>
      <c r="AR3" s="51"/>
      <c r="AS3" s="33" t="s">
        <v>43</v>
      </c>
      <c r="AT3" s="1">
        <v>-3</v>
      </c>
      <c r="AU3" s="52">
        <v>14.5</v>
      </c>
      <c r="AV3" s="14"/>
      <c r="AW3" s="33" t="s">
        <v>43</v>
      </c>
      <c r="AX3" s="1">
        <v>-4.2</v>
      </c>
      <c r="AY3" s="52">
        <v>-2.4</v>
      </c>
    </row>
    <row r="4" spans="1:51" s="15" customFormat="1" ht="17.25" customHeight="1" thickBot="1" x14ac:dyDescent="0.25">
      <c r="C4" s="6"/>
      <c r="E4" s="4" t="s">
        <v>3</v>
      </c>
      <c r="G4" s="5" t="s">
        <v>4</v>
      </c>
      <c r="H4" s="6"/>
      <c r="J4" s="4" t="s">
        <v>3</v>
      </c>
      <c r="L4" s="5" t="s">
        <v>4</v>
      </c>
      <c r="M4" s="6"/>
      <c r="O4" s="4" t="s">
        <v>3</v>
      </c>
      <c r="Q4" s="5" t="s">
        <v>4</v>
      </c>
      <c r="R4" s="6"/>
      <c r="S4" s="6"/>
      <c r="T4" s="5" t="s">
        <v>3</v>
      </c>
      <c r="V4" s="5" t="s">
        <v>4</v>
      </c>
      <c r="W4" s="6"/>
      <c r="X4" s="6"/>
      <c r="Y4" s="5" t="s">
        <v>3</v>
      </c>
      <c r="AA4" s="5" t="s">
        <v>4</v>
      </c>
      <c r="AB4" s="6"/>
      <c r="AG4" s="33" t="s">
        <v>44</v>
      </c>
      <c r="AH4" s="1">
        <v>-14.2</v>
      </c>
      <c r="AI4" s="52">
        <v>10.7</v>
      </c>
      <c r="AJ4" s="29"/>
      <c r="AK4" s="33" t="s">
        <v>44</v>
      </c>
      <c r="AL4" s="1">
        <v>-11.2</v>
      </c>
      <c r="AM4" s="50">
        <v>-3.8</v>
      </c>
      <c r="AN4" s="1"/>
      <c r="AO4" s="33" t="s">
        <v>44</v>
      </c>
      <c r="AP4" s="1">
        <v>7.6</v>
      </c>
      <c r="AQ4" s="52">
        <v>85.6</v>
      </c>
      <c r="AR4" s="51"/>
      <c r="AS4" s="33" t="s">
        <v>44</v>
      </c>
      <c r="AT4" s="1">
        <v>-4.5</v>
      </c>
      <c r="AU4" s="52">
        <v>14.5</v>
      </c>
      <c r="AV4" s="17"/>
      <c r="AW4" s="33" t="s">
        <v>44</v>
      </c>
      <c r="AX4" s="1">
        <v>-5.3</v>
      </c>
      <c r="AY4" s="52">
        <v>-2.4</v>
      </c>
    </row>
    <row r="5" spans="1:51" s="7" customFormat="1" ht="14.1" customHeight="1" x14ac:dyDescent="0.2">
      <c r="A5" s="7" t="s">
        <v>0</v>
      </c>
      <c r="C5" s="9"/>
      <c r="D5" s="8" t="s">
        <v>11</v>
      </c>
      <c r="E5" s="16"/>
      <c r="F5" s="8" t="s">
        <v>11</v>
      </c>
      <c r="G5" s="16"/>
      <c r="H5" s="16"/>
      <c r="I5" s="8" t="s">
        <v>11</v>
      </c>
      <c r="J5" s="16"/>
      <c r="K5" s="8" t="s">
        <v>11</v>
      </c>
      <c r="L5" s="16"/>
      <c r="M5" s="9"/>
      <c r="N5" s="8" t="s">
        <v>11</v>
      </c>
      <c r="O5" s="16"/>
      <c r="P5" s="8" t="s">
        <v>11</v>
      </c>
      <c r="Q5" s="16"/>
      <c r="R5" s="9"/>
      <c r="S5" s="8" t="s">
        <v>11</v>
      </c>
      <c r="T5" s="9"/>
      <c r="U5" s="8" t="s">
        <v>11</v>
      </c>
      <c r="V5" s="9"/>
      <c r="W5" s="9"/>
      <c r="X5" s="8" t="s">
        <v>11</v>
      </c>
      <c r="Y5" s="9"/>
      <c r="Z5" s="8" t="s">
        <v>11</v>
      </c>
      <c r="AA5" s="9"/>
      <c r="AB5" s="9"/>
      <c r="AG5" s="33" t="s">
        <v>45</v>
      </c>
      <c r="AH5" s="1">
        <v>-14.9</v>
      </c>
      <c r="AI5" s="52">
        <v>10.7</v>
      </c>
      <c r="AJ5" s="29"/>
      <c r="AK5" s="33" t="s">
        <v>45</v>
      </c>
      <c r="AL5" s="1">
        <v>-11.8</v>
      </c>
      <c r="AM5" s="50">
        <v>-3.8</v>
      </c>
      <c r="AN5" s="1"/>
      <c r="AO5" s="33" t="s">
        <v>45</v>
      </c>
      <c r="AP5" s="1">
        <v>5.5</v>
      </c>
      <c r="AQ5" s="52">
        <v>85.6</v>
      </c>
      <c r="AR5" s="51"/>
      <c r="AS5" s="33" t="s">
        <v>45</v>
      </c>
      <c r="AT5" s="1">
        <v>-4.5</v>
      </c>
      <c r="AU5" s="52">
        <v>14.5</v>
      </c>
      <c r="AV5" s="15"/>
      <c r="AW5" s="33" t="s">
        <v>45</v>
      </c>
      <c r="AX5" s="1">
        <v>-5.5</v>
      </c>
      <c r="AY5" s="52">
        <v>-2.4</v>
      </c>
    </row>
    <row r="6" spans="1:51" s="7" customFormat="1" ht="14.1" customHeight="1" x14ac:dyDescent="0.2">
      <c r="A6" s="7" t="s">
        <v>1</v>
      </c>
      <c r="C6" s="9"/>
      <c r="D6" s="9"/>
      <c r="E6" s="16"/>
      <c r="F6" s="9"/>
      <c r="G6" s="16"/>
      <c r="H6" s="16"/>
      <c r="I6" s="9"/>
      <c r="J6" s="16"/>
      <c r="K6" s="9"/>
      <c r="L6" s="1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G6" s="33" t="s">
        <v>46</v>
      </c>
      <c r="AH6" s="1">
        <v>-11.8</v>
      </c>
      <c r="AI6" s="52">
        <v>10.7</v>
      </c>
      <c r="AJ6" s="29"/>
      <c r="AK6" s="33" t="s">
        <v>46</v>
      </c>
      <c r="AL6" s="1">
        <v>-11.8</v>
      </c>
      <c r="AM6" s="50">
        <v>-3.8</v>
      </c>
      <c r="AN6" s="1"/>
      <c r="AO6" s="33" t="s">
        <v>46</v>
      </c>
      <c r="AP6" s="1">
        <v>12.5</v>
      </c>
      <c r="AQ6" s="52">
        <v>85.6</v>
      </c>
      <c r="AR6" s="51"/>
      <c r="AS6" s="33" t="s">
        <v>46</v>
      </c>
      <c r="AT6" s="1">
        <v>-4.5</v>
      </c>
      <c r="AU6" s="52">
        <v>14.5</v>
      </c>
      <c r="AW6" s="33" t="s">
        <v>46</v>
      </c>
      <c r="AX6" s="1">
        <v>-23.3</v>
      </c>
      <c r="AY6" s="52">
        <v>-2.4</v>
      </c>
    </row>
    <row r="7" spans="1:51" s="7" customFormat="1" ht="14.1" customHeight="1" x14ac:dyDescent="0.2">
      <c r="A7" s="7" t="s">
        <v>13</v>
      </c>
      <c r="C7" s="9"/>
      <c r="D7" s="9"/>
      <c r="E7" s="16"/>
      <c r="F7" s="9"/>
      <c r="G7" s="16"/>
      <c r="H7" s="16"/>
      <c r="I7" s="9"/>
      <c r="J7" s="16"/>
      <c r="K7" s="9"/>
      <c r="L7" s="1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G7" s="33" t="s">
        <v>47</v>
      </c>
      <c r="AH7" s="1">
        <v>-23.2</v>
      </c>
      <c r="AI7" s="52">
        <v>10.7</v>
      </c>
      <c r="AJ7" s="29"/>
      <c r="AK7" s="33" t="s">
        <v>47</v>
      </c>
      <c r="AL7" s="1">
        <v>-6.6</v>
      </c>
      <c r="AM7" s="50">
        <v>-3.8</v>
      </c>
      <c r="AN7" s="1"/>
      <c r="AO7" s="33" t="s">
        <v>47</v>
      </c>
      <c r="AP7" s="1">
        <v>12.5</v>
      </c>
      <c r="AQ7" s="52">
        <v>85.6</v>
      </c>
      <c r="AR7" s="51"/>
      <c r="AS7" s="33" t="s">
        <v>47</v>
      </c>
      <c r="AT7" s="1">
        <v>-2.5</v>
      </c>
      <c r="AU7" s="52">
        <v>14.5</v>
      </c>
      <c r="AW7" s="33" t="s">
        <v>47</v>
      </c>
      <c r="AX7" s="1">
        <v>-25.3</v>
      </c>
      <c r="AY7" s="52">
        <v>-2.4</v>
      </c>
    </row>
    <row r="8" spans="1:51" s="7" customFormat="1" ht="14.1" customHeight="1" x14ac:dyDescent="0.2">
      <c r="A8" s="7" t="s">
        <v>33</v>
      </c>
      <c r="C8" s="9"/>
      <c r="D8" s="9"/>
      <c r="E8" s="16"/>
      <c r="F8" s="9"/>
      <c r="G8" s="16"/>
      <c r="H8" s="16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G8" s="33" t="s">
        <v>48</v>
      </c>
      <c r="AH8" s="1">
        <v>-4.0999999999999996</v>
      </c>
      <c r="AI8" s="52">
        <v>10.7</v>
      </c>
      <c r="AJ8" s="29"/>
      <c r="AK8" s="33" t="s">
        <v>48</v>
      </c>
      <c r="AL8" s="1">
        <v>-5.9</v>
      </c>
      <c r="AM8" s="50">
        <v>-3.8</v>
      </c>
      <c r="AN8" s="1"/>
      <c r="AO8" s="33" t="s">
        <v>48</v>
      </c>
      <c r="AP8" s="1">
        <v>12.5</v>
      </c>
      <c r="AQ8" s="52">
        <v>85.6</v>
      </c>
      <c r="AR8" s="51"/>
      <c r="AS8" s="33" t="s">
        <v>48</v>
      </c>
      <c r="AT8" s="1">
        <v>-2.5</v>
      </c>
      <c r="AU8" s="52">
        <v>14.5</v>
      </c>
      <c r="AW8" s="33" t="s">
        <v>48</v>
      </c>
      <c r="AX8" s="1">
        <v>-25</v>
      </c>
      <c r="AY8" s="52">
        <v>-2.4</v>
      </c>
    </row>
    <row r="9" spans="1:51" s="7" customFormat="1" ht="14.1" customHeight="1" x14ac:dyDescent="0.2">
      <c r="A9" s="7" t="s">
        <v>40</v>
      </c>
      <c r="C9" s="9"/>
      <c r="D9" s="9"/>
      <c r="E9" s="16"/>
      <c r="F9" s="9"/>
      <c r="G9" s="16"/>
      <c r="H9" s="16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G9" s="33" t="s">
        <v>49</v>
      </c>
      <c r="AH9" s="1">
        <v>11.8</v>
      </c>
      <c r="AI9" s="52">
        <v>10.7</v>
      </c>
      <c r="AJ9" s="29"/>
      <c r="AK9" s="33" t="s">
        <v>49</v>
      </c>
      <c r="AL9" s="1">
        <v>-5.8</v>
      </c>
      <c r="AM9" s="50">
        <v>-3.8</v>
      </c>
      <c r="AN9" s="1"/>
      <c r="AO9" s="33" t="s">
        <v>49</v>
      </c>
      <c r="AP9" s="1">
        <v>12.5</v>
      </c>
      <c r="AQ9" s="52">
        <v>85.6</v>
      </c>
      <c r="AR9" s="51"/>
      <c r="AS9" s="33" t="s">
        <v>49</v>
      </c>
      <c r="AT9" s="1">
        <v>0.5</v>
      </c>
      <c r="AU9" s="52">
        <v>14.5</v>
      </c>
      <c r="AW9" s="33" t="s">
        <v>49</v>
      </c>
      <c r="AX9" s="1">
        <v>-25.1</v>
      </c>
      <c r="AY9" s="52">
        <v>-2.4</v>
      </c>
    </row>
    <row r="10" spans="1:51" s="7" customFormat="1" ht="14.1" customHeight="1" x14ac:dyDescent="0.2">
      <c r="A10" s="7" t="s">
        <v>69</v>
      </c>
      <c r="C10" s="9"/>
      <c r="D10" s="9"/>
      <c r="E10" s="16"/>
      <c r="F10" s="9"/>
      <c r="G10" s="16"/>
      <c r="H10" s="16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G10" s="33" t="s">
        <v>50</v>
      </c>
      <c r="AH10" s="1"/>
      <c r="AI10" s="52">
        <v>10.7</v>
      </c>
      <c r="AJ10" s="29"/>
      <c r="AK10" s="33" t="s">
        <v>50</v>
      </c>
      <c r="AL10" s="1"/>
      <c r="AM10" s="50">
        <v>-3.8</v>
      </c>
      <c r="AN10" s="1"/>
      <c r="AO10" s="33" t="s">
        <v>50</v>
      </c>
      <c r="AP10" s="1"/>
      <c r="AQ10" s="52">
        <v>85.6</v>
      </c>
      <c r="AR10" s="51"/>
      <c r="AS10" s="33" t="s">
        <v>50</v>
      </c>
      <c r="AT10" s="1"/>
      <c r="AU10" s="52">
        <v>14.5</v>
      </c>
      <c r="AW10" s="33" t="s">
        <v>50</v>
      </c>
      <c r="AX10" s="1"/>
      <c r="AY10" s="52">
        <v>-2.4</v>
      </c>
    </row>
    <row r="11" spans="1:51" s="7" customFormat="1" ht="14.1" customHeight="1" x14ac:dyDescent="0.2">
      <c r="A11" s="7" t="s">
        <v>68</v>
      </c>
      <c r="C11" s="9"/>
      <c r="D11" s="9"/>
      <c r="E11" s="16"/>
      <c r="F11" s="9"/>
      <c r="G11" s="16"/>
      <c r="H11" s="16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G11" s="33" t="s">
        <v>51</v>
      </c>
      <c r="AH11" s="1"/>
      <c r="AI11" s="52">
        <v>10.7</v>
      </c>
      <c r="AJ11" s="29"/>
      <c r="AK11" s="33" t="s">
        <v>51</v>
      </c>
      <c r="AL11" s="1"/>
      <c r="AM11" s="50">
        <v>-3.8</v>
      </c>
      <c r="AN11" s="1"/>
      <c r="AO11" s="33" t="s">
        <v>51</v>
      </c>
      <c r="AP11" s="1"/>
      <c r="AQ11" s="52">
        <v>85.6</v>
      </c>
      <c r="AR11" s="51"/>
      <c r="AS11" s="33" t="s">
        <v>51</v>
      </c>
      <c r="AT11" s="1"/>
      <c r="AU11" s="52">
        <v>14.5</v>
      </c>
      <c r="AW11" s="33" t="s">
        <v>51</v>
      </c>
      <c r="AX11" s="1"/>
      <c r="AY11" s="52">
        <v>-2.4</v>
      </c>
    </row>
    <row r="12" spans="1:51" s="7" customFormat="1" ht="14.1" customHeight="1" x14ac:dyDescent="0.2">
      <c r="A12" s="7" t="s">
        <v>34</v>
      </c>
      <c r="C12" s="9"/>
      <c r="D12" s="9"/>
      <c r="E12" s="9">
        <f>'[2]Linked Data'!C10</f>
        <v>-2.5790000000000002</v>
      </c>
      <c r="F12" s="9"/>
      <c r="G12" s="9">
        <f>'[2]Linked Data'!E10</f>
        <v>13.1</v>
      </c>
      <c r="H12" s="16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G12" s="33" t="s">
        <v>52</v>
      </c>
      <c r="AH12" s="1"/>
      <c r="AI12" s="52">
        <v>10.7</v>
      </c>
      <c r="AJ12" s="29"/>
      <c r="AK12" s="33" t="s">
        <v>52</v>
      </c>
      <c r="AL12" s="1"/>
      <c r="AM12" s="50">
        <v>-3.8</v>
      </c>
      <c r="AN12" s="1"/>
      <c r="AO12" s="33" t="s">
        <v>52</v>
      </c>
      <c r="AP12" s="1"/>
      <c r="AQ12" s="52">
        <v>85.6</v>
      </c>
      <c r="AR12" s="51"/>
      <c r="AS12" s="33" t="s">
        <v>52</v>
      </c>
      <c r="AT12" s="1"/>
      <c r="AU12" s="52">
        <v>14.5</v>
      </c>
      <c r="AW12" s="33" t="s">
        <v>52</v>
      </c>
      <c r="AX12" s="1"/>
      <c r="AY12" s="52">
        <v>-2.4</v>
      </c>
    </row>
    <row r="13" spans="1:51" s="7" customFormat="1" ht="14.1" customHeight="1" x14ac:dyDescent="0.2">
      <c r="A13" s="7" t="s">
        <v>24</v>
      </c>
      <c r="C13" s="9"/>
      <c r="D13" s="9"/>
      <c r="E13" s="16"/>
      <c r="F13" s="9"/>
      <c r="G13" s="16"/>
      <c r="H13" s="16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51" s="7" customFormat="1" ht="14.1" customHeight="1" x14ac:dyDescent="0.2">
      <c r="A14" s="7" t="s">
        <v>36</v>
      </c>
      <c r="C14" s="9"/>
      <c r="D14" s="9"/>
      <c r="E14" s="16"/>
      <c r="F14" s="9"/>
      <c r="G14" s="16"/>
      <c r="H14" s="16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J14" s="29"/>
      <c r="AN14" s="29"/>
      <c r="AR14" s="49"/>
    </row>
    <row r="15" spans="1:51" s="7" customFormat="1" ht="14.1" customHeight="1" x14ac:dyDescent="0.2">
      <c r="A15" s="7" t="s">
        <v>32</v>
      </c>
      <c r="C15" s="9"/>
      <c r="D15" s="9"/>
      <c r="E15" s="16"/>
      <c r="F15" s="9"/>
      <c r="G15" s="16"/>
      <c r="H15" s="16"/>
      <c r="I15" s="9"/>
      <c r="J15" s="16">
        <f>'[3]Linked Data'!C14</f>
        <v>3.5</v>
      </c>
      <c r="K15" s="9"/>
      <c r="L15" s="16">
        <f>'[3]Linked Data'!E14</f>
        <v>8.8000000000000007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J15" s="29"/>
      <c r="AN15" s="29"/>
      <c r="AR15" s="49"/>
    </row>
    <row r="16" spans="1:51" s="7" customFormat="1" ht="14.1" customHeight="1" x14ac:dyDescent="0.2">
      <c r="A16" s="7" t="s">
        <v>18</v>
      </c>
      <c r="C16" s="9"/>
      <c r="D16" s="9"/>
      <c r="E16" s="16"/>
      <c r="F16" s="9"/>
      <c r="G16" s="16"/>
      <c r="H16" s="16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J16" s="29"/>
      <c r="AN16" s="30"/>
      <c r="AR16" s="49"/>
    </row>
    <row r="17" spans="1:29" s="7" customFormat="1" ht="14.1" customHeight="1" x14ac:dyDescent="0.2">
      <c r="A17" s="7" t="s">
        <v>15</v>
      </c>
      <c r="C17" s="19"/>
      <c r="D17" s="9"/>
      <c r="E17" s="31"/>
      <c r="F17" s="9"/>
      <c r="G17" s="31"/>
      <c r="H17" s="82"/>
      <c r="I17" s="9"/>
      <c r="J17" s="31"/>
      <c r="K17" s="9"/>
      <c r="L17" s="31"/>
      <c r="M17" s="19"/>
      <c r="N17" s="9"/>
      <c r="O17" s="32"/>
      <c r="P17" s="9"/>
      <c r="Q17" s="32"/>
      <c r="R17" s="19"/>
      <c r="S17" s="19"/>
      <c r="T17" s="32"/>
      <c r="U17" s="9"/>
      <c r="V17" s="32"/>
      <c r="W17" s="19"/>
      <c r="X17" s="19"/>
      <c r="Y17" s="32">
        <f>'[1]Linked Data'!$E$14</f>
        <v>-21.1</v>
      </c>
      <c r="Z17" s="9"/>
      <c r="AA17" s="32">
        <f>'[1]Linked Data'!$G$14</f>
        <v>-0.9</v>
      </c>
      <c r="AB17" s="19"/>
    </row>
    <row r="18" spans="1:29" s="7" customFormat="1" ht="14.1" customHeight="1" x14ac:dyDescent="0.2">
      <c r="A18" s="9"/>
      <c r="B18" s="10" t="s">
        <v>2</v>
      </c>
      <c r="C18" s="8"/>
      <c r="D18" s="9"/>
      <c r="E18" s="20">
        <f>SUM(E5:E17)</f>
        <v>-2.5790000000000002</v>
      </c>
      <c r="F18" s="9"/>
      <c r="G18" s="8">
        <f>SUM(G5:G17)</f>
        <v>13.1</v>
      </c>
      <c r="H18" s="8"/>
      <c r="I18" s="9"/>
      <c r="J18" s="20">
        <f>SUM(J5:J17)</f>
        <v>3.5</v>
      </c>
      <c r="K18" s="9"/>
      <c r="L18" s="8">
        <f>SUM(L5:L17)</f>
        <v>8.8000000000000007</v>
      </c>
      <c r="M18" s="8"/>
      <c r="N18" s="9"/>
      <c r="O18" s="8">
        <f>SUM(O5:O17)</f>
        <v>0</v>
      </c>
      <c r="P18" s="9"/>
      <c r="Q18" s="8">
        <f>SUM(Q5:Q17)</f>
        <v>0</v>
      </c>
      <c r="R18" s="8"/>
      <c r="S18" s="8"/>
      <c r="T18" s="8">
        <f>SUM(T5:T17)</f>
        <v>0</v>
      </c>
      <c r="U18" s="9"/>
      <c r="V18" s="8">
        <f>SUM(V5:V17)</f>
        <v>0</v>
      </c>
      <c r="W18" s="8"/>
      <c r="X18" s="8"/>
      <c r="Y18" s="8">
        <f>SUM(Y5:Y17)</f>
        <v>-21.1</v>
      </c>
      <c r="Z18" s="9"/>
      <c r="AA18" s="8">
        <f>SUM(AA5:AA17)</f>
        <v>-0.9</v>
      </c>
      <c r="AB18" s="8"/>
    </row>
    <row r="19" spans="1:29" s="7" customFormat="1" ht="8.25" customHeight="1" x14ac:dyDescent="0.2">
      <c r="A19" s="16"/>
      <c r="B19" s="11"/>
      <c r="C19" s="8"/>
      <c r="D19" s="16"/>
      <c r="E19" s="20"/>
      <c r="F19" s="9"/>
      <c r="G19" s="8"/>
      <c r="H19" s="8"/>
      <c r="I19" s="16"/>
      <c r="J19" s="20"/>
      <c r="K19" s="9"/>
      <c r="L19" s="8"/>
      <c r="M19" s="8"/>
      <c r="N19" s="16"/>
      <c r="O19" s="8"/>
      <c r="P19" s="16"/>
      <c r="Q19" s="8"/>
      <c r="R19" s="8"/>
      <c r="S19" s="8"/>
      <c r="T19" s="8"/>
      <c r="U19" s="16"/>
      <c r="V19" s="8"/>
      <c r="W19" s="8"/>
      <c r="X19" s="8"/>
      <c r="Y19" s="8"/>
      <c r="Z19" s="16"/>
      <c r="AA19" s="8"/>
      <c r="AB19" s="8"/>
    </row>
    <row r="20" spans="1:29" s="7" customFormat="1" ht="14.1" customHeight="1" x14ac:dyDescent="0.2">
      <c r="A20" s="9"/>
      <c r="B20" s="10" t="s">
        <v>19</v>
      </c>
      <c r="C20" s="8"/>
      <c r="D20" s="9"/>
      <c r="E20" s="20">
        <f>'[2]Linked Data'!$C$15</f>
        <v>35.6</v>
      </c>
      <c r="F20" s="9"/>
      <c r="G20" s="20">
        <f>'[2]Linked Data'!$E$15</f>
        <v>23.3</v>
      </c>
      <c r="H20" s="20"/>
      <c r="I20" s="9"/>
      <c r="J20" s="20">
        <f>'[3]Linked Data'!$C$20</f>
        <v>0</v>
      </c>
      <c r="K20" s="9"/>
      <c r="L20" s="20">
        <f>'[3]Linked Data'!$E$20</f>
        <v>0</v>
      </c>
      <c r="M20" s="8"/>
      <c r="N20" s="9"/>
      <c r="O20" s="8">
        <v>0</v>
      </c>
      <c r="P20" s="9"/>
      <c r="Q20" s="8">
        <v>0</v>
      </c>
      <c r="R20" s="8"/>
      <c r="S20" s="8"/>
      <c r="T20" s="8">
        <v>0</v>
      </c>
      <c r="U20" s="9"/>
      <c r="V20" s="8">
        <v>0</v>
      </c>
      <c r="W20" s="8"/>
      <c r="X20" s="8"/>
      <c r="Y20" s="8">
        <f>'[1]Linked Data'!$E$17</f>
        <v>0</v>
      </c>
      <c r="Z20" s="9"/>
      <c r="AA20" s="8">
        <f>'[1]Linked Data'!$G$17</f>
        <v>0</v>
      </c>
      <c r="AB20" s="8"/>
    </row>
    <row r="21" spans="1:29" s="7" customFormat="1" ht="7.5" customHeight="1" x14ac:dyDescent="0.2">
      <c r="C21" s="8"/>
      <c r="D21" s="9"/>
      <c r="E21" s="20"/>
      <c r="F21" s="9"/>
      <c r="G21" s="8"/>
      <c r="H21" s="8"/>
      <c r="I21" s="9"/>
      <c r="J21" s="20"/>
      <c r="K21" s="9"/>
      <c r="L21" s="8"/>
      <c r="M21" s="8"/>
      <c r="N21" s="9"/>
      <c r="O21" s="8"/>
      <c r="P21" s="9"/>
      <c r="Q21" s="8"/>
      <c r="R21" s="8"/>
      <c r="S21" s="8"/>
      <c r="T21" s="8"/>
      <c r="U21" s="9"/>
      <c r="V21" s="8"/>
      <c r="W21" s="8"/>
      <c r="X21" s="8"/>
      <c r="Y21" s="8"/>
      <c r="Z21" s="9"/>
      <c r="AA21" s="8"/>
      <c r="AB21" s="8"/>
    </row>
    <row r="22" spans="1:29" s="7" customFormat="1" ht="14.1" customHeight="1" x14ac:dyDescent="0.2">
      <c r="A22" s="7" t="s">
        <v>6</v>
      </c>
      <c r="C22" s="9"/>
      <c r="D22" s="9"/>
      <c r="E22" s="16">
        <f>'[2]Linked Data'!C19</f>
        <v>-0.1</v>
      </c>
      <c r="F22" s="9"/>
      <c r="G22" s="16">
        <f>'[2]Linked Data'!E19</f>
        <v>0</v>
      </c>
      <c r="H22" s="16"/>
      <c r="I22" s="9"/>
      <c r="J22" s="16">
        <f>'[3]Linked Data'!C24</f>
        <v>0</v>
      </c>
      <c r="K22" s="9"/>
      <c r="L22" s="16">
        <f>'[3]Linked Data'!E24</f>
        <v>0</v>
      </c>
      <c r="M22" s="9"/>
      <c r="N22" s="9"/>
      <c r="O22" s="9">
        <f>'[5]Linked Data'!C16</f>
        <v>0</v>
      </c>
      <c r="P22" s="9"/>
      <c r="Q22" s="9">
        <f>'[5]Linked Data'!E16</f>
        <v>0</v>
      </c>
      <c r="R22" s="9"/>
      <c r="S22" s="9"/>
      <c r="T22" s="9">
        <v>0</v>
      </c>
      <c r="U22" s="9"/>
      <c r="V22" s="9">
        <v>0</v>
      </c>
      <c r="W22" s="9"/>
      <c r="X22" s="9"/>
      <c r="Y22" s="9">
        <f>'[1]Linked Data'!E19</f>
        <v>0</v>
      </c>
      <c r="Z22" s="9"/>
      <c r="AA22" s="9">
        <f>'[1]Linked Data'!G19</f>
        <v>0</v>
      </c>
      <c r="AB22" s="9"/>
    </row>
    <row r="23" spans="1:29" s="7" customFormat="1" ht="14.1" customHeight="1" x14ac:dyDescent="0.2">
      <c r="A23" s="7" t="s">
        <v>7</v>
      </c>
      <c r="C23" s="9"/>
      <c r="D23" s="9"/>
      <c r="E23" s="16">
        <f>'[2]Linked Data'!C20</f>
        <v>0</v>
      </c>
      <c r="F23" s="9"/>
      <c r="G23" s="16">
        <f>'[2]Linked Data'!E20</f>
        <v>0</v>
      </c>
      <c r="H23" s="16"/>
      <c r="I23" s="9"/>
      <c r="J23" s="16">
        <f>'[3]Linked Data'!C25</f>
        <v>-0.7</v>
      </c>
      <c r="K23" s="9"/>
      <c r="L23" s="16">
        <f>'[3]Linked Data'!E25</f>
        <v>1.2</v>
      </c>
      <c r="M23" s="9"/>
      <c r="N23" s="9"/>
      <c r="O23" s="9">
        <f>'[5]Linked Data'!C17</f>
        <v>0</v>
      </c>
      <c r="P23" s="9"/>
      <c r="Q23" s="9">
        <f>'[5]Linked Data'!E17</f>
        <v>0</v>
      </c>
      <c r="R23" s="9"/>
      <c r="S23" s="9"/>
      <c r="T23" s="9">
        <v>0</v>
      </c>
      <c r="U23" s="9"/>
      <c r="V23" s="9">
        <v>0</v>
      </c>
      <c r="W23" s="9"/>
      <c r="X23" s="9"/>
      <c r="Y23" s="9">
        <f>'[1]Linked Data'!E20</f>
        <v>0</v>
      </c>
      <c r="Z23" s="9"/>
      <c r="AA23" s="9">
        <f>'[1]Linked Data'!G20</f>
        <v>0</v>
      </c>
      <c r="AB23" s="9"/>
    </row>
    <row r="24" spans="1:29" s="7" customFormat="1" ht="14.1" customHeight="1" x14ac:dyDescent="0.2">
      <c r="A24" s="7" t="s">
        <v>21</v>
      </c>
      <c r="C24" s="9"/>
      <c r="D24" s="9"/>
      <c r="E24" s="16">
        <f>'[2]Linked Data'!C21</f>
        <v>0</v>
      </c>
      <c r="F24" s="9"/>
      <c r="G24" s="16">
        <f>'[2]Linked Data'!E21</f>
        <v>0</v>
      </c>
      <c r="H24" s="16"/>
      <c r="I24" s="9"/>
      <c r="J24" s="16">
        <f>'[3]Linked Data'!C26</f>
        <v>0</v>
      </c>
      <c r="K24" s="9"/>
      <c r="L24" s="16">
        <f>'[3]Linked Data'!E26</f>
        <v>0</v>
      </c>
      <c r="M24" s="9"/>
      <c r="N24" s="9"/>
      <c r="O24" s="9">
        <f>'[5]Linked Data'!C18</f>
        <v>0</v>
      </c>
      <c r="P24" s="9"/>
      <c r="Q24" s="9">
        <f>'[5]Linked Data'!E18</f>
        <v>0</v>
      </c>
      <c r="R24" s="9"/>
      <c r="S24" s="9"/>
      <c r="T24" s="9">
        <v>0</v>
      </c>
      <c r="U24" s="9"/>
      <c r="V24" s="9">
        <v>0</v>
      </c>
      <c r="W24" s="9"/>
      <c r="X24" s="9"/>
      <c r="Y24" s="9">
        <f>'[1]Linked Data'!E21</f>
        <v>0</v>
      </c>
      <c r="Z24" s="9"/>
      <c r="AA24" s="9">
        <f>'[1]Linked Data'!G21</f>
        <v>0</v>
      </c>
      <c r="AB24" s="9"/>
    </row>
    <row r="25" spans="1:29" s="7" customFormat="1" ht="14.1" customHeight="1" x14ac:dyDescent="0.2">
      <c r="A25" s="7" t="s">
        <v>31</v>
      </c>
      <c r="C25" s="9"/>
      <c r="D25" s="9"/>
      <c r="E25" s="16">
        <f>'[2]Linked Data'!C22</f>
        <v>14.8</v>
      </c>
      <c r="F25" s="9"/>
      <c r="G25" s="16">
        <f>'[2]Linked Data'!E22</f>
        <v>0.4</v>
      </c>
      <c r="H25" s="16"/>
      <c r="I25" s="9"/>
      <c r="J25" s="16">
        <f>'[3]Linked Data'!C27</f>
        <v>0</v>
      </c>
      <c r="K25" s="9"/>
      <c r="L25" s="16">
        <f>'[3]Linked Data'!E27</f>
        <v>0</v>
      </c>
      <c r="M25" s="9"/>
      <c r="N25" s="9"/>
      <c r="O25" s="9">
        <f>'[5]Linked Data'!C19</f>
        <v>0</v>
      </c>
      <c r="P25" s="9"/>
      <c r="Q25" s="9">
        <f>'[5]Linked Data'!E19</f>
        <v>0</v>
      </c>
      <c r="R25" s="9"/>
      <c r="S25" s="9"/>
      <c r="T25" s="9">
        <v>0</v>
      </c>
      <c r="U25" s="9"/>
      <c r="V25" s="9">
        <v>0</v>
      </c>
      <c r="W25" s="9"/>
      <c r="X25" s="9"/>
      <c r="Y25" s="9">
        <f>'[1]Linked Data'!E22</f>
        <v>0</v>
      </c>
      <c r="Z25" s="9"/>
      <c r="AA25" s="9">
        <f>'[1]Linked Data'!G22</f>
        <v>0</v>
      </c>
      <c r="AB25" s="9"/>
    </row>
    <row r="26" spans="1:29" s="7" customFormat="1" ht="14.1" customHeight="1" x14ac:dyDescent="0.2">
      <c r="A26" s="7" t="s">
        <v>8</v>
      </c>
      <c r="C26" s="19"/>
      <c r="D26" s="19"/>
      <c r="E26" s="82">
        <f>'[2]Linked Data'!C23</f>
        <v>8.5</v>
      </c>
      <c r="F26" s="19"/>
      <c r="G26" s="82">
        <f>'[2]Linked Data'!E23</f>
        <v>4.5</v>
      </c>
      <c r="H26" s="82"/>
      <c r="I26" s="19"/>
      <c r="J26" s="82">
        <f>'[3]Linked Data'!C28</f>
        <v>0</v>
      </c>
      <c r="K26" s="19"/>
      <c r="L26" s="82">
        <f>'[3]Linked Data'!E28</f>
        <v>0</v>
      </c>
      <c r="M26" s="19"/>
      <c r="N26" s="19"/>
      <c r="O26" s="19">
        <f>'[5]Linked Data'!C20</f>
        <v>29.600000000000005</v>
      </c>
      <c r="P26" s="19"/>
      <c r="Q26" s="19">
        <f>'[5]Linked Data'!E20</f>
        <v>97.6</v>
      </c>
      <c r="R26" s="19"/>
      <c r="S26" s="19"/>
      <c r="T26" s="19">
        <f>'[4]Linked Data'!$C$21</f>
        <v>15.399999999999999</v>
      </c>
      <c r="U26" s="19"/>
      <c r="V26" s="19">
        <f>'[4]Linked Data'!$E$21</f>
        <v>19.100000000000001</v>
      </c>
      <c r="W26" s="19"/>
      <c r="X26" s="19"/>
      <c r="Y26" s="9">
        <f>'[1]Linked Data'!E23</f>
        <v>0</v>
      </c>
      <c r="Z26" s="19"/>
      <c r="AA26" s="9">
        <f>'[1]Linked Data'!G23</f>
        <v>0</v>
      </c>
      <c r="AB26" s="19"/>
      <c r="AC26" s="90"/>
    </row>
    <row r="27" spans="1:29" s="7" customFormat="1" ht="14.1" customHeight="1" x14ac:dyDescent="0.2">
      <c r="A27" s="7" t="s">
        <v>66</v>
      </c>
      <c r="C27" s="19"/>
      <c r="D27" s="9"/>
      <c r="E27" s="31">
        <v>0</v>
      </c>
      <c r="F27" s="9"/>
      <c r="G27" s="31">
        <v>0</v>
      </c>
      <c r="H27" s="82"/>
      <c r="I27" s="9"/>
      <c r="J27" s="31">
        <v>0</v>
      </c>
      <c r="K27" s="9"/>
      <c r="L27" s="31">
        <v>0</v>
      </c>
      <c r="M27" s="19"/>
      <c r="N27" s="9"/>
      <c r="O27" s="31">
        <v>0</v>
      </c>
      <c r="P27" s="9"/>
      <c r="Q27" s="31">
        <v>0</v>
      </c>
      <c r="R27" s="19"/>
      <c r="S27" s="19"/>
      <c r="T27" s="31">
        <v>0</v>
      </c>
      <c r="U27" s="9"/>
      <c r="V27" s="31">
        <v>0</v>
      </c>
      <c r="W27" s="19"/>
      <c r="X27" s="19"/>
      <c r="Y27" s="9">
        <f>'[1]Linked Data'!E24</f>
        <v>0</v>
      </c>
      <c r="Z27" s="9"/>
      <c r="AA27" s="9">
        <f>'[1]Linked Data'!G24</f>
        <v>0</v>
      </c>
      <c r="AB27" s="19"/>
    </row>
    <row r="28" spans="1:29" s="7" customFormat="1" ht="15.75" customHeight="1" x14ac:dyDescent="0.2">
      <c r="A28" s="9"/>
      <c r="B28" s="10" t="s">
        <v>9</v>
      </c>
      <c r="C28" s="8"/>
      <c r="D28" s="9"/>
      <c r="E28" s="89">
        <f>SUM(E22:E27)</f>
        <v>23.200000000000003</v>
      </c>
      <c r="F28" s="9"/>
      <c r="G28" s="89">
        <f>SUM(G22:G27)</f>
        <v>4.9000000000000004</v>
      </c>
      <c r="H28" s="20"/>
      <c r="I28" s="9"/>
      <c r="J28" s="89">
        <f>SUM(J22:J27)</f>
        <v>-0.7</v>
      </c>
      <c r="K28" s="9"/>
      <c r="L28" s="89">
        <f>SUM(L22:L27)</f>
        <v>1.2</v>
      </c>
      <c r="M28" s="8"/>
      <c r="N28" s="9"/>
      <c r="O28" s="89">
        <f>SUM(O22:O27)</f>
        <v>29.600000000000005</v>
      </c>
      <c r="P28" s="9"/>
      <c r="Q28" s="89">
        <f>SUM(Q22:Q27)</f>
        <v>97.6</v>
      </c>
      <c r="R28" s="20"/>
      <c r="S28" s="20"/>
      <c r="T28" s="89">
        <f>SUM(T22:T27)</f>
        <v>15.399999999999999</v>
      </c>
      <c r="U28" s="9"/>
      <c r="V28" s="89">
        <f>SUM(V22:V27)</f>
        <v>19.100000000000001</v>
      </c>
      <c r="W28" s="20"/>
      <c r="X28" s="20"/>
      <c r="Y28" s="89">
        <f>SUM(Y22:Y27)</f>
        <v>0</v>
      </c>
      <c r="Z28" s="9"/>
      <c r="AA28" s="89">
        <f>SUM(AA22:AA27)</f>
        <v>0</v>
      </c>
      <c r="AB28" s="20"/>
    </row>
    <row r="29" spans="1:29" s="7" customFormat="1" ht="7.5" customHeight="1" x14ac:dyDescent="0.2">
      <c r="A29" s="9"/>
      <c r="B29" s="10"/>
      <c r="C29" s="8"/>
      <c r="D29" s="9"/>
      <c r="E29" s="20"/>
      <c r="F29" s="9"/>
      <c r="G29" s="20"/>
      <c r="H29" s="20"/>
      <c r="I29" s="9"/>
      <c r="J29" s="20"/>
      <c r="K29" s="9"/>
      <c r="L29" s="20"/>
      <c r="M29" s="8"/>
      <c r="N29" s="9"/>
      <c r="O29" s="8"/>
      <c r="P29" s="9"/>
      <c r="Q29" s="8"/>
      <c r="R29" s="20"/>
      <c r="S29" s="20"/>
      <c r="T29" s="8"/>
      <c r="U29" s="9"/>
      <c r="V29" s="8"/>
      <c r="W29" s="20"/>
      <c r="X29" s="20"/>
      <c r="Y29" s="20"/>
      <c r="Z29" s="9"/>
      <c r="AA29" s="8"/>
      <c r="AB29" s="20"/>
    </row>
    <row r="30" spans="1:29" s="7" customFormat="1" ht="14.1" customHeight="1" x14ac:dyDescent="0.2">
      <c r="A30" s="9"/>
      <c r="B30" s="10" t="s">
        <v>16</v>
      </c>
      <c r="C30" s="8"/>
      <c r="D30" s="9"/>
      <c r="E30" s="20">
        <f>E18+E20+E28</f>
        <v>56.221000000000004</v>
      </c>
      <c r="F30" s="9"/>
      <c r="G30" s="20">
        <f>G18+G20+G28</f>
        <v>41.3</v>
      </c>
      <c r="H30" s="20"/>
      <c r="I30" s="9"/>
      <c r="J30" s="20">
        <f>J18+J20+J28</f>
        <v>2.8</v>
      </c>
      <c r="K30" s="9"/>
      <c r="L30" s="20">
        <f>L18+L20+L28</f>
        <v>10</v>
      </c>
      <c r="M30" s="8"/>
      <c r="N30" s="9"/>
      <c r="O30" s="20">
        <f>O18+O20+O28</f>
        <v>29.600000000000005</v>
      </c>
      <c r="P30" s="9"/>
      <c r="Q30" s="20">
        <f>Q18+Q20+Q28</f>
        <v>97.6</v>
      </c>
      <c r="R30" s="20"/>
      <c r="S30" s="20"/>
      <c r="T30" s="20">
        <f>T18+T20+T28</f>
        <v>15.399999999999999</v>
      </c>
      <c r="U30" s="9"/>
      <c r="V30" s="20">
        <f>V18+V20+V28</f>
        <v>19.100000000000001</v>
      </c>
      <c r="W30" s="20"/>
      <c r="X30" s="20"/>
      <c r="Y30" s="20">
        <f>Y18+Y20+Y28</f>
        <v>-21.1</v>
      </c>
      <c r="Z30" s="9"/>
      <c r="AA30" s="20">
        <f>AA18+AA20+AA28</f>
        <v>-0.9</v>
      </c>
      <c r="AB30" s="20"/>
    </row>
    <row r="31" spans="1:29" s="7" customFormat="1" ht="6.75" customHeight="1" x14ac:dyDescent="0.2">
      <c r="A31" s="9"/>
      <c r="B31" s="10"/>
      <c r="C31" s="8"/>
      <c r="D31" s="9"/>
      <c r="E31" s="20"/>
      <c r="F31" s="9"/>
      <c r="G31" s="20"/>
      <c r="H31" s="20"/>
      <c r="I31" s="9"/>
      <c r="J31" s="20"/>
      <c r="K31" s="9"/>
      <c r="L31" s="20"/>
      <c r="M31" s="8"/>
      <c r="N31" s="9"/>
      <c r="O31" s="20"/>
      <c r="P31" s="9"/>
      <c r="Q31" s="20"/>
      <c r="R31" s="20"/>
      <c r="S31" s="20"/>
      <c r="T31" s="20"/>
      <c r="U31" s="9"/>
      <c r="V31" s="20"/>
      <c r="W31" s="20"/>
      <c r="X31" s="20"/>
      <c r="Y31" s="20"/>
      <c r="Z31" s="9"/>
      <c r="AA31" s="20"/>
      <c r="AB31" s="20"/>
    </row>
    <row r="32" spans="1:29" s="7" customFormat="1" ht="14.1" customHeight="1" x14ac:dyDescent="0.2">
      <c r="A32" s="9"/>
      <c r="B32" s="41" t="s">
        <v>30</v>
      </c>
      <c r="C32" s="9"/>
      <c r="D32" s="42"/>
      <c r="E32" s="43">
        <f>'[2]Linked Data'!$I$29</f>
        <v>17.600000000000001</v>
      </c>
      <c r="F32" s="42"/>
      <c r="G32" s="43">
        <f>'[2]Linked Data'!$K$29</f>
        <v>8.6999999999999993</v>
      </c>
      <c r="H32" s="43"/>
      <c r="I32" s="42"/>
      <c r="J32" s="43">
        <f>'[3]Linked Data'!$I$34</f>
        <v>5.5</v>
      </c>
      <c r="K32" s="42"/>
      <c r="L32" s="16">
        <f>'[3]Linked Data'!$K$34</f>
        <v>9.8000000000000007</v>
      </c>
      <c r="M32" s="9"/>
      <c r="N32" s="9"/>
      <c r="O32" s="43">
        <f>'[5]Linked Data'!$I$26</f>
        <v>9</v>
      </c>
      <c r="P32" s="42"/>
      <c r="Q32" s="43">
        <f>'[5]Linked Data'!$K$26</f>
        <v>3.9</v>
      </c>
      <c r="R32" s="16"/>
      <c r="S32" s="16"/>
      <c r="T32" s="16">
        <f>'[4]Linked Data'!$I$28</f>
        <v>10.399999999999999</v>
      </c>
      <c r="U32" s="9"/>
      <c r="V32" s="16">
        <f>'[4]Linked Data'!$K$28</f>
        <v>3.9</v>
      </c>
      <c r="W32" s="16"/>
      <c r="X32" s="16"/>
      <c r="Y32" s="16">
        <f>'[1]Linked Data'!E27</f>
        <v>4</v>
      </c>
      <c r="Z32" s="9"/>
      <c r="AA32" s="16">
        <f>'[1]Linked Data'!G27</f>
        <v>1.5</v>
      </c>
      <c r="AB32" s="16"/>
    </row>
    <row r="33" spans="1:32" s="7" customFormat="1" ht="14.1" customHeight="1" x14ac:dyDescent="0.2">
      <c r="A33" s="9"/>
      <c r="B33" s="41" t="s">
        <v>27</v>
      </c>
      <c r="C33" s="9"/>
      <c r="D33" s="42"/>
      <c r="E33" s="43">
        <f>'[2]Linked Data'!$I$33</f>
        <v>8.1</v>
      </c>
      <c r="F33" s="42"/>
      <c r="G33" s="43">
        <f>'[2]Linked Data'!$K$33</f>
        <v>5.4</v>
      </c>
      <c r="H33" s="43"/>
      <c r="I33" s="42"/>
      <c r="J33" s="43">
        <f>'[3]Linked Data'!$I$38</f>
        <v>2.5</v>
      </c>
      <c r="K33" s="42"/>
      <c r="L33" s="16">
        <f>'[3]Linked Data'!$K$38</f>
        <v>3.4</v>
      </c>
      <c r="M33" s="42"/>
      <c r="N33" s="42"/>
      <c r="O33" s="43">
        <f>'[5]Linked Data'!$I$30</f>
        <v>4.5999999999999996</v>
      </c>
      <c r="P33" s="42"/>
      <c r="Q33" s="43">
        <f>'[5]Linked Data'!$K$30</f>
        <v>4.5999999999999996</v>
      </c>
      <c r="R33" s="43"/>
      <c r="S33" s="43"/>
      <c r="T33" s="16">
        <f>'[4]Linked Data'!$I$30</f>
        <v>2.5</v>
      </c>
      <c r="U33" s="42"/>
      <c r="V33" s="16">
        <f>'[4]Linked Data'!$K$30</f>
        <v>0.5</v>
      </c>
      <c r="W33" s="43"/>
      <c r="X33" s="43"/>
      <c r="Y33" s="16">
        <f>'[1]Linked Data'!E28</f>
        <v>0</v>
      </c>
      <c r="Z33" s="42"/>
      <c r="AA33" s="16">
        <f>'[1]Linked Data'!G28</f>
        <v>0</v>
      </c>
      <c r="AB33" s="16"/>
    </row>
    <row r="34" spans="1:32" s="7" customFormat="1" ht="14.1" customHeight="1" x14ac:dyDescent="0.2">
      <c r="A34" s="9"/>
      <c r="B34" s="41" t="s">
        <v>28</v>
      </c>
      <c r="C34" s="9"/>
      <c r="D34" s="42"/>
      <c r="E34" s="43">
        <f>'[2]Linked Data'!$I$39</f>
        <v>9.6999999999999993</v>
      </c>
      <c r="F34" s="42"/>
      <c r="G34" s="43">
        <f>'[2]Linked Data'!$K$39</f>
        <v>11.1</v>
      </c>
      <c r="H34" s="43"/>
      <c r="I34" s="42"/>
      <c r="J34" s="16">
        <f>'[3]Linked Data'!$I$44</f>
        <v>0</v>
      </c>
      <c r="K34" s="42"/>
      <c r="L34" s="16">
        <f>'[3]Linked Data'!$K$44</f>
        <v>0</v>
      </c>
      <c r="M34" s="16"/>
      <c r="N34" s="42"/>
      <c r="O34" s="16">
        <f>'[5]Linked Data'!$I$36</f>
        <v>0</v>
      </c>
      <c r="P34" s="42"/>
      <c r="Q34" s="16">
        <f>'[5]Linked Data'!$K$36</f>
        <v>0</v>
      </c>
      <c r="R34" s="43"/>
      <c r="S34" s="43"/>
      <c r="T34" s="16">
        <f>'[4]Linked Data'!$I$34</f>
        <v>0</v>
      </c>
      <c r="U34" s="42"/>
      <c r="V34" s="16">
        <f>'[4]Linked Data'!$K$34</f>
        <v>0</v>
      </c>
      <c r="W34" s="43"/>
      <c r="X34" s="43"/>
      <c r="Y34" s="16">
        <f>'[1]Linked Data'!E29</f>
        <v>0</v>
      </c>
      <c r="Z34" s="42"/>
      <c r="AA34" s="16">
        <f>'[1]Linked Data'!G29</f>
        <v>0</v>
      </c>
      <c r="AB34" s="16"/>
    </row>
    <row r="35" spans="1:32" s="7" customFormat="1" ht="14.1" customHeight="1" x14ac:dyDescent="0.2">
      <c r="A35" s="9"/>
      <c r="B35" s="41" t="s">
        <v>29</v>
      </c>
      <c r="C35" s="9"/>
      <c r="D35" s="42"/>
      <c r="E35" s="44">
        <f>'[2]Linked Data'!$I$34</f>
        <v>9</v>
      </c>
      <c r="F35" s="42"/>
      <c r="G35" s="44">
        <f>'[2]Linked Data'!$K$34</f>
        <v>5.4</v>
      </c>
      <c r="H35" s="83"/>
      <c r="I35" s="42"/>
      <c r="J35" s="44">
        <f>'[3]Linked Data'!$I$39</f>
        <v>0.6</v>
      </c>
      <c r="K35" s="42"/>
      <c r="L35" s="31">
        <f>'[3]Linked Data'!$K$39</f>
        <v>0.6</v>
      </c>
      <c r="M35" s="42"/>
      <c r="N35" s="42"/>
      <c r="O35" s="44">
        <f>'[5]Linked Data'!$I$31</f>
        <v>3.5</v>
      </c>
      <c r="P35" s="42"/>
      <c r="Q35" s="44">
        <f>'[5]Linked Data'!$K$31</f>
        <v>3.5</v>
      </c>
      <c r="R35" s="43"/>
      <c r="S35" s="43"/>
      <c r="T35" s="31">
        <f>'[4]Linked Data'!$I$31</f>
        <v>2</v>
      </c>
      <c r="U35" s="42"/>
      <c r="V35" s="31">
        <f>'[4]Linked Data'!$K$31</f>
        <v>0.19999999999999996</v>
      </c>
      <c r="W35" s="43"/>
      <c r="X35" s="43"/>
      <c r="Y35" s="31">
        <f>'[1]Linked Data'!E30</f>
        <v>0</v>
      </c>
      <c r="Z35" s="42"/>
      <c r="AA35" s="31">
        <f>'[1]Linked Data'!G30</f>
        <v>0</v>
      </c>
      <c r="AB35" s="16"/>
    </row>
    <row r="36" spans="1:32" s="7" customFormat="1" ht="14.1" customHeight="1" thickBot="1" x14ac:dyDescent="0.25">
      <c r="A36" s="9"/>
      <c r="B36" s="10" t="s">
        <v>10</v>
      </c>
      <c r="C36" s="22"/>
      <c r="D36" s="9"/>
      <c r="E36" s="21">
        <f>SUM(E32:E35)</f>
        <v>44.400000000000006</v>
      </c>
      <c r="F36" s="9"/>
      <c r="G36" s="21">
        <f>SUM(G32:G35)</f>
        <v>30.6</v>
      </c>
      <c r="H36" s="22"/>
      <c r="I36" s="9"/>
      <c r="J36" s="21">
        <f>SUM(J32:J35)</f>
        <v>8.6</v>
      </c>
      <c r="K36" s="9"/>
      <c r="L36" s="21">
        <f>SUM(L32:L35)</f>
        <v>13.8</v>
      </c>
      <c r="M36" s="22"/>
      <c r="N36" s="9"/>
      <c r="O36" s="21">
        <f>SUM(O32:O35)</f>
        <v>17.100000000000001</v>
      </c>
      <c r="P36" s="9"/>
      <c r="Q36" s="21">
        <f>SUM(Q32:Q35)</f>
        <v>12</v>
      </c>
      <c r="R36" s="8"/>
      <c r="S36" s="8"/>
      <c r="T36" s="21">
        <f>SUM(T32:T35)</f>
        <v>14.899999999999999</v>
      </c>
      <c r="U36" s="9"/>
      <c r="V36" s="21">
        <f>SUM(V32:V35)</f>
        <v>4.6000000000000005</v>
      </c>
      <c r="W36" s="8"/>
      <c r="X36" s="8"/>
      <c r="Y36" s="21">
        <f>SUM(Y32:Y35)</f>
        <v>4</v>
      </c>
      <c r="Z36" s="9"/>
      <c r="AA36" s="21">
        <f>SUM(AA32:AA35)</f>
        <v>1.5</v>
      </c>
      <c r="AB36" s="8"/>
    </row>
    <row r="37" spans="1:32" s="7" customFormat="1" ht="14.1" customHeight="1" x14ac:dyDescent="0.2">
      <c r="A37" s="9"/>
      <c r="B37" s="10" t="s">
        <v>25</v>
      </c>
      <c r="C37" s="22"/>
      <c r="D37" s="9"/>
      <c r="E37" s="27">
        <f>E30-E36</f>
        <v>11.820999999999998</v>
      </c>
      <c r="F37" s="9"/>
      <c r="G37" s="27">
        <f>G30-G36</f>
        <v>10.699999999999996</v>
      </c>
      <c r="H37" s="27"/>
      <c r="I37" s="9"/>
      <c r="J37" s="27">
        <f>J30-J36</f>
        <v>-5.8</v>
      </c>
      <c r="K37" s="9"/>
      <c r="L37" s="27">
        <f>L30-L36</f>
        <v>-3.8000000000000007</v>
      </c>
      <c r="M37" s="22"/>
      <c r="N37" s="9"/>
      <c r="O37" s="27">
        <f>O30-O36</f>
        <v>12.500000000000004</v>
      </c>
      <c r="P37" s="9"/>
      <c r="Q37" s="27">
        <f>Q30-Q36</f>
        <v>85.6</v>
      </c>
      <c r="R37" s="8"/>
      <c r="S37" s="8"/>
      <c r="T37" s="27">
        <f>T30-T36</f>
        <v>0.5</v>
      </c>
      <c r="U37" s="9"/>
      <c r="V37" s="27">
        <f>V30-V36</f>
        <v>14.5</v>
      </c>
      <c r="W37" s="8"/>
      <c r="X37" s="8"/>
      <c r="Y37" s="22">
        <f>Y30-Y36</f>
        <v>-25.1</v>
      </c>
      <c r="Z37" s="9"/>
      <c r="AA37" s="22">
        <f>AA30-AA36</f>
        <v>-2.4</v>
      </c>
      <c r="AB37" s="8"/>
    </row>
    <row r="38" spans="1:32" s="7" customFormat="1" ht="14.1" customHeight="1" thickBot="1" x14ac:dyDescent="0.25">
      <c r="A38" s="9"/>
      <c r="B38" s="10" t="s">
        <v>26</v>
      </c>
      <c r="C38" s="22"/>
      <c r="D38" s="9"/>
      <c r="E38" s="27">
        <f>'[2]Linked Data'!$I$40</f>
        <v>0</v>
      </c>
      <c r="F38" s="9"/>
      <c r="G38" s="27">
        <f>'[2]Linked Data'!$K$40</f>
        <v>0</v>
      </c>
      <c r="H38" s="27"/>
      <c r="I38" s="9"/>
      <c r="J38" s="27">
        <f>'[3]Linked Data'!$I$45</f>
        <v>0</v>
      </c>
      <c r="K38" s="9"/>
      <c r="L38" s="27">
        <f>'[3]Linked Data'!$K$45</f>
        <v>0</v>
      </c>
      <c r="M38" s="22"/>
      <c r="N38" s="9"/>
      <c r="O38" s="22">
        <f>'[5]Linked Data'!$I$37</f>
        <v>46.4</v>
      </c>
      <c r="P38" s="9"/>
      <c r="Q38" s="22">
        <f>'[5]Linked Data'!$K$37</f>
        <v>46.4</v>
      </c>
      <c r="R38" s="8"/>
      <c r="S38" s="8"/>
      <c r="T38" s="22">
        <f>'[4]Linked Data'!$I$37</f>
        <v>1.5</v>
      </c>
      <c r="U38" s="9"/>
      <c r="V38" s="22">
        <f>'[4]Linked Data'!$K$37</f>
        <v>0</v>
      </c>
      <c r="W38" s="8"/>
      <c r="X38" s="8"/>
      <c r="Y38" s="8">
        <f>'[1]Linked Data'!$E$33</f>
        <v>0</v>
      </c>
      <c r="Z38" s="9"/>
      <c r="AA38" s="8">
        <f>'[1]Linked Data'!$G$33</f>
        <v>0</v>
      </c>
      <c r="AB38" s="8"/>
    </row>
    <row r="39" spans="1:32" s="7" customFormat="1" ht="14.1" customHeight="1" thickBot="1" x14ac:dyDescent="0.25">
      <c r="B39" s="12" t="s">
        <v>17</v>
      </c>
      <c r="C39" s="22"/>
      <c r="D39" s="8" t="s">
        <v>11</v>
      </c>
      <c r="E39" s="23">
        <f>E37-E38</f>
        <v>11.820999999999998</v>
      </c>
      <c r="F39" s="8" t="s">
        <v>11</v>
      </c>
      <c r="G39" s="23">
        <f>G37-G38</f>
        <v>10.699999999999996</v>
      </c>
      <c r="H39" s="27"/>
      <c r="I39" s="8" t="s">
        <v>11</v>
      </c>
      <c r="J39" s="23">
        <f>J37-J38</f>
        <v>-5.8</v>
      </c>
      <c r="K39" s="8" t="s">
        <v>11</v>
      </c>
      <c r="L39" s="23">
        <f>L37-L38</f>
        <v>-3.8000000000000007</v>
      </c>
      <c r="M39" s="22"/>
      <c r="N39" s="8" t="s">
        <v>11</v>
      </c>
      <c r="O39" s="23">
        <f>O37-O38</f>
        <v>-33.899999999999991</v>
      </c>
      <c r="P39" s="8" t="s">
        <v>11</v>
      </c>
      <c r="Q39" s="23">
        <f>Q37-Q38</f>
        <v>39.199999999999996</v>
      </c>
      <c r="R39" s="27"/>
      <c r="S39" s="8" t="s">
        <v>11</v>
      </c>
      <c r="T39" s="23">
        <f>T37-T38</f>
        <v>-1</v>
      </c>
      <c r="U39" s="8" t="s">
        <v>11</v>
      </c>
      <c r="V39" s="23">
        <f>V37-V38</f>
        <v>14.5</v>
      </c>
      <c r="W39" s="27"/>
      <c r="X39" s="8" t="s">
        <v>11</v>
      </c>
      <c r="Y39" s="23">
        <f>Y37-Y38</f>
        <v>-25.1</v>
      </c>
      <c r="Z39" s="8" t="s">
        <v>11</v>
      </c>
      <c r="AA39" s="23">
        <f>AA37-AA38</f>
        <v>-2.4</v>
      </c>
      <c r="AB39" s="27"/>
    </row>
    <row r="40" spans="1:32" s="7" customFormat="1" ht="24.75" customHeight="1" thickTop="1" x14ac:dyDescent="0.2">
      <c r="B40" s="12"/>
      <c r="C40" s="22"/>
      <c r="D40" s="8"/>
      <c r="E40" s="27"/>
      <c r="F40" s="8"/>
      <c r="G40" s="22"/>
      <c r="H40" s="22"/>
      <c r="I40" s="22"/>
      <c r="J40" s="22"/>
      <c r="K40" s="22"/>
      <c r="L40" s="22"/>
      <c r="M40" s="22"/>
      <c r="N40" s="8"/>
      <c r="O40" s="27"/>
      <c r="P40" s="8"/>
      <c r="Q40" s="22"/>
      <c r="R40" s="22"/>
      <c r="S40" s="22"/>
      <c r="T40" s="27"/>
      <c r="U40" s="8"/>
      <c r="V40" s="22"/>
      <c r="W40" s="22"/>
      <c r="X40" s="22"/>
      <c r="Y40" s="27"/>
      <c r="Z40" s="8"/>
      <c r="AA40" s="22"/>
      <c r="AB40" s="22"/>
    </row>
    <row r="41" spans="1:32" ht="17.25" customHeight="1" x14ac:dyDescent="0.2">
      <c r="A41" s="37" t="s">
        <v>55</v>
      </c>
      <c r="B41" s="25"/>
      <c r="C41" s="87" t="s">
        <v>54</v>
      </c>
      <c r="E41" s="84"/>
      <c r="J41" s="36" t="s">
        <v>53</v>
      </c>
      <c r="K41" s="38"/>
      <c r="M41" s="35"/>
      <c r="N41" s="35"/>
      <c r="O41" s="35"/>
      <c r="P41" s="85" t="s">
        <v>39</v>
      </c>
      <c r="Q41" s="85"/>
      <c r="R41" s="85"/>
      <c r="V41" s="68" t="s">
        <v>64</v>
      </c>
      <c r="AA41" s="36"/>
      <c r="AB41" s="36"/>
      <c r="AD41"/>
      <c r="AE41"/>
    </row>
    <row r="42" spans="1:32" ht="5.25" customHeight="1" x14ac:dyDescent="0.2">
      <c r="O42" s="35"/>
      <c r="AC42"/>
      <c r="AD42"/>
      <c r="AE42"/>
      <c r="AF42"/>
    </row>
    <row r="43" spans="1:32" x14ac:dyDescent="0.2">
      <c r="AC43"/>
      <c r="AD43"/>
      <c r="AE43"/>
      <c r="AF43"/>
    </row>
    <row r="44" spans="1:32" x14ac:dyDescent="0.2">
      <c r="AC44"/>
      <c r="AD44"/>
      <c r="AE44"/>
      <c r="AF44"/>
    </row>
    <row r="45" spans="1:32" x14ac:dyDescent="0.2">
      <c r="AC45"/>
      <c r="AD45"/>
      <c r="AE45"/>
      <c r="AF45"/>
    </row>
    <row r="46" spans="1:32" s="29" customFormat="1" x14ac:dyDescent="0.2">
      <c r="C46" s="53"/>
      <c r="E46" s="53"/>
      <c r="G46" s="53"/>
      <c r="H46" s="53"/>
      <c r="I46" s="53"/>
      <c r="J46" s="53"/>
      <c r="K46" s="53"/>
      <c r="L46" s="53"/>
      <c r="M46" s="53"/>
      <c r="O46" s="53"/>
      <c r="Q46" s="53"/>
      <c r="R46" s="53"/>
      <c r="S46" s="53"/>
      <c r="T46" s="53"/>
      <c r="V46" s="53"/>
      <c r="W46" s="53"/>
      <c r="X46" s="53"/>
      <c r="Y46" s="53"/>
      <c r="AA46" s="53"/>
      <c r="AB46" s="53"/>
      <c r="AC46" s="54"/>
      <c r="AD46" s="54"/>
      <c r="AE46" s="54"/>
      <c r="AF46" s="54"/>
    </row>
    <row r="47" spans="1:32" s="29" customFormat="1" x14ac:dyDescent="0.2">
      <c r="C47" s="53"/>
      <c r="E47" s="53"/>
      <c r="G47" s="53"/>
      <c r="H47" s="53"/>
      <c r="I47" s="53"/>
      <c r="J47" s="53"/>
      <c r="K47" s="53"/>
      <c r="L47" s="53"/>
      <c r="M47" s="53"/>
      <c r="O47" s="53"/>
      <c r="Q47" s="53"/>
      <c r="R47" s="53"/>
      <c r="S47" s="53"/>
      <c r="T47" s="53"/>
      <c r="V47" s="53"/>
      <c r="W47" s="53"/>
      <c r="X47" s="53"/>
      <c r="Y47" s="53"/>
      <c r="AA47" s="53"/>
      <c r="AB47" s="53"/>
      <c r="AC47" s="54"/>
      <c r="AD47" s="54"/>
      <c r="AE47" s="54"/>
      <c r="AF47" s="54"/>
    </row>
    <row r="48" spans="1:32" s="29" customFormat="1" x14ac:dyDescent="0.2">
      <c r="C48" s="53"/>
      <c r="E48" s="53"/>
      <c r="G48" s="53"/>
      <c r="H48" s="53"/>
      <c r="I48" s="53"/>
      <c r="J48" s="53"/>
      <c r="K48" s="53"/>
      <c r="L48" s="53"/>
      <c r="M48" s="53"/>
      <c r="O48" s="53"/>
      <c r="Q48" s="53"/>
      <c r="R48" s="53"/>
      <c r="S48" s="53"/>
      <c r="T48" s="53"/>
      <c r="V48" s="53"/>
      <c r="W48" s="53"/>
      <c r="X48" s="53"/>
      <c r="Y48" s="53"/>
      <c r="AA48" s="53"/>
      <c r="AB48" s="53"/>
      <c r="AC48" s="54"/>
    </row>
    <row r="49" spans="3:29" s="29" customFormat="1" x14ac:dyDescent="0.2">
      <c r="C49" s="53"/>
      <c r="E49" s="53"/>
      <c r="G49" s="53"/>
      <c r="H49" s="53"/>
      <c r="I49" s="53"/>
      <c r="J49" s="53"/>
      <c r="K49" s="53"/>
      <c r="L49" s="53"/>
      <c r="M49" s="53"/>
      <c r="O49" s="53"/>
      <c r="Q49" s="53"/>
      <c r="R49" s="53"/>
      <c r="S49" s="53"/>
      <c r="T49" s="53"/>
      <c r="V49" s="53"/>
      <c r="W49" s="53"/>
      <c r="X49" s="53"/>
      <c r="Y49" s="53"/>
      <c r="AA49" s="53"/>
      <c r="AB49" s="53"/>
      <c r="AC49" s="54"/>
    </row>
    <row r="50" spans="3:29" s="29" customFormat="1" x14ac:dyDescent="0.2">
      <c r="C50" s="53"/>
      <c r="E50" s="53"/>
      <c r="G50" s="53"/>
      <c r="H50" s="53"/>
      <c r="I50" s="53"/>
      <c r="J50" s="53"/>
      <c r="K50" s="53"/>
      <c r="L50" s="53"/>
      <c r="M50" s="53"/>
      <c r="O50" s="53"/>
      <c r="Q50" s="53"/>
      <c r="R50" s="53"/>
      <c r="S50" s="53"/>
      <c r="T50" s="53"/>
      <c r="V50" s="53"/>
      <c r="W50" s="53"/>
      <c r="X50" s="53"/>
      <c r="Y50" s="53"/>
      <c r="AA50" s="53"/>
      <c r="AB50" s="53"/>
    </row>
    <row r="51" spans="3:29" s="29" customFormat="1" x14ac:dyDescent="0.2">
      <c r="C51" s="53"/>
      <c r="E51" s="53"/>
      <c r="G51" s="53"/>
      <c r="H51" s="53"/>
      <c r="I51" s="53"/>
      <c r="J51" s="53"/>
      <c r="K51" s="53"/>
      <c r="L51" s="53"/>
      <c r="M51" s="53"/>
      <c r="O51" s="53"/>
      <c r="Q51" s="53"/>
      <c r="R51" s="53"/>
      <c r="S51" s="53"/>
      <c r="T51" s="53"/>
      <c r="V51" s="53"/>
      <c r="W51" s="53"/>
      <c r="X51" s="53"/>
      <c r="Y51" s="53"/>
      <c r="AA51" s="53"/>
      <c r="AB51" s="53"/>
    </row>
    <row r="56" spans="3:29" ht="14.25" customHeight="1" x14ac:dyDescent="0.2"/>
  </sheetData>
  <mergeCells count="11">
    <mergeCell ref="Y1:AB1"/>
    <mergeCell ref="AW1:AX1"/>
    <mergeCell ref="AG1:AH1"/>
    <mergeCell ref="AO1:AP1"/>
    <mergeCell ref="AK1:AL1"/>
    <mergeCell ref="A1:C1"/>
    <mergeCell ref="E3:G3"/>
    <mergeCell ref="O3:Q3"/>
    <mergeCell ref="Y3:AA3"/>
    <mergeCell ref="T3:V3"/>
    <mergeCell ref="J3:L3"/>
  </mergeCells>
  <phoneticPr fontId="0" type="noConversion"/>
  <pageMargins left="0.5" right="0.25" top="0.25" bottom="0.45" header="0.17" footer="0"/>
  <pageSetup scale="74" orientation="landscape" r:id="rId1"/>
  <headerFooter alignWithMargins="0">
    <oddFooter>&amp;C6
&amp;R&amp;6&amp;D  -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 Wholesale</vt:lpstr>
      <vt:lpstr>Earnings Summary</vt:lpstr>
      <vt:lpstr>Earnings Summary 2</vt:lpstr>
      <vt:lpstr>'Earnings Summary'!Print_Area</vt:lpstr>
      <vt:lpstr>'Earnings Summary 2'!Print_Area</vt:lpstr>
      <vt:lpstr>'Total Wholesale'!Print_Area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2001-06-11T21:05:19Z</cp:lastPrinted>
  <dcterms:created xsi:type="dcterms:W3CDTF">2000-07-11T15:11:33Z</dcterms:created>
  <dcterms:modified xsi:type="dcterms:W3CDTF">2023-09-10T13:23:45Z</dcterms:modified>
</cp:coreProperties>
</file>