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 userName="Jan Havlíček" reservationPassword="EFBA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EF882B-7E64-4C5F-83AA-2738E7CD5799}" xr6:coauthVersionLast="47" xr6:coauthVersionMax="47" xr10:uidLastSave="{00000000-0000-0000-0000-000000000000}"/>
  <bookViews>
    <workbookView xWindow="-120" yWindow="-120" windowWidth="38640" windowHeight="15720" tabRatio="655"/>
  </bookViews>
  <sheets>
    <sheet name="EIM Trading Business" sheetId="2" r:id="rId1"/>
    <sheet name="EIM Trdng DATA" sheetId="3" r:id="rId2"/>
    <sheet name="Linked Data" sheetId="4" r:id="rId3"/>
    <sheet name="Hot List" sheetId="5" r:id="rId4"/>
    <sheet name="Portfolio Data" sheetId="7" r:id="rId5"/>
    <sheet name="Headcount Data" sheetId="8" r:id="rId6"/>
    <sheet name="Explanations for Changes" sheetId="9" r:id="rId7"/>
  </sheets>
  <externalReferences>
    <externalReference r:id="rId8"/>
    <externalReference r:id="rId9"/>
  </externalReferences>
  <definedNames>
    <definedName name="_xlnm.Print_Area" localSheetId="0">'EIM Trading Business'!$A$1:$P$47</definedName>
    <definedName name="_xlnm.Print_Area" localSheetId="1">'EIM Trdng DATA'!$A$17:$X$82</definedName>
    <definedName name="_xlnm.Print_Area" localSheetId="2">'Linked Data'!$A$1:$P$54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" l="1"/>
  <c r="B2" i="2"/>
  <c r="E9" i="2"/>
  <c r="G9" i="2"/>
  <c r="I9" i="2"/>
  <c r="L9" i="2"/>
  <c r="O9" i="2"/>
  <c r="E10" i="2"/>
  <c r="G10" i="2"/>
  <c r="I10" i="2"/>
  <c r="L10" i="2"/>
  <c r="O10" i="2"/>
  <c r="E11" i="2"/>
  <c r="G11" i="2"/>
  <c r="I11" i="2"/>
  <c r="L11" i="2"/>
  <c r="O11" i="2"/>
  <c r="E12" i="2"/>
  <c r="G12" i="2"/>
  <c r="I12" i="2"/>
  <c r="L12" i="2"/>
  <c r="O12" i="2"/>
  <c r="E13" i="2"/>
  <c r="G13" i="2"/>
  <c r="I13" i="2"/>
  <c r="L13" i="2"/>
  <c r="O13" i="2"/>
  <c r="D2" i="9"/>
  <c r="B3" i="9"/>
  <c r="D3" i="9"/>
  <c r="B4" i="9"/>
  <c r="D4" i="9"/>
  <c r="B5" i="9"/>
  <c r="C5" i="9"/>
  <c r="D5" i="9"/>
  <c r="B6" i="9"/>
  <c r="D6" i="9"/>
  <c r="B7" i="9"/>
  <c r="D7" i="9"/>
  <c r="B8" i="9"/>
  <c r="D8" i="9"/>
  <c r="B9" i="9"/>
  <c r="C9" i="9"/>
  <c r="D9" i="9"/>
  <c r="B10" i="9"/>
  <c r="C10" i="9"/>
  <c r="D10" i="9"/>
  <c r="B8" i="8"/>
  <c r="G19" i="8"/>
  <c r="G20" i="8"/>
  <c r="G21" i="8"/>
  <c r="G22" i="8"/>
  <c r="G23" i="8"/>
  <c r="G24" i="8"/>
  <c r="G25" i="8"/>
  <c r="G26" i="8"/>
  <c r="G27" i="8"/>
  <c r="G28" i="8"/>
  <c r="G29" i="8"/>
  <c r="G30" i="8"/>
  <c r="F14" i="5"/>
  <c r="F16" i="5"/>
  <c r="M6" i="4"/>
  <c r="O6" i="4"/>
  <c r="M7" i="4"/>
  <c r="O7" i="4"/>
  <c r="M9" i="4"/>
  <c r="O9" i="4"/>
  <c r="C10" i="4"/>
  <c r="E10" i="4"/>
  <c r="I10" i="4"/>
  <c r="K10" i="4"/>
  <c r="M10" i="4"/>
  <c r="O10" i="4"/>
  <c r="C15" i="4"/>
  <c r="M15" i="4"/>
  <c r="O15" i="4"/>
  <c r="M19" i="4"/>
  <c r="O19" i="4"/>
  <c r="M20" i="4"/>
  <c r="O20" i="4"/>
  <c r="M21" i="4"/>
  <c r="O21" i="4"/>
  <c r="M22" i="4"/>
  <c r="O22" i="4"/>
  <c r="I23" i="4"/>
  <c r="K23" i="4"/>
  <c r="M23" i="4"/>
  <c r="O23" i="4"/>
  <c r="C24" i="4"/>
  <c r="E24" i="4"/>
  <c r="I24" i="4"/>
  <c r="K24" i="4"/>
  <c r="M24" i="4"/>
  <c r="O24" i="4"/>
  <c r="I26" i="4"/>
  <c r="K26" i="4"/>
  <c r="I29" i="4"/>
  <c r="K29" i="4"/>
  <c r="I31" i="4"/>
  <c r="K31" i="4"/>
  <c r="I35" i="4"/>
  <c r="K35" i="4"/>
  <c r="I39" i="4"/>
  <c r="I41" i="4"/>
  <c r="K41" i="4"/>
  <c r="I43" i="4"/>
  <c r="K43" i="4"/>
  <c r="I47" i="4"/>
  <c r="K47" i="4"/>
  <c r="I48" i="4"/>
  <c r="K48" i="4"/>
  <c r="I49" i="4"/>
  <c r="K49" i="4"/>
  <c r="I53" i="4"/>
  <c r="K53" i="4"/>
  <c r="M53" i="4"/>
</calcChain>
</file>

<file path=xl/sharedStrings.xml><?xml version="1.0" encoding="utf-8"?>
<sst xmlns="http://schemas.openxmlformats.org/spreadsheetml/2006/main" count="232" uniqueCount="142">
  <si>
    <t>Plan</t>
  </si>
  <si>
    <t>Total</t>
  </si>
  <si>
    <t>Expenses</t>
  </si>
  <si>
    <t>Gross</t>
  </si>
  <si>
    <t>Margin</t>
  </si>
  <si>
    <t>EBIT</t>
  </si>
  <si>
    <t>Variance</t>
  </si>
  <si>
    <t>Earnings Summary</t>
  </si>
  <si>
    <t>Paper</t>
  </si>
  <si>
    <t>GROSS MARGIN</t>
  </si>
  <si>
    <t>INDUSTRIAL MARKETS CHART DATA</t>
  </si>
  <si>
    <t>INDUSTRIAL MKTS. TRADING</t>
  </si>
  <si>
    <t>Lumber</t>
  </si>
  <si>
    <t>Steel</t>
  </si>
  <si>
    <t>Pulp &amp; Paper Trading</t>
  </si>
  <si>
    <t xml:space="preserve">                            Pulp &amp; Paper</t>
  </si>
  <si>
    <t>1/11</t>
  </si>
  <si>
    <t>1/18</t>
  </si>
  <si>
    <t>1/25</t>
  </si>
  <si>
    <t>2/1</t>
  </si>
  <si>
    <t>2/8</t>
  </si>
  <si>
    <t>2/15</t>
  </si>
  <si>
    <t>2/22</t>
  </si>
  <si>
    <t>INDUSTRIAL MARKETS</t>
  </si>
  <si>
    <t>TRADING</t>
  </si>
  <si>
    <t>Actual</t>
  </si>
  <si>
    <t>Actual Dir</t>
  </si>
  <si>
    <t>Plan Direct</t>
  </si>
  <si>
    <t>Comm Exp</t>
  </si>
  <si>
    <t>Linked To Groups</t>
  </si>
  <si>
    <t>"Earnings Summary"</t>
  </si>
  <si>
    <t>ORIGINATION</t>
  </si>
  <si>
    <t>Forecast</t>
  </si>
  <si>
    <t>ASSETS &amp; INVESTMENTS</t>
  </si>
  <si>
    <t>Private Valuation</t>
  </si>
  <si>
    <t>EES 50%</t>
  </si>
  <si>
    <t>Direct Commercial Expenses</t>
  </si>
  <si>
    <t>EXPENSES</t>
  </si>
  <si>
    <t>Actuals</t>
  </si>
  <si>
    <t xml:space="preserve">Direct </t>
  </si>
  <si>
    <t>Operating</t>
  </si>
  <si>
    <t>Support Total</t>
  </si>
  <si>
    <t>Allocated</t>
  </si>
  <si>
    <t>HEADCOUNT</t>
  </si>
  <si>
    <t>Commercial</t>
  </si>
  <si>
    <t>Support</t>
  </si>
  <si>
    <t>IT</t>
  </si>
  <si>
    <t>Direct</t>
  </si>
  <si>
    <t>Paper Margin</t>
  </si>
  <si>
    <t>(Top Deals)</t>
  </si>
  <si>
    <t>Rows may be added as needed</t>
  </si>
  <si>
    <r>
      <t xml:space="preserve">Please fill exactly as shown, </t>
    </r>
    <r>
      <rPr>
        <b/>
        <u/>
        <sz val="10"/>
        <rFont val="Arial"/>
        <family val="2"/>
      </rPr>
      <t>do not add</t>
    </r>
    <r>
      <rPr>
        <sz val="10"/>
        <rFont val="Arial"/>
      </rPr>
      <t xml:space="preserve"> any columns.</t>
    </r>
  </si>
  <si>
    <t>Portfolio</t>
  </si>
  <si>
    <t xml:space="preserve"> - </t>
  </si>
  <si>
    <t>Portfolio Gain/Loss Chart Data</t>
  </si>
  <si>
    <t>Starters/Leavers DATA</t>
  </si>
  <si>
    <t>Starters</t>
  </si>
  <si>
    <t>Leavers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</si>
  <si>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</si>
  <si>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</si>
  <si>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</si>
  <si>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</si>
  <si>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</si>
  <si>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</si>
  <si>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</si>
  <si>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</si>
  <si>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</si>
  <si>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</si>
  <si>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</si>
  <si>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</si>
  <si>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Commercial Headcount DATA</t>
  </si>
  <si>
    <t>Pulp. Paper &amp; Lumber</t>
  </si>
  <si>
    <t>Asset Operations</t>
  </si>
  <si>
    <t>Transaction Dev. &amp; Other</t>
  </si>
  <si>
    <t>Analysts, Assoc. &amp; Other</t>
  </si>
  <si>
    <t>SUM</t>
  </si>
  <si>
    <t>Commercial Support Headcount DATA</t>
  </si>
  <si>
    <t>VAR</t>
  </si>
  <si>
    <t>VAR Limit</t>
  </si>
  <si>
    <t>Pulp &amp; Paper</t>
  </si>
  <si>
    <t>Net Open Position</t>
  </si>
  <si>
    <r>
      <t>Group Expenses</t>
    </r>
    <r>
      <rPr>
        <sz val="9"/>
        <rFont val="Arial"/>
        <family val="2"/>
      </rPr>
      <t xml:space="preserve"> (Support)</t>
    </r>
  </si>
  <si>
    <r>
      <t>Corporate Expenses</t>
    </r>
    <r>
      <rPr>
        <sz val="9"/>
        <rFont val="Arial"/>
        <family val="2"/>
      </rPr>
      <t xml:space="preserve"> (Support)</t>
    </r>
  </si>
  <si>
    <t>Facility Cost (Other)</t>
  </si>
  <si>
    <t>Interest (Other)</t>
  </si>
  <si>
    <t>Other Total for EXPENSES</t>
  </si>
  <si>
    <t>TOTAL EXPENSES</t>
  </si>
  <si>
    <t>(formula is Direct Comm Exp Total + Supprt Total + Other Total)</t>
  </si>
  <si>
    <t>EBT LINE CHECK</t>
  </si>
  <si>
    <t>TOTAL MARGIN</t>
  </si>
  <si>
    <t>(formula is Trading + Origination + Assets &amp; Invts)</t>
  </si>
  <si>
    <r>
      <t xml:space="preserve">(formula is Total Margin </t>
    </r>
    <r>
      <rPr>
        <b/>
        <sz val="7"/>
        <rFont val="Arial"/>
        <family val="2"/>
      </rPr>
      <t>-</t>
    </r>
    <r>
      <rPr>
        <sz val="7"/>
        <rFont val="Arial"/>
        <family val="2"/>
      </rPr>
      <t xml:space="preserve"> All Expenses - </t>
    </r>
    <r>
      <rPr>
        <b/>
        <u/>
        <sz val="7"/>
        <rFont val="Arial"/>
        <family val="2"/>
      </rPr>
      <t>EXCEPT INTEREST</t>
    </r>
    <r>
      <rPr>
        <sz val="7"/>
        <rFont val="Arial"/>
        <family val="2"/>
      </rPr>
      <t>)</t>
    </r>
  </si>
  <si>
    <t>EBT</t>
  </si>
  <si>
    <r>
      <t xml:space="preserve">(formula is EBIT </t>
    </r>
    <r>
      <rPr>
        <b/>
        <sz val="7"/>
        <rFont val="Arial"/>
        <family val="2"/>
      </rPr>
      <t>-</t>
    </r>
    <r>
      <rPr>
        <sz val="7"/>
        <rFont val="Arial"/>
        <family val="2"/>
      </rPr>
      <t xml:space="preserve"> Interest)</t>
    </r>
  </si>
  <si>
    <t>TOTAL</t>
  </si>
  <si>
    <t>All gray areas feed Earnings Summary Page</t>
  </si>
  <si>
    <t>Commercial PLAN</t>
  </si>
  <si>
    <t>Support PLAN</t>
  </si>
  <si>
    <t>1/4</t>
  </si>
  <si>
    <t>NOP Limit</t>
  </si>
  <si>
    <t>Other Postings</t>
  </si>
  <si>
    <t>Total Forecast</t>
  </si>
  <si>
    <t>Should equal total on hot list identified and forecast for originations</t>
  </si>
  <si>
    <t>3/1</t>
  </si>
  <si>
    <t>3/8</t>
  </si>
  <si>
    <t>3/15</t>
  </si>
  <si>
    <t>3/22</t>
  </si>
  <si>
    <t>3/29</t>
  </si>
  <si>
    <t>Europe</t>
  </si>
  <si>
    <t>4/20</t>
  </si>
  <si>
    <t>4/27</t>
  </si>
  <si>
    <t>5/4</t>
  </si>
  <si>
    <t>5/11</t>
  </si>
  <si>
    <t>5/18</t>
  </si>
  <si>
    <t>5/25</t>
  </si>
  <si>
    <t>6/1</t>
  </si>
  <si>
    <t>6/8</t>
  </si>
  <si>
    <t>6/15</t>
  </si>
  <si>
    <t>6/22</t>
  </si>
  <si>
    <t>6/29</t>
  </si>
  <si>
    <t>Lumber Margin</t>
  </si>
  <si>
    <t>Steel Margin</t>
  </si>
  <si>
    <t>Steel Trading</t>
  </si>
  <si>
    <t>Equity Earnings GSP</t>
  </si>
  <si>
    <t>Equity Earnings Stadacona</t>
  </si>
  <si>
    <t>Bontex</t>
  </si>
  <si>
    <t>Merchant Portfolio</t>
  </si>
  <si>
    <t>Nat'l Steel</t>
  </si>
  <si>
    <t>Current Week</t>
  </si>
  <si>
    <t>Previous Week</t>
  </si>
  <si>
    <t>Explanations</t>
  </si>
  <si>
    <t>Trading Margin</t>
  </si>
  <si>
    <t xml:space="preserve">Change in DPR activity.  </t>
  </si>
  <si>
    <t>Origination Margin</t>
  </si>
  <si>
    <t>Huntco Call Option &amp; Huntco Inventory Mgmt Originations Closed</t>
  </si>
  <si>
    <t>Assets &amp; Investments</t>
  </si>
  <si>
    <t>Reserve for loss on sale of Mobile Energy Services (Merchant Investment)</t>
  </si>
  <si>
    <t xml:space="preserve">  Total Margin</t>
  </si>
  <si>
    <t>Group Expenses</t>
  </si>
  <si>
    <t>Corporate Expenses</t>
  </si>
  <si>
    <t xml:space="preserve">  Expenses</t>
  </si>
  <si>
    <t xml:space="preserve">  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</si>
</sst>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.0_);\(0.0\)"/>
    <numFmt numFmtId="165" formatCode="m/d"/>
    <numFmt numFmtId="167" formatCode="#,##0.0_);\(#,##0.0\)"/>
    <numFmt numFmtId="169" formatCode="_(* #,##0.0_);_(* \(#,##0.0\);_(* &quot;-&quot;??_);_(@_)"/>
    <numFmt numFmtId="170" formatCode="_(* #,##0.0_);_(* \(#,##0.0\);_(* &quot;-&quot;?_);_(@_)"/>
    <numFmt numFmtId="175" formatCode="#,##0.0"/>
  </numFmts>
  <fonts count="4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sz val="11"/>
      <color indexed="9"/>
      <name val="Arial"/>
      <family val="2"/>
    </font>
    <font>
      <b/>
      <i/>
      <sz val="8"/>
      <name val="Times New Roman"/>
      <family val="1"/>
    </font>
    <font>
      <sz val="8"/>
      <name val="Arial"/>
    </font>
    <font>
      <b/>
      <i/>
      <sz val="10"/>
      <color indexed="9"/>
      <name val="Times New Roman"/>
      <family val="1"/>
    </font>
    <font>
      <b/>
      <sz val="8"/>
      <name val="Arial"/>
      <family val="2"/>
    </font>
    <font>
      <b/>
      <sz val="11"/>
      <color indexed="12"/>
      <name val="Arial"/>
      <family val="2"/>
    </font>
    <font>
      <b/>
      <sz val="10"/>
      <color indexed="62"/>
      <name val="Arial"/>
      <family val="2"/>
    </font>
    <font>
      <b/>
      <sz val="8"/>
      <color indexed="62"/>
      <name val="Arial"/>
      <family val="2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4"/>
      <color indexed="9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color indexed="10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12"/>
      <name val="Arial"/>
    </font>
    <font>
      <b/>
      <i/>
      <sz val="10"/>
      <color indexed="10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b/>
      <sz val="12"/>
      <color indexed="12"/>
      <name val="Arial"/>
      <family val="2"/>
    </font>
    <font>
      <sz val="10"/>
      <name val="Symbol"/>
      <family val="1"/>
      <charset val="2"/>
    </font>
    <font>
      <b/>
      <sz val="10"/>
      <color indexed="10"/>
      <name val="Arial"/>
      <family val="2"/>
    </font>
    <font>
      <b/>
      <sz val="9"/>
      <color indexed="8"/>
      <name val="Arial"/>
      <family val="2"/>
    </font>
    <font>
      <b/>
      <u/>
      <sz val="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12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3" fillId="0" borderId="0"/>
  </cellStyleXfs>
  <cellXfs count="233">
    <xf numFmtId="0" fontId="0" fillId="0" borderId="0" xfId="0"/>
    <xf numFmtId="164" fontId="0" fillId="0" borderId="0" xfId="1" applyNumberFormat="1" applyFont="1" applyFill="1" applyAlignment="1"/>
    <xf numFmtId="164" fontId="2" fillId="0" borderId="0" xfId="1" applyNumberFormat="1" applyFont="1" applyFill="1" applyAlignment="1">
      <alignment horizontal="center"/>
    </xf>
    <xf numFmtId="164" fontId="0" fillId="0" borderId="0" xfId="1" applyNumberFormat="1" applyFont="1" applyAlignment="1"/>
    <xf numFmtId="164" fontId="3" fillId="0" borderId="0" xfId="1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9" fillId="0" borderId="0" xfId="1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9" fillId="0" borderId="1" xfId="0" applyFont="1" applyBorder="1" applyAlignment="1">
      <alignment horizontal="center"/>
    </xf>
    <xf numFmtId="167" fontId="9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164" fontId="9" fillId="0" borderId="0" xfId="1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67" fontId="9" fillId="0" borderId="0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167" fontId="9" fillId="0" borderId="2" xfId="0" applyNumberFormat="1" applyFont="1" applyBorder="1" applyAlignment="1">
      <alignment horizontal="center" vertical="center"/>
    </xf>
    <xf numFmtId="0" fontId="10" fillId="0" borderId="0" xfId="0" applyFont="1"/>
    <xf numFmtId="164" fontId="5" fillId="0" borderId="0" xfId="1" applyNumberFormat="1" applyFont="1" applyFill="1" applyBorder="1" applyAlignment="1">
      <alignment horizontal="left" vertical="center"/>
    </xf>
    <xf numFmtId="164" fontId="8" fillId="0" borderId="0" xfId="1" applyNumberFormat="1" applyFont="1" applyFill="1" applyAlignment="1">
      <alignment horizontal="right" vertical="center"/>
    </xf>
    <xf numFmtId="164" fontId="0" fillId="0" borderId="0" xfId="1" applyNumberFormat="1" applyFont="1" applyFill="1" applyAlignment="1">
      <alignment horizontal="center"/>
    </xf>
    <xf numFmtId="170" fontId="9" fillId="0" borderId="0" xfId="0" applyNumberFormat="1" applyFont="1" applyAlignment="1">
      <alignment horizontal="right"/>
    </xf>
    <xf numFmtId="170" fontId="9" fillId="0" borderId="2" xfId="0" applyNumberFormat="1" applyFont="1" applyBorder="1" applyAlignment="1">
      <alignment horizontal="right"/>
    </xf>
    <xf numFmtId="170" fontId="9" fillId="0" borderId="0" xfId="0" applyNumberFormat="1" applyFont="1" applyBorder="1" applyAlignment="1">
      <alignment horizontal="right"/>
    </xf>
    <xf numFmtId="170" fontId="9" fillId="0" borderId="3" xfId="0" applyNumberFormat="1" applyFont="1" applyBorder="1" applyAlignment="1">
      <alignment horizontal="right" vertical="center"/>
    </xf>
    <xf numFmtId="170" fontId="9" fillId="0" borderId="0" xfId="0" applyNumberFormat="1" applyFont="1" applyAlignment="1">
      <alignment horizontal="right" vertical="center"/>
    </xf>
    <xf numFmtId="170" fontId="9" fillId="0" borderId="2" xfId="0" applyNumberFormat="1" applyFont="1" applyBorder="1" applyAlignment="1">
      <alignment horizontal="right" vertical="center"/>
    </xf>
    <xf numFmtId="170" fontId="9" fillId="0" borderId="0" xfId="0" applyNumberFormat="1" applyFont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64" fontId="8" fillId="2" borderId="0" xfId="1" applyNumberFormat="1" applyFont="1" applyFill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6" fillId="2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17" fillId="0" borderId="4" xfId="0" applyFont="1" applyBorder="1"/>
    <xf numFmtId="0" fontId="18" fillId="0" borderId="5" xfId="0" applyFont="1" applyBorder="1"/>
    <xf numFmtId="16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8" fillId="0" borderId="6" xfId="0" applyFont="1" applyBorder="1"/>
    <xf numFmtId="0" fontId="18" fillId="0" borderId="0" xfId="0" applyFont="1" applyBorder="1"/>
    <xf numFmtId="0" fontId="17" fillId="0" borderId="7" xfId="0" applyFont="1" applyBorder="1"/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8" fillId="0" borderId="2" xfId="0" applyFont="1" applyBorder="1"/>
    <xf numFmtId="0" fontId="18" fillId="0" borderId="0" xfId="0" applyFont="1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2" xfId="0" applyBorder="1"/>
    <xf numFmtId="0" fontId="0" fillId="3" borderId="0" xfId="0" applyFill="1" applyAlignment="1">
      <alignment horizontal="center"/>
    </xf>
    <xf numFmtId="0" fontId="19" fillId="0" borderId="7" xfId="0" applyFont="1" applyBorder="1" applyAlignment="1">
      <alignment horizontal="right"/>
    </xf>
    <xf numFmtId="164" fontId="0" fillId="4" borderId="0" xfId="0" applyNumberFormat="1" applyFill="1" applyBorder="1"/>
    <xf numFmtId="0" fontId="0" fillId="3" borderId="0" xfId="0" applyFill="1"/>
    <xf numFmtId="164" fontId="0" fillId="4" borderId="1" xfId="0" applyNumberFormat="1" applyFill="1" applyBorder="1"/>
    <xf numFmtId="164" fontId="0" fillId="0" borderId="1" xfId="0" applyNumberFormat="1" applyBorder="1"/>
    <xf numFmtId="0" fontId="0" fillId="0" borderId="7" xfId="0" applyBorder="1"/>
    <xf numFmtId="164" fontId="0" fillId="5" borderId="0" xfId="0" applyNumberFormat="1" applyFill="1" applyBorder="1"/>
    <xf numFmtId="0" fontId="0" fillId="0" borderId="8" xfId="0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0" fillId="0" borderId="10" xfId="0" applyFill="1" applyBorder="1"/>
    <xf numFmtId="0" fontId="0" fillId="0" borderId="0" xfId="0" applyFill="1"/>
    <xf numFmtId="164" fontId="18" fillId="0" borderId="0" xfId="0" applyNumberFormat="1" applyFont="1"/>
    <xf numFmtId="164" fontId="18" fillId="0" borderId="0" xfId="0" applyNumberFormat="1" applyFont="1" applyFill="1"/>
    <xf numFmtId="0" fontId="17" fillId="0" borderId="8" xfId="0" applyFont="1" applyBorder="1"/>
    <xf numFmtId="0" fontId="18" fillId="0" borderId="9" xfId="0" applyFont="1" applyBorder="1"/>
    <xf numFmtId="164" fontId="18" fillId="4" borderId="9" xfId="0" applyNumberFormat="1" applyFont="1" applyFill="1" applyBorder="1"/>
    <xf numFmtId="164" fontId="18" fillId="0" borderId="9" xfId="0" applyNumberFormat="1" applyFont="1" applyFill="1" applyBorder="1"/>
    <xf numFmtId="164" fontId="18" fillId="0" borderId="9" xfId="0" applyNumberFormat="1" applyFont="1" applyBorder="1"/>
    <xf numFmtId="164" fontId="18" fillId="5" borderId="9" xfId="0" applyNumberFormat="1" applyFont="1" applyFill="1" applyBorder="1"/>
    <xf numFmtId="0" fontId="18" fillId="0" borderId="10" xfId="0" applyFont="1" applyBorder="1"/>
    <xf numFmtId="164" fontId="18" fillId="0" borderId="5" xfId="0" applyNumberFormat="1" applyFont="1" applyBorder="1"/>
    <xf numFmtId="164" fontId="18" fillId="0" borderId="0" xfId="0" applyNumberFormat="1" applyFont="1" applyBorder="1"/>
    <xf numFmtId="0" fontId="18" fillId="0" borderId="7" xfId="0" applyFont="1" applyBorder="1" applyAlignment="1">
      <alignment horizontal="right"/>
    </xf>
    <xf numFmtId="164" fontId="18" fillId="4" borderId="0" xfId="0" applyNumberFormat="1" applyFont="1" applyFill="1" applyBorder="1"/>
    <xf numFmtId="164" fontId="18" fillId="0" borderId="0" xfId="0" applyNumberFormat="1" applyFont="1" applyFill="1" applyBorder="1"/>
    <xf numFmtId="164" fontId="18" fillId="4" borderId="1" xfId="0" applyNumberFormat="1" applyFont="1" applyFill="1" applyBorder="1"/>
    <xf numFmtId="0" fontId="18" fillId="0" borderId="8" xfId="0" applyFont="1" applyBorder="1"/>
    <xf numFmtId="0" fontId="18" fillId="0" borderId="0" xfId="0" applyFont="1" applyAlignment="1">
      <alignment horizontal="right"/>
    </xf>
    <xf numFmtId="164" fontId="18" fillId="4" borderId="0" xfId="0" applyNumberFormat="1" applyFont="1" applyFill="1"/>
    <xf numFmtId="164" fontId="4" fillId="0" borderId="11" xfId="0" applyNumberFormat="1" applyFont="1" applyBorder="1" applyAlignment="1">
      <alignment horizontal="center"/>
    </xf>
    <xf numFmtId="0" fontId="18" fillId="0" borderId="7" xfId="0" applyFont="1" applyBorder="1"/>
    <xf numFmtId="0" fontId="4" fillId="0" borderId="7" xfId="0" applyFont="1" applyBorder="1" applyAlignment="1">
      <alignment horizontal="right"/>
    </xf>
    <xf numFmtId="0" fontId="17" fillId="0" borderId="8" xfId="0" applyFont="1" applyFill="1" applyBorder="1"/>
    <xf numFmtId="0" fontId="18" fillId="0" borderId="9" xfId="0" applyFont="1" applyFill="1" applyBorder="1"/>
    <xf numFmtId="0" fontId="18" fillId="0" borderId="10" xfId="0" applyFont="1" applyFill="1" applyBorder="1"/>
    <xf numFmtId="0" fontId="18" fillId="0" borderId="0" xfId="0" applyFont="1" applyFill="1"/>
    <xf numFmtId="0" fontId="21" fillId="0" borderId="0" xfId="0" applyFont="1"/>
    <xf numFmtId="0" fontId="21" fillId="0" borderId="0" xfId="0" applyFont="1" applyAlignment="1">
      <alignment horizontal="right"/>
    </xf>
    <xf numFmtId="175" fontId="21" fillId="0" borderId="0" xfId="0" applyNumberFormat="1" applyFont="1" applyAlignment="1">
      <alignment horizontal="center"/>
    </xf>
    <xf numFmtId="0" fontId="0" fillId="6" borderId="0" xfId="0" applyFill="1"/>
    <xf numFmtId="0" fontId="14" fillId="0" borderId="0" xfId="0" applyFont="1"/>
    <xf numFmtId="0" fontId="9" fillId="0" borderId="0" xfId="0" applyFont="1" applyBorder="1" applyAlignment="1">
      <alignment horizontal="left"/>
    </xf>
    <xf numFmtId="0" fontId="24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8" fillId="0" borderId="0" xfId="2" applyFont="1"/>
    <xf numFmtId="49" fontId="25" fillId="0" borderId="0" xfId="0" applyNumberFormat="1" applyFont="1" applyAlignment="1">
      <alignment horizontal="center"/>
    </xf>
    <xf numFmtId="164" fontId="18" fillId="0" borderId="0" xfId="2" applyNumberFormat="1" applyFont="1" applyAlignment="1">
      <alignment horizontal="center"/>
    </xf>
    <xf numFmtId="164" fontId="26" fillId="0" borderId="0" xfId="2" applyNumberFormat="1" applyFont="1" applyAlignment="1">
      <alignment horizontal="center"/>
    </xf>
    <xf numFmtId="0" fontId="1" fillId="0" borderId="0" xfId="2" applyFont="1" applyAlignment="1">
      <alignment horizontal="center"/>
    </xf>
    <xf numFmtId="0" fontId="1" fillId="0" borderId="0" xfId="2" applyFont="1" applyFill="1" applyAlignment="1">
      <alignment horizontal="center"/>
    </xf>
    <xf numFmtId="0" fontId="1" fillId="0" borderId="0" xfId="2" applyFont="1"/>
    <xf numFmtId="0" fontId="27" fillId="0" borderId="0" xfId="0" applyFont="1"/>
    <xf numFmtId="0" fontId="2" fillId="0" borderId="0" xfId="2" applyFont="1" applyAlignment="1">
      <alignment horizontal="center"/>
    </xf>
    <xf numFmtId="0" fontId="0" fillId="0" borderId="0" xfId="0" applyAlignment="1">
      <alignment horizontal="center"/>
    </xf>
    <xf numFmtId="49" fontId="2" fillId="0" borderId="0" xfId="2" applyNumberFormat="1" applyFont="1"/>
    <xf numFmtId="37" fontId="1" fillId="0" borderId="0" xfId="2" applyNumberFormat="1" applyFont="1" applyAlignment="1">
      <alignment horizontal="center"/>
    </xf>
    <xf numFmtId="37" fontId="1" fillId="0" borderId="0" xfId="2" applyNumberFormat="1" applyFont="1" applyFill="1" applyAlignment="1">
      <alignment horizontal="center"/>
    </xf>
    <xf numFmtId="0" fontId="2" fillId="0" borderId="0" xfId="2" applyFont="1"/>
    <xf numFmtId="0" fontId="2" fillId="0" borderId="12" xfId="2" applyFont="1" applyBorder="1" applyAlignment="1">
      <alignment horizontal="center"/>
    </xf>
    <xf numFmtId="0" fontId="2" fillId="7" borderId="12" xfId="2" applyFont="1" applyFill="1" applyBorder="1" applyAlignment="1">
      <alignment horizontal="center"/>
    </xf>
    <xf numFmtId="0" fontId="1" fillId="7" borderId="0" xfId="2" applyFont="1" applyFill="1" applyAlignment="1">
      <alignment horizontal="center"/>
    </xf>
    <xf numFmtId="37" fontId="19" fillId="0" borderId="0" xfId="2" applyNumberFormat="1" applyFont="1" applyAlignment="1">
      <alignment horizontal="center"/>
    </xf>
    <xf numFmtId="37" fontId="28" fillId="0" borderId="0" xfId="2" applyNumberFormat="1" applyFont="1" applyAlignment="1">
      <alignment horizontal="center"/>
    </xf>
    <xf numFmtId="0" fontId="29" fillId="0" borderId="4" xfId="0" applyFont="1" applyBorder="1"/>
    <xf numFmtId="0" fontId="19" fillId="0" borderId="5" xfId="0" applyFont="1" applyBorder="1"/>
    <xf numFmtId="164" fontId="19" fillId="0" borderId="5" xfId="0" applyNumberFormat="1" applyFont="1" applyBorder="1"/>
    <xf numFmtId="164" fontId="19" fillId="0" borderId="5" xfId="0" applyNumberFormat="1" applyFont="1" applyFill="1" applyBorder="1"/>
    <xf numFmtId="0" fontId="19" fillId="0" borderId="0" xfId="0" applyFont="1"/>
    <xf numFmtId="0" fontId="19" fillId="0" borderId="0" xfId="0" applyFont="1" applyBorder="1"/>
    <xf numFmtId="164" fontId="19" fillId="0" borderId="0" xfId="0" applyNumberFormat="1" applyFont="1" applyBorder="1"/>
    <xf numFmtId="164" fontId="19" fillId="0" borderId="0" xfId="0" applyNumberFormat="1" applyFont="1" applyFill="1" applyBorder="1"/>
    <xf numFmtId="164" fontId="19" fillId="0" borderId="1" xfId="0" applyNumberFormat="1" applyFont="1" applyBorder="1"/>
    <xf numFmtId="164" fontId="19" fillId="4" borderId="0" xfId="0" applyNumberFormat="1" applyFont="1" applyFill="1" applyBorder="1"/>
    <xf numFmtId="164" fontId="19" fillId="4" borderId="1" xfId="0" applyNumberFormat="1" applyFont="1" applyFill="1" applyBorder="1"/>
    <xf numFmtId="164" fontId="18" fillId="0" borderId="3" xfId="0" applyNumberFormat="1" applyFont="1" applyFill="1" applyBorder="1"/>
    <xf numFmtId="0" fontId="30" fillId="0" borderId="7" xfId="0" applyFont="1" applyBorder="1" applyAlignment="1">
      <alignment horizontal="right"/>
    </xf>
    <xf numFmtId="164" fontId="21" fillId="0" borderId="0" xfId="0" applyNumberFormat="1" applyFont="1" applyFill="1" applyBorder="1" applyAlignment="1">
      <alignment horizontal="left"/>
    </xf>
    <xf numFmtId="0" fontId="18" fillId="0" borderId="0" xfId="0" applyFont="1" applyFill="1" applyBorder="1"/>
    <xf numFmtId="164" fontId="18" fillId="0" borderId="12" xfId="0" applyNumberFormat="1" applyFont="1" applyFill="1" applyBorder="1"/>
    <xf numFmtId="0" fontId="4" fillId="0" borderId="8" xfId="0" applyFont="1" applyBorder="1" applyAlignment="1">
      <alignment horizontal="right"/>
    </xf>
    <xf numFmtId="0" fontId="20" fillId="8" borderId="4" xfId="0" applyFont="1" applyFill="1" applyBorder="1"/>
    <xf numFmtId="0" fontId="18" fillId="8" borderId="5" xfId="0" applyFont="1" applyFill="1" applyBorder="1"/>
    <xf numFmtId="164" fontId="4" fillId="8" borderId="5" xfId="0" applyNumberFormat="1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164" fontId="4" fillId="8" borderId="13" xfId="0" applyNumberFormat="1" applyFont="1" applyFill="1" applyBorder="1" applyAlignment="1">
      <alignment horizontal="center"/>
    </xf>
    <xf numFmtId="0" fontId="18" fillId="8" borderId="6" xfId="0" applyFont="1" applyFill="1" applyBorder="1"/>
    <xf numFmtId="0" fontId="30" fillId="8" borderId="7" xfId="0" applyFont="1" applyFill="1" applyBorder="1" applyAlignment="1">
      <alignment horizontal="right"/>
    </xf>
    <xf numFmtId="0" fontId="18" fillId="8" borderId="0" xfId="0" applyFont="1" applyFill="1" applyBorder="1"/>
    <xf numFmtId="164" fontId="21" fillId="8" borderId="0" xfId="0" applyNumberFormat="1" applyFont="1" applyFill="1" applyBorder="1" applyAlignment="1">
      <alignment horizontal="left"/>
    </xf>
    <xf numFmtId="164" fontId="4" fillId="8" borderId="0" xfId="0" applyNumberFormat="1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18" fillId="8" borderId="2" xfId="0" applyFont="1" applyFill="1" applyBorder="1"/>
    <xf numFmtId="164" fontId="4" fillId="8" borderId="1" xfId="0" applyNumberFormat="1" applyFont="1" applyFill="1" applyBorder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0" fontId="17" fillId="8" borderId="8" xfId="0" applyFont="1" applyFill="1" applyBorder="1"/>
    <xf numFmtId="0" fontId="18" fillId="8" borderId="9" xfId="0" applyFont="1" applyFill="1" applyBorder="1"/>
    <xf numFmtId="164" fontId="18" fillId="8" borderId="9" xfId="0" applyNumberFormat="1" applyFont="1" applyFill="1" applyBorder="1"/>
    <xf numFmtId="0" fontId="18" fillId="8" borderId="10" xfId="0" applyFont="1" applyFill="1" applyBorder="1"/>
    <xf numFmtId="3" fontId="18" fillId="0" borderId="9" xfId="0" applyNumberFormat="1" applyFont="1" applyFill="1" applyBorder="1"/>
    <xf numFmtId="3" fontId="18" fillId="7" borderId="9" xfId="0" applyNumberFormat="1" applyFont="1" applyFill="1" applyBorder="1"/>
    <xf numFmtId="0" fontId="32" fillId="4" borderId="0" xfId="0" applyFont="1" applyFill="1" applyAlignment="1">
      <alignment vertical="center"/>
    </xf>
    <xf numFmtId="0" fontId="33" fillId="4" borderId="0" xfId="0" applyFont="1" applyFill="1" applyAlignment="1">
      <alignment vertical="center"/>
    </xf>
    <xf numFmtId="164" fontId="33" fillId="4" borderId="0" xfId="0" applyNumberFormat="1" applyFont="1" applyFill="1" applyAlignment="1">
      <alignment vertical="center"/>
    </xf>
    <xf numFmtId="164" fontId="33" fillId="0" borderId="0" xfId="0" applyNumberFormat="1" applyFont="1" applyFill="1" applyAlignment="1">
      <alignment vertical="center"/>
    </xf>
    <xf numFmtId="0" fontId="33" fillId="0" borderId="0" xfId="0" applyFont="1" applyAlignment="1">
      <alignment vertical="center"/>
    </xf>
    <xf numFmtId="164" fontId="33" fillId="0" borderId="0" xfId="0" applyNumberFormat="1" applyFont="1" applyAlignment="1">
      <alignment vertical="center"/>
    </xf>
    <xf numFmtId="0" fontId="17" fillId="0" borderId="4" xfId="0" applyFont="1" applyBorder="1" applyAlignment="1">
      <alignment wrapText="1"/>
    </xf>
    <xf numFmtId="0" fontId="18" fillId="0" borderId="5" xfId="0" applyFont="1" applyBorder="1" applyAlignment="1">
      <alignment wrapText="1"/>
    </xf>
    <xf numFmtId="164" fontId="4" fillId="0" borderId="11" xfId="0" applyNumberFormat="1" applyFont="1" applyBorder="1" applyAlignment="1">
      <alignment horizontal="center" wrapText="1"/>
    </xf>
    <xf numFmtId="164" fontId="25" fillId="0" borderId="11" xfId="0" applyNumberFormat="1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0" fontId="18" fillId="0" borderId="6" xfId="0" applyFont="1" applyBorder="1" applyAlignment="1">
      <alignment wrapText="1"/>
    </xf>
    <xf numFmtId="0" fontId="18" fillId="0" borderId="0" xfId="0" applyFont="1" applyAlignment="1">
      <alignment wrapText="1"/>
    </xf>
    <xf numFmtId="164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/>
    <xf numFmtId="164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Alignment="1">
      <alignment vertical="center"/>
    </xf>
    <xf numFmtId="49" fontId="9" fillId="0" borderId="0" xfId="0" applyNumberFormat="1" applyFont="1" applyAlignment="1">
      <alignment horizontal="center"/>
    </xf>
    <xf numFmtId="164" fontId="35" fillId="7" borderId="0" xfId="0" applyNumberFormat="1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35" fillId="0" borderId="0" xfId="0" applyFont="1" applyFill="1"/>
    <xf numFmtId="0" fontId="35" fillId="0" borderId="0" xfId="0" applyFont="1" applyAlignment="1">
      <alignment wrapText="1"/>
    </xf>
    <xf numFmtId="0" fontId="35" fillId="9" borderId="0" xfId="0" applyFont="1" applyFill="1" applyAlignment="1">
      <alignment horizontal="center"/>
    </xf>
    <xf numFmtId="0" fontId="35" fillId="9" borderId="0" xfId="0" applyFont="1" applyFill="1" applyAlignment="1">
      <alignment horizontal="center" wrapText="1"/>
    </xf>
    <xf numFmtId="0" fontId="35" fillId="9" borderId="14" xfId="0" applyFont="1" applyFill="1" applyBorder="1" applyAlignment="1">
      <alignment horizontal="center"/>
    </xf>
    <xf numFmtId="164" fontId="35" fillId="0" borderId="14" xfId="0" applyNumberFormat="1" applyFont="1" applyBorder="1" applyAlignment="1">
      <alignment horizontal="center"/>
    </xf>
    <xf numFmtId="164" fontId="34" fillId="0" borderId="0" xfId="0" applyNumberFormat="1" applyFont="1" applyBorder="1" applyAlignment="1">
      <alignment horizontal="center" wrapText="1"/>
    </xf>
    <xf numFmtId="164" fontId="36" fillId="0" borderId="0" xfId="0" applyNumberFormat="1" applyFont="1" applyAlignment="1">
      <alignment horizontal="center" wrapText="1"/>
    </xf>
    <xf numFmtId="0" fontId="36" fillId="0" borderId="0" xfId="0" applyFont="1" applyAlignment="1">
      <alignment horizontal="center" wrapText="1"/>
    </xf>
    <xf numFmtId="164" fontId="37" fillId="0" borderId="0" xfId="0" applyNumberFormat="1" applyFont="1" applyBorder="1" applyAlignment="1">
      <alignment horizontal="center" wrapText="1"/>
    </xf>
    <xf numFmtId="164" fontId="38" fillId="0" borderId="0" xfId="0" applyNumberFormat="1" applyFont="1" applyAlignment="1">
      <alignment horizontal="center" wrapText="1"/>
    </xf>
    <xf numFmtId="0" fontId="38" fillId="0" borderId="0" xfId="0" applyFont="1" applyAlignment="1">
      <alignment horizontal="center" wrapText="1"/>
    </xf>
    <xf numFmtId="0" fontId="38" fillId="0" borderId="0" xfId="0" applyFont="1" applyAlignment="1">
      <alignment wrapText="1"/>
    </xf>
    <xf numFmtId="175" fontId="21" fillId="0" borderId="1" xfId="0" applyNumberFormat="1" applyFont="1" applyBorder="1" applyAlignment="1">
      <alignment horizontal="center"/>
    </xf>
    <xf numFmtId="0" fontId="21" fillId="0" borderId="0" xfId="0" applyFont="1" applyBorder="1"/>
    <xf numFmtId="0" fontId="21" fillId="0" borderId="0" xfId="0" applyFont="1" applyBorder="1" applyAlignment="1">
      <alignment horizontal="right"/>
    </xf>
    <xf numFmtId="0" fontId="21" fillId="0" borderId="0" xfId="0" applyFont="1" applyFill="1"/>
    <xf numFmtId="175" fontId="21" fillId="0" borderId="0" xfId="0" applyNumberFormat="1" applyFont="1" applyBorder="1" applyAlignment="1">
      <alignment horizontal="center"/>
    </xf>
    <xf numFmtId="175" fontId="21" fillId="0" borderId="0" xfId="0" applyNumberFormat="1" applyFont="1" applyFill="1" applyBorder="1" applyAlignment="1">
      <alignment horizontal="center"/>
    </xf>
    <xf numFmtId="0" fontId="21" fillId="0" borderId="0" xfId="0" applyFont="1" applyFill="1" applyBorder="1"/>
    <xf numFmtId="0" fontId="25" fillId="0" borderId="0" xfId="0" applyFont="1" applyAlignment="1">
      <alignment horizontal="right"/>
    </xf>
    <xf numFmtId="175" fontId="25" fillId="0" borderId="3" xfId="0" applyNumberFormat="1" applyFont="1" applyBorder="1" applyAlignment="1">
      <alignment horizontal="center"/>
    </xf>
    <xf numFmtId="0" fontId="2" fillId="6" borderId="0" xfId="0" applyFont="1" applyFill="1"/>
    <xf numFmtId="0" fontId="35" fillId="0" borderId="0" xfId="0" applyFont="1" applyAlignment="1">
      <alignment horizontal="center" wrapText="1"/>
    </xf>
    <xf numFmtId="164" fontId="9" fillId="0" borderId="1" xfId="0" applyNumberFormat="1" applyFont="1" applyBorder="1" applyAlignment="1">
      <alignment horizontal="center" wrapText="1"/>
    </xf>
    <xf numFmtId="164" fontId="9" fillId="0" borderId="0" xfId="0" applyNumberFormat="1" applyFont="1" applyBorder="1" applyAlignment="1">
      <alignment horizontal="center" wrapText="1"/>
    </xf>
    <xf numFmtId="164" fontId="9" fillId="7" borderId="1" xfId="0" applyNumberFormat="1" applyFont="1" applyFill="1" applyBorder="1" applyAlignment="1">
      <alignment horizontal="center" wrapText="1"/>
    </xf>
    <xf numFmtId="0" fontId="39" fillId="0" borderId="0" xfId="0" applyFont="1" applyAlignment="1">
      <alignment horizontal="left" vertical="center"/>
    </xf>
    <xf numFmtId="165" fontId="25" fillId="0" borderId="15" xfId="0" applyNumberFormat="1" applyFont="1" applyBorder="1" applyAlignment="1">
      <alignment horizontal="center"/>
    </xf>
    <xf numFmtId="165" fontId="25" fillId="5" borderId="15" xfId="0" applyNumberFormat="1" applyFont="1" applyFill="1" applyBorder="1" applyAlignment="1">
      <alignment horizontal="center"/>
    </xf>
    <xf numFmtId="164" fontId="18" fillId="0" borderId="1" xfId="0" applyNumberFormat="1" applyFont="1" applyBorder="1"/>
    <xf numFmtId="0" fontId="25" fillId="0" borderId="0" xfId="0" applyFont="1" applyAlignment="1">
      <alignment horizontal="center"/>
    </xf>
    <xf numFmtId="164" fontId="21" fillId="0" borderId="0" xfId="0" applyNumberFormat="1" applyFont="1" applyFill="1" applyAlignment="1"/>
    <xf numFmtId="164" fontId="21" fillId="0" borderId="0" xfId="0" applyNumberFormat="1" applyFont="1"/>
    <xf numFmtId="0" fontId="2" fillId="0" borderId="0" xfId="0" applyFont="1" applyAlignment="1">
      <alignment horizontal="center"/>
    </xf>
    <xf numFmtId="169" fontId="1" fillId="0" borderId="0" xfId="1" applyNumberFormat="1"/>
    <xf numFmtId="0" fontId="0" fillId="0" borderId="0" xfId="0" applyAlignment="1">
      <alignment wrapText="1"/>
    </xf>
    <xf numFmtId="169" fontId="1" fillId="0" borderId="1" xfId="1" applyNumberFormat="1" applyBorder="1"/>
    <xf numFmtId="0" fontId="2" fillId="0" borderId="0" xfId="0" applyFont="1"/>
    <xf numFmtId="169" fontId="2" fillId="0" borderId="0" xfId="1" applyNumberFormat="1" applyFont="1" applyBorder="1"/>
    <xf numFmtId="169" fontId="2" fillId="0" borderId="14" xfId="1" applyNumberFormat="1" applyFont="1" applyBorder="1"/>
    <xf numFmtId="169" fontId="2" fillId="0" borderId="3" xfId="1" applyNumberFormat="1" applyFont="1" applyBorder="1"/>
    <xf numFmtId="164" fontId="5" fillId="2" borderId="0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164" fontId="9" fillId="0" borderId="13" xfId="0" applyNumberFormat="1" applyFont="1" applyFill="1" applyBorder="1" applyAlignment="1">
      <alignment horizontal="center" vertical="center"/>
    </xf>
    <xf numFmtId="164" fontId="9" fillId="0" borderId="17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numbersforM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984674624437582E-2"/>
          <c:y val="7.4327185225184403E-2"/>
          <c:w val="0.90381058913919277"/>
          <c:h val="0.70272975121992531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DATA'!$B$19:$B$104</c:f>
              <c:numCache>
                <c:formatCode>0.0_);\(0.0\)</c:formatCode>
                <c:ptCount val="8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0.7</c:v>
                </c:pt>
                <c:pt idx="32">
                  <c:v>0.8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0.7</c:v>
                </c:pt>
                <c:pt idx="53">
                  <c:v>0.7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0.4</c:v>
                </c:pt>
                <c:pt idx="59">
                  <c:v>0.4</c:v>
                </c:pt>
                <c:pt idx="60">
                  <c:v>0.6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E-41F7-9DA5-4779F265E645}"/>
            </c:ext>
          </c:extLst>
        </c:ser>
        <c:ser>
          <c:idx val="1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DATA'!$D$19:$D$104</c:f>
              <c:numCache>
                <c:formatCode>0.0_);\(0.0\)</c:formatCode>
                <c:ptCount val="8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E-41F7-9DA5-4779F265E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083119"/>
        <c:axId val="1"/>
      </c:lineChart>
      <c:dateAx>
        <c:axId val="540083119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6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40083119"/>
        <c:crossesAt val="36895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241571043440668"/>
          <c:y val="0.91895429005682538"/>
          <c:w val="0.40207543319119982"/>
          <c:h val="6.08131515478781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313165898824103E-2"/>
          <c:y val="7.3828094116509688E-2"/>
          <c:w val="0.89313521599110623"/>
          <c:h val="0.7852624556028757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'EIM Trdng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'EIM Trdng DATA'!$B$4:$B$14</c:f>
              <c:numCache>
                <c:formatCode>0.0_);\(0.0\)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-0.3</c:v>
                </c:pt>
                <c:pt idx="4">
                  <c:v>-0.4</c:v>
                </c:pt>
                <c:pt idx="5">
                  <c:v>-1.3</c:v>
                </c:pt>
                <c:pt idx="6">
                  <c:v>-1.6</c:v>
                </c:pt>
                <c:pt idx="7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4-4C14-BD8F-903E0DA8D2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40084047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'EIM Trdng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'EIM Trdng DATA'!$D$4:$D$14</c:f>
              <c:numCache>
                <c:formatCode>0.0_);\(0.0\)</c:formatCode>
                <c:ptCount val="11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4-4C14-BD8F-903E0DA8D2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084047"/>
        <c:axId val="1"/>
      </c:lineChart>
      <c:catAx>
        <c:axId val="540084047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4"/>
        </c:scaling>
        <c:delete val="0"/>
        <c:axPos val="l"/>
        <c:numFmt formatCode="0.0_);\(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40084047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40469772629018E-2"/>
          <c:y val="7.4832324421777216E-2"/>
          <c:w val="0.87975479399100132"/>
          <c:h val="0.64627916546080322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DATA'!$N$19:$N$104</c:f>
              <c:numCache>
                <c:formatCode>0.0_);\(0.0\)</c:formatCode>
                <c:ptCount val="8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A-4A98-8AE5-975D878B0C7D}"/>
            </c:ext>
          </c:extLst>
        </c:ser>
        <c:ser>
          <c:idx val="1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DATA'!$P$19:$P$104</c:f>
              <c:numCache>
                <c:formatCode>0.0_);\(0.0\)</c:formatCode>
                <c:ptCount val="8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A-4A98-8AE5-975D878B0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076623"/>
        <c:axId val="1"/>
      </c:lineChart>
      <c:dateAx>
        <c:axId val="540076623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6"/>
          <c:min val="-1"/>
        </c:scaling>
        <c:delete val="0"/>
        <c:axPos val="l"/>
        <c:numFmt formatCode="#,##0.0_);\(#,##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40076623"/>
        <c:crossesAt val="36895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560392760860167E-2"/>
          <c:y val="0.88438201589373067"/>
          <c:w val="0.79384123989031763"/>
          <c:h val="9.52411401731709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25762124015931E-2"/>
          <c:y val="7.2850450100853309E-2"/>
          <c:w val="0.90638615372210074"/>
          <c:h val="0.7881094147274131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3648753890106351E-2"/>
                  <c:y val="0.437102700605119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D9-4FF0-91BF-F7AAFC1DB8C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726371272055844"/>
                  <c:y val="0.48346207794202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D9-4FF0-91BF-F7AAFC1DB8C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418947484457438"/>
                  <c:y val="0.50995315070597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D9-4FF0-91BF-F7AAFC1DB8C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'EIM Trdng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'EIM Trdng DATA'!$F$4:$F$14</c:f>
              <c:numCache>
                <c:formatCode>0.0_);\(0.0\)</c:formatCode>
                <c:ptCount val="11"/>
                <c:pt idx="0">
                  <c:v>-1.7</c:v>
                </c:pt>
                <c:pt idx="1">
                  <c:v>-2.2000000000000002</c:v>
                </c:pt>
                <c:pt idx="2">
                  <c:v>-2.5</c:v>
                </c:pt>
                <c:pt idx="3">
                  <c:v>-2.8</c:v>
                </c:pt>
                <c:pt idx="4">
                  <c:v>-3.3</c:v>
                </c:pt>
                <c:pt idx="5">
                  <c:v>-3.6</c:v>
                </c:pt>
                <c:pt idx="6">
                  <c:v>-4.3</c:v>
                </c:pt>
                <c:pt idx="7">
                  <c:v>-4.5999999999999996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9-4FF0-91BF-F7AAFC1DB8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41425727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'EIM Trdng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'EIM Trdng DATA'!$H$4:$H$14</c:f>
              <c:numCache>
                <c:formatCode>0.0_);\(0.0\)</c:formatCode>
                <c:ptCount val="11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D9-4FF0-91BF-F7AAFC1DB8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425727"/>
        <c:axId val="1"/>
      </c:lineChart>
      <c:catAx>
        <c:axId val="541425727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-6"/>
        </c:scaling>
        <c:delete val="0"/>
        <c:axPos val="l"/>
        <c:numFmt formatCode="0.0_);\(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41425727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69214403961725E-2"/>
          <c:y val="7.3335660881164028E-2"/>
          <c:w val="0.88336268769781978"/>
          <c:h val="0.6666878261924003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DATA'!$F$19:$F$104</c:f>
              <c:numCache>
                <c:formatCode>0.0_);\(0.0\)</c:formatCode>
                <c:ptCount val="8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C-4094-9B3A-F09C2F4D0255}"/>
            </c:ext>
          </c:extLst>
        </c:ser>
        <c:ser>
          <c:idx val="1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DATA'!$H$19:$H$104</c:f>
              <c:numCache>
                <c:formatCode>0.0_);\(0.0\)</c:formatCode>
                <c:ptCount val="8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0.54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C-4094-9B3A-F09C2F4D0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26191"/>
        <c:axId val="1"/>
      </c:lineChart>
      <c:dateAx>
        <c:axId val="541426191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0.6"/>
          <c:min val="-0.1"/>
        </c:scaling>
        <c:delete val="0"/>
        <c:axPos val="l"/>
        <c:numFmt formatCode="0.0_);\(0.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41426191"/>
        <c:crossesAt val="36895"/>
        <c:crossBetween val="between"/>
        <c:majorUnit val="0.1"/>
        <c:min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6768576158469"/>
          <c:y val="0.88669480883589247"/>
          <c:w val="0.39001296022884874"/>
          <c:h val="9.33362956669360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02326194921569E-2"/>
          <c:y val="7.3828094116509688E-2"/>
          <c:w val="0.89002957590685994"/>
          <c:h val="0.67787613688795256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DATA'!$R$19:$R$104</c:f>
              <c:numCache>
                <c:formatCode>0.0_);\(0.0\)</c:formatCode>
                <c:ptCount val="86"/>
                <c:pt idx="0">
                  <c:v>-38</c:v>
                </c:pt>
                <c:pt idx="1">
                  <c:v>-38</c:v>
                </c:pt>
                <c:pt idx="2">
                  <c:v>-40</c:v>
                </c:pt>
                <c:pt idx="3">
                  <c:v>-44</c:v>
                </c:pt>
                <c:pt idx="4">
                  <c:v>-42</c:v>
                </c:pt>
                <c:pt idx="5">
                  <c:v>-44</c:v>
                </c:pt>
                <c:pt idx="6">
                  <c:v>-44</c:v>
                </c:pt>
                <c:pt idx="7">
                  <c:v>-44</c:v>
                </c:pt>
                <c:pt idx="8">
                  <c:v>-44</c:v>
                </c:pt>
                <c:pt idx="9">
                  <c:v>-40</c:v>
                </c:pt>
                <c:pt idx="10">
                  <c:v>-44</c:v>
                </c:pt>
                <c:pt idx="11">
                  <c:v>-44</c:v>
                </c:pt>
                <c:pt idx="12">
                  <c:v>-44</c:v>
                </c:pt>
                <c:pt idx="13">
                  <c:v>-44</c:v>
                </c:pt>
                <c:pt idx="14">
                  <c:v>-44</c:v>
                </c:pt>
                <c:pt idx="15">
                  <c:v>-43</c:v>
                </c:pt>
                <c:pt idx="16">
                  <c:v>-40</c:v>
                </c:pt>
                <c:pt idx="17">
                  <c:v>-43</c:v>
                </c:pt>
                <c:pt idx="18">
                  <c:v>-37</c:v>
                </c:pt>
                <c:pt idx="19">
                  <c:v>-12</c:v>
                </c:pt>
                <c:pt idx="20">
                  <c:v>-12</c:v>
                </c:pt>
                <c:pt idx="21">
                  <c:v>-12</c:v>
                </c:pt>
                <c:pt idx="22">
                  <c:v>-12</c:v>
                </c:pt>
                <c:pt idx="23">
                  <c:v>-5</c:v>
                </c:pt>
                <c:pt idx="24">
                  <c:v>4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-15</c:v>
                </c:pt>
                <c:pt idx="30">
                  <c:v>-10</c:v>
                </c:pt>
                <c:pt idx="31">
                  <c:v>-13</c:v>
                </c:pt>
                <c:pt idx="32">
                  <c:v>-9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-9</c:v>
                </c:pt>
                <c:pt idx="37">
                  <c:v>-9</c:v>
                </c:pt>
                <c:pt idx="38">
                  <c:v>-10</c:v>
                </c:pt>
                <c:pt idx="39">
                  <c:v>-9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-13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16</c:v>
                </c:pt>
                <c:pt idx="51">
                  <c:v>17</c:v>
                </c:pt>
                <c:pt idx="52">
                  <c:v>16</c:v>
                </c:pt>
                <c:pt idx="53">
                  <c:v>17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18</c:v>
                </c:pt>
                <c:pt idx="60">
                  <c:v>10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8</c:v>
                </c:pt>
                <c:pt idx="67">
                  <c:v>6</c:v>
                </c:pt>
                <c:pt idx="6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B-4CA1-ABBC-F40CC1E48C2C}"/>
            </c:ext>
          </c:extLst>
        </c:ser>
        <c:ser>
          <c:idx val="1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DATA'!$T$19:$T$104</c:f>
              <c:numCache>
                <c:formatCode>0.0_);\(0.0\)</c:formatCode>
                <c:ptCount val="86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B-4CA1-ABBC-F40CC1E48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28511"/>
        <c:axId val="1"/>
      </c:lineChart>
      <c:dateAx>
        <c:axId val="541428511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60"/>
          <c:min val="-6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41428511"/>
        <c:crossesAt val="36895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00039877627227"/>
          <c:y val="0.88593712939811631"/>
          <c:w val="0.71002359426277595"/>
          <c:h val="9.39630288755577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472035896365567E-2"/>
          <c:y val="7.2370929928274513E-2"/>
          <c:w val="0.91613646665275239"/>
          <c:h val="0.7895010537629947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11"/>
              <c:layout>
                <c:manualLayout>
                  <c:xMode val="edge"/>
                  <c:yMode val="edge"/>
                  <c:x val="0.6476715679999312"/>
                  <c:y val="2.631670179209982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7B-475A-83EF-0DDB6B43543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'EIM Trdng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'EIM Trdng DATA'!$J$4:$J$14</c:f>
              <c:numCache>
                <c:formatCode>0.0_);\(0.0\)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B-475A-83EF-0DDB6B4354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41424335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'EIM Trdng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'EIM Trdng DATA'!$L$4:$L$14</c:f>
              <c:numCache>
                <c:formatCode>0.0_);\(0.0\)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B-475A-83EF-0DDB6B4354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424335"/>
        <c:axId val="1"/>
      </c:lineChart>
      <c:catAx>
        <c:axId val="54142433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  <c:min val="0"/>
        </c:scaling>
        <c:delete val="0"/>
        <c:axPos val="l"/>
        <c:numFmt formatCode="0.0_);\(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41424335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36565417579763E-2"/>
          <c:y val="7.2850450100853309E-2"/>
          <c:w val="0.88966316195601025"/>
          <c:h val="0.6821451236716265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DATA'!$J$19:$J$104</c:f>
              <c:numCache>
                <c:formatCode>0.0_);\(0.0\)</c:formatCode>
                <c:ptCount val="8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0.3</c:v>
                </c:pt>
                <c:pt idx="66">
                  <c:v>0.3</c:v>
                </c:pt>
                <c:pt idx="67">
                  <c:v>0.2</c:v>
                </c:pt>
                <c:pt idx="6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9-4504-AA65-70130E34CC21}"/>
            </c:ext>
          </c:extLst>
        </c:ser>
        <c:ser>
          <c:idx val="1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DATA'!$L$19:$L$104</c:f>
              <c:numCache>
                <c:formatCode>0.0_);\(0.0\)</c:formatCode>
                <c:ptCount val="8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9-4504-AA65-70130E34C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28047"/>
        <c:axId val="1"/>
      </c:lineChart>
      <c:dateAx>
        <c:axId val="541428047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6"/>
          <c:min val="0"/>
        </c:scaling>
        <c:delete val="0"/>
        <c:axPos val="l"/>
        <c:numFmt formatCode="0.0_);\(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41428047"/>
        <c:crossesAt val="36895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770304849606372"/>
          <c:y val="0.88745093759221305"/>
          <c:w val="0.39131800732651578"/>
          <c:h val="9.27187546738133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25762124015931E-2"/>
          <c:y val="9.3336295666936048E-2"/>
          <c:w val="0.88297396524957417"/>
          <c:h val="0.64668719140662834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DATA'!$V$19:$V$104</c:f>
              <c:numCache>
                <c:formatCode>0.0_);\(0.0\)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  <c:pt idx="32">
                  <c:v>-0.1</c:v>
                </c:pt>
                <c:pt idx="33">
                  <c:v>-0.1</c:v>
                </c:pt>
                <c:pt idx="34">
                  <c:v>-0.1</c:v>
                </c:pt>
                <c:pt idx="35">
                  <c:v>-0.1</c:v>
                </c:pt>
                <c:pt idx="36">
                  <c:v>-0.1</c:v>
                </c:pt>
                <c:pt idx="37">
                  <c:v>-0.1</c:v>
                </c:pt>
                <c:pt idx="38">
                  <c:v>0.1</c:v>
                </c:pt>
                <c:pt idx="39">
                  <c:v>-0.1</c:v>
                </c:pt>
                <c:pt idx="40">
                  <c:v>-0.1</c:v>
                </c:pt>
                <c:pt idx="41">
                  <c:v>-0.1</c:v>
                </c:pt>
                <c:pt idx="42">
                  <c:v>-0.1</c:v>
                </c:pt>
                <c:pt idx="43">
                  <c:v>-0.1</c:v>
                </c:pt>
                <c:pt idx="44">
                  <c:v>-0.1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</c:v>
                </c:pt>
                <c:pt idx="49">
                  <c:v>-0.1</c:v>
                </c:pt>
                <c:pt idx="50">
                  <c:v>-0.1</c:v>
                </c:pt>
                <c:pt idx="51">
                  <c:v>-0.1</c:v>
                </c:pt>
                <c:pt idx="52">
                  <c:v>-0.1</c:v>
                </c:pt>
                <c:pt idx="53">
                  <c:v>-0.1</c:v>
                </c:pt>
                <c:pt idx="54">
                  <c:v>-0.1</c:v>
                </c:pt>
                <c:pt idx="55">
                  <c:v>-0.1</c:v>
                </c:pt>
                <c:pt idx="56">
                  <c:v>-0.1</c:v>
                </c:pt>
                <c:pt idx="57">
                  <c:v>-0.1</c:v>
                </c:pt>
                <c:pt idx="58">
                  <c:v>-0.1</c:v>
                </c:pt>
                <c:pt idx="59">
                  <c:v>-0.1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-0.1</c:v>
                </c:pt>
                <c:pt idx="66">
                  <c:v>-0.1</c:v>
                </c:pt>
                <c:pt idx="67">
                  <c:v>-0.1</c:v>
                </c:pt>
                <c:pt idx="68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B-4CE2-8883-E9E53534955D}"/>
            </c:ext>
          </c:extLst>
        </c:ser>
        <c:ser>
          <c:idx val="1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DATA'!$X$19:$X$104</c:f>
              <c:numCache>
                <c:formatCode>0.0_);\(0.0\)</c:formatCode>
                <c:ptCount val="8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B-4CE2-8883-E9E53534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30367"/>
        <c:axId val="1"/>
      </c:lineChart>
      <c:dateAx>
        <c:axId val="541430367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1.7"/>
          <c:min val="-0.4"/>
        </c:scaling>
        <c:delete val="0"/>
        <c:axPos val="l"/>
        <c:numFmt formatCode="#,##0.0_);\(#,##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41430367"/>
        <c:crossesAt val="36895"/>
        <c:crossBetween val="between"/>
        <c:majorUnit val="0.3"/>
        <c:minorUnit val="0.3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375013906906909"/>
          <c:y val="0.88669480883589247"/>
          <c:w val="0.71239944923545184"/>
          <c:h val="9.33362956669360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27</xdr:row>
      <xdr:rowOff>371475</xdr:rowOff>
    </xdr:from>
    <xdr:to>
      <xdr:col>4</xdr:col>
      <xdr:colOff>523875</xdr:colOff>
      <xdr:row>36</xdr:row>
      <xdr:rowOff>95250</xdr:rowOff>
    </xdr:to>
    <xdr:graphicFrame macro="">
      <xdr:nvGraphicFramePr>
        <xdr:cNvPr id="4237" name="Chart 141">
          <a:extLst>
            <a:ext uri="{FF2B5EF4-FFF2-40B4-BE49-F238E27FC236}">
              <a16:creationId xmlns:a16="http://schemas.microsoft.com/office/drawing/2014/main" id="{6FA28C01-A30B-ECF4-CFCD-0951E4747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1200150</xdr:colOff>
      <xdr:row>4</xdr:row>
      <xdr:rowOff>47625</xdr:rowOff>
    </xdr:from>
    <xdr:to>
      <xdr:col>15</xdr:col>
      <xdr:colOff>57150</xdr:colOff>
      <xdr:row>15</xdr:row>
      <xdr:rowOff>0</xdr:rowOff>
    </xdr:to>
    <xdr:sp macro="" textlink="">
      <xdr:nvSpPr>
        <xdr:cNvPr id="4195" name="Rectangle 99">
          <a:extLst>
            <a:ext uri="{FF2B5EF4-FFF2-40B4-BE49-F238E27FC236}">
              <a16:creationId xmlns:a16="http://schemas.microsoft.com/office/drawing/2014/main" id="{DBABAADA-5AE8-7E5F-AC5D-20E542418FC2}"/>
            </a:ext>
          </a:extLst>
        </xdr:cNvPr>
        <xdr:cNvSpPr>
          <a:spLocks noChangeArrowheads="1"/>
        </xdr:cNvSpPr>
      </xdr:nvSpPr>
      <xdr:spPr bwMode="auto">
        <a:xfrm>
          <a:off x="1447800" y="895350"/>
          <a:ext cx="6724650" cy="1533525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304800</xdr:colOff>
      <xdr:row>18</xdr:row>
      <xdr:rowOff>47625</xdr:rowOff>
    </xdr:from>
    <xdr:to>
      <xdr:col>4</xdr:col>
      <xdr:colOff>514350</xdr:colOff>
      <xdr:row>27</xdr:row>
      <xdr:rowOff>9525</xdr:rowOff>
    </xdr:to>
    <xdr:graphicFrame macro="">
      <xdr:nvGraphicFramePr>
        <xdr:cNvPr id="4196" name="Chart 100">
          <a:extLst>
            <a:ext uri="{FF2B5EF4-FFF2-40B4-BE49-F238E27FC236}">
              <a16:creationId xmlns:a16="http://schemas.microsoft.com/office/drawing/2014/main" id="{ABBD6C32-0963-DBE5-F80E-81072766C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323850</xdr:colOff>
      <xdr:row>38</xdr:row>
      <xdr:rowOff>38100</xdr:rowOff>
    </xdr:from>
    <xdr:to>
      <xdr:col>4</xdr:col>
      <xdr:colOff>542925</xdr:colOff>
      <xdr:row>45</xdr:row>
      <xdr:rowOff>133350</xdr:rowOff>
    </xdr:to>
    <xdr:graphicFrame macro="">
      <xdr:nvGraphicFramePr>
        <xdr:cNvPr id="4214" name="Chart 118">
          <a:extLst>
            <a:ext uri="{FF2B5EF4-FFF2-40B4-BE49-F238E27FC236}">
              <a16:creationId xmlns:a16="http://schemas.microsoft.com/office/drawing/2014/main" id="{D9D17BFC-3096-98DD-C9AB-DE44785AC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38100</xdr:colOff>
      <xdr:row>18</xdr:row>
      <xdr:rowOff>9525</xdr:rowOff>
    </xdr:from>
    <xdr:to>
      <xdr:col>1</xdr:col>
      <xdr:colOff>238125</xdr:colOff>
      <xdr:row>27</xdr:row>
      <xdr:rowOff>0</xdr:rowOff>
    </xdr:to>
    <xdr:sp macro="" textlink="">
      <xdr:nvSpPr>
        <xdr:cNvPr id="4265" name="Text Box 169">
          <a:extLst>
            <a:ext uri="{FF2B5EF4-FFF2-40B4-BE49-F238E27FC236}">
              <a16:creationId xmlns:a16="http://schemas.microsoft.com/office/drawing/2014/main" id="{376A2434-9ACB-19AD-9570-0589ED746629}"/>
            </a:ext>
          </a:extLst>
        </xdr:cNvPr>
        <xdr:cNvSpPr txBox="1">
          <a:spLocks noChangeArrowheads="1"/>
        </xdr:cNvSpPr>
      </xdr:nvSpPr>
      <xdr:spPr bwMode="auto">
        <a:xfrm>
          <a:off x="285750" y="3028950"/>
          <a:ext cx="200025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Gross Margin</a:t>
          </a:r>
        </a:p>
      </xdr:txBody>
    </xdr:sp>
    <xdr:clientData/>
  </xdr:twoCellAnchor>
  <xdr:twoCellAnchor editAs="oneCell">
    <xdr:from>
      <xdr:col>1</xdr:col>
      <xdr:colOff>19050</xdr:colOff>
      <xdr:row>28</xdr:row>
      <xdr:rowOff>0</xdr:rowOff>
    </xdr:from>
    <xdr:to>
      <xdr:col>1</xdr:col>
      <xdr:colOff>228600</xdr:colOff>
      <xdr:row>36</xdr:row>
      <xdr:rowOff>85725</xdr:rowOff>
    </xdr:to>
    <xdr:sp macro="" textlink="">
      <xdr:nvSpPr>
        <xdr:cNvPr id="4266" name="Text Box 170">
          <a:extLst>
            <a:ext uri="{FF2B5EF4-FFF2-40B4-BE49-F238E27FC236}">
              <a16:creationId xmlns:a16="http://schemas.microsoft.com/office/drawing/2014/main" id="{CE565317-930F-5B19-DE29-E246242A6A80}"/>
            </a:ext>
          </a:extLst>
        </xdr:cNvPr>
        <xdr:cNvSpPr txBox="1">
          <a:spLocks noChangeArrowheads="1"/>
        </xdr:cNvSpPr>
      </xdr:nvSpPr>
      <xdr:spPr bwMode="auto">
        <a:xfrm>
          <a:off x="266700" y="4867275"/>
          <a:ext cx="20955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Value-at-Risk</a:t>
          </a:r>
        </a:p>
      </xdr:txBody>
    </xdr:sp>
    <xdr:clientData/>
  </xdr:twoCellAnchor>
  <xdr:twoCellAnchor editAs="oneCell">
    <xdr:from>
      <xdr:col>1</xdr:col>
      <xdr:colOff>9525</xdr:colOff>
      <xdr:row>38</xdr:row>
      <xdr:rowOff>47625</xdr:rowOff>
    </xdr:from>
    <xdr:to>
      <xdr:col>1</xdr:col>
      <xdr:colOff>257175</xdr:colOff>
      <xdr:row>45</xdr:row>
      <xdr:rowOff>114300</xdr:rowOff>
    </xdr:to>
    <xdr:sp macro="" textlink="">
      <xdr:nvSpPr>
        <xdr:cNvPr id="4267" name="Text Box 171">
          <a:extLst>
            <a:ext uri="{FF2B5EF4-FFF2-40B4-BE49-F238E27FC236}">
              <a16:creationId xmlns:a16="http://schemas.microsoft.com/office/drawing/2014/main" id="{602432F2-DD47-C6A9-81C8-67EB1554ECEE}"/>
            </a:ext>
          </a:extLst>
        </xdr:cNvPr>
        <xdr:cNvSpPr txBox="1">
          <a:spLocks noChangeArrowheads="1"/>
        </xdr:cNvSpPr>
      </xdr:nvSpPr>
      <xdr:spPr bwMode="auto">
        <a:xfrm>
          <a:off x="257175" y="6505575"/>
          <a:ext cx="24765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Net Open Position</a:t>
          </a:r>
        </a:p>
      </xdr:txBody>
    </xdr:sp>
    <xdr:clientData/>
  </xdr:twoCellAnchor>
  <xdr:twoCellAnchor>
    <xdr:from>
      <xdr:col>5</xdr:col>
      <xdr:colOff>85725</xdr:colOff>
      <xdr:row>18</xdr:row>
      <xdr:rowOff>19050</xdr:rowOff>
    </xdr:from>
    <xdr:to>
      <xdr:col>11</xdr:col>
      <xdr:colOff>428625</xdr:colOff>
      <xdr:row>27</xdr:row>
      <xdr:rowOff>0</xdr:rowOff>
    </xdr:to>
    <xdr:graphicFrame macro="">
      <xdr:nvGraphicFramePr>
        <xdr:cNvPr id="4276" name="Chart 180">
          <a:extLst>
            <a:ext uri="{FF2B5EF4-FFF2-40B4-BE49-F238E27FC236}">
              <a16:creationId xmlns:a16="http://schemas.microsoft.com/office/drawing/2014/main" id="{636A4BA9-6896-4AAA-D9C2-E95543F9C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28</xdr:row>
      <xdr:rowOff>0</xdr:rowOff>
    </xdr:from>
    <xdr:to>
      <xdr:col>11</xdr:col>
      <xdr:colOff>381000</xdr:colOff>
      <xdr:row>36</xdr:row>
      <xdr:rowOff>133350</xdr:rowOff>
    </xdr:to>
    <xdr:graphicFrame macro="">
      <xdr:nvGraphicFramePr>
        <xdr:cNvPr id="4277" name="Chart 181">
          <a:extLst>
            <a:ext uri="{FF2B5EF4-FFF2-40B4-BE49-F238E27FC236}">
              <a16:creationId xmlns:a16="http://schemas.microsoft.com/office/drawing/2014/main" id="{DD652644-7BD0-5CA6-4E51-071ACC8BA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</xdr:colOff>
      <xdr:row>38</xdr:row>
      <xdr:rowOff>9525</xdr:rowOff>
    </xdr:from>
    <xdr:to>
      <xdr:col>11</xdr:col>
      <xdr:colOff>409575</xdr:colOff>
      <xdr:row>45</xdr:row>
      <xdr:rowOff>123825</xdr:rowOff>
    </xdr:to>
    <xdr:graphicFrame macro="">
      <xdr:nvGraphicFramePr>
        <xdr:cNvPr id="4278" name="Chart 182">
          <a:extLst>
            <a:ext uri="{FF2B5EF4-FFF2-40B4-BE49-F238E27FC236}">
              <a16:creationId xmlns:a16="http://schemas.microsoft.com/office/drawing/2014/main" id="{CF4E8A35-827A-9BC4-5F7D-420172459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809625</xdr:colOff>
      <xdr:row>18</xdr:row>
      <xdr:rowOff>9525</xdr:rowOff>
    </xdr:from>
    <xdr:to>
      <xdr:col>16</xdr:col>
      <xdr:colOff>28575</xdr:colOff>
      <xdr:row>27</xdr:row>
      <xdr:rowOff>0</xdr:rowOff>
    </xdr:to>
    <xdr:graphicFrame macro="">
      <xdr:nvGraphicFramePr>
        <xdr:cNvPr id="4279" name="Chart 183">
          <a:extLst>
            <a:ext uri="{FF2B5EF4-FFF2-40B4-BE49-F238E27FC236}">
              <a16:creationId xmlns:a16="http://schemas.microsoft.com/office/drawing/2014/main" id="{6669A5AC-74A0-DA8F-A388-2B2DCEBCA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27</xdr:row>
      <xdr:rowOff>381000</xdr:rowOff>
    </xdr:from>
    <xdr:to>
      <xdr:col>16</xdr:col>
      <xdr:colOff>47625</xdr:colOff>
      <xdr:row>36</xdr:row>
      <xdr:rowOff>133350</xdr:rowOff>
    </xdr:to>
    <xdr:graphicFrame macro="">
      <xdr:nvGraphicFramePr>
        <xdr:cNvPr id="4280" name="Chart 184">
          <a:extLst>
            <a:ext uri="{FF2B5EF4-FFF2-40B4-BE49-F238E27FC236}">
              <a16:creationId xmlns:a16="http://schemas.microsoft.com/office/drawing/2014/main" id="{8F459958-C68D-0FD2-052E-16FDD4F28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28575</xdr:colOff>
      <xdr:row>38</xdr:row>
      <xdr:rowOff>19050</xdr:rowOff>
    </xdr:from>
    <xdr:to>
      <xdr:col>16</xdr:col>
      <xdr:colOff>76200</xdr:colOff>
      <xdr:row>45</xdr:row>
      <xdr:rowOff>142875</xdr:rowOff>
    </xdr:to>
    <xdr:graphicFrame macro="">
      <xdr:nvGraphicFramePr>
        <xdr:cNvPr id="4281" name="Chart 185">
          <a:extLst>
            <a:ext uri="{FF2B5EF4-FFF2-40B4-BE49-F238E27FC236}">
              <a16:creationId xmlns:a16="http://schemas.microsoft.com/office/drawing/2014/main" id="{10874526-8F83-1B89-A9D2-8A7D2761C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0.06524</cdr:x>
      <cdr:y>0.03311</cdr:y>
    </cdr:from>
    <cdr:to>
      <cdr:x>0.27525</cdr:x>
      <cdr:y>0.1391</cdr:y>
    </cdr:to>
    <cdr:sp macro="" textlink="">
      <cdr:nvSpPr>
        <cdr:cNvPr id="386049" name="Text Box 1">
          <a:extLst xmlns:a="http://schemas.openxmlformats.org/drawingml/2006/main">
            <a:ext uri="{FF2B5EF4-FFF2-40B4-BE49-F238E27FC236}">
              <a16:creationId xmlns:a16="http://schemas.microsoft.com/office/drawing/2014/main" id="{4EFC686E-7AEF-5CEC-E8ED-6F437BD505F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9603" y="50800"/>
          <a:ext cx="600099" cy="1524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Net Tons (in millions)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</xdr:row>
      <xdr:rowOff>0</xdr:rowOff>
    </xdr:from>
    <xdr:ext cx="76200" cy="201386"/>
    <xdr:sp macro="" textlink="">
      <xdr:nvSpPr>
        <xdr:cNvPr id="8196" name="Text Box 4">
          <a:extLst>
            <a:ext uri="{FF2B5EF4-FFF2-40B4-BE49-F238E27FC236}">
              <a16:creationId xmlns:a16="http://schemas.microsoft.com/office/drawing/2014/main" id="{2C3BE9F5-13C8-2028-9EE9-76182848D5A6}"/>
            </a:ext>
          </a:extLst>
        </xdr:cNvPr>
        <xdr:cNvSpPr txBox="1">
          <a:spLocks noChangeArrowheads="1"/>
        </xdr:cNvSpPr>
      </xdr:nvSpPr>
      <xdr:spPr bwMode="auto">
        <a:xfrm>
          <a:off x="400050" y="26289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76200" cy="201839"/>
    <xdr:sp macro="" textlink="">
      <xdr:nvSpPr>
        <xdr:cNvPr id="8197" name="Text Box 5">
          <a:extLst>
            <a:ext uri="{FF2B5EF4-FFF2-40B4-BE49-F238E27FC236}">
              <a16:creationId xmlns:a16="http://schemas.microsoft.com/office/drawing/2014/main" id="{4322F329-2783-2AE5-30F3-1BDB11F9D88A}"/>
            </a:ext>
          </a:extLst>
        </xdr:cNvPr>
        <xdr:cNvSpPr txBox="1">
          <a:spLocks noChangeArrowheads="1"/>
        </xdr:cNvSpPr>
      </xdr:nvSpPr>
      <xdr:spPr bwMode="auto">
        <a:xfrm>
          <a:off x="400050" y="7267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76200" cy="201839"/>
    <xdr:sp macro="" textlink="">
      <xdr:nvSpPr>
        <xdr:cNvPr id="8198" name="Text Box 6">
          <a:extLst>
            <a:ext uri="{FF2B5EF4-FFF2-40B4-BE49-F238E27FC236}">
              <a16:creationId xmlns:a16="http://schemas.microsoft.com/office/drawing/2014/main" id="{A3536E7D-041F-90EC-1A10-AB7BAD7FC6A0}"/>
            </a:ext>
          </a:extLst>
        </xdr:cNvPr>
        <xdr:cNvSpPr txBox="1">
          <a:spLocks noChangeArrowheads="1"/>
        </xdr:cNvSpPr>
      </xdr:nvSpPr>
      <xdr:spPr bwMode="auto">
        <a:xfrm>
          <a:off x="400050" y="11534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76200" cy="201839"/>
    <xdr:sp macro="" textlink="">
      <xdr:nvSpPr>
        <xdr:cNvPr id="8199" name="Text Box 7">
          <a:extLst>
            <a:ext uri="{FF2B5EF4-FFF2-40B4-BE49-F238E27FC236}">
              <a16:creationId xmlns:a16="http://schemas.microsoft.com/office/drawing/2014/main" id="{3A25A783-7493-275B-2C1E-DEB0D0581AAB}"/>
            </a:ext>
          </a:extLst>
        </xdr:cNvPr>
        <xdr:cNvSpPr txBox="1">
          <a:spLocks noChangeArrowheads="1"/>
        </xdr:cNvSpPr>
      </xdr:nvSpPr>
      <xdr:spPr bwMode="auto">
        <a:xfrm>
          <a:off x="400050" y="7419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76200" cy="201840"/>
    <xdr:sp macro="" textlink="">
      <xdr:nvSpPr>
        <xdr:cNvPr id="8200" name="Text Box 8">
          <a:extLst>
            <a:ext uri="{FF2B5EF4-FFF2-40B4-BE49-F238E27FC236}">
              <a16:creationId xmlns:a16="http://schemas.microsoft.com/office/drawing/2014/main" id="{821DA343-52D9-7B1B-48B7-9785159E17B8}"/>
            </a:ext>
          </a:extLst>
        </xdr:cNvPr>
        <xdr:cNvSpPr txBox="1">
          <a:spLocks noChangeArrowheads="1"/>
        </xdr:cNvSpPr>
      </xdr:nvSpPr>
      <xdr:spPr bwMode="auto">
        <a:xfrm>
          <a:off x="400050" y="7572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76200" cy="201839"/>
    <xdr:sp macro="" textlink="">
      <xdr:nvSpPr>
        <xdr:cNvPr id="8201" name="Text Box 9">
          <a:extLst>
            <a:ext uri="{FF2B5EF4-FFF2-40B4-BE49-F238E27FC236}">
              <a16:creationId xmlns:a16="http://schemas.microsoft.com/office/drawing/2014/main" id="{0FCBBCC4-3664-7D04-6ADD-8F6BBC775A68}"/>
            </a:ext>
          </a:extLst>
        </xdr:cNvPr>
        <xdr:cNvSpPr txBox="1">
          <a:spLocks noChangeArrowheads="1"/>
        </xdr:cNvSpPr>
      </xdr:nvSpPr>
      <xdr:spPr bwMode="auto">
        <a:xfrm>
          <a:off x="400050" y="7724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47</xdr:row>
      <xdr:rowOff>0</xdr:rowOff>
    </xdr:from>
    <xdr:ext cx="76200" cy="201839"/>
    <xdr:sp macro="" textlink="">
      <xdr:nvSpPr>
        <xdr:cNvPr id="8202" name="Text Box 10">
          <a:extLst>
            <a:ext uri="{FF2B5EF4-FFF2-40B4-BE49-F238E27FC236}">
              <a16:creationId xmlns:a16="http://schemas.microsoft.com/office/drawing/2014/main" id="{FDA895C8-ECF1-AE17-4184-56F243520055}"/>
            </a:ext>
          </a:extLst>
        </xdr:cNvPr>
        <xdr:cNvSpPr txBox="1">
          <a:spLocks noChangeArrowheads="1"/>
        </xdr:cNvSpPr>
      </xdr:nvSpPr>
      <xdr:spPr bwMode="auto">
        <a:xfrm>
          <a:off x="400050" y="7877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76200" cy="201839"/>
    <xdr:sp macro="" textlink="">
      <xdr:nvSpPr>
        <xdr:cNvPr id="8203" name="Text Box 11">
          <a:extLst>
            <a:ext uri="{FF2B5EF4-FFF2-40B4-BE49-F238E27FC236}">
              <a16:creationId xmlns:a16="http://schemas.microsoft.com/office/drawing/2014/main" id="{D9EFB4DE-E962-8DA5-1E18-9B434E2FECDD}"/>
            </a:ext>
          </a:extLst>
        </xdr:cNvPr>
        <xdr:cNvSpPr txBox="1">
          <a:spLocks noChangeArrowheads="1"/>
        </xdr:cNvSpPr>
      </xdr:nvSpPr>
      <xdr:spPr bwMode="auto">
        <a:xfrm>
          <a:off x="400050" y="8334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51</xdr:row>
      <xdr:rowOff>0</xdr:rowOff>
    </xdr:from>
    <xdr:ext cx="76200" cy="201839"/>
    <xdr:sp macro="" textlink="">
      <xdr:nvSpPr>
        <xdr:cNvPr id="8204" name="Text Box 12">
          <a:extLst>
            <a:ext uri="{FF2B5EF4-FFF2-40B4-BE49-F238E27FC236}">
              <a16:creationId xmlns:a16="http://schemas.microsoft.com/office/drawing/2014/main" id="{F04B7D0A-E53A-3693-ABB0-B2F9659B6E9D}"/>
            </a:ext>
          </a:extLst>
        </xdr:cNvPr>
        <xdr:cNvSpPr txBox="1">
          <a:spLocks noChangeArrowheads="1"/>
        </xdr:cNvSpPr>
      </xdr:nvSpPr>
      <xdr:spPr bwMode="auto">
        <a:xfrm>
          <a:off x="400050" y="848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76200" cy="201840"/>
    <xdr:sp macro="" textlink="">
      <xdr:nvSpPr>
        <xdr:cNvPr id="8205" name="Text Box 13">
          <a:extLst>
            <a:ext uri="{FF2B5EF4-FFF2-40B4-BE49-F238E27FC236}">
              <a16:creationId xmlns:a16="http://schemas.microsoft.com/office/drawing/2014/main" id="{8CCA88E8-6EC5-3723-4C1D-B90EABF458BA}"/>
            </a:ext>
          </a:extLst>
        </xdr:cNvPr>
        <xdr:cNvSpPr txBox="1">
          <a:spLocks noChangeArrowheads="1"/>
        </xdr:cNvSpPr>
      </xdr:nvSpPr>
      <xdr:spPr bwMode="auto">
        <a:xfrm>
          <a:off x="400050" y="8639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76200" cy="201839"/>
    <xdr:sp macro="" textlink="">
      <xdr:nvSpPr>
        <xdr:cNvPr id="8206" name="Text Box 14">
          <a:extLst>
            <a:ext uri="{FF2B5EF4-FFF2-40B4-BE49-F238E27FC236}">
              <a16:creationId xmlns:a16="http://schemas.microsoft.com/office/drawing/2014/main" id="{719D2D94-E067-DD43-2F69-7B9C0BD93EDE}"/>
            </a:ext>
          </a:extLst>
        </xdr:cNvPr>
        <xdr:cNvSpPr txBox="1">
          <a:spLocks noChangeArrowheads="1"/>
        </xdr:cNvSpPr>
      </xdr:nvSpPr>
      <xdr:spPr bwMode="auto">
        <a:xfrm>
          <a:off x="400050" y="8791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54</xdr:row>
      <xdr:rowOff>0</xdr:rowOff>
    </xdr:from>
    <xdr:ext cx="76200" cy="201839"/>
    <xdr:sp macro="" textlink="">
      <xdr:nvSpPr>
        <xdr:cNvPr id="8207" name="Text Box 15">
          <a:extLst>
            <a:ext uri="{FF2B5EF4-FFF2-40B4-BE49-F238E27FC236}">
              <a16:creationId xmlns:a16="http://schemas.microsoft.com/office/drawing/2014/main" id="{86BDD590-576A-A103-104C-E606E1D45FC8}"/>
            </a:ext>
          </a:extLst>
        </xdr:cNvPr>
        <xdr:cNvSpPr txBox="1">
          <a:spLocks noChangeArrowheads="1"/>
        </xdr:cNvSpPr>
      </xdr:nvSpPr>
      <xdr:spPr bwMode="auto">
        <a:xfrm>
          <a:off x="400050" y="8943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47</xdr:row>
      <xdr:rowOff>0</xdr:rowOff>
    </xdr:from>
    <xdr:ext cx="76200" cy="201839"/>
    <xdr:sp macro="" textlink="">
      <xdr:nvSpPr>
        <xdr:cNvPr id="8208" name="Text Box 16">
          <a:extLst>
            <a:ext uri="{FF2B5EF4-FFF2-40B4-BE49-F238E27FC236}">
              <a16:creationId xmlns:a16="http://schemas.microsoft.com/office/drawing/2014/main" id="{A3ABB3F9-72AE-95A9-4B96-22EB39A2D269}"/>
            </a:ext>
          </a:extLst>
        </xdr:cNvPr>
        <xdr:cNvSpPr txBox="1">
          <a:spLocks noChangeArrowheads="1"/>
        </xdr:cNvSpPr>
      </xdr:nvSpPr>
      <xdr:spPr bwMode="auto">
        <a:xfrm>
          <a:off x="400050" y="7877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48</xdr:row>
      <xdr:rowOff>0</xdr:rowOff>
    </xdr:from>
    <xdr:ext cx="76200" cy="201839"/>
    <xdr:sp macro="" textlink="">
      <xdr:nvSpPr>
        <xdr:cNvPr id="8209" name="Text Box 17">
          <a:extLst>
            <a:ext uri="{FF2B5EF4-FFF2-40B4-BE49-F238E27FC236}">
              <a16:creationId xmlns:a16="http://schemas.microsoft.com/office/drawing/2014/main" id="{7D9A3848-D3DF-D51B-5376-AD189C99DF88}"/>
            </a:ext>
          </a:extLst>
        </xdr:cNvPr>
        <xdr:cNvSpPr txBox="1">
          <a:spLocks noChangeArrowheads="1"/>
        </xdr:cNvSpPr>
      </xdr:nvSpPr>
      <xdr:spPr bwMode="auto">
        <a:xfrm>
          <a:off x="400050" y="8029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48</xdr:row>
      <xdr:rowOff>0</xdr:rowOff>
    </xdr:from>
    <xdr:ext cx="76200" cy="201839"/>
    <xdr:sp macro="" textlink="">
      <xdr:nvSpPr>
        <xdr:cNvPr id="8210" name="Text Box 18">
          <a:extLst>
            <a:ext uri="{FF2B5EF4-FFF2-40B4-BE49-F238E27FC236}">
              <a16:creationId xmlns:a16="http://schemas.microsoft.com/office/drawing/2014/main" id="{A07907A6-30BA-06BE-D3DA-657CBBF2F8C2}"/>
            </a:ext>
          </a:extLst>
        </xdr:cNvPr>
        <xdr:cNvSpPr txBox="1">
          <a:spLocks noChangeArrowheads="1"/>
        </xdr:cNvSpPr>
      </xdr:nvSpPr>
      <xdr:spPr bwMode="auto">
        <a:xfrm>
          <a:off x="400050" y="8029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76200" cy="201840"/>
    <xdr:sp macro="" textlink="">
      <xdr:nvSpPr>
        <xdr:cNvPr id="8211" name="Text Box 19">
          <a:extLst>
            <a:ext uri="{FF2B5EF4-FFF2-40B4-BE49-F238E27FC236}">
              <a16:creationId xmlns:a16="http://schemas.microsoft.com/office/drawing/2014/main" id="{66C5D52D-48EE-990A-87E3-3509765E2EAB}"/>
            </a:ext>
          </a:extLst>
        </xdr:cNvPr>
        <xdr:cNvSpPr txBox="1">
          <a:spLocks noChangeArrowheads="1"/>
        </xdr:cNvSpPr>
      </xdr:nvSpPr>
      <xdr:spPr bwMode="auto">
        <a:xfrm>
          <a:off x="400050" y="8181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54</xdr:row>
      <xdr:rowOff>0</xdr:rowOff>
    </xdr:from>
    <xdr:ext cx="76200" cy="201839"/>
    <xdr:sp macro="" textlink="">
      <xdr:nvSpPr>
        <xdr:cNvPr id="8212" name="Text Box 20">
          <a:extLst>
            <a:ext uri="{FF2B5EF4-FFF2-40B4-BE49-F238E27FC236}">
              <a16:creationId xmlns:a16="http://schemas.microsoft.com/office/drawing/2014/main" id="{FEC27270-CBCF-0984-BAA0-4E98BFC2CB8E}"/>
            </a:ext>
          </a:extLst>
        </xdr:cNvPr>
        <xdr:cNvSpPr txBox="1">
          <a:spLocks noChangeArrowheads="1"/>
        </xdr:cNvSpPr>
      </xdr:nvSpPr>
      <xdr:spPr bwMode="auto">
        <a:xfrm>
          <a:off x="400050" y="8943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55</xdr:row>
      <xdr:rowOff>0</xdr:rowOff>
    </xdr:from>
    <xdr:ext cx="76200" cy="201839"/>
    <xdr:sp macro="" textlink="">
      <xdr:nvSpPr>
        <xdr:cNvPr id="8213" name="Text Box 21">
          <a:extLst>
            <a:ext uri="{FF2B5EF4-FFF2-40B4-BE49-F238E27FC236}">
              <a16:creationId xmlns:a16="http://schemas.microsoft.com/office/drawing/2014/main" id="{A4CFC9BA-98D1-7647-94BE-A493EE6E7280}"/>
            </a:ext>
          </a:extLst>
        </xdr:cNvPr>
        <xdr:cNvSpPr txBox="1">
          <a:spLocks noChangeArrowheads="1"/>
        </xdr:cNvSpPr>
      </xdr:nvSpPr>
      <xdr:spPr bwMode="auto">
        <a:xfrm>
          <a:off x="400050" y="9096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55</xdr:row>
      <xdr:rowOff>0</xdr:rowOff>
    </xdr:from>
    <xdr:ext cx="76200" cy="201839"/>
    <xdr:sp macro="" textlink="">
      <xdr:nvSpPr>
        <xdr:cNvPr id="8214" name="Text Box 22">
          <a:extLst>
            <a:ext uri="{FF2B5EF4-FFF2-40B4-BE49-F238E27FC236}">
              <a16:creationId xmlns:a16="http://schemas.microsoft.com/office/drawing/2014/main" id="{4CBD1D80-57C1-9693-CFF5-90428C3E9F68}"/>
            </a:ext>
          </a:extLst>
        </xdr:cNvPr>
        <xdr:cNvSpPr txBox="1">
          <a:spLocks noChangeArrowheads="1"/>
        </xdr:cNvSpPr>
      </xdr:nvSpPr>
      <xdr:spPr bwMode="auto">
        <a:xfrm>
          <a:off x="400050" y="9096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56</xdr:row>
      <xdr:rowOff>0</xdr:rowOff>
    </xdr:from>
    <xdr:ext cx="76200" cy="201840"/>
    <xdr:sp macro="" textlink="">
      <xdr:nvSpPr>
        <xdr:cNvPr id="8215" name="Text Box 23">
          <a:extLst>
            <a:ext uri="{FF2B5EF4-FFF2-40B4-BE49-F238E27FC236}">
              <a16:creationId xmlns:a16="http://schemas.microsoft.com/office/drawing/2014/main" id="{7FD8D8BE-8986-2B85-A549-EC9D8A1D220E}"/>
            </a:ext>
          </a:extLst>
        </xdr:cNvPr>
        <xdr:cNvSpPr txBox="1">
          <a:spLocks noChangeArrowheads="1"/>
        </xdr:cNvSpPr>
      </xdr:nvSpPr>
      <xdr:spPr bwMode="auto">
        <a:xfrm>
          <a:off x="400050" y="9248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51</xdr:row>
      <xdr:rowOff>0</xdr:rowOff>
    </xdr:from>
    <xdr:ext cx="76200" cy="201839"/>
    <xdr:sp macro="" textlink="">
      <xdr:nvSpPr>
        <xdr:cNvPr id="8216" name="Text Box 24">
          <a:extLst>
            <a:ext uri="{FF2B5EF4-FFF2-40B4-BE49-F238E27FC236}">
              <a16:creationId xmlns:a16="http://schemas.microsoft.com/office/drawing/2014/main" id="{EBB2BC3C-5800-E868-3727-F4C23D248DC6}"/>
            </a:ext>
          </a:extLst>
        </xdr:cNvPr>
        <xdr:cNvSpPr txBox="1">
          <a:spLocks noChangeArrowheads="1"/>
        </xdr:cNvSpPr>
      </xdr:nvSpPr>
      <xdr:spPr bwMode="auto">
        <a:xfrm>
          <a:off x="400050" y="848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76200" cy="201840"/>
    <xdr:sp macro="" textlink="">
      <xdr:nvSpPr>
        <xdr:cNvPr id="8217" name="Text Box 25">
          <a:extLst>
            <a:ext uri="{FF2B5EF4-FFF2-40B4-BE49-F238E27FC236}">
              <a16:creationId xmlns:a16="http://schemas.microsoft.com/office/drawing/2014/main" id="{B6959DD9-CECD-9C71-C07C-4DD74C5A90AB}"/>
            </a:ext>
          </a:extLst>
        </xdr:cNvPr>
        <xdr:cNvSpPr txBox="1">
          <a:spLocks noChangeArrowheads="1"/>
        </xdr:cNvSpPr>
      </xdr:nvSpPr>
      <xdr:spPr bwMode="auto">
        <a:xfrm>
          <a:off x="400050" y="8639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76200" cy="201840"/>
    <xdr:sp macro="" textlink="">
      <xdr:nvSpPr>
        <xdr:cNvPr id="8218" name="Text Box 26">
          <a:extLst>
            <a:ext uri="{FF2B5EF4-FFF2-40B4-BE49-F238E27FC236}">
              <a16:creationId xmlns:a16="http://schemas.microsoft.com/office/drawing/2014/main" id="{4B988F01-A640-ABF5-D08D-AFAD733A5914}"/>
            </a:ext>
          </a:extLst>
        </xdr:cNvPr>
        <xdr:cNvSpPr txBox="1">
          <a:spLocks noChangeArrowheads="1"/>
        </xdr:cNvSpPr>
      </xdr:nvSpPr>
      <xdr:spPr bwMode="auto">
        <a:xfrm>
          <a:off x="400050" y="8639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76200" cy="201839"/>
    <xdr:sp macro="" textlink="">
      <xdr:nvSpPr>
        <xdr:cNvPr id="8219" name="Text Box 27">
          <a:extLst>
            <a:ext uri="{FF2B5EF4-FFF2-40B4-BE49-F238E27FC236}">
              <a16:creationId xmlns:a16="http://schemas.microsoft.com/office/drawing/2014/main" id="{3698F971-1A1E-B321-FBD2-EDD49DB1C0C5}"/>
            </a:ext>
          </a:extLst>
        </xdr:cNvPr>
        <xdr:cNvSpPr txBox="1">
          <a:spLocks noChangeArrowheads="1"/>
        </xdr:cNvSpPr>
      </xdr:nvSpPr>
      <xdr:spPr bwMode="auto">
        <a:xfrm>
          <a:off x="400050" y="8791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76200" cy="201840"/>
    <xdr:sp macro="" textlink="">
      <xdr:nvSpPr>
        <xdr:cNvPr id="8220" name="Text Box 28">
          <a:extLst>
            <a:ext uri="{FF2B5EF4-FFF2-40B4-BE49-F238E27FC236}">
              <a16:creationId xmlns:a16="http://schemas.microsoft.com/office/drawing/2014/main" id="{30C11069-B21E-9D7C-072B-EC135209010B}"/>
            </a:ext>
          </a:extLst>
        </xdr:cNvPr>
        <xdr:cNvSpPr txBox="1">
          <a:spLocks noChangeArrowheads="1"/>
        </xdr:cNvSpPr>
      </xdr:nvSpPr>
      <xdr:spPr bwMode="auto">
        <a:xfrm>
          <a:off x="400050" y="8181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76200" cy="201839"/>
    <xdr:sp macro="" textlink="">
      <xdr:nvSpPr>
        <xdr:cNvPr id="8221" name="Text Box 29">
          <a:extLst>
            <a:ext uri="{FF2B5EF4-FFF2-40B4-BE49-F238E27FC236}">
              <a16:creationId xmlns:a16="http://schemas.microsoft.com/office/drawing/2014/main" id="{A5DDF199-E3D8-57F6-266D-C12EC589234C}"/>
            </a:ext>
          </a:extLst>
        </xdr:cNvPr>
        <xdr:cNvSpPr txBox="1">
          <a:spLocks noChangeArrowheads="1"/>
        </xdr:cNvSpPr>
      </xdr:nvSpPr>
      <xdr:spPr bwMode="auto">
        <a:xfrm>
          <a:off x="400050" y="8334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76200" cy="201839"/>
    <xdr:sp macro="" textlink="">
      <xdr:nvSpPr>
        <xdr:cNvPr id="8222" name="Text Box 30">
          <a:extLst>
            <a:ext uri="{FF2B5EF4-FFF2-40B4-BE49-F238E27FC236}">
              <a16:creationId xmlns:a16="http://schemas.microsoft.com/office/drawing/2014/main" id="{62A6E23B-6212-AEAE-D128-BE62D4D0072F}"/>
            </a:ext>
          </a:extLst>
        </xdr:cNvPr>
        <xdr:cNvSpPr txBox="1">
          <a:spLocks noChangeArrowheads="1"/>
        </xdr:cNvSpPr>
      </xdr:nvSpPr>
      <xdr:spPr bwMode="auto">
        <a:xfrm>
          <a:off x="400050" y="8334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51</xdr:row>
      <xdr:rowOff>0</xdr:rowOff>
    </xdr:from>
    <xdr:ext cx="76200" cy="201839"/>
    <xdr:sp macro="" textlink="">
      <xdr:nvSpPr>
        <xdr:cNvPr id="8223" name="Text Box 31">
          <a:extLst>
            <a:ext uri="{FF2B5EF4-FFF2-40B4-BE49-F238E27FC236}">
              <a16:creationId xmlns:a16="http://schemas.microsoft.com/office/drawing/2014/main" id="{0438CB93-A707-A704-4274-DC2781931B7F}"/>
            </a:ext>
          </a:extLst>
        </xdr:cNvPr>
        <xdr:cNvSpPr txBox="1">
          <a:spLocks noChangeArrowheads="1"/>
        </xdr:cNvSpPr>
      </xdr:nvSpPr>
      <xdr:spPr bwMode="auto">
        <a:xfrm>
          <a:off x="400050" y="848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76200" cy="201840"/>
    <xdr:sp macro="" textlink="">
      <xdr:nvSpPr>
        <xdr:cNvPr id="8224" name="Text Box 32">
          <a:extLst>
            <a:ext uri="{FF2B5EF4-FFF2-40B4-BE49-F238E27FC236}">
              <a16:creationId xmlns:a16="http://schemas.microsoft.com/office/drawing/2014/main" id="{C0B4CFC1-D2D7-2D04-0A9D-49A635765CAB}"/>
            </a:ext>
          </a:extLst>
        </xdr:cNvPr>
        <xdr:cNvSpPr txBox="1">
          <a:spLocks noChangeArrowheads="1"/>
        </xdr:cNvSpPr>
      </xdr:nvSpPr>
      <xdr:spPr bwMode="auto">
        <a:xfrm>
          <a:off x="400050" y="8639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76200" cy="201840"/>
    <xdr:sp macro="" textlink="">
      <xdr:nvSpPr>
        <xdr:cNvPr id="8225" name="Text Box 33">
          <a:extLst>
            <a:ext uri="{FF2B5EF4-FFF2-40B4-BE49-F238E27FC236}">
              <a16:creationId xmlns:a16="http://schemas.microsoft.com/office/drawing/2014/main" id="{E5269B9F-95DF-5D4A-B588-F3F7B72B6ED3}"/>
            </a:ext>
          </a:extLst>
        </xdr:cNvPr>
        <xdr:cNvSpPr txBox="1">
          <a:spLocks noChangeArrowheads="1"/>
        </xdr:cNvSpPr>
      </xdr:nvSpPr>
      <xdr:spPr bwMode="auto">
        <a:xfrm>
          <a:off x="400050" y="8639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51</xdr:row>
      <xdr:rowOff>0</xdr:rowOff>
    </xdr:from>
    <xdr:ext cx="76200" cy="201839"/>
    <xdr:sp macro="" textlink="">
      <xdr:nvSpPr>
        <xdr:cNvPr id="8226" name="Text Box 34">
          <a:extLst>
            <a:ext uri="{FF2B5EF4-FFF2-40B4-BE49-F238E27FC236}">
              <a16:creationId xmlns:a16="http://schemas.microsoft.com/office/drawing/2014/main" id="{78DFBE90-7603-C93A-998E-123FD7A6D663}"/>
            </a:ext>
          </a:extLst>
        </xdr:cNvPr>
        <xdr:cNvSpPr txBox="1">
          <a:spLocks noChangeArrowheads="1"/>
        </xdr:cNvSpPr>
      </xdr:nvSpPr>
      <xdr:spPr bwMode="auto">
        <a:xfrm>
          <a:off x="400050" y="848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51</xdr:row>
      <xdr:rowOff>0</xdr:rowOff>
    </xdr:from>
    <xdr:ext cx="76200" cy="201839"/>
    <xdr:sp macro="" textlink="">
      <xdr:nvSpPr>
        <xdr:cNvPr id="8227" name="Text Box 35">
          <a:extLst>
            <a:ext uri="{FF2B5EF4-FFF2-40B4-BE49-F238E27FC236}">
              <a16:creationId xmlns:a16="http://schemas.microsoft.com/office/drawing/2014/main" id="{38AF5488-328F-7078-AB70-2B1C021166C2}"/>
            </a:ext>
          </a:extLst>
        </xdr:cNvPr>
        <xdr:cNvSpPr txBox="1">
          <a:spLocks noChangeArrowheads="1"/>
        </xdr:cNvSpPr>
      </xdr:nvSpPr>
      <xdr:spPr bwMode="auto">
        <a:xfrm>
          <a:off x="400050" y="848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76200" cy="201840"/>
    <xdr:sp macro="" textlink="">
      <xdr:nvSpPr>
        <xdr:cNvPr id="8228" name="Text Box 36">
          <a:extLst>
            <a:ext uri="{FF2B5EF4-FFF2-40B4-BE49-F238E27FC236}">
              <a16:creationId xmlns:a16="http://schemas.microsoft.com/office/drawing/2014/main" id="{E908DFB9-3D5F-7E9E-59B6-20191859A2F0}"/>
            </a:ext>
          </a:extLst>
        </xdr:cNvPr>
        <xdr:cNvSpPr txBox="1">
          <a:spLocks noChangeArrowheads="1"/>
        </xdr:cNvSpPr>
      </xdr:nvSpPr>
      <xdr:spPr bwMode="auto">
        <a:xfrm>
          <a:off x="400050" y="8639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76200" cy="201839"/>
    <xdr:sp macro="" textlink="">
      <xdr:nvSpPr>
        <xdr:cNvPr id="8229" name="Text Box 37">
          <a:extLst>
            <a:ext uri="{FF2B5EF4-FFF2-40B4-BE49-F238E27FC236}">
              <a16:creationId xmlns:a16="http://schemas.microsoft.com/office/drawing/2014/main" id="{75C3DB7A-0260-7924-36CE-77E0ED5ECE21}"/>
            </a:ext>
          </a:extLst>
        </xdr:cNvPr>
        <xdr:cNvSpPr txBox="1">
          <a:spLocks noChangeArrowheads="1"/>
        </xdr:cNvSpPr>
      </xdr:nvSpPr>
      <xdr:spPr bwMode="auto">
        <a:xfrm>
          <a:off x="400050" y="8791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76200" cy="201839"/>
    <xdr:sp macro="" textlink="">
      <xdr:nvSpPr>
        <xdr:cNvPr id="8230" name="Text Box 38">
          <a:extLst>
            <a:ext uri="{FF2B5EF4-FFF2-40B4-BE49-F238E27FC236}">
              <a16:creationId xmlns:a16="http://schemas.microsoft.com/office/drawing/2014/main" id="{6A8945D7-9967-475B-72EC-0766B53A2AB3}"/>
            </a:ext>
          </a:extLst>
        </xdr:cNvPr>
        <xdr:cNvSpPr txBox="1">
          <a:spLocks noChangeArrowheads="1"/>
        </xdr:cNvSpPr>
      </xdr:nvSpPr>
      <xdr:spPr bwMode="auto">
        <a:xfrm>
          <a:off x="400050" y="8791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76200" cy="201840"/>
    <xdr:sp macro="" textlink="">
      <xdr:nvSpPr>
        <xdr:cNvPr id="8231" name="Text Box 39">
          <a:extLst>
            <a:ext uri="{FF2B5EF4-FFF2-40B4-BE49-F238E27FC236}">
              <a16:creationId xmlns:a16="http://schemas.microsoft.com/office/drawing/2014/main" id="{78859E78-1B56-9099-24E9-A7D66168F8B5}"/>
            </a:ext>
          </a:extLst>
        </xdr:cNvPr>
        <xdr:cNvSpPr txBox="1">
          <a:spLocks noChangeArrowheads="1"/>
        </xdr:cNvSpPr>
      </xdr:nvSpPr>
      <xdr:spPr bwMode="auto">
        <a:xfrm>
          <a:off x="400050" y="8639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76200" cy="201840"/>
    <xdr:sp macro="" textlink="">
      <xdr:nvSpPr>
        <xdr:cNvPr id="8232" name="Text Box 40">
          <a:extLst>
            <a:ext uri="{FF2B5EF4-FFF2-40B4-BE49-F238E27FC236}">
              <a16:creationId xmlns:a16="http://schemas.microsoft.com/office/drawing/2014/main" id="{36E30691-DE05-90E9-AFC7-BF4CA5EAB61E}"/>
            </a:ext>
          </a:extLst>
        </xdr:cNvPr>
        <xdr:cNvSpPr txBox="1">
          <a:spLocks noChangeArrowheads="1"/>
        </xdr:cNvSpPr>
      </xdr:nvSpPr>
      <xdr:spPr bwMode="auto">
        <a:xfrm>
          <a:off x="400050" y="8639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57</xdr:row>
      <xdr:rowOff>0</xdr:rowOff>
    </xdr:from>
    <xdr:ext cx="76200" cy="201839"/>
    <xdr:sp macro="" textlink="">
      <xdr:nvSpPr>
        <xdr:cNvPr id="8233" name="Text Box 41">
          <a:extLst>
            <a:ext uri="{FF2B5EF4-FFF2-40B4-BE49-F238E27FC236}">
              <a16:creationId xmlns:a16="http://schemas.microsoft.com/office/drawing/2014/main" id="{74754436-E677-85EB-0155-D43B01C69DB8}"/>
            </a:ext>
          </a:extLst>
        </xdr:cNvPr>
        <xdr:cNvSpPr txBox="1">
          <a:spLocks noChangeArrowheads="1"/>
        </xdr:cNvSpPr>
      </xdr:nvSpPr>
      <xdr:spPr bwMode="auto">
        <a:xfrm>
          <a:off x="400050" y="9401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58</xdr:row>
      <xdr:rowOff>0</xdr:rowOff>
    </xdr:from>
    <xdr:ext cx="76200" cy="201839"/>
    <xdr:sp macro="" textlink="">
      <xdr:nvSpPr>
        <xdr:cNvPr id="8234" name="Text Box 42">
          <a:extLst>
            <a:ext uri="{FF2B5EF4-FFF2-40B4-BE49-F238E27FC236}">
              <a16:creationId xmlns:a16="http://schemas.microsoft.com/office/drawing/2014/main" id="{6247B492-4750-4561-29DA-42614C75BF30}"/>
            </a:ext>
          </a:extLst>
        </xdr:cNvPr>
        <xdr:cNvSpPr txBox="1">
          <a:spLocks noChangeArrowheads="1"/>
        </xdr:cNvSpPr>
      </xdr:nvSpPr>
      <xdr:spPr bwMode="auto">
        <a:xfrm>
          <a:off x="400050" y="9553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76200" cy="201840"/>
    <xdr:sp macro="" textlink="">
      <xdr:nvSpPr>
        <xdr:cNvPr id="8235" name="Text Box 43">
          <a:extLst>
            <a:ext uri="{FF2B5EF4-FFF2-40B4-BE49-F238E27FC236}">
              <a16:creationId xmlns:a16="http://schemas.microsoft.com/office/drawing/2014/main" id="{09F1F3E4-C366-6A31-8532-6AFE26523B39}"/>
            </a:ext>
          </a:extLst>
        </xdr:cNvPr>
        <xdr:cNvSpPr txBox="1">
          <a:spLocks noChangeArrowheads="1"/>
        </xdr:cNvSpPr>
      </xdr:nvSpPr>
      <xdr:spPr bwMode="auto">
        <a:xfrm>
          <a:off x="400050" y="9705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76200" cy="201839"/>
    <xdr:sp macro="" textlink="">
      <xdr:nvSpPr>
        <xdr:cNvPr id="8236" name="Text Box 44">
          <a:extLst>
            <a:ext uri="{FF2B5EF4-FFF2-40B4-BE49-F238E27FC236}">
              <a16:creationId xmlns:a16="http://schemas.microsoft.com/office/drawing/2014/main" id="{60902275-D1A3-C6CF-E7BB-1D164969207F}"/>
            </a:ext>
          </a:extLst>
        </xdr:cNvPr>
        <xdr:cNvSpPr txBox="1">
          <a:spLocks noChangeArrowheads="1"/>
        </xdr:cNvSpPr>
      </xdr:nvSpPr>
      <xdr:spPr bwMode="auto">
        <a:xfrm>
          <a:off x="400050" y="11687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76200" cy="201840"/>
    <xdr:sp macro="" textlink="">
      <xdr:nvSpPr>
        <xdr:cNvPr id="8237" name="Text Box 45">
          <a:extLst>
            <a:ext uri="{FF2B5EF4-FFF2-40B4-BE49-F238E27FC236}">
              <a16:creationId xmlns:a16="http://schemas.microsoft.com/office/drawing/2014/main" id="{2B238BA2-2D31-084D-9232-D9B3007B8D1F}"/>
            </a:ext>
          </a:extLst>
        </xdr:cNvPr>
        <xdr:cNvSpPr txBox="1">
          <a:spLocks noChangeArrowheads="1"/>
        </xdr:cNvSpPr>
      </xdr:nvSpPr>
      <xdr:spPr bwMode="auto">
        <a:xfrm>
          <a:off x="400050" y="11839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76200" cy="201839"/>
    <xdr:sp macro="" textlink="">
      <xdr:nvSpPr>
        <xdr:cNvPr id="8238" name="Text Box 46">
          <a:extLst>
            <a:ext uri="{FF2B5EF4-FFF2-40B4-BE49-F238E27FC236}">
              <a16:creationId xmlns:a16="http://schemas.microsoft.com/office/drawing/2014/main" id="{C7DE418C-42A9-DFA9-778B-D9E3FD0A8CB6}"/>
            </a:ext>
          </a:extLst>
        </xdr:cNvPr>
        <xdr:cNvSpPr txBox="1">
          <a:spLocks noChangeArrowheads="1"/>
        </xdr:cNvSpPr>
      </xdr:nvSpPr>
      <xdr:spPr bwMode="auto">
        <a:xfrm>
          <a:off x="400050" y="11991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45</xdr:row>
      <xdr:rowOff>38100</xdr:rowOff>
    </xdr:from>
    <xdr:to>
      <xdr:col>0</xdr:col>
      <xdr:colOff>1038225</xdr:colOff>
      <xdr:row>48</xdr:row>
      <xdr:rowOff>9525</xdr:rowOff>
    </xdr:to>
    <xdr:sp macro="" textlink="">
      <xdr:nvSpPr>
        <xdr:cNvPr id="419841" name="Text Box 1">
          <a:extLst>
            <a:ext uri="{FF2B5EF4-FFF2-40B4-BE49-F238E27FC236}">
              <a16:creationId xmlns:a16="http://schemas.microsoft.com/office/drawing/2014/main" id="{0A9C4264-F7DB-B8B1-D2AC-254A2B2D5ECC}"/>
            </a:ext>
          </a:extLst>
        </xdr:cNvPr>
        <xdr:cNvSpPr txBox="1">
          <a:spLocks noChangeArrowheads="1"/>
        </xdr:cNvSpPr>
      </xdr:nvSpPr>
      <xdr:spPr bwMode="auto">
        <a:xfrm>
          <a:off x="142875" y="853440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66675</xdr:rowOff>
    </xdr:from>
    <xdr:to>
      <xdr:col>0</xdr:col>
      <xdr:colOff>1038225</xdr:colOff>
      <xdr:row>48</xdr:row>
      <xdr:rowOff>38100</xdr:rowOff>
    </xdr:to>
    <xdr:sp macro="" textlink="">
      <xdr:nvSpPr>
        <xdr:cNvPr id="419842" name="Text Box 2">
          <a:extLst>
            <a:ext uri="{FF2B5EF4-FFF2-40B4-BE49-F238E27FC236}">
              <a16:creationId xmlns:a16="http://schemas.microsoft.com/office/drawing/2014/main" id="{9C7BBA58-B7CA-20FC-19C5-6833A76A7DD7}"/>
            </a:ext>
          </a:extLst>
        </xdr:cNvPr>
        <xdr:cNvSpPr txBox="1">
          <a:spLocks noChangeArrowheads="1"/>
        </xdr:cNvSpPr>
      </xdr:nvSpPr>
      <xdr:spPr bwMode="auto">
        <a:xfrm>
          <a:off x="142875" y="85629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38100</xdr:rowOff>
    </xdr:from>
    <xdr:to>
      <xdr:col>0</xdr:col>
      <xdr:colOff>1038225</xdr:colOff>
      <xdr:row>48</xdr:row>
      <xdr:rowOff>9525</xdr:rowOff>
    </xdr:to>
    <xdr:sp macro="" textlink="">
      <xdr:nvSpPr>
        <xdr:cNvPr id="419843" name="Text Box 3">
          <a:extLst>
            <a:ext uri="{FF2B5EF4-FFF2-40B4-BE49-F238E27FC236}">
              <a16:creationId xmlns:a16="http://schemas.microsoft.com/office/drawing/2014/main" id="{0095A22D-7A48-F11A-030C-4715DEA43DCF}"/>
            </a:ext>
          </a:extLst>
        </xdr:cNvPr>
        <xdr:cNvSpPr txBox="1">
          <a:spLocks noChangeArrowheads="1"/>
        </xdr:cNvSpPr>
      </xdr:nvSpPr>
      <xdr:spPr bwMode="auto">
        <a:xfrm>
          <a:off x="142875" y="853440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66675</xdr:rowOff>
    </xdr:from>
    <xdr:to>
      <xdr:col>0</xdr:col>
      <xdr:colOff>1038225</xdr:colOff>
      <xdr:row>48</xdr:row>
      <xdr:rowOff>38100</xdr:rowOff>
    </xdr:to>
    <xdr:sp macro="" textlink="">
      <xdr:nvSpPr>
        <xdr:cNvPr id="419844" name="Text Box 4">
          <a:extLst>
            <a:ext uri="{FF2B5EF4-FFF2-40B4-BE49-F238E27FC236}">
              <a16:creationId xmlns:a16="http://schemas.microsoft.com/office/drawing/2014/main" id="{36CAEA61-FA11-3D81-C05F-A29749AFB1F5}"/>
            </a:ext>
          </a:extLst>
        </xdr:cNvPr>
        <xdr:cNvSpPr txBox="1">
          <a:spLocks noChangeArrowheads="1"/>
        </xdr:cNvSpPr>
      </xdr:nvSpPr>
      <xdr:spPr bwMode="auto">
        <a:xfrm>
          <a:off x="142875" y="85629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38100</xdr:rowOff>
    </xdr:from>
    <xdr:to>
      <xdr:col>0</xdr:col>
      <xdr:colOff>1038225</xdr:colOff>
      <xdr:row>48</xdr:row>
      <xdr:rowOff>9525</xdr:rowOff>
    </xdr:to>
    <xdr:sp macro="" textlink="">
      <xdr:nvSpPr>
        <xdr:cNvPr id="419847" name="Text Box 7">
          <a:extLst>
            <a:ext uri="{FF2B5EF4-FFF2-40B4-BE49-F238E27FC236}">
              <a16:creationId xmlns:a16="http://schemas.microsoft.com/office/drawing/2014/main" id="{7B235B2F-90A5-6A56-EF6C-7C90E7A90A9F}"/>
            </a:ext>
          </a:extLst>
        </xdr:cNvPr>
        <xdr:cNvSpPr txBox="1">
          <a:spLocks noChangeArrowheads="1"/>
        </xdr:cNvSpPr>
      </xdr:nvSpPr>
      <xdr:spPr bwMode="auto">
        <a:xfrm>
          <a:off x="142875" y="853440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66675</xdr:rowOff>
    </xdr:from>
    <xdr:to>
      <xdr:col>0</xdr:col>
      <xdr:colOff>1038225</xdr:colOff>
      <xdr:row>48</xdr:row>
      <xdr:rowOff>38100</xdr:rowOff>
    </xdr:to>
    <xdr:sp macro="" textlink="">
      <xdr:nvSpPr>
        <xdr:cNvPr id="419848" name="Text Box 8">
          <a:extLst>
            <a:ext uri="{FF2B5EF4-FFF2-40B4-BE49-F238E27FC236}">
              <a16:creationId xmlns:a16="http://schemas.microsoft.com/office/drawing/2014/main" id="{7C3B930C-4F53-5EC5-135E-05A74ECB460A}"/>
            </a:ext>
          </a:extLst>
        </xdr:cNvPr>
        <xdr:cNvSpPr txBox="1">
          <a:spLocks noChangeArrowheads="1"/>
        </xdr:cNvSpPr>
      </xdr:nvSpPr>
      <xdr:spPr bwMode="auto">
        <a:xfrm>
          <a:off x="142875" y="85629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38100</xdr:rowOff>
    </xdr:from>
    <xdr:to>
      <xdr:col>0</xdr:col>
      <xdr:colOff>1038225</xdr:colOff>
      <xdr:row>48</xdr:row>
      <xdr:rowOff>9525</xdr:rowOff>
    </xdr:to>
    <xdr:sp macro="" textlink="">
      <xdr:nvSpPr>
        <xdr:cNvPr id="419849" name="Text Box 9">
          <a:extLst>
            <a:ext uri="{FF2B5EF4-FFF2-40B4-BE49-F238E27FC236}">
              <a16:creationId xmlns:a16="http://schemas.microsoft.com/office/drawing/2014/main" id="{45B399DA-7D03-8633-9BC9-0B5E7430BC38}"/>
            </a:ext>
          </a:extLst>
        </xdr:cNvPr>
        <xdr:cNvSpPr txBox="1">
          <a:spLocks noChangeArrowheads="1"/>
        </xdr:cNvSpPr>
      </xdr:nvSpPr>
      <xdr:spPr bwMode="auto">
        <a:xfrm>
          <a:off x="142875" y="853440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66675</xdr:rowOff>
    </xdr:from>
    <xdr:to>
      <xdr:col>0</xdr:col>
      <xdr:colOff>1038225</xdr:colOff>
      <xdr:row>48</xdr:row>
      <xdr:rowOff>38100</xdr:rowOff>
    </xdr:to>
    <xdr:sp macro="" textlink="">
      <xdr:nvSpPr>
        <xdr:cNvPr id="419850" name="Text Box 10">
          <a:extLst>
            <a:ext uri="{FF2B5EF4-FFF2-40B4-BE49-F238E27FC236}">
              <a16:creationId xmlns:a16="http://schemas.microsoft.com/office/drawing/2014/main" id="{109C07DC-39E8-874F-5FB6-B310ED41714A}"/>
            </a:ext>
          </a:extLst>
        </xdr:cNvPr>
        <xdr:cNvSpPr txBox="1">
          <a:spLocks noChangeArrowheads="1"/>
        </xdr:cNvSpPr>
      </xdr:nvSpPr>
      <xdr:spPr bwMode="auto">
        <a:xfrm>
          <a:off x="142875" y="85629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38100</xdr:rowOff>
    </xdr:from>
    <xdr:to>
      <xdr:col>0</xdr:col>
      <xdr:colOff>1038225</xdr:colOff>
      <xdr:row>48</xdr:row>
      <xdr:rowOff>9525</xdr:rowOff>
    </xdr:to>
    <xdr:sp macro="" textlink="">
      <xdr:nvSpPr>
        <xdr:cNvPr id="419851" name="Text Box 11">
          <a:extLst>
            <a:ext uri="{FF2B5EF4-FFF2-40B4-BE49-F238E27FC236}">
              <a16:creationId xmlns:a16="http://schemas.microsoft.com/office/drawing/2014/main" id="{A636CCCF-498A-BE3C-127F-BE8800233F71}"/>
            </a:ext>
          </a:extLst>
        </xdr:cNvPr>
        <xdr:cNvSpPr txBox="1">
          <a:spLocks noChangeArrowheads="1"/>
        </xdr:cNvSpPr>
      </xdr:nvSpPr>
      <xdr:spPr bwMode="auto">
        <a:xfrm>
          <a:off x="142875" y="853440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66675</xdr:rowOff>
    </xdr:from>
    <xdr:to>
      <xdr:col>0</xdr:col>
      <xdr:colOff>1038225</xdr:colOff>
      <xdr:row>48</xdr:row>
      <xdr:rowOff>38100</xdr:rowOff>
    </xdr:to>
    <xdr:sp macro="" textlink="">
      <xdr:nvSpPr>
        <xdr:cNvPr id="419852" name="Text Box 12">
          <a:extLst>
            <a:ext uri="{FF2B5EF4-FFF2-40B4-BE49-F238E27FC236}">
              <a16:creationId xmlns:a16="http://schemas.microsoft.com/office/drawing/2014/main" id="{53AE3834-E910-4D85-787C-3AB4F688E304}"/>
            </a:ext>
          </a:extLst>
        </xdr:cNvPr>
        <xdr:cNvSpPr txBox="1">
          <a:spLocks noChangeArrowheads="1"/>
        </xdr:cNvSpPr>
      </xdr:nvSpPr>
      <xdr:spPr bwMode="auto">
        <a:xfrm>
          <a:off x="142875" y="85629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38100</xdr:rowOff>
    </xdr:from>
    <xdr:to>
      <xdr:col>0</xdr:col>
      <xdr:colOff>1038225</xdr:colOff>
      <xdr:row>48</xdr:row>
      <xdr:rowOff>9525</xdr:rowOff>
    </xdr:to>
    <xdr:sp macro="" textlink="">
      <xdr:nvSpPr>
        <xdr:cNvPr id="419853" name="Text Box 13">
          <a:extLst>
            <a:ext uri="{FF2B5EF4-FFF2-40B4-BE49-F238E27FC236}">
              <a16:creationId xmlns:a16="http://schemas.microsoft.com/office/drawing/2014/main" id="{E3012CAE-7872-3E4E-6DA4-C2BEF41FC3A6}"/>
            </a:ext>
          </a:extLst>
        </xdr:cNvPr>
        <xdr:cNvSpPr txBox="1">
          <a:spLocks noChangeArrowheads="1"/>
        </xdr:cNvSpPr>
      </xdr:nvSpPr>
      <xdr:spPr bwMode="auto">
        <a:xfrm>
          <a:off x="142875" y="853440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66675</xdr:rowOff>
    </xdr:from>
    <xdr:to>
      <xdr:col>0</xdr:col>
      <xdr:colOff>1038225</xdr:colOff>
      <xdr:row>48</xdr:row>
      <xdr:rowOff>38100</xdr:rowOff>
    </xdr:to>
    <xdr:sp macro="" textlink="">
      <xdr:nvSpPr>
        <xdr:cNvPr id="419854" name="Text Box 14">
          <a:extLst>
            <a:ext uri="{FF2B5EF4-FFF2-40B4-BE49-F238E27FC236}">
              <a16:creationId xmlns:a16="http://schemas.microsoft.com/office/drawing/2014/main" id="{782916C0-9E69-15B9-02CE-4EB220BE9161}"/>
            </a:ext>
          </a:extLst>
        </xdr:cNvPr>
        <xdr:cNvSpPr txBox="1">
          <a:spLocks noChangeArrowheads="1"/>
        </xdr:cNvSpPr>
      </xdr:nvSpPr>
      <xdr:spPr bwMode="auto">
        <a:xfrm>
          <a:off x="142875" y="85629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38100</xdr:rowOff>
    </xdr:from>
    <xdr:to>
      <xdr:col>0</xdr:col>
      <xdr:colOff>1038225</xdr:colOff>
      <xdr:row>48</xdr:row>
      <xdr:rowOff>9525</xdr:rowOff>
    </xdr:to>
    <xdr:sp macro="" textlink="">
      <xdr:nvSpPr>
        <xdr:cNvPr id="419855" name="Text Box 15">
          <a:extLst>
            <a:ext uri="{FF2B5EF4-FFF2-40B4-BE49-F238E27FC236}">
              <a16:creationId xmlns:a16="http://schemas.microsoft.com/office/drawing/2014/main" id="{936F694C-668F-0F63-7E19-7CA44CA43623}"/>
            </a:ext>
          </a:extLst>
        </xdr:cNvPr>
        <xdr:cNvSpPr txBox="1">
          <a:spLocks noChangeArrowheads="1"/>
        </xdr:cNvSpPr>
      </xdr:nvSpPr>
      <xdr:spPr bwMode="auto">
        <a:xfrm>
          <a:off x="142875" y="853440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66675</xdr:rowOff>
    </xdr:from>
    <xdr:to>
      <xdr:col>0</xdr:col>
      <xdr:colOff>1038225</xdr:colOff>
      <xdr:row>48</xdr:row>
      <xdr:rowOff>38100</xdr:rowOff>
    </xdr:to>
    <xdr:sp macro="" textlink="">
      <xdr:nvSpPr>
        <xdr:cNvPr id="419856" name="Text Box 16">
          <a:extLst>
            <a:ext uri="{FF2B5EF4-FFF2-40B4-BE49-F238E27FC236}">
              <a16:creationId xmlns:a16="http://schemas.microsoft.com/office/drawing/2014/main" id="{ACA6924A-8893-C267-8A87-4CB6E19049E0}"/>
            </a:ext>
          </a:extLst>
        </xdr:cNvPr>
        <xdr:cNvSpPr txBox="1">
          <a:spLocks noChangeArrowheads="1"/>
        </xdr:cNvSpPr>
      </xdr:nvSpPr>
      <xdr:spPr bwMode="auto">
        <a:xfrm>
          <a:off x="142875" y="85629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38100</xdr:rowOff>
    </xdr:from>
    <xdr:to>
      <xdr:col>0</xdr:col>
      <xdr:colOff>1038225</xdr:colOff>
      <xdr:row>48</xdr:row>
      <xdr:rowOff>9525</xdr:rowOff>
    </xdr:to>
    <xdr:sp macro="" textlink="">
      <xdr:nvSpPr>
        <xdr:cNvPr id="419857" name="Text Box 17">
          <a:extLst>
            <a:ext uri="{FF2B5EF4-FFF2-40B4-BE49-F238E27FC236}">
              <a16:creationId xmlns:a16="http://schemas.microsoft.com/office/drawing/2014/main" id="{BF0537C1-A09B-463A-22C9-7D4E2065DC5F}"/>
            </a:ext>
          </a:extLst>
        </xdr:cNvPr>
        <xdr:cNvSpPr txBox="1">
          <a:spLocks noChangeArrowheads="1"/>
        </xdr:cNvSpPr>
      </xdr:nvSpPr>
      <xdr:spPr bwMode="auto">
        <a:xfrm>
          <a:off x="142875" y="853440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66675</xdr:rowOff>
    </xdr:from>
    <xdr:to>
      <xdr:col>0</xdr:col>
      <xdr:colOff>1038225</xdr:colOff>
      <xdr:row>48</xdr:row>
      <xdr:rowOff>38100</xdr:rowOff>
    </xdr:to>
    <xdr:sp macro="" textlink="">
      <xdr:nvSpPr>
        <xdr:cNvPr id="419858" name="Text Box 18">
          <a:extLst>
            <a:ext uri="{FF2B5EF4-FFF2-40B4-BE49-F238E27FC236}">
              <a16:creationId xmlns:a16="http://schemas.microsoft.com/office/drawing/2014/main" id="{2311A903-B80E-F10F-A885-45B0B10F69ED}"/>
            </a:ext>
          </a:extLst>
        </xdr:cNvPr>
        <xdr:cNvSpPr txBox="1">
          <a:spLocks noChangeArrowheads="1"/>
        </xdr:cNvSpPr>
      </xdr:nvSpPr>
      <xdr:spPr bwMode="auto">
        <a:xfrm>
          <a:off x="142875" y="85629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38100</xdr:rowOff>
    </xdr:from>
    <xdr:to>
      <xdr:col>0</xdr:col>
      <xdr:colOff>1038225</xdr:colOff>
      <xdr:row>48</xdr:row>
      <xdr:rowOff>9525</xdr:rowOff>
    </xdr:to>
    <xdr:sp macro="" textlink="">
      <xdr:nvSpPr>
        <xdr:cNvPr id="419859" name="Text Box 19">
          <a:extLst>
            <a:ext uri="{FF2B5EF4-FFF2-40B4-BE49-F238E27FC236}">
              <a16:creationId xmlns:a16="http://schemas.microsoft.com/office/drawing/2014/main" id="{C0176CE6-0256-1E89-1078-F9BC82E6AED4}"/>
            </a:ext>
          </a:extLst>
        </xdr:cNvPr>
        <xdr:cNvSpPr txBox="1">
          <a:spLocks noChangeArrowheads="1"/>
        </xdr:cNvSpPr>
      </xdr:nvSpPr>
      <xdr:spPr bwMode="auto">
        <a:xfrm>
          <a:off x="142875" y="853440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66675</xdr:rowOff>
    </xdr:from>
    <xdr:to>
      <xdr:col>0</xdr:col>
      <xdr:colOff>1038225</xdr:colOff>
      <xdr:row>48</xdr:row>
      <xdr:rowOff>38100</xdr:rowOff>
    </xdr:to>
    <xdr:sp macro="" textlink="">
      <xdr:nvSpPr>
        <xdr:cNvPr id="419860" name="Text Box 20">
          <a:extLst>
            <a:ext uri="{FF2B5EF4-FFF2-40B4-BE49-F238E27FC236}">
              <a16:creationId xmlns:a16="http://schemas.microsoft.com/office/drawing/2014/main" id="{F316F418-5040-C773-23EC-A4FC3A450726}"/>
            </a:ext>
          </a:extLst>
        </xdr:cNvPr>
        <xdr:cNvSpPr txBox="1">
          <a:spLocks noChangeArrowheads="1"/>
        </xdr:cNvSpPr>
      </xdr:nvSpPr>
      <xdr:spPr bwMode="auto">
        <a:xfrm>
          <a:off x="142875" y="85629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38100</xdr:rowOff>
    </xdr:from>
    <xdr:to>
      <xdr:col>0</xdr:col>
      <xdr:colOff>1038225</xdr:colOff>
      <xdr:row>48</xdr:row>
      <xdr:rowOff>9525</xdr:rowOff>
    </xdr:to>
    <xdr:sp macro="" textlink="">
      <xdr:nvSpPr>
        <xdr:cNvPr id="419861" name="Text Box 21">
          <a:extLst>
            <a:ext uri="{FF2B5EF4-FFF2-40B4-BE49-F238E27FC236}">
              <a16:creationId xmlns:a16="http://schemas.microsoft.com/office/drawing/2014/main" id="{18782F9A-DB3F-FF05-251F-A111DF9A30DB}"/>
            </a:ext>
          </a:extLst>
        </xdr:cNvPr>
        <xdr:cNvSpPr txBox="1">
          <a:spLocks noChangeArrowheads="1"/>
        </xdr:cNvSpPr>
      </xdr:nvSpPr>
      <xdr:spPr bwMode="auto">
        <a:xfrm>
          <a:off x="142875" y="853440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66675</xdr:rowOff>
    </xdr:from>
    <xdr:to>
      <xdr:col>0</xdr:col>
      <xdr:colOff>1038225</xdr:colOff>
      <xdr:row>48</xdr:row>
      <xdr:rowOff>38100</xdr:rowOff>
    </xdr:to>
    <xdr:sp macro="" textlink="">
      <xdr:nvSpPr>
        <xdr:cNvPr id="419862" name="Text Box 22">
          <a:extLst>
            <a:ext uri="{FF2B5EF4-FFF2-40B4-BE49-F238E27FC236}">
              <a16:creationId xmlns:a16="http://schemas.microsoft.com/office/drawing/2014/main" id="{26F862CB-CD06-F863-AB9D-A5865CBD5865}"/>
            </a:ext>
          </a:extLst>
        </xdr:cNvPr>
        <xdr:cNvSpPr txBox="1">
          <a:spLocks noChangeArrowheads="1"/>
        </xdr:cNvSpPr>
      </xdr:nvSpPr>
      <xdr:spPr bwMode="auto">
        <a:xfrm>
          <a:off x="142875" y="85629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38100</xdr:rowOff>
    </xdr:from>
    <xdr:to>
      <xdr:col>0</xdr:col>
      <xdr:colOff>1038225</xdr:colOff>
      <xdr:row>48</xdr:row>
      <xdr:rowOff>9525</xdr:rowOff>
    </xdr:to>
    <xdr:sp macro="" textlink="">
      <xdr:nvSpPr>
        <xdr:cNvPr id="419863" name="Text Box 23">
          <a:extLst>
            <a:ext uri="{FF2B5EF4-FFF2-40B4-BE49-F238E27FC236}">
              <a16:creationId xmlns:a16="http://schemas.microsoft.com/office/drawing/2014/main" id="{A7F009D6-2405-0890-27C0-4FF71804B482}"/>
            </a:ext>
          </a:extLst>
        </xdr:cNvPr>
        <xdr:cNvSpPr txBox="1">
          <a:spLocks noChangeArrowheads="1"/>
        </xdr:cNvSpPr>
      </xdr:nvSpPr>
      <xdr:spPr bwMode="auto">
        <a:xfrm>
          <a:off x="142875" y="853440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66675</xdr:rowOff>
    </xdr:from>
    <xdr:to>
      <xdr:col>0</xdr:col>
      <xdr:colOff>1038225</xdr:colOff>
      <xdr:row>48</xdr:row>
      <xdr:rowOff>38100</xdr:rowOff>
    </xdr:to>
    <xdr:sp macro="" textlink="">
      <xdr:nvSpPr>
        <xdr:cNvPr id="419864" name="Text Box 24">
          <a:extLst>
            <a:ext uri="{FF2B5EF4-FFF2-40B4-BE49-F238E27FC236}">
              <a16:creationId xmlns:a16="http://schemas.microsoft.com/office/drawing/2014/main" id="{67F27775-5CC1-39BE-B222-9AF55EA0D9E4}"/>
            </a:ext>
          </a:extLst>
        </xdr:cNvPr>
        <xdr:cNvSpPr txBox="1">
          <a:spLocks noChangeArrowheads="1"/>
        </xdr:cNvSpPr>
      </xdr:nvSpPr>
      <xdr:spPr bwMode="auto">
        <a:xfrm>
          <a:off x="142875" y="85629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38100</xdr:rowOff>
    </xdr:from>
    <xdr:to>
      <xdr:col>0</xdr:col>
      <xdr:colOff>1038225</xdr:colOff>
      <xdr:row>48</xdr:row>
      <xdr:rowOff>9525</xdr:rowOff>
    </xdr:to>
    <xdr:sp macro="" textlink="">
      <xdr:nvSpPr>
        <xdr:cNvPr id="419865" name="Text Box 25">
          <a:extLst>
            <a:ext uri="{FF2B5EF4-FFF2-40B4-BE49-F238E27FC236}">
              <a16:creationId xmlns:a16="http://schemas.microsoft.com/office/drawing/2014/main" id="{E01F8084-CECB-399C-A639-3C268841E96D}"/>
            </a:ext>
          </a:extLst>
        </xdr:cNvPr>
        <xdr:cNvSpPr txBox="1">
          <a:spLocks noChangeArrowheads="1"/>
        </xdr:cNvSpPr>
      </xdr:nvSpPr>
      <xdr:spPr bwMode="auto">
        <a:xfrm>
          <a:off x="142875" y="853440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66675</xdr:rowOff>
    </xdr:from>
    <xdr:to>
      <xdr:col>0</xdr:col>
      <xdr:colOff>1038225</xdr:colOff>
      <xdr:row>48</xdr:row>
      <xdr:rowOff>38100</xdr:rowOff>
    </xdr:to>
    <xdr:sp macro="" textlink="">
      <xdr:nvSpPr>
        <xdr:cNvPr id="419866" name="Text Box 26">
          <a:extLst>
            <a:ext uri="{FF2B5EF4-FFF2-40B4-BE49-F238E27FC236}">
              <a16:creationId xmlns:a16="http://schemas.microsoft.com/office/drawing/2014/main" id="{DE6B6FD1-D868-02D6-B4AF-05019BA3E661}"/>
            </a:ext>
          </a:extLst>
        </xdr:cNvPr>
        <xdr:cNvSpPr txBox="1">
          <a:spLocks noChangeArrowheads="1"/>
        </xdr:cNvSpPr>
      </xdr:nvSpPr>
      <xdr:spPr bwMode="auto">
        <a:xfrm>
          <a:off x="142875" y="85629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38100</xdr:rowOff>
    </xdr:from>
    <xdr:to>
      <xdr:col>0</xdr:col>
      <xdr:colOff>1038225</xdr:colOff>
      <xdr:row>48</xdr:row>
      <xdr:rowOff>9525</xdr:rowOff>
    </xdr:to>
    <xdr:sp macro="" textlink="">
      <xdr:nvSpPr>
        <xdr:cNvPr id="419867" name="Text Box 27">
          <a:extLst>
            <a:ext uri="{FF2B5EF4-FFF2-40B4-BE49-F238E27FC236}">
              <a16:creationId xmlns:a16="http://schemas.microsoft.com/office/drawing/2014/main" id="{D9E976AE-2D24-8FA3-A7A9-FD0C2C636718}"/>
            </a:ext>
          </a:extLst>
        </xdr:cNvPr>
        <xdr:cNvSpPr txBox="1">
          <a:spLocks noChangeArrowheads="1"/>
        </xdr:cNvSpPr>
      </xdr:nvSpPr>
      <xdr:spPr bwMode="auto">
        <a:xfrm>
          <a:off x="142875" y="853440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66675</xdr:rowOff>
    </xdr:from>
    <xdr:to>
      <xdr:col>0</xdr:col>
      <xdr:colOff>1038225</xdr:colOff>
      <xdr:row>48</xdr:row>
      <xdr:rowOff>38100</xdr:rowOff>
    </xdr:to>
    <xdr:sp macro="" textlink="">
      <xdr:nvSpPr>
        <xdr:cNvPr id="419868" name="Text Box 28">
          <a:extLst>
            <a:ext uri="{FF2B5EF4-FFF2-40B4-BE49-F238E27FC236}">
              <a16:creationId xmlns:a16="http://schemas.microsoft.com/office/drawing/2014/main" id="{42FBA8DC-440B-EE36-6E76-1FA59283E56F}"/>
            </a:ext>
          </a:extLst>
        </xdr:cNvPr>
        <xdr:cNvSpPr txBox="1">
          <a:spLocks noChangeArrowheads="1"/>
        </xdr:cNvSpPr>
      </xdr:nvSpPr>
      <xdr:spPr bwMode="auto">
        <a:xfrm>
          <a:off x="142875" y="85629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38100</xdr:rowOff>
    </xdr:from>
    <xdr:to>
      <xdr:col>0</xdr:col>
      <xdr:colOff>1038225</xdr:colOff>
      <xdr:row>48</xdr:row>
      <xdr:rowOff>9525</xdr:rowOff>
    </xdr:to>
    <xdr:sp macro="" textlink="">
      <xdr:nvSpPr>
        <xdr:cNvPr id="419869" name="Text Box 29">
          <a:extLst>
            <a:ext uri="{FF2B5EF4-FFF2-40B4-BE49-F238E27FC236}">
              <a16:creationId xmlns:a16="http://schemas.microsoft.com/office/drawing/2014/main" id="{EC5C30A2-48C9-AC51-7EFE-EEC087D9A2F0}"/>
            </a:ext>
          </a:extLst>
        </xdr:cNvPr>
        <xdr:cNvSpPr txBox="1">
          <a:spLocks noChangeArrowheads="1"/>
        </xdr:cNvSpPr>
      </xdr:nvSpPr>
      <xdr:spPr bwMode="auto">
        <a:xfrm>
          <a:off x="142875" y="853440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66675</xdr:rowOff>
    </xdr:from>
    <xdr:to>
      <xdr:col>0</xdr:col>
      <xdr:colOff>1038225</xdr:colOff>
      <xdr:row>48</xdr:row>
      <xdr:rowOff>38100</xdr:rowOff>
    </xdr:to>
    <xdr:sp macro="" textlink="">
      <xdr:nvSpPr>
        <xdr:cNvPr id="419870" name="Text Box 30">
          <a:extLst>
            <a:ext uri="{FF2B5EF4-FFF2-40B4-BE49-F238E27FC236}">
              <a16:creationId xmlns:a16="http://schemas.microsoft.com/office/drawing/2014/main" id="{C29DC5CB-69AE-6A6E-7CD1-5E2E6C3CF8AC}"/>
            </a:ext>
          </a:extLst>
        </xdr:cNvPr>
        <xdr:cNvSpPr txBox="1">
          <a:spLocks noChangeArrowheads="1"/>
        </xdr:cNvSpPr>
      </xdr:nvSpPr>
      <xdr:spPr bwMode="auto">
        <a:xfrm>
          <a:off x="142875" y="85629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38100</xdr:rowOff>
    </xdr:from>
    <xdr:to>
      <xdr:col>0</xdr:col>
      <xdr:colOff>1038225</xdr:colOff>
      <xdr:row>48</xdr:row>
      <xdr:rowOff>9525</xdr:rowOff>
    </xdr:to>
    <xdr:sp macro="" textlink="">
      <xdr:nvSpPr>
        <xdr:cNvPr id="419871" name="Text Box 31">
          <a:extLst>
            <a:ext uri="{FF2B5EF4-FFF2-40B4-BE49-F238E27FC236}">
              <a16:creationId xmlns:a16="http://schemas.microsoft.com/office/drawing/2014/main" id="{82D781AD-A340-6AE1-AC2C-B41D27A7FB60}"/>
            </a:ext>
          </a:extLst>
        </xdr:cNvPr>
        <xdr:cNvSpPr txBox="1">
          <a:spLocks noChangeArrowheads="1"/>
        </xdr:cNvSpPr>
      </xdr:nvSpPr>
      <xdr:spPr bwMode="auto">
        <a:xfrm>
          <a:off x="142875" y="853440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66675</xdr:rowOff>
    </xdr:from>
    <xdr:to>
      <xdr:col>0</xdr:col>
      <xdr:colOff>1038225</xdr:colOff>
      <xdr:row>48</xdr:row>
      <xdr:rowOff>38100</xdr:rowOff>
    </xdr:to>
    <xdr:sp macro="" textlink="">
      <xdr:nvSpPr>
        <xdr:cNvPr id="419872" name="Text Box 32">
          <a:extLst>
            <a:ext uri="{FF2B5EF4-FFF2-40B4-BE49-F238E27FC236}">
              <a16:creationId xmlns:a16="http://schemas.microsoft.com/office/drawing/2014/main" id="{67E773DE-7B98-96DF-267B-01ADFF97571F}"/>
            </a:ext>
          </a:extLst>
        </xdr:cNvPr>
        <xdr:cNvSpPr txBox="1">
          <a:spLocks noChangeArrowheads="1"/>
        </xdr:cNvSpPr>
      </xdr:nvSpPr>
      <xdr:spPr bwMode="auto">
        <a:xfrm>
          <a:off x="142875" y="85629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38100</xdr:rowOff>
    </xdr:from>
    <xdr:to>
      <xdr:col>0</xdr:col>
      <xdr:colOff>1038225</xdr:colOff>
      <xdr:row>48</xdr:row>
      <xdr:rowOff>9525</xdr:rowOff>
    </xdr:to>
    <xdr:sp macro="" textlink="">
      <xdr:nvSpPr>
        <xdr:cNvPr id="419873" name="Text Box 33">
          <a:extLst>
            <a:ext uri="{FF2B5EF4-FFF2-40B4-BE49-F238E27FC236}">
              <a16:creationId xmlns:a16="http://schemas.microsoft.com/office/drawing/2014/main" id="{3BDEDB7D-5C04-9429-E3F6-8BF6EA6E009E}"/>
            </a:ext>
          </a:extLst>
        </xdr:cNvPr>
        <xdr:cNvSpPr txBox="1">
          <a:spLocks noChangeArrowheads="1"/>
        </xdr:cNvSpPr>
      </xdr:nvSpPr>
      <xdr:spPr bwMode="auto">
        <a:xfrm>
          <a:off x="142875" y="853440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45</xdr:row>
      <xdr:rowOff>66675</xdr:rowOff>
    </xdr:from>
    <xdr:to>
      <xdr:col>0</xdr:col>
      <xdr:colOff>1038225</xdr:colOff>
      <xdr:row>48</xdr:row>
      <xdr:rowOff>38100</xdr:rowOff>
    </xdr:to>
    <xdr:sp macro="" textlink="">
      <xdr:nvSpPr>
        <xdr:cNvPr id="419874" name="Text Box 34">
          <a:extLst>
            <a:ext uri="{FF2B5EF4-FFF2-40B4-BE49-F238E27FC236}">
              <a16:creationId xmlns:a16="http://schemas.microsoft.com/office/drawing/2014/main" id="{AB38E506-209C-C289-E7F6-7DE73CDC4CF8}"/>
            </a:ext>
          </a:extLst>
        </xdr:cNvPr>
        <xdr:cNvSpPr txBox="1">
          <a:spLocks noChangeArrowheads="1"/>
        </xdr:cNvSpPr>
      </xdr:nvSpPr>
      <xdr:spPr bwMode="auto">
        <a:xfrm>
          <a:off x="142875" y="85629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0</xdr:rowOff>
    </xdr:to>
    <xdr:sp macro="" textlink="">
      <xdr:nvSpPr>
        <xdr:cNvPr id="419875" name="Text Box 35">
          <a:extLst>
            <a:ext uri="{FF2B5EF4-FFF2-40B4-BE49-F238E27FC236}">
              <a16:creationId xmlns:a16="http://schemas.microsoft.com/office/drawing/2014/main" id="{24702BCD-3B3D-FE35-65DE-22604D78AB26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28575</xdr:rowOff>
    </xdr:to>
    <xdr:sp macro="" textlink="">
      <xdr:nvSpPr>
        <xdr:cNvPr id="419876" name="Text Box 36">
          <a:extLst>
            <a:ext uri="{FF2B5EF4-FFF2-40B4-BE49-F238E27FC236}">
              <a16:creationId xmlns:a16="http://schemas.microsoft.com/office/drawing/2014/main" id="{F02AE870-E647-851A-AAB4-F54633634E54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0</xdr:rowOff>
    </xdr:to>
    <xdr:sp macro="" textlink="">
      <xdr:nvSpPr>
        <xdr:cNvPr id="419877" name="Text Box 37">
          <a:extLst>
            <a:ext uri="{FF2B5EF4-FFF2-40B4-BE49-F238E27FC236}">
              <a16:creationId xmlns:a16="http://schemas.microsoft.com/office/drawing/2014/main" id="{D9CE96A5-C3CA-3325-26E1-62FF7CBC0EB4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28575</xdr:rowOff>
    </xdr:to>
    <xdr:sp macro="" textlink="">
      <xdr:nvSpPr>
        <xdr:cNvPr id="419878" name="Text Box 38">
          <a:extLst>
            <a:ext uri="{FF2B5EF4-FFF2-40B4-BE49-F238E27FC236}">
              <a16:creationId xmlns:a16="http://schemas.microsoft.com/office/drawing/2014/main" id="{2B70C427-4B47-9135-6B5A-BD8046B26737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0</xdr:rowOff>
    </xdr:to>
    <xdr:sp macro="" textlink="">
      <xdr:nvSpPr>
        <xdr:cNvPr id="419879" name="Text Box 39">
          <a:extLst>
            <a:ext uri="{FF2B5EF4-FFF2-40B4-BE49-F238E27FC236}">
              <a16:creationId xmlns:a16="http://schemas.microsoft.com/office/drawing/2014/main" id="{E5EFE77F-B0E4-9172-2966-7E27A5111F0A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28575</xdr:rowOff>
    </xdr:to>
    <xdr:sp macro="" textlink="">
      <xdr:nvSpPr>
        <xdr:cNvPr id="419880" name="Text Box 40">
          <a:extLst>
            <a:ext uri="{FF2B5EF4-FFF2-40B4-BE49-F238E27FC236}">
              <a16:creationId xmlns:a16="http://schemas.microsoft.com/office/drawing/2014/main" id="{EE1E1920-EA2A-9504-8175-B8D1E8E9735B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0</xdr:rowOff>
    </xdr:to>
    <xdr:sp macro="" textlink="">
      <xdr:nvSpPr>
        <xdr:cNvPr id="419881" name="Text Box 41">
          <a:extLst>
            <a:ext uri="{FF2B5EF4-FFF2-40B4-BE49-F238E27FC236}">
              <a16:creationId xmlns:a16="http://schemas.microsoft.com/office/drawing/2014/main" id="{A48C7240-175B-EB00-DDA8-EB904CD07EAF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28575</xdr:rowOff>
    </xdr:to>
    <xdr:sp macro="" textlink="">
      <xdr:nvSpPr>
        <xdr:cNvPr id="419882" name="Text Box 42">
          <a:extLst>
            <a:ext uri="{FF2B5EF4-FFF2-40B4-BE49-F238E27FC236}">
              <a16:creationId xmlns:a16="http://schemas.microsoft.com/office/drawing/2014/main" id="{E492DAEA-78C0-7769-792F-8CD6ABE9E1AD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883" name="Text Box 43">
          <a:extLst>
            <a:ext uri="{FF2B5EF4-FFF2-40B4-BE49-F238E27FC236}">
              <a16:creationId xmlns:a16="http://schemas.microsoft.com/office/drawing/2014/main" id="{59042C17-18A8-2EB5-66A9-33FE368B0355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884" name="Text Box 44">
          <a:extLst>
            <a:ext uri="{FF2B5EF4-FFF2-40B4-BE49-F238E27FC236}">
              <a16:creationId xmlns:a16="http://schemas.microsoft.com/office/drawing/2014/main" id="{BD20319E-321E-E020-C71D-13E714AAD24F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885" name="Text Box 45">
          <a:extLst>
            <a:ext uri="{FF2B5EF4-FFF2-40B4-BE49-F238E27FC236}">
              <a16:creationId xmlns:a16="http://schemas.microsoft.com/office/drawing/2014/main" id="{33716D2B-17AC-9D94-60D5-7DDE46F1D58C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886" name="Text Box 46">
          <a:extLst>
            <a:ext uri="{FF2B5EF4-FFF2-40B4-BE49-F238E27FC236}">
              <a16:creationId xmlns:a16="http://schemas.microsoft.com/office/drawing/2014/main" id="{3EE62F6D-500B-62F8-5663-145DD1DCF221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887" name="Text Box 47">
          <a:extLst>
            <a:ext uri="{FF2B5EF4-FFF2-40B4-BE49-F238E27FC236}">
              <a16:creationId xmlns:a16="http://schemas.microsoft.com/office/drawing/2014/main" id="{6CE7D792-612F-B17D-15AE-6CF4B1A4821F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888" name="Text Box 48">
          <a:extLst>
            <a:ext uri="{FF2B5EF4-FFF2-40B4-BE49-F238E27FC236}">
              <a16:creationId xmlns:a16="http://schemas.microsoft.com/office/drawing/2014/main" id="{931FF070-9545-1246-02B4-FA69D06841DB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889" name="Text Box 49">
          <a:extLst>
            <a:ext uri="{FF2B5EF4-FFF2-40B4-BE49-F238E27FC236}">
              <a16:creationId xmlns:a16="http://schemas.microsoft.com/office/drawing/2014/main" id="{B08109CA-CF89-E7E0-BFB5-BA6C1EC6A219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890" name="Text Box 50">
          <a:extLst>
            <a:ext uri="{FF2B5EF4-FFF2-40B4-BE49-F238E27FC236}">
              <a16:creationId xmlns:a16="http://schemas.microsoft.com/office/drawing/2014/main" id="{87F6F71E-1EAE-0399-393A-8E3DB7A3A9CD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891" name="Text Box 51">
          <a:extLst>
            <a:ext uri="{FF2B5EF4-FFF2-40B4-BE49-F238E27FC236}">
              <a16:creationId xmlns:a16="http://schemas.microsoft.com/office/drawing/2014/main" id="{1D5C557A-EFAF-87EE-6D74-19C3765C4F27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892" name="Text Box 52">
          <a:extLst>
            <a:ext uri="{FF2B5EF4-FFF2-40B4-BE49-F238E27FC236}">
              <a16:creationId xmlns:a16="http://schemas.microsoft.com/office/drawing/2014/main" id="{FD5F9742-D235-ACD5-5729-D6F7AEBCB087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893" name="Text Box 53">
          <a:extLst>
            <a:ext uri="{FF2B5EF4-FFF2-40B4-BE49-F238E27FC236}">
              <a16:creationId xmlns:a16="http://schemas.microsoft.com/office/drawing/2014/main" id="{8293AD12-F548-E6C5-F79B-3EEC09361CFE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894" name="Text Box 54">
          <a:extLst>
            <a:ext uri="{FF2B5EF4-FFF2-40B4-BE49-F238E27FC236}">
              <a16:creationId xmlns:a16="http://schemas.microsoft.com/office/drawing/2014/main" id="{1D4C79F3-6E03-327D-7BB7-57F95675190C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895" name="Text Box 55">
          <a:extLst>
            <a:ext uri="{FF2B5EF4-FFF2-40B4-BE49-F238E27FC236}">
              <a16:creationId xmlns:a16="http://schemas.microsoft.com/office/drawing/2014/main" id="{DD9C9D9F-6EA4-D707-04F1-7212BFB83E5E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896" name="Text Box 56">
          <a:extLst>
            <a:ext uri="{FF2B5EF4-FFF2-40B4-BE49-F238E27FC236}">
              <a16:creationId xmlns:a16="http://schemas.microsoft.com/office/drawing/2014/main" id="{DB44370A-AE4A-6928-C2ED-139D7D80FFCA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897" name="Text Box 57">
          <a:extLst>
            <a:ext uri="{FF2B5EF4-FFF2-40B4-BE49-F238E27FC236}">
              <a16:creationId xmlns:a16="http://schemas.microsoft.com/office/drawing/2014/main" id="{3012E1F9-7716-C0DE-C4F1-B63B908E3076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898" name="Text Box 58">
          <a:extLst>
            <a:ext uri="{FF2B5EF4-FFF2-40B4-BE49-F238E27FC236}">
              <a16:creationId xmlns:a16="http://schemas.microsoft.com/office/drawing/2014/main" id="{176E992F-50E7-6FA0-8D64-32E6B62F5B57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899" name="Text Box 59">
          <a:extLst>
            <a:ext uri="{FF2B5EF4-FFF2-40B4-BE49-F238E27FC236}">
              <a16:creationId xmlns:a16="http://schemas.microsoft.com/office/drawing/2014/main" id="{B924EC0F-9D01-C58E-C574-922B0DE8AA69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00" name="Text Box 60">
          <a:extLst>
            <a:ext uri="{FF2B5EF4-FFF2-40B4-BE49-F238E27FC236}">
              <a16:creationId xmlns:a16="http://schemas.microsoft.com/office/drawing/2014/main" id="{D32AA4FA-441A-C047-01C9-D5B78575052F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01" name="Text Box 61">
          <a:extLst>
            <a:ext uri="{FF2B5EF4-FFF2-40B4-BE49-F238E27FC236}">
              <a16:creationId xmlns:a16="http://schemas.microsoft.com/office/drawing/2014/main" id="{DA0625BA-4B9B-C627-3A5C-EF5FF5944F6C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02" name="Text Box 62">
          <a:extLst>
            <a:ext uri="{FF2B5EF4-FFF2-40B4-BE49-F238E27FC236}">
              <a16:creationId xmlns:a16="http://schemas.microsoft.com/office/drawing/2014/main" id="{A30101B9-7DC8-D6FB-3EA5-765785D077FF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03" name="Text Box 63">
          <a:extLst>
            <a:ext uri="{FF2B5EF4-FFF2-40B4-BE49-F238E27FC236}">
              <a16:creationId xmlns:a16="http://schemas.microsoft.com/office/drawing/2014/main" id="{B06303E3-1AF7-62E7-2AF2-005815638000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04" name="Text Box 64">
          <a:extLst>
            <a:ext uri="{FF2B5EF4-FFF2-40B4-BE49-F238E27FC236}">
              <a16:creationId xmlns:a16="http://schemas.microsoft.com/office/drawing/2014/main" id="{A20F7C17-C6E2-64CE-7CA0-68A3C58A6186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05" name="Text Box 65">
          <a:extLst>
            <a:ext uri="{FF2B5EF4-FFF2-40B4-BE49-F238E27FC236}">
              <a16:creationId xmlns:a16="http://schemas.microsoft.com/office/drawing/2014/main" id="{A7BC053C-EE12-EDC5-9A4C-E07401AF3D0C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06" name="Text Box 66">
          <a:extLst>
            <a:ext uri="{FF2B5EF4-FFF2-40B4-BE49-F238E27FC236}">
              <a16:creationId xmlns:a16="http://schemas.microsoft.com/office/drawing/2014/main" id="{50B04784-1F08-F6F1-3B66-64AB2F36F854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07" name="Text Box 67">
          <a:extLst>
            <a:ext uri="{FF2B5EF4-FFF2-40B4-BE49-F238E27FC236}">
              <a16:creationId xmlns:a16="http://schemas.microsoft.com/office/drawing/2014/main" id="{AA493667-76AA-5B52-E023-18A30224D185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08" name="Text Box 68">
          <a:extLst>
            <a:ext uri="{FF2B5EF4-FFF2-40B4-BE49-F238E27FC236}">
              <a16:creationId xmlns:a16="http://schemas.microsoft.com/office/drawing/2014/main" id="{58D06DC1-4028-57D3-C1DA-1BD5B00118E8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09" name="Text Box 69">
          <a:extLst>
            <a:ext uri="{FF2B5EF4-FFF2-40B4-BE49-F238E27FC236}">
              <a16:creationId xmlns:a16="http://schemas.microsoft.com/office/drawing/2014/main" id="{2C5D03DC-3DEE-94E6-9CCE-D0F703E27DB3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10" name="Text Box 70">
          <a:extLst>
            <a:ext uri="{FF2B5EF4-FFF2-40B4-BE49-F238E27FC236}">
              <a16:creationId xmlns:a16="http://schemas.microsoft.com/office/drawing/2014/main" id="{23970B5E-0483-887A-565E-594FD1E546BD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11" name="Text Box 71">
          <a:extLst>
            <a:ext uri="{FF2B5EF4-FFF2-40B4-BE49-F238E27FC236}">
              <a16:creationId xmlns:a16="http://schemas.microsoft.com/office/drawing/2014/main" id="{4C892022-AB2C-A381-6D78-FE5746D499E8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12" name="Text Box 72">
          <a:extLst>
            <a:ext uri="{FF2B5EF4-FFF2-40B4-BE49-F238E27FC236}">
              <a16:creationId xmlns:a16="http://schemas.microsoft.com/office/drawing/2014/main" id="{78618C04-BEC8-5D8F-2F08-69A93624AE4E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13" name="Text Box 73">
          <a:extLst>
            <a:ext uri="{FF2B5EF4-FFF2-40B4-BE49-F238E27FC236}">
              <a16:creationId xmlns:a16="http://schemas.microsoft.com/office/drawing/2014/main" id="{B1F6A5F5-9D33-D910-74DA-43211962EF47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14" name="Text Box 74">
          <a:extLst>
            <a:ext uri="{FF2B5EF4-FFF2-40B4-BE49-F238E27FC236}">
              <a16:creationId xmlns:a16="http://schemas.microsoft.com/office/drawing/2014/main" id="{ABD1200E-ED86-7709-F0BB-55CA2181222B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15" name="Text Box 75">
          <a:extLst>
            <a:ext uri="{FF2B5EF4-FFF2-40B4-BE49-F238E27FC236}">
              <a16:creationId xmlns:a16="http://schemas.microsoft.com/office/drawing/2014/main" id="{3F2EA4C7-480D-9B67-ECD2-36E6F6E02C36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16" name="Text Box 76">
          <a:extLst>
            <a:ext uri="{FF2B5EF4-FFF2-40B4-BE49-F238E27FC236}">
              <a16:creationId xmlns:a16="http://schemas.microsoft.com/office/drawing/2014/main" id="{92539B55-2842-B9A7-FE90-60CFE38C4E92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17" name="Text Box 77">
          <a:extLst>
            <a:ext uri="{FF2B5EF4-FFF2-40B4-BE49-F238E27FC236}">
              <a16:creationId xmlns:a16="http://schemas.microsoft.com/office/drawing/2014/main" id="{0A7D4C70-6BB3-F2C6-AE60-F766A4B45BD2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18" name="Text Box 78">
          <a:extLst>
            <a:ext uri="{FF2B5EF4-FFF2-40B4-BE49-F238E27FC236}">
              <a16:creationId xmlns:a16="http://schemas.microsoft.com/office/drawing/2014/main" id="{C48E9F03-6AE8-936C-48CC-5D531DD0C6A8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19" name="Text Box 79">
          <a:extLst>
            <a:ext uri="{FF2B5EF4-FFF2-40B4-BE49-F238E27FC236}">
              <a16:creationId xmlns:a16="http://schemas.microsoft.com/office/drawing/2014/main" id="{DA1817F5-AE44-5806-8100-7866932F4F54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20" name="Text Box 80">
          <a:extLst>
            <a:ext uri="{FF2B5EF4-FFF2-40B4-BE49-F238E27FC236}">
              <a16:creationId xmlns:a16="http://schemas.microsoft.com/office/drawing/2014/main" id="{ED006E82-FE01-AFCF-B15D-6F8C5A67F246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21" name="Text Box 81">
          <a:extLst>
            <a:ext uri="{FF2B5EF4-FFF2-40B4-BE49-F238E27FC236}">
              <a16:creationId xmlns:a16="http://schemas.microsoft.com/office/drawing/2014/main" id="{8BFC35DA-122B-57DC-487E-4072F760E716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22" name="Text Box 82">
          <a:extLst>
            <a:ext uri="{FF2B5EF4-FFF2-40B4-BE49-F238E27FC236}">
              <a16:creationId xmlns:a16="http://schemas.microsoft.com/office/drawing/2014/main" id="{4A1F2796-B483-5CEF-EBD4-6F44294A2B5F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23" name="Text Box 83">
          <a:extLst>
            <a:ext uri="{FF2B5EF4-FFF2-40B4-BE49-F238E27FC236}">
              <a16:creationId xmlns:a16="http://schemas.microsoft.com/office/drawing/2014/main" id="{C1BC9A92-5EDE-FEC0-7DB7-8C814B9384BF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24" name="Text Box 84">
          <a:extLst>
            <a:ext uri="{FF2B5EF4-FFF2-40B4-BE49-F238E27FC236}">
              <a16:creationId xmlns:a16="http://schemas.microsoft.com/office/drawing/2014/main" id="{02D7F64F-4EE1-9ECC-33E5-BED8406A8209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25" name="Text Box 85">
          <a:extLst>
            <a:ext uri="{FF2B5EF4-FFF2-40B4-BE49-F238E27FC236}">
              <a16:creationId xmlns:a16="http://schemas.microsoft.com/office/drawing/2014/main" id="{75A720F7-0022-665A-7E37-06E0D75C40F1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26" name="Text Box 86">
          <a:extLst>
            <a:ext uri="{FF2B5EF4-FFF2-40B4-BE49-F238E27FC236}">
              <a16:creationId xmlns:a16="http://schemas.microsoft.com/office/drawing/2014/main" id="{9C985D63-801C-CF94-1A34-0493FD23E01F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27" name="Text Box 87">
          <a:extLst>
            <a:ext uri="{FF2B5EF4-FFF2-40B4-BE49-F238E27FC236}">
              <a16:creationId xmlns:a16="http://schemas.microsoft.com/office/drawing/2014/main" id="{96EFA91C-9515-ADAD-1AED-632E21224CA8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28" name="Text Box 88">
          <a:extLst>
            <a:ext uri="{FF2B5EF4-FFF2-40B4-BE49-F238E27FC236}">
              <a16:creationId xmlns:a16="http://schemas.microsoft.com/office/drawing/2014/main" id="{6382DA13-1C70-577B-51A5-95E1B4AE6FC8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29" name="Text Box 89">
          <a:extLst>
            <a:ext uri="{FF2B5EF4-FFF2-40B4-BE49-F238E27FC236}">
              <a16:creationId xmlns:a16="http://schemas.microsoft.com/office/drawing/2014/main" id="{1879AB27-6CB1-BB02-A2DA-EE18FE41135D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30" name="Text Box 90">
          <a:extLst>
            <a:ext uri="{FF2B5EF4-FFF2-40B4-BE49-F238E27FC236}">
              <a16:creationId xmlns:a16="http://schemas.microsoft.com/office/drawing/2014/main" id="{CB55BBB9-A3A4-2730-809B-0596257AFC50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31" name="Text Box 91">
          <a:extLst>
            <a:ext uri="{FF2B5EF4-FFF2-40B4-BE49-F238E27FC236}">
              <a16:creationId xmlns:a16="http://schemas.microsoft.com/office/drawing/2014/main" id="{AF40A740-EF5E-20A4-DF41-DA60D15A5B73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32" name="Text Box 92">
          <a:extLst>
            <a:ext uri="{FF2B5EF4-FFF2-40B4-BE49-F238E27FC236}">
              <a16:creationId xmlns:a16="http://schemas.microsoft.com/office/drawing/2014/main" id="{00941E1A-7B08-BB8D-BC09-D93F7AE72898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33" name="Text Box 93">
          <a:extLst>
            <a:ext uri="{FF2B5EF4-FFF2-40B4-BE49-F238E27FC236}">
              <a16:creationId xmlns:a16="http://schemas.microsoft.com/office/drawing/2014/main" id="{3782C16F-B4CA-9EA7-429B-8DA72EC203BC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34" name="Text Box 94">
          <a:extLst>
            <a:ext uri="{FF2B5EF4-FFF2-40B4-BE49-F238E27FC236}">
              <a16:creationId xmlns:a16="http://schemas.microsoft.com/office/drawing/2014/main" id="{A60BCE68-17CB-96F0-B522-257BE223FA50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35" name="Text Box 95">
          <a:extLst>
            <a:ext uri="{FF2B5EF4-FFF2-40B4-BE49-F238E27FC236}">
              <a16:creationId xmlns:a16="http://schemas.microsoft.com/office/drawing/2014/main" id="{0766EA2D-BAFE-A3B6-B525-36C70B0AA66B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36" name="Text Box 96">
          <a:extLst>
            <a:ext uri="{FF2B5EF4-FFF2-40B4-BE49-F238E27FC236}">
              <a16:creationId xmlns:a16="http://schemas.microsoft.com/office/drawing/2014/main" id="{F49BAA65-D027-79F9-E830-DDF48A5AD954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37" name="Text Box 97">
          <a:extLst>
            <a:ext uri="{FF2B5EF4-FFF2-40B4-BE49-F238E27FC236}">
              <a16:creationId xmlns:a16="http://schemas.microsoft.com/office/drawing/2014/main" id="{612F715D-EDCE-94AF-1B5E-2ABBD19915BC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38" name="Text Box 98">
          <a:extLst>
            <a:ext uri="{FF2B5EF4-FFF2-40B4-BE49-F238E27FC236}">
              <a16:creationId xmlns:a16="http://schemas.microsoft.com/office/drawing/2014/main" id="{532512E7-41CD-7B0A-EAA3-D1756D5F0AA2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39" name="Text Box 99">
          <a:extLst>
            <a:ext uri="{FF2B5EF4-FFF2-40B4-BE49-F238E27FC236}">
              <a16:creationId xmlns:a16="http://schemas.microsoft.com/office/drawing/2014/main" id="{B9942056-5802-5CB9-5D7E-0B9C90F7F95D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40" name="Text Box 100">
          <a:extLst>
            <a:ext uri="{FF2B5EF4-FFF2-40B4-BE49-F238E27FC236}">
              <a16:creationId xmlns:a16="http://schemas.microsoft.com/office/drawing/2014/main" id="{18A360DC-AE58-FD17-4779-1F01801EA1CA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41" name="Text Box 101">
          <a:extLst>
            <a:ext uri="{FF2B5EF4-FFF2-40B4-BE49-F238E27FC236}">
              <a16:creationId xmlns:a16="http://schemas.microsoft.com/office/drawing/2014/main" id="{BA1E4915-FE29-407B-C0AD-36C13BA949A1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42" name="Text Box 102">
          <a:extLst>
            <a:ext uri="{FF2B5EF4-FFF2-40B4-BE49-F238E27FC236}">
              <a16:creationId xmlns:a16="http://schemas.microsoft.com/office/drawing/2014/main" id="{7697E333-A63C-1F78-F688-CB6F72196A21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43" name="Text Box 103">
          <a:extLst>
            <a:ext uri="{FF2B5EF4-FFF2-40B4-BE49-F238E27FC236}">
              <a16:creationId xmlns:a16="http://schemas.microsoft.com/office/drawing/2014/main" id="{4D5C7B42-3900-0FD4-9FAF-670B9269525B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44" name="Text Box 104">
          <a:extLst>
            <a:ext uri="{FF2B5EF4-FFF2-40B4-BE49-F238E27FC236}">
              <a16:creationId xmlns:a16="http://schemas.microsoft.com/office/drawing/2014/main" id="{C95178E8-E557-EC67-627A-6D1CB8968FED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45" name="Text Box 105">
          <a:extLst>
            <a:ext uri="{FF2B5EF4-FFF2-40B4-BE49-F238E27FC236}">
              <a16:creationId xmlns:a16="http://schemas.microsoft.com/office/drawing/2014/main" id="{12FDC70D-B0E6-6C0B-FCF6-86BD0564498F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46" name="Text Box 106">
          <a:extLst>
            <a:ext uri="{FF2B5EF4-FFF2-40B4-BE49-F238E27FC236}">
              <a16:creationId xmlns:a16="http://schemas.microsoft.com/office/drawing/2014/main" id="{E96E0F44-2AAC-7287-0DBE-F267F751D320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47" name="Text Box 107">
          <a:extLst>
            <a:ext uri="{FF2B5EF4-FFF2-40B4-BE49-F238E27FC236}">
              <a16:creationId xmlns:a16="http://schemas.microsoft.com/office/drawing/2014/main" id="{A77BE0C5-E242-D4AF-3F9C-19132CF6F611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48" name="Text Box 108">
          <a:extLst>
            <a:ext uri="{FF2B5EF4-FFF2-40B4-BE49-F238E27FC236}">
              <a16:creationId xmlns:a16="http://schemas.microsoft.com/office/drawing/2014/main" id="{C078E0E5-9B9B-3900-E2DA-52C8A607C949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49" name="Text Box 109">
          <a:extLst>
            <a:ext uri="{FF2B5EF4-FFF2-40B4-BE49-F238E27FC236}">
              <a16:creationId xmlns:a16="http://schemas.microsoft.com/office/drawing/2014/main" id="{EE89820E-5DA4-358B-12C4-E285B12F7E40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50" name="Text Box 110">
          <a:extLst>
            <a:ext uri="{FF2B5EF4-FFF2-40B4-BE49-F238E27FC236}">
              <a16:creationId xmlns:a16="http://schemas.microsoft.com/office/drawing/2014/main" id="{D1FF0F43-B132-10C6-DC4F-4967E64B2DF9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51" name="Text Box 111">
          <a:extLst>
            <a:ext uri="{FF2B5EF4-FFF2-40B4-BE49-F238E27FC236}">
              <a16:creationId xmlns:a16="http://schemas.microsoft.com/office/drawing/2014/main" id="{F787B26F-BB24-1796-D276-D928AFBFCC39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52" name="Text Box 112">
          <a:extLst>
            <a:ext uri="{FF2B5EF4-FFF2-40B4-BE49-F238E27FC236}">
              <a16:creationId xmlns:a16="http://schemas.microsoft.com/office/drawing/2014/main" id="{4EB54FF1-A7B6-6BC2-2387-05B0F00BB8C4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53" name="Text Box 113">
          <a:extLst>
            <a:ext uri="{FF2B5EF4-FFF2-40B4-BE49-F238E27FC236}">
              <a16:creationId xmlns:a16="http://schemas.microsoft.com/office/drawing/2014/main" id="{D8738562-71C3-B232-11BE-74065B6C9D96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54" name="Text Box 114">
          <a:extLst>
            <a:ext uri="{FF2B5EF4-FFF2-40B4-BE49-F238E27FC236}">
              <a16:creationId xmlns:a16="http://schemas.microsoft.com/office/drawing/2014/main" id="{FC80CCBF-3F56-7723-3B89-5A928881C540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55" name="Text Box 115">
          <a:extLst>
            <a:ext uri="{FF2B5EF4-FFF2-40B4-BE49-F238E27FC236}">
              <a16:creationId xmlns:a16="http://schemas.microsoft.com/office/drawing/2014/main" id="{ACF785F6-F52A-A663-995D-D31D79DB8493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56" name="Text Box 116">
          <a:extLst>
            <a:ext uri="{FF2B5EF4-FFF2-40B4-BE49-F238E27FC236}">
              <a16:creationId xmlns:a16="http://schemas.microsoft.com/office/drawing/2014/main" id="{1BF1A880-CDF6-A048-59DF-E8BF60EE86F7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57" name="Text Box 117">
          <a:extLst>
            <a:ext uri="{FF2B5EF4-FFF2-40B4-BE49-F238E27FC236}">
              <a16:creationId xmlns:a16="http://schemas.microsoft.com/office/drawing/2014/main" id="{21739934-DAA1-993B-04F5-5640A38240E1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58" name="Text Box 118">
          <a:extLst>
            <a:ext uri="{FF2B5EF4-FFF2-40B4-BE49-F238E27FC236}">
              <a16:creationId xmlns:a16="http://schemas.microsoft.com/office/drawing/2014/main" id="{FEDF848C-F6BA-DF09-ED30-F2EC6B2D6A2C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59" name="Text Box 119">
          <a:extLst>
            <a:ext uri="{FF2B5EF4-FFF2-40B4-BE49-F238E27FC236}">
              <a16:creationId xmlns:a16="http://schemas.microsoft.com/office/drawing/2014/main" id="{435F0FD5-CCAB-7F42-4344-7C44E53B6A15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60" name="Text Box 120">
          <a:extLst>
            <a:ext uri="{FF2B5EF4-FFF2-40B4-BE49-F238E27FC236}">
              <a16:creationId xmlns:a16="http://schemas.microsoft.com/office/drawing/2014/main" id="{654D9E9A-D2D4-FAD5-F970-A46C2B2CF04B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61" name="Text Box 121">
          <a:extLst>
            <a:ext uri="{FF2B5EF4-FFF2-40B4-BE49-F238E27FC236}">
              <a16:creationId xmlns:a16="http://schemas.microsoft.com/office/drawing/2014/main" id="{632FD88E-7F0C-2254-0D3E-0C3DE18DF034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62" name="Text Box 122">
          <a:extLst>
            <a:ext uri="{FF2B5EF4-FFF2-40B4-BE49-F238E27FC236}">
              <a16:creationId xmlns:a16="http://schemas.microsoft.com/office/drawing/2014/main" id="{DF678785-4F19-5A13-F8EB-7EE9F3B2A930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63" name="Text Box 123">
          <a:extLst>
            <a:ext uri="{FF2B5EF4-FFF2-40B4-BE49-F238E27FC236}">
              <a16:creationId xmlns:a16="http://schemas.microsoft.com/office/drawing/2014/main" id="{A9B1A855-77C9-B171-0804-C27E57BCB8E7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64" name="Text Box 124">
          <a:extLst>
            <a:ext uri="{FF2B5EF4-FFF2-40B4-BE49-F238E27FC236}">
              <a16:creationId xmlns:a16="http://schemas.microsoft.com/office/drawing/2014/main" id="{454AA861-ABB0-22F8-0223-C94F254819EE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65" name="Text Box 125">
          <a:extLst>
            <a:ext uri="{FF2B5EF4-FFF2-40B4-BE49-F238E27FC236}">
              <a16:creationId xmlns:a16="http://schemas.microsoft.com/office/drawing/2014/main" id="{DB234AE7-99E2-7B37-862F-D08345A8FB47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66" name="Text Box 126">
          <a:extLst>
            <a:ext uri="{FF2B5EF4-FFF2-40B4-BE49-F238E27FC236}">
              <a16:creationId xmlns:a16="http://schemas.microsoft.com/office/drawing/2014/main" id="{F1C61D2C-8F2C-F344-7186-A05E773B78F6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67" name="Text Box 127">
          <a:extLst>
            <a:ext uri="{FF2B5EF4-FFF2-40B4-BE49-F238E27FC236}">
              <a16:creationId xmlns:a16="http://schemas.microsoft.com/office/drawing/2014/main" id="{8CB4A9E1-F867-D5EA-DD5D-828A4B744958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68" name="Text Box 128">
          <a:extLst>
            <a:ext uri="{FF2B5EF4-FFF2-40B4-BE49-F238E27FC236}">
              <a16:creationId xmlns:a16="http://schemas.microsoft.com/office/drawing/2014/main" id="{5BDE56DC-CF80-D4F9-7A12-478FC5E99F8F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69" name="Text Box 129">
          <a:extLst>
            <a:ext uri="{FF2B5EF4-FFF2-40B4-BE49-F238E27FC236}">
              <a16:creationId xmlns:a16="http://schemas.microsoft.com/office/drawing/2014/main" id="{01419435-A326-775C-C1C2-358EC05E182A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70" name="Text Box 130">
          <a:extLst>
            <a:ext uri="{FF2B5EF4-FFF2-40B4-BE49-F238E27FC236}">
              <a16:creationId xmlns:a16="http://schemas.microsoft.com/office/drawing/2014/main" id="{656F162B-AF9E-3C0F-A84D-CB4DCFAA882D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71" name="Text Box 131">
          <a:extLst>
            <a:ext uri="{FF2B5EF4-FFF2-40B4-BE49-F238E27FC236}">
              <a16:creationId xmlns:a16="http://schemas.microsoft.com/office/drawing/2014/main" id="{557303C2-DA96-54EB-904B-EEF8442E1363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72" name="Text Box 132">
          <a:extLst>
            <a:ext uri="{FF2B5EF4-FFF2-40B4-BE49-F238E27FC236}">
              <a16:creationId xmlns:a16="http://schemas.microsoft.com/office/drawing/2014/main" id="{E2AA0371-3278-EFB5-815B-B6EFB0457991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73" name="Text Box 133">
          <a:extLst>
            <a:ext uri="{FF2B5EF4-FFF2-40B4-BE49-F238E27FC236}">
              <a16:creationId xmlns:a16="http://schemas.microsoft.com/office/drawing/2014/main" id="{E43B08BA-5501-CEA5-BC45-34179AB63BEA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74" name="Text Box 134">
          <a:extLst>
            <a:ext uri="{FF2B5EF4-FFF2-40B4-BE49-F238E27FC236}">
              <a16:creationId xmlns:a16="http://schemas.microsoft.com/office/drawing/2014/main" id="{9A30FFE2-3756-70A3-3955-980832606802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75" name="Text Box 135">
          <a:extLst>
            <a:ext uri="{FF2B5EF4-FFF2-40B4-BE49-F238E27FC236}">
              <a16:creationId xmlns:a16="http://schemas.microsoft.com/office/drawing/2014/main" id="{3FE40736-E608-C345-B372-E728B22C687F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76" name="Text Box 136">
          <a:extLst>
            <a:ext uri="{FF2B5EF4-FFF2-40B4-BE49-F238E27FC236}">
              <a16:creationId xmlns:a16="http://schemas.microsoft.com/office/drawing/2014/main" id="{C52E9408-9D20-65DD-5EFD-CD2E0D322C87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38100</xdr:rowOff>
    </xdr:from>
    <xdr:to>
      <xdr:col>0</xdr:col>
      <xdr:colOff>1038225</xdr:colOff>
      <xdr:row>49</xdr:row>
      <xdr:rowOff>9525</xdr:rowOff>
    </xdr:to>
    <xdr:sp macro="" textlink="">
      <xdr:nvSpPr>
        <xdr:cNvPr id="419977" name="Text Box 137">
          <a:extLst>
            <a:ext uri="{FF2B5EF4-FFF2-40B4-BE49-F238E27FC236}">
              <a16:creationId xmlns:a16="http://schemas.microsoft.com/office/drawing/2014/main" id="{20C4AC95-DCE5-9B58-1BD9-EE40300C103C}"/>
            </a:ext>
          </a:extLst>
        </xdr:cNvPr>
        <xdr:cNvSpPr txBox="1">
          <a:spLocks noChangeArrowheads="1"/>
        </xdr:cNvSpPr>
      </xdr:nvSpPr>
      <xdr:spPr bwMode="auto">
        <a:xfrm>
          <a:off x="142875" y="87344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19978" name="Text Box 138">
          <a:extLst>
            <a:ext uri="{FF2B5EF4-FFF2-40B4-BE49-F238E27FC236}">
              <a16:creationId xmlns:a16="http://schemas.microsoft.com/office/drawing/2014/main" id="{AC9D2E98-31C3-01ED-76E6-ADA6E5BE1D41}"/>
            </a:ext>
          </a:extLst>
        </xdr:cNvPr>
        <xdr:cNvSpPr txBox="1">
          <a:spLocks noChangeArrowheads="1"/>
        </xdr:cNvSpPr>
      </xdr:nvSpPr>
      <xdr:spPr bwMode="auto">
        <a:xfrm>
          <a:off x="142875" y="8763000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0.06638</cdr:x>
      <cdr:y>0.03356</cdr:y>
    </cdr:from>
    <cdr:to>
      <cdr:x>0.17599</cdr:x>
      <cdr:y>0.14084</cdr:y>
    </cdr:to>
    <cdr:sp macro="" textlink="">
      <cdr:nvSpPr>
        <cdr:cNvPr id="144391" name="Text Box 1031">
          <a:extLst xmlns:a="http://schemas.openxmlformats.org/drawingml/2006/main">
            <a:ext uri="{FF2B5EF4-FFF2-40B4-BE49-F238E27FC236}">
              <a16:creationId xmlns:a16="http://schemas.microsoft.com/office/drawing/2014/main" id="{E9BB0259-4A92-AC2D-4865-4AB89C4F96A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789" y="50800"/>
          <a:ext cx="304866" cy="1522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0.74648</cdr:x>
      <cdr:y>0.0415</cdr:y>
    </cdr:from>
    <cdr:to>
      <cdr:x>0.92512</cdr:x>
      <cdr:y>0.09493</cdr:y>
    </cdr:to>
    <cdr:sp macro="" textlink="">
      <cdr:nvSpPr>
        <cdr:cNvPr id="12294" name="Text Box 6">
          <a:extLst xmlns:a="http://schemas.openxmlformats.org/drawingml/2006/main">
            <a:ext uri="{FF2B5EF4-FFF2-40B4-BE49-F238E27FC236}">
              <a16:creationId xmlns:a16="http://schemas.microsoft.com/office/drawing/2014/main" id="{AAECE5FD-86D4-8F42-712A-7D4FE987595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72246" y="62468"/>
          <a:ext cx="495157" cy="7634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18288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$7.5 MM Plan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0.11201</cdr:x>
      <cdr:y>0.03378</cdr:y>
    </cdr:from>
    <cdr:to>
      <cdr:x>0.38266</cdr:x>
      <cdr:y>0.14195</cdr:y>
    </cdr:to>
    <cdr:sp macro="" textlink="">
      <cdr:nvSpPr>
        <cdr:cNvPr id="51209" name="Text Box 1033">
          <a:extLst xmlns:a="http://schemas.openxmlformats.org/drawingml/2006/main">
            <a:ext uri="{FF2B5EF4-FFF2-40B4-BE49-F238E27FC236}">
              <a16:creationId xmlns:a16="http://schemas.microsoft.com/office/drawing/2014/main" id="{034A3227-F7D0-E7BB-B2FE-60C3DA20924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4704" y="50800"/>
          <a:ext cx="752766" cy="1524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Metric Tons (in thousands)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0.81828</cdr:x>
      <cdr:y>0.03289</cdr:y>
    </cdr:from>
    <cdr:to>
      <cdr:x>0.94829</cdr:x>
      <cdr:y>0.11184</cdr:y>
    </cdr:to>
    <cdr:sp macro="" textlink="">
      <cdr:nvSpPr>
        <cdr:cNvPr id="380930" name="Text Box 1026">
          <a:extLst xmlns:a="http://schemas.openxmlformats.org/drawingml/2006/main">
            <a:ext uri="{FF2B5EF4-FFF2-40B4-BE49-F238E27FC236}">
              <a16:creationId xmlns:a16="http://schemas.microsoft.com/office/drawing/2014/main" id="{C8893CF8-946B-59EB-DA14-A56C1B99956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41396" y="50800"/>
          <a:ext cx="371522" cy="1142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$1.5 MM Plan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0.07897</cdr:x>
      <cdr:y>0.07537</cdr:y>
    </cdr:from>
    <cdr:to>
      <cdr:x>0.18531</cdr:x>
      <cdr:y>0.16151</cdr:y>
    </cdr:to>
    <cdr:sp macro="" textlink="">
      <cdr:nvSpPr>
        <cdr:cNvPr id="381953" name="Text Box 4097">
          <a:extLst xmlns:a="http://schemas.openxmlformats.org/drawingml/2006/main">
            <a:ext uri="{FF2B5EF4-FFF2-40B4-BE49-F238E27FC236}">
              <a16:creationId xmlns:a16="http://schemas.microsoft.com/office/drawing/2014/main" id="{9B494705-55EB-609E-2003-EADC106BD9D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579" y="111572"/>
          <a:ext cx="304896" cy="123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0.06713</cdr:x>
      <cdr:y>0.03333</cdr:y>
    </cdr:from>
    <cdr:to>
      <cdr:x>0.26314</cdr:x>
      <cdr:y>0.13997</cdr:y>
    </cdr:to>
    <cdr:sp macro="" textlink="">
      <cdr:nvSpPr>
        <cdr:cNvPr id="382977" name="Text Box 1025">
          <a:extLst xmlns:a="http://schemas.openxmlformats.org/drawingml/2006/main">
            <a:ext uri="{FF2B5EF4-FFF2-40B4-BE49-F238E27FC236}">
              <a16:creationId xmlns:a16="http://schemas.microsoft.com/office/drawing/2014/main" id="{97E35DBA-C629-F182-EC1D-FA1CB65E171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5625" y="50800"/>
          <a:ext cx="561978" cy="1523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MBF (in thousands)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0.81171</cdr:x>
      <cdr:y>0.5965</cdr:y>
    </cdr:from>
    <cdr:to>
      <cdr:x>0.95887</cdr:x>
      <cdr:y>0.67501</cdr:y>
    </cdr:to>
    <cdr:sp macro="" textlink="">
      <cdr:nvSpPr>
        <cdr:cNvPr id="384002" name="Text Box 2050">
          <a:extLst xmlns:a="http://schemas.openxmlformats.org/drawingml/2006/main">
            <a:ext uri="{FF2B5EF4-FFF2-40B4-BE49-F238E27FC236}">
              <a16:creationId xmlns:a16="http://schemas.microsoft.com/office/drawing/2014/main" id="{04E6131D-65B3-A50A-D943-574E7755C74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14916" y="872472"/>
          <a:ext cx="419103" cy="11441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$1.0 MM Plan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0.08603</cdr:x>
      <cdr:y>0.08591</cdr:y>
    </cdr:from>
    <cdr:to>
      <cdr:x>0.1926</cdr:x>
      <cdr:y>0.19124</cdr:y>
    </cdr:to>
    <cdr:sp macro="" textlink="">
      <cdr:nvSpPr>
        <cdr:cNvPr id="385025" name="Text Box 1025">
          <a:extLst xmlns:a="http://schemas.openxmlformats.org/drawingml/2006/main">
            <a:ext uri="{FF2B5EF4-FFF2-40B4-BE49-F238E27FC236}">
              <a16:creationId xmlns:a16="http://schemas.microsoft.com/office/drawing/2014/main" id="{F102BB2D-9B3C-4885-FFD4-BDB8858F488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8991" y="127557"/>
          <a:ext cx="304539" cy="152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e%20Link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Frevert%20Reports/TEMPLATES/EIM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  <row r="3">
          <cell r="B3" t="str">
            <v>Through 06/08/01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ed Data"/>
      <sheetName val="Hot List"/>
      <sheetName val="Portfolio Data"/>
      <sheetName val="Headcount Data"/>
      <sheetName val="Explanations for Changes"/>
    </sheetNames>
    <sheetDataSet>
      <sheetData sheetId="0">
        <row r="15">
          <cell r="C15">
            <v>35.6</v>
          </cell>
        </row>
        <row r="24">
          <cell r="C24">
            <v>23.200000000000003</v>
          </cell>
        </row>
        <row r="31">
          <cell r="I31">
            <v>17.600000000000001</v>
          </cell>
        </row>
        <row r="33">
          <cell r="I33">
            <v>8.1</v>
          </cell>
        </row>
        <row r="34">
          <cell r="I34">
            <v>9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48"/>
  <sheetViews>
    <sheetView tabSelected="1" zoomScale="75" workbookViewId="0">
      <selection activeCell="B8" sqref="B8"/>
    </sheetView>
  </sheetViews>
  <sheetFormatPr defaultRowHeight="12.75" x14ac:dyDescent="0.2"/>
  <cols>
    <col min="1" max="1" width="3.7109375" customWidth="1"/>
    <col min="2" max="2" width="18.7109375" customWidth="1"/>
    <col min="3" max="3" width="15.140625" customWidth="1"/>
    <col min="4" max="4" width="4.42578125" customWidth="1"/>
    <col min="5" max="5" width="12.28515625" style="7" customWidth="1"/>
    <col min="6" max="6" width="3.42578125" style="7" customWidth="1"/>
    <col min="7" max="7" width="13" style="7" customWidth="1"/>
    <col min="8" max="8" width="3.5703125" style="7" customWidth="1"/>
    <col min="9" max="9" width="12.28515625" style="7" customWidth="1"/>
    <col min="10" max="10" width="2.5703125" style="7" customWidth="1"/>
    <col min="11" max="11" width="2.7109375" style="7" customWidth="1"/>
    <col min="12" max="12" width="12.28515625" style="7" customWidth="1"/>
    <col min="13" max="13" width="2.5703125" style="7" customWidth="1"/>
    <col min="14" max="14" width="2.7109375" style="7" customWidth="1"/>
    <col min="15" max="15" width="12.28515625" style="7" customWidth="1"/>
    <col min="16" max="16" width="24.42578125" customWidth="1"/>
    <col min="17" max="17" width="13.5703125" customWidth="1"/>
    <col min="18" max="18" width="47.140625" customWidth="1"/>
  </cols>
  <sheetData>
    <row r="1" spans="1:29" s="3" customFormat="1" ht="21.75" customHeight="1" x14ac:dyDescent="0.25">
      <c r="A1" s="224" t="s">
        <v>11</v>
      </c>
      <c r="B1" s="224"/>
      <c r="C1" s="224"/>
      <c r="D1" s="4"/>
      <c r="E1" s="14"/>
      <c r="F1" s="6"/>
      <c r="G1" s="6"/>
      <c r="H1" s="6"/>
      <c r="I1" s="6"/>
      <c r="J1" s="6"/>
      <c r="K1" s="6"/>
      <c r="L1" s="6"/>
      <c r="M1" s="6"/>
      <c r="N1" s="6"/>
      <c r="O1" s="6"/>
      <c r="P1" s="33" t="str">
        <f>[1]Dates!$Q$1</f>
        <v>Second Quarter 2001</v>
      </c>
      <c r="Q1" s="2"/>
      <c r="R1" s="1"/>
      <c r="S1" s="2"/>
      <c r="T1" s="1"/>
      <c r="U1" s="2"/>
      <c r="V1" s="2"/>
      <c r="W1" s="1"/>
      <c r="X1" s="2"/>
      <c r="Y1" s="1"/>
      <c r="Z1" s="2"/>
      <c r="AB1" s="5"/>
      <c r="AC1" s="5"/>
    </row>
    <row r="2" spans="1:29" s="1" customFormat="1" ht="14.25" customHeight="1" x14ac:dyDescent="0.25">
      <c r="A2" s="20"/>
      <c r="B2" s="8" t="str">
        <f>[1]Dates!$B$3</f>
        <v>Through 06/08/01</v>
      </c>
      <c r="C2" s="4"/>
      <c r="D2" s="4"/>
      <c r="E2" s="14"/>
      <c r="F2" s="6"/>
      <c r="G2" s="6"/>
      <c r="H2" s="6"/>
      <c r="I2" s="6"/>
      <c r="J2" s="6"/>
      <c r="K2" s="6"/>
      <c r="L2" s="6"/>
      <c r="M2" s="6"/>
      <c r="N2" s="6"/>
      <c r="O2" s="6"/>
      <c r="P2" s="21"/>
      <c r="Q2" s="2"/>
      <c r="S2" s="2"/>
      <c r="U2" s="2"/>
      <c r="V2" s="2"/>
      <c r="X2" s="2"/>
      <c r="Z2" s="2"/>
      <c r="AB2" s="22"/>
      <c r="AC2" s="22"/>
    </row>
    <row r="3" spans="1:29" s="1" customFormat="1" ht="15" customHeight="1" x14ac:dyDescent="0.25">
      <c r="A3" s="20"/>
      <c r="B3" s="4"/>
      <c r="C3" s="4"/>
      <c r="D3" s="4"/>
      <c r="E3" s="14"/>
      <c r="F3" s="6"/>
      <c r="G3" s="6"/>
      <c r="H3" s="6"/>
      <c r="I3" s="6"/>
      <c r="J3" s="6"/>
      <c r="K3" s="6"/>
      <c r="L3" s="6"/>
      <c r="M3" s="6"/>
      <c r="N3" s="6"/>
      <c r="O3" s="6"/>
      <c r="P3" s="21"/>
      <c r="Q3" s="2"/>
      <c r="S3" s="2"/>
      <c r="U3" s="2"/>
      <c r="V3" s="2"/>
      <c r="X3" s="2"/>
      <c r="Z3" s="2"/>
      <c r="AB3" s="22"/>
      <c r="AC3" s="22"/>
    </row>
    <row r="4" spans="1:29" ht="15.75" customHeight="1" x14ac:dyDescent="0.25">
      <c r="C4" s="19" t="s">
        <v>7</v>
      </c>
      <c r="E4"/>
      <c r="F4"/>
      <c r="G4"/>
      <c r="H4"/>
      <c r="I4"/>
      <c r="J4"/>
      <c r="K4"/>
      <c r="L4"/>
      <c r="M4"/>
      <c r="N4"/>
      <c r="O4"/>
    </row>
    <row r="5" spans="1:29" ht="11.25" customHeight="1" x14ac:dyDescent="0.2"/>
    <row r="6" spans="1:29" ht="11.25" customHeight="1" x14ac:dyDescent="0.2">
      <c r="G6" s="7" t="s">
        <v>47</v>
      </c>
    </row>
    <row r="7" spans="1:29" s="11" customFormat="1" ht="11.25" x14ac:dyDescent="0.2">
      <c r="E7" s="7" t="s">
        <v>3</v>
      </c>
      <c r="F7" s="7"/>
      <c r="G7" s="7" t="s">
        <v>44</v>
      </c>
      <c r="H7" s="7"/>
      <c r="I7" s="7"/>
      <c r="J7" s="17"/>
      <c r="K7" s="15"/>
      <c r="L7" s="15" t="s">
        <v>0</v>
      </c>
      <c r="M7" s="17"/>
      <c r="N7" s="7"/>
      <c r="O7" s="7"/>
    </row>
    <row r="8" spans="1:29" s="11" customFormat="1" ht="11.25" x14ac:dyDescent="0.2">
      <c r="E8" s="9" t="s">
        <v>4</v>
      </c>
      <c r="F8" s="7"/>
      <c r="G8" s="9" t="s">
        <v>2</v>
      </c>
      <c r="H8" s="7"/>
      <c r="I8" s="9" t="s">
        <v>5</v>
      </c>
      <c r="J8" s="17"/>
      <c r="K8" s="15"/>
      <c r="L8" s="9" t="s">
        <v>5</v>
      </c>
      <c r="M8" s="17"/>
      <c r="N8" s="7"/>
      <c r="O8" s="9" t="s">
        <v>6</v>
      </c>
    </row>
    <row r="9" spans="1:29" s="11" customFormat="1" ht="12.95" customHeight="1" x14ac:dyDescent="0.2">
      <c r="C9" s="11" t="s">
        <v>14</v>
      </c>
      <c r="E9" s="25">
        <f>'Linked Data'!C6</f>
        <v>-1.0369999999999999</v>
      </c>
      <c r="F9" s="23"/>
      <c r="G9" s="25">
        <f>'Linked Data'!I6</f>
        <v>3</v>
      </c>
      <c r="H9" s="23"/>
      <c r="I9" s="23">
        <f>E9-G9</f>
        <v>-4.0369999999999999</v>
      </c>
      <c r="J9" s="24"/>
      <c r="K9" s="25"/>
      <c r="L9" s="25">
        <f>'Linked Data'!O6</f>
        <v>5.9</v>
      </c>
      <c r="M9" s="24"/>
      <c r="N9" s="23"/>
      <c r="O9" s="23">
        <f>I9-L9</f>
        <v>-9.9370000000000012</v>
      </c>
    </row>
    <row r="10" spans="1:29" x14ac:dyDescent="0.2">
      <c r="C10" s="11" t="s">
        <v>12</v>
      </c>
      <c r="E10" s="25">
        <f>'Linked Data'!C7</f>
        <v>-4.6390000000000002</v>
      </c>
      <c r="G10" s="25">
        <f>'Linked Data'!I7</f>
        <v>0.1</v>
      </c>
      <c r="I10" s="23">
        <f>E10-G10</f>
        <v>-4.7389999999999999</v>
      </c>
      <c r="J10" s="24"/>
      <c r="L10" s="25">
        <f>'Linked Data'!O7</f>
        <v>1.3</v>
      </c>
      <c r="M10" s="24"/>
      <c r="O10" s="23">
        <f>I10-L10</f>
        <v>-6.0389999999999997</v>
      </c>
    </row>
    <row r="11" spans="1:29" s="11" customFormat="1" ht="12.95" customHeight="1" x14ac:dyDescent="0.2">
      <c r="C11" s="11" t="s">
        <v>108</v>
      </c>
      <c r="E11" s="25">
        <f>'Linked Data'!C8</f>
        <v>0</v>
      </c>
      <c r="F11" s="23"/>
      <c r="G11" s="25">
        <f>'Linked Data'!I8</f>
        <v>1.4</v>
      </c>
      <c r="H11" s="23"/>
      <c r="I11" s="23">
        <f>E11-G11</f>
        <v>-1.4</v>
      </c>
      <c r="J11" s="24"/>
      <c r="K11" s="25"/>
      <c r="L11" s="25">
        <f>'Linked Data'!O8</f>
        <v>0</v>
      </c>
      <c r="M11" s="24"/>
      <c r="N11" s="23"/>
      <c r="O11" s="23">
        <f>I11-L11</f>
        <v>-1.4</v>
      </c>
    </row>
    <row r="12" spans="1:29" s="11" customFormat="1" ht="12.95" customHeight="1" x14ac:dyDescent="0.2">
      <c r="C12" s="11" t="s">
        <v>13</v>
      </c>
      <c r="E12" s="25">
        <f>'Linked Data'!C9</f>
        <v>3.097</v>
      </c>
      <c r="F12" s="23"/>
      <c r="G12" s="25">
        <f>'Linked Data'!I9</f>
        <v>0.4</v>
      </c>
      <c r="H12" s="23"/>
      <c r="I12" s="23">
        <f>E12-G12</f>
        <v>2.6970000000000001</v>
      </c>
      <c r="J12" s="24"/>
      <c r="K12" s="25"/>
      <c r="L12" s="25">
        <f>'Linked Data'!O9</f>
        <v>0.6</v>
      </c>
      <c r="M12" s="24"/>
      <c r="N12" s="23"/>
      <c r="O12" s="23">
        <f>I12-L12</f>
        <v>2.097</v>
      </c>
    </row>
    <row r="13" spans="1:29" s="12" customFormat="1" ht="14.25" customHeight="1" thickBot="1" x14ac:dyDescent="0.25">
      <c r="C13" s="13" t="s">
        <v>1</v>
      </c>
      <c r="E13" s="26">
        <f>SUM(E9:E12)</f>
        <v>-2.5790000000000002</v>
      </c>
      <c r="F13" s="27"/>
      <c r="G13" s="26">
        <f>SUM(G9:G12)</f>
        <v>4.9000000000000004</v>
      </c>
      <c r="H13" s="27"/>
      <c r="I13" s="26">
        <f>SUM(I9:I12)</f>
        <v>-7.4790000000000001</v>
      </c>
      <c r="J13" s="28"/>
      <c r="K13" s="29"/>
      <c r="L13" s="26">
        <f>SUM(L9:L12)</f>
        <v>7.8</v>
      </c>
      <c r="M13" s="28"/>
      <c r="N13" s="27"/>
      <c r="O13" s="26">
        <f>SUM(I13-L13)</f>
        <v>-15.279</v>
      </c>
    </row>
    <row r="14" spans="1:29" s="12" customFormat="1" ht="7.5" customHeight="1" thickTop="1" x14ac:dyDescent="0.2">
      <c r="C14" s="13"/>
      <c r="E14" s="16"/>
      <c r="F14" s="10"/>
      <c r="G14" s="16"/>
      <c r="H14" s="10"/>
      <c r="I14" s="16"/>
      <c r="J14" s="18"/>
      <c r="K14" s="16"/>
      <c r="L14" s="16"/>
      <c r="M14" s="18"/>
      <c r="N14" s="10"/>
      <c r="O14" s="16"/>
    </row>
    <row r="15" spans="1:29" ht="6.75" customHeight="1" x14ac:dyDescent="0.2"/>
    <row r="16" spans="1:29" ht="15" customHeight="1" x14ac:dyDescent="0.2"/>
    <row r="17" spans="2:16" ht="12" customHeight="1" x14ac:dyDescent="0.2"/>
    <row r="18" spans="2:16" s="30" customFormat="1" ht="19.5" customHeight="1" x14ac:dyDescent="0.2">
      <c r="B18" s="34" t="s">
        <v>15</v>
      </c>
      <c r="E18" s="31"/>
      <c r="H18" s="226" t="s">
        <v>12</v>
      </c>
      <c r="I18" s="226"/>
      <c r="J18" s="32"/>
      <c r="K18" s="32"/>
      <c r="L18" s="31"/>
      <c r="N18" s="31"/>
      <c r="O18" s="225" t="s">
        <v>13</v>
      </c>
      <c r="P18" s="225"/>
    </row>
    <row r="19" spans="2:16" x14ac:dyDescent="0.2">
      <c r="J19" s="15"/>
      <c r="K19" s="15"/>
    </row>
    <row r="20" spans="2:16" x14ac:dyDescent="0.2">
      <c r="J20" s="15"/>
      <c r="K20" s="15"/>
    </row>
    <row r="21" spans="2:16" x14ac:dyDescent="0.2">
      <c r="J21" s="15"/>
      <c r="K21" s="15"/>
    </row>
    <row r="22" spans="2:16" x14ac:dyDescent="0.2">
      <c r="J22" s="15"/>
      <c r="K22" s="15"/>
    </row>
    <row r="23" spans="2:16" x14ac:dyDescent="0.2">
      <c r="J23" s="15"/>
      <c r="K23" s="15"/>
    </row>
    <row r="24" spans="2:16" x14ac:dyDescent="0.2">
      <c r="J24" s="15"/>
      <c r="K24" s="15"/>
    </row>
    <row r="25" spans="2:16" x14ac:dyDescent="0.2">
      <c r="J25" s="15"/>
      <c r="K25" s="15"/>
    </row>
    <row r="26" spans="2:16" x14ac:dyDescent="0.2">
      <c r="J26" s="15"/>
      <c r="K26" s="15"/>
    </row>
    <row r="27" spans="2:16" x14ac:dyDescent="0.2">
      <c r="J27" s="15"/>
      <c r="K27" s="15"/>
    </row>
    <row r="28" spans="2:16" ht="30.75" customHeight="1" x14ac:dyDescent="0.2">
      <c r="J28" s="15"/>
      <c r="K28" s="15"/>
    </row>
    <row r="29" spans="2:16" x14ac:dyDescent="0.2">
      <c r="J29" s="15"/>
      <c r="K29" s="15"/>
    </row>
    <row r="30" spans="2:16" x14ac:dyDescent="0.2">
      <c r="J30" s="15"/>
      <c r="K30" s="15"/>
    </row>
    <row r="31" spans="2:16" x14ac:dyDescent="0.2">
      <c r="J31" s="15"/>
      <c r="K31" s="15"/>
    </row>
    <row r="32" spans="2:16" x14ac:dyDescent="0.2">
      <c r="J32" s="15"/>
      <c r="K32" s="15"/>
    </row>
    <row r="33" spans="10:11" x14ac:dyDescent="0.2">
      <c r="J33" s="15"/>
      <c r="K33" s="15"/>
    </row>
    <row r="34" spans="10:11" x14ac:dyDescent="0.2">
      <c r="J34" s="15"/>
      <c r="K34" s="15"/>
    </row>
    <row r="35" spans="10:11" x14ac:dyDescent="0.2">
      <c r="J35" s="15"/>
      <c r="K35" s="15"/>
    </row>
    <row r="36" spans="10:11" x14ac:dyDescent="0.2">
      <c r="J36" s="15"/>
      <c r="K36" s="15"/>
    </row>
    <row r="37" spans="10:11" x14ac:dyDescent="0.2">
      <c r="J37" s="15"/>
      <c r="K37" s="15"/>
    </row>
    <row r="38" spans="10:11" ht="10.5" customHeight="1" x14ac:dyDescent="0.2">
      <c r="J38" s="15"/>
      <c r="K38" s="15"/>
    </row>
    <row r="39" spans="10:11" ht="26.25" customHeight="1" x14ac:dyDescent="0.2">
      <c r="J39" s="15"/>
      <c r="K39" s="15"/>
    </row>
    <row r="40" spans="10:11" x14ac:dyDescent="0.2">
      <c r="J40" s="15"/>
      <c r="K40" s="15"/>
    </row>
    <row r="41" spans="10:11" x14ac:dyDescent="0.2">
      <c r="J41" s="15"/>
      <c r="K41" s="15"/>
    </row>
    <row r="42" spans="10:11" x14ac:dyDescent="0.2">
      <c r="J42" s="15"/>
      <c r="K42" s="15"/>
    </row>
    <row r="43" spans="10:11" x14ac:dyDescent="0.2">
      <c r="J43" s="15"/>
      <c r="K43" s="15"/>
    </row>
    <row r="44" spans="10:11" x14ac:dyDescent="0.2">
      <c r="J44" s="15"/>
      <c r="K44" s="15"/>
    </row>
    <row r="45" spans="10:11" x14ac:dyDescent="0.2">
      <c r="J45" s="15"/>
      <c r="K45" s="15"/>
    </row>
    <row r="46" spans="10:11" x14ac:dyDescent="0.2">
      <c r="J46" s="15"/>
      <c r="K46" s="15"/>
    </row>
    <row r="47" spans="10:11" x14ac:dyDescent="0.2">
      <c r="J47" s="15"/>
      <c r="K47" s="15"/>
    </row>
    <row r="48" spans="10:11" x14ac:dyDescent="0.2">
      <c r="J48" s="15"/>
      <c r="K48" s="15"/>
    </row>
  </sheetData>
  <mergeCells count="3">
    <mergeCell ref="A1:C1"/>
    <mergeCell ref="O18:P18"/>
    <mergeCell ref="H18:I18"/>
  </mergeCells>
  <phoneticPr fontId="7" type="noConversion"/>
  <pageMargins left="0.5" right="0.25" top="0.5" bottom="0.5" header="0.5" footer="0.25"/>
  <pageSetup scale="85" orientation="landscape" r:id="rId1"/>
  <headerFooter alignWithMargins="0">
    <oddFooter>&amp;C12&amp;R&amp;6&amp;D  -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544"/>
  <sheetViews>
    <sheetView topLeftCell="A17" zoomScale="105" workbookViewId="0">
      <pane ySplit="1095" topLeftCell="A77"/>
      <selection activeCell="X88" sqref="X88"/>
      <selection pane="bottomLeft" activeCell="A11" sqref="A11"/>
    </sheetView>
  </sheetViews>
  <sheetFormatPr defaultRowHeight="11.25" x14ac:dyDescent="0.2"/>
  <cols>
    <col min="1" max="1" width="6" style="173" customWidth="1"/>
    <col min="2" max="2" width="7.85546875" style="172" customWidth="1"/>
    <col min="3" max="3" width="1.7109375" style="172" customWidth="1"/>
    <col min="4" max="4" width="8.28515625" style="172" customWidth="1"/>
    <col min="5" max="5" width="3.5703125" style="173" customWidth="1"/>
    <col min="6" max="6" width="8.7109375" style="173" customWidth="1"/>
    <col min="7" max="7" width="1" style="172" customWidth="1"/>
    <col min="8" max="8" width="8" style="172" customWidth="1"/>
    <col min="9" max="9" width="3.140625" style="173" customWidth="1"/>
    <col min="10" max="10" width="8.7109375" style="173" customWidth="1"/>
    <col min="11" max="11" width="1.5703125" style="172" customWidth="1"/>
    <col min="12" max="12" width="7.5703125" style="172" customWidth="1"/>
    <col min="13" max="13" width="3.7109375" style="173" customWidth="1"/>
    <col min="14" max="14" width="8.85546875" style="173" customWidth="1"/>
    <col min="15" max="15" width="1.7109375" style="174" customWidth="1"/>
    <col min="16" max="16" width="8.140625" style="173" customWidth="1"/>
    <col min="17" max="17" width="2.7109375" style="174" customWidth="1"/>
    <col min="18" max="18" width="9.140625" style="173"/>
    <col min="19" max="19" width="1.140625" style="174" customWidth="1"/>
    <col min="20" max="20" width="7.7109375" style="173" customWidth="1"/>
    <col min="21" max="21" width="2.42578125" style="174" customWidth="1"/>
    <col min="22" max="22" width="9.140625" style="173"/>
    <col min="23" max="23" width="1" style="174" customWidth="1"/>
    <col min="24" max="24" width="7.7109375" style="173" customWidth="1"/>
    <col min="25" max="16384" width="9.140625" style="174"/>
  </cols>
  <sheetData>
    <row r="1" spans="1:24" ht="29.25" customHeight="1" thickBot="1" x14ac:dyDescent="0.25">
      <c r="A1" s="209" t="s">
        <v>10</v>
      </c>
    </row>
    <row r="2" spans="1:24" s="178" customFormat="1" ht="15" customHeight="1" thickBot="1" x14ac:dyDescent="0.25">
      <c r="A2" s="227" t="s">
        <v>9</v>
      </c>
      <c r="B2" s="228"/>
      <c r="C2" s="175"/>
      <c r="D2" s="175"/>
      <c r="E2" s="176"/>
      <c r="F2" s="177"/>
      <c r="G2" s="175"/>
      <c r="H2" s="175"/>
      <c r="I2" s="177"/>
      <c r="J2" s="177"/>
      <c r="K2" s="175"/>
      <c r="L2" s="175"/>
      <c r="M2"/>
      <c r="N2"/>
      <c r="O2"/>
      <c r="P2"/>
      <c r="R2" s="176"/>
      <c r="T2" s="176"/>
      <c r="V2" s="176"/>
      <c r="X2" s="176"/>
    </row>
    <row r="3" spans="1:24" s="183" customFormat="1" ht="22.5" x14ac:dyDescent="0.2">
      <c r="A3" s="205"/>
      <c r="B3" s="206" t="s">
        <v>8</v>
      </c>
      <c r="C3" s="207"/>
      <c r="D3" s="208" t="s">
        <v>48</v>
      </c>
      <c r="E3" s="205"/>
      <c r="F3" s="206" t="s">
        <v>12</v>
      </c>
      <c r="G3" s="207"/>
      <c r="H3" s="208" t="s">
        <v>120</v>
      </c>
      <c r="I3" s="207"/>
      <c r="J3" s="206" t="s">
        <v>13</v>
      </c>
      <c r="K3" s="207"/>
      <c r="L3" s="208" t="s">
        <v>121</v>
      </c>
      <c r="M3"/>
      <c r="N3"/>
      <c r="O3"/>
      <c r="P3"/>
      <c r="R3" s="205"/>
      <c r="T3" s="205"/>
      <c r="V3" s="205"/>
      <c r="X3" s="205"/>
    </row>
    <row r="4" spans="1:24" ht="12.75" x14ac:dyDescent="0.2">
      <c r="A4" s="179" t="s">
        <v>109</v>
      </c>
      <c r="B4" s="172">
        <v>0</v>
      </c>
      <c r="D4" s="180">
        <v>7.5</v>
      </c>
      <c r="E4" s="172"/>
      <c r="F4" s="172">
        <v>-1.7</v>
      </c>
      <c r="H4" s="180">
        <v>1.5</v>
      </c>
      <c r="I4" s="172"/>
      <c r="J4" s="172">
        <v>2</v>
      </c>
      <c r="L4" s="180">
        <v>1</v>
      </c>
      <c r="M4"/>
      <c r="N4"/>
      <c r="O4"/>
      <c r="P4"/>
    </row>
    <row r="5" spans="1:24" ht="12.75" x14ac:dyDescent="0.2">
      <c r="A5" s="179" t="s">
        <v>110</v>
      </c>
      <c r="B5" s="172">
        <v>0</v>
      </c>
      <c r="D5" s="180">
        <v>7.5</v>
      </c>
      <c r="E5" s="172"/>
      <c r="F5" s="172">
        <v>-2.2000000000000002</v>
      </c>
      <c r="H5" s="180">
        <v>1.5</v>
      </c>
      <c r="I5" s="172"/>
      <c r="J5" s="172">
        <v>2.1</v>
      </c>
      <c r="L5" s="180">
        <v>1</v>
      </c>
      <c r="M5"/>
      <c r="N5"/>
      <c r="O5"/>
      <c r="P5"/>
    </row>
    <row r="6" spans="1:24" ht="12.75" x14ac:dyDescent="0.2">
      <c r="A6" s="179" t="s">
        <v>111</v>
      </c>
      <c r="B6" s="172">
        <v>0.2</v>
      </c>
      <c r="D6" s="180">
        <v>7.5</v>
      </c>
      <c r="E6" s="172"/>
      <c r="F6" s="172">
        <v>-2.5</v>
      </c>
      <c r="H6" s="180">
        <v>1.5</v>
      </c>
      <c r="I6" s="172"/>
      <c r="J6" s="172">
        <v>2.2000000000000002</v>
      </c>
      <c r="L6" s="180">
        <v>1</v>
      </c>
      <c r="M6"/>
      <c r="N6"/>
      <c r="O6"/>
      <c r="P6"/>
    </row>
    <row r="7" spans="1:24" ht="12.75" x14ac:dyDescent="0.2">
      <c r="A7" s="179" t="s">
        <v>112</v>
      </c>
      <c r="B7" s="172">
        <v>-0.3</v>
      </c>
      <c r="D7" s="180">
        <v>7.5</v>
      </c>
      <c r="E7" s="172"/>
      <c r="F7" s="172">
        <v>-2.8</v>
      </c>
      <c r="H7" s="180">
        <v>1.5</v>
      </c>
      <c r="I7" s="172"/>
      <c r="J7" s="172">
        <v>2.2000000000000002</v>
      </c>
      <c r="L7" s="180">
        <v>1</v>
      </c>
      <c r="M7"/>
      <c r="N7"/>
      <c r="O7"/>
      <c r="P7"/>
    </row>
    <row r="8" spans="1:24" ht="12.75" x14ac:dyDescent="0.2">
      <c r="A8" s="179" t="s">
        <v>113</v>
      </c>
      <c r="B8" s="172">
        <v>-0.4</v>
      </c>
      <c r="D8" s="180">
        <v>7.5</v>
      </c>
      <c r="E8" s="172"/>
      <c r="F8" s="172">
        <v>-3.3</v>
      </c>
      <c r="H8" s="180">
        <v>1.5</v>
      </c>
      <c r="I8" s="172"/>
      <c r="J8" s="172">
        <v>2.5</v>
      </c>
      <c r="L8" s="180">
        <v>1</v>
      </c>
      <c r="M8"/>
      <c r="N8"/>
      <c r="O8"/>
      <c r="P8"/>
    </row>
    <row r="9" spans="1:24" ht="12.75" x14ac:dyDescent="0.2">
      <c r="A9" s="179" t="s">
        <v>114</v>
      </c>
      <c r="B9" s="172">
        <v>-1.3</v>
      </c>
      <c r="D9" s="180">
        <v>7.5</v>
      </c>
      <c r="E9" s="172"/>
      <c r="F9" s="172">
        <v>-3.6</v>
      </c>
      <c r="H9" s="180">
        <v>1.5</v>
      </c>
      <c r="I9" s="172"/>
      <c r="J9" s="172">
        <v>2.6</v>
      </c>
      <c r="L9" s="180">
        <v>1</v>
      </c>
      <c r="M9"/>
      <c r="N9"/>
      <c r="O9"/>
      <c r="P9"/>
    </row>
    <row r="10" spans="1:24" ht="12.75" x14ac:dyDescent="0.2">
      <c r="A10" s="179" t="s">
        <v>115</v>
      </c>
      <c r="B10" s="172">
        <v>-1.6</v>
      </c>
      <c r="D10" s="180">
        <v>7.5</v>
      </c>
      <c r="E10" s="172"/>
      <c r="F10" s="172">
        <v>-4.3</v>
      </c>
      <c r="H10" s="180">
        <v>1.5</v>
      </c>
      <c r="I10" s="172"/>
      <c r="J10" s="172">
        <v>2.7</v>
      </c>
      <c r="L10" s="180">
        <v>1</v>
      </c>
      <c r="M10"/>
      <c r="N10"/>
      <c r="O10"/>
      <c r="P10"/>
    </row>
    <row r="11" spans="1:24" ht="12.75" x14ac:dyDescent="0.2">
      <c r="A11" s="179" t="s">
        <v>116</v>
      </c>
      <c r="B11" s="172">
        <v>-1</v>
      </c>
      <c r="D11" s="180">
        <v>7.5</v>
      </c>
      <c r="E11" s="172"/>
      <c r="F11" s="172">
        <v>-4.5999999999999996</v>
      </c>
      <c r="H11" s="180">
        <v>1.5</v>
      </c>
      <c r="I11" s="172"/>
      <c r="J11" s="172">
        <v>3.1</v>
      </c>
      <c r="L11" s="180">
        <v>1</v>
      </c>
      <c r="M11"/>
      <c r="N11"/>
      <c r="O11"/>
      <c r="P11"/>
    </row>
    <row r="12" spans="1:24" ht="12.75" x14ac:dyDescent="0.2">
      <c r="A12" s="179" t="s">
        <v>117</v>
      </c>
      <c r="D12" s="180">
        <v>7.5</v>
      </c>
      <c r="E12" s="172"/>
      <c r="F12" s="172"/>
      <c r="H12" s="180">
        <v>1.5</v>
      </c>
      <c r="I12" s="172"/>
      <c r="J12" s="172"/>
      <c r="L12" s="180">
        <v>1</v>
      </c>
      <c r="M12"/>
      <c r="N12"/>
      <c r="O12"/>
      <c r="P12"/>
    </row>
    <row r="13" spans="1:24" ht="12.75" x14ac:dyDescent="0.2">
      <c r="A13" s="179" t="s">
        <v>118</v>
      </c>
      <c r="D13" s="180">
        <v>7.5</v>
      </c>
      <c r="E13" s="172"/>
      <c r="F13" s="172"/>
      <c r="H13" s="180">
        <v>1.5</v>
      </c>
      <c r="I13" s="172"/>
      <c r="J13" s="172"/>
      <c r="L13" s="180">
        <v>1</v>
      </c>
      <c r="M13"/>
      <c r="N13"/>
      <c r="O13"/>
      <c r="P13"/>
    </row>
    <row r="14" spans="1:24" ht="12.75" x14ac:dyDescent="0.2">
      <c r="A14" s="179" t="s">
        <v>119</v>
      </c>
      <c r="D14" s="180">
        <v>7.5</v>
      </c>
      <c r="E14" s="172"/>
      <c r="F14" s="172"/>
      <c r="H14" s="180">
        <v>1.5</v>
      </c>
      <c r="I14" s="172"/>
      <c r="J14" s="172"/>
      <c r="L14" s="180">
        <v>1</v>
      </c>
      <c r="M14"/>
      <c r="N14"/>
      <c r="O14"/>
      <c r="P14"/>
    </row>
    <row r="15" spans="1:24" ht="12.75" x14ac:dyDescent="0.2">
      <c r="M15"/>
      <c r="N15"/>
      <c r="O15"/>
      <c r="P15"/>
    </row>
    <row r="16" spans="1:24" ht="13.5" thickBot="1" x14ac:dyDescent="0.25">
      <c r="A16"/>
      <c r="M16"/>
    </row>
    <row r="17" spans="1:34" s="182" customFormat="1" ht="15" customHeight="1" thickBot="1" x14ac:dyDescent="0.25">
      <c r="A17"/>
      <c r="B17" s="229" t="s">
        <v>79</v>
      </c>
      <c r="C17" s="230"/>
      <c r="D17" s="231"/>
      <c r="E17" s="181"/>
      <c r="F17" s="229" t="s">
        <v>12</v>
      </c>
      <c r="G17" s="230"/>
      <c r="H17" s="231"/>
      <c r="I17" s="181"/>
      <c r="J17" s="229" t="s">
        <v>13</v>
      </c>
      <c r="K17" s="230"/>
      <c r="L17" s="231"/>
      <c r="M17" s="184"/>
      <c r="N17" s="229" t="s">
        <v>79</v>
      </c>
      <c r="O17" s="230"/>
      <c r="P17" s="231"/>
      <c r="Q17" s="181"/>
      <c r="R17" s="229" t="s">
        <v>12</v>
      </c>
      <c r="S17" s="230"/>
      <c r="T17" s="231"/>
      <c r="U17" s="181"/>
      <c r="V17" s="229" t="s">
        <v>13</v>
      </c>
      <c r="W17" s="230"/>
      <c r="X17" s="231"/>
    </row>
    <row r="18" spans="1:34" s="183" customFormat="1" ht="24" customHeight="1" x14ac:dyDescent="0.2">
      <c r="A18"/>
      <c r="B18" s="188" t="s">
        <v>77</v>
      </c>
      <c r="C18" s="189"/>
      <c r="D18" s="188" t="s">
        <v>78</v>
      </c>
      <c r="E18" s="190"/>
      <c r="F18" s="188" t="s">
        <v>77</v>
      </c>
      <c r="G18" s="189"/>
      <c r="H18" s="188" t="s">
        <v>78</v>
      </c>
      <c r="I18" s="190"/>
      <c r="J18" s="188" t="s">
        <v>77</v>
      </c>
      <c r="K18" s="189"/>
      <c r="L18" s="188" t="s">
        <v>78</v>
      </c>
      <c r="M18" s="185"/>
      <c r="N18" s="191" t="s">
        <v>80</v>
      </c>
      <c r="O18" s="192"/>
      <c r="P18" s="191" t="s">
        <v>99</v>
      </c>
      <c r="Q18" s="193"/>
      <c r="R18" s="191" t="s">
        <v>80</v>
      </c>
      <c r="S18" s="192"/>
      <c r="T18" s="191" t="s">
        <v>99</v>
      </c>
      <c r="U18" s="193"/>
      <c r="V18" s="191" t="s">
        <v>80</v>
      </c>
      <c r="W18" s="192"/>
      <c r="X18" s="191" t="s">
        <v>99</v>
      </c>
      <c r="Y18" s="194"/>
      <c r="Z18" s="194"/>
      <c r="AA18" s="194"/>
      <c r="AB18" s="194"/>
      <c r="AC18" s="194"/>
      <c r="AD18" s="194"/>
      <c r="AE18" s="194"/>
      <c r="AF18" s="194"/>
      <c r="AG18" s="194"/>
      <c r="AH18" s="194"/>
    </row>
    <row r="19" spans="1:34" ht="12" customHeight="1" x14ac:dyDescent="0.2">
      <c r="A19" s="210">
        <v>36982</v>
      </c>
      <c r="B19" s="187">
        <v>0.5</v>
      </c>
      <c r="C19" s="187"/>
      <c r="D19" s="187">
        <v>5</v>
      </c>
      <c r="E19" s="187"/>
      <c r="F19" s="187">
        <v>0.1</v>
      </c>
      <c r="G19" s="187"/>
      <c r="H19" s="187">
        <v>0.5</v>
      </c>
      <c r="I19" s="187"/>
      <c r="J19" s="187">
        <v>0.3</v>
      </c>
      <c r="K19" s="187"/>
      <c r="L19" s="187">
        <v>5</v>
      </c>
      <c r="M19" s="186"/>
      <c r="N19" s="187">
        <v>2</v>
      </c>
      <c r="O19" s="187"/>
      <c r="P19" s="187">
        <v>5</v>
      </c>
      <c r="Q19" s="187"/>
      <c r="R19" s="187">
        <v>-38</v>
      </c>
      <c r="S19" s="187"/>
      <c r="T19" s="187">
        <v>44</v>
      </c>
      <c r="U19" s="187"/>
      <c r="V19" s="187">
        <v>0</v>
      </c>
      <c r="W19" s="187"/>
      <c r="X19" s="187">
        <v>1.5</v>
      </c>
    </row>
    <row r="20" spans="1:34" ht="12" customHeight="1" x14ac:dyDescent="0.2">
      <c r="A20" s="210">
        <v>36983</v>
      </c>
      <c r="B20" s="187">
        <v>0.5</v>
      </c>
      <c r="C20" s="187"/>
      <c r="D20" s="187">
        <v>5</v>
      </c>
      <c r="E20" s="187"/>
      <c r="F20" s="187">
        <v>0.1</v>
      </c>
      <c r="G20" s="187"/>
      <c r="H20" s="187">
        <v>0.5</v>
      </c>
      <c r="I20" s="187"/>
      <c r="J20" s="187">
        <v>0.3</v>
      </c>
      <c r="K20" s="187"/>
      <c r="L20" s="187">
        <v>5</v>
      </c>
      <c r="M20" s="186"/>
      <c r="N20" s="187">
        <v>2</v>
      </c>
      <c r="O20" s="187"/>
      <c r="P20" s="187">
        <v>5</v>
      </c>
      <c r="Q20" s="187"/>
      <c r="R20" s="187">
        <v>-38</v>
      </c>
      <c r="S20" s="187"/>
      <c r="T20" s="187">
        <v>44</v>
      </c>
      <c r="U20" s="187"/>
      <c r="V20" s="187">
        <v>0</v>
      </c>
      <c r="W20" s="187"/>
      <c r="X20" s="187">
        <v>1.5</v>
      </c>
    </row>
    <row r="21" spans="1:34" ht="12" customHeight="1" x14ac:dyDescent="0.2">
      <c r="A21" s="210">
        <v>36984</v>
      </c>
      <c r="B21" s="187">
        <v>0.5</v>
      </c>
      <c r="C21" s="187"/>
      <c r="D21" s="187">
        <v>5</v>
      </c>
      <c r="E21" s="187"/>
      <c r="F21" s="187">
        <v>0.1</v>
      </c>
      <c r="G21" s="187"/>
      <c r="H21" s="187">
        <v>0.5</v>
      </c>
      <c r="I21" s="187"/>
      <c r="J21" s="187">
        <v>0.3</v>
      </c>
      <c r="K21" s="187"/>
      <c r="L21" s="187">
        <v>5</v>
      </c>
      <c r="M21" s="186"/>
      <c r="N21" s="187">
        <v>2</v>
      </c>
      <c r="O21" s="187"/>
      <c r="P21" s="187">
        <v>5</v>
      </c>
      <c r="Q21" s="187"/>
      <c r="R21" s="187">
        <v>-40</v>
      </c>
      <c r="S21" s="187"/>
      <c r="T21" s="187">
        <v>44</v>
      </c>
      <c r="U21" s="187"/>
      <c r="V21" s="187">
        <v>0</v>
      </c>
      <c r="W21" s="187"/>
      <c r="X21" s="187">
        <v>1.5</v>
      </c>
    </row>
    <row r="22" spans="1:34" ht="12" customHeight="1" x14ac:dyDescent="0.2">
      <c r="A22" s="210">
        <v>36985</v>
      </c>
      <c r="B22" s="187">
        <v>0.6</v>
      </c>
      <c r="C22" s="187"/>
      <c r="D22" s="187">
        <v>5</v>
      </c>
      <c r="E22" s="187"/>
      <c r="F22" s="187">
        <v>0.1</v>
      </c>
      <c r="G22" s="187"/>
      <c r="H22" s="187">
        <v>0.5</v>
      </c>
      <c r="I22" s="187"/>
      <c r="J22" s="187">
        <v>0.3</v>
      </c>
      <c r="K22" s="187"/>
      <c r="L22" s="187">
        <v>5</v>
      </c>
      <c r="M22" s="186"/>
      <c r="N22" s="187">
        <v>2</v>
      </c>
      <c r="O22" s="187"/>
      <c r="P22" s="187">
        <v>5</v>
      </c>
      <c r="Q22" s="187"/>
      <c r="R22" s="187">
        <v>-44</v>
      </c>
      <c r="S22" s="187"/>
      <c r="T22" s="187">
        <v>44</v>
      </c>
      <c r="U22" s="187"/>
      <c r="V22" s="187">
        <v>0</v>
      </c>
      <c r="W22" s="187"/>
      <c r="X22" s="187">
        <v>1.5</v>
      </c>
    </row>
    <row r="23" spans="1:34" ht="12" customHeight="1" x14ac:dyDescent="0.2">
      <c r="A23" s="210">
        <v>36986</v>
      </c>
      <c r="B23" s="187">
        <v>0.6</v>
      </c>
      <c r="C23" s="187"/>
      <c r="D23" s="187">
        <v>5</v>
      </c>
      <c r="E23" s="187"/>
      <c r="F23" s="187">
        <v>0.1</v>
      </c>
      <c r="G23" s="187"/>
      <c r="H23" s="187">
        <v>0.5</v>
      </c>
      <c r="I23" s="187"/>
      <c r="J23" s="187">
        <v>0.3</v>
      </c>
      <c r="K23" s="187"/>
      <c r="L23" s="187">
        <v>5</v>
      </c>
      <c r="M23" s="186"/>
      <c r="N23" s="187">
        <v>2</v>
      </c>
      <c r="O23" s="187"/>
      <c r="P23" s="187">
        <v>5</v>
      </c>
      <c r="Q23" s="187"/>
      <c r="R23" s="187">
        <v>-42</v>
      </c>
      <c r="S23" s="187"/>
      <c r="T23" s="187">
        <v>44</v>
      </c>
      <c r="U23" s="187"/>
      <c r="V23" s="187">
        <v>0</v>
      </c>
      <c r="W23" s="187"/>
      <c r="X23" s="187">
        <v>1.5</v>
      </c>
    </row>
    <row r="24" spans="1:34" ht="12" customHeight="1" x14ac:dyDescent="0.2">
      <c r="A24" s="210">
        <v>36987</v>
      </c>
      <c r="B24" s="187">
        <v>0.6</v>
      </c>
      <c r="C24" s="187"/>
      <c r="D24" s="187">
        <v>5</v>
      </c>
      <c r="E24" s="187"/>
      <c r="F24" s="187">
        <v>0.1</v>
      </c>
      <c r="G24" s="187"/>
      <c r="H24" s="187">
        <v>0.5</v>
      </c>
      <c r="I24" s="187"/>
      <c r="J24" s="187">
        <v>0.3</v>
      </c>
      <c r="K24" s="187"/>
      <c r="L24" s="187">
        <v>5</v>
      </c>
      <c r="M24" s="186"/>
      <c r="N24" s="187">
        <v>2</v>
      </c>
      <c r="O24" s="187"/>
      <c r="P24" s="187">
        <v>5</v>
      </c>
      <c r="Q24" s="187"/>
      <c r="R24" s="187">
        <v>-44</v>
      </c>
      <c r="S24" s="187"/>
      <c r="T24" s="187">
        <v>44</v>
      </c>
      <c r="U24" s="187"/>
      <c r="V24" s="187">
        <v>0</v>
      </c>
      <c r="W24" s="187"/>
      <c r="X24" s="187">
        <v>1.5</v>
      </c>
    </row>
    <row r="25" spans="1:34" ht="12" customHeight="1" x14ac:dyDescent="0.2">
      <c r="A25" s="211">
        <v>36988</v>
      </c>
      <c r="B25" s="187">
        <v>0.6</v>
      </c>
      <c r="C25" s="187"/>
      <c r="D25" s="187">
        <v>5</v>
      </c>
      <c r="E25" s="187"/>
      <c r="F25" s="187">
        <v>0.1</v>
      </c>
      <c r="G25" s="187"/>
      <c r="H25" s="187">
        <v>0.5</v>
      </c>
      <c r="I25" s="187"/>
      <c r="J25" s="187">
        <v>0.3</v>
      </c>
      <c r="K25" s="187"/>
      <c r="L25" s="187">
        <v>5</v>
      </c>
      <c r="M25" s="186"/>
      <c r="N25" s="187">
        <v>2</v>
      </c>
      <c r="O25" s="187"/>
      <c r="P25" s="187">
        <v>5</v>
      </c>
      <c r="Q25" s="187"/>
      <c r="R25" s="187">
        <v>-44</v>
      </c>
      <c r="S25" s="187"/>
      <c r="T25" s="187">
        <v>44</v>
      </c>
      <c r="U25" s="187"/>
      <c r="V25" s="187">
        <v>0</v>
      </c>
      <c r="W25" s="187"/>
      <c r="X25" s="187">
        <v>1.5</v>
      </c>
    </row>
    <row r="26" spans="1:34" ht="12" customHeight="1" x14ac:dyDescent="0.2">
      <c r="A26" s="211">
        <v>36989</v>
      </c>
      <c r="B26" s="187">
        <v>0.6</v>
      </c>
      <c r="C26" s="187"/>
      <c r="D26" s="187">
        <v>5</v>
      </c>
      <c r="E26" s="187"/>
      <c r="F26" s="187">
        <v>0.1</v>
      </c>
      <c r="G26" s="187"/>
      <c r="H26" s="187">
        <v>0.5</v>
      </c>
      <c r="I26" s="187"/>
      <c r="J26" s="187">
        <v>0.3</v>
      </c>
      <c r="K26" s="187"/>
      <c r="L26" s="187">
        <v>5</v>
      </c>
      <c r="M26" s="186"/>
      <c r="N26" s="187">
        <v>2</v>
      </c>
      <c r="O26" s="187"/>
      <c r="P26" s="187">
        <v>5</v>
      </c>
      <c r="Q26" s="187"/>
      <c r="R26" s="187">
        <v>-44</v>
      </c>
      <c r="S26" s="187"/>
      <c r="T26" s="187">
        <v>44</v>
      </c>
      <c r="U26" s="187"/>
      <c r="V26" s="187">
        <v>0</v>
      </c>
      <c r="W26" s="187"/>
      <c r="X26" s="187">
        <v>1.5</v>
      </c>
    </row>
    <row r="27" spans="1:34" ht="12" customHeight="1" x14ac:dyDescent="0.2">
      <c r="A27" s="210">
        <v>36990</v>
      </c>
      <c r="B27" s="187">
        <v>0.6</v>
      </c>
      <c r="C27" s="187"/>
      <c r="D27" s="187">
        <v>5</v>
      </c>
      <c r="E27" s="187"/>
      <c r="F27" s="187">
        <v>0.1</v>
      </c>
      <c r="G27" s="187"/>
      <c r="H27" s="187">
        <v>0.5</v>
      </c>
      <c r="I27" s="187"/>
      <c r="J27" s="187">
        <v>0.3</v>
      </c>
      <c r="K27" s="187"/>
      <c r="L27" s="187">
        <v>5</v>
      </c>
      <c r="M27" s="186"/>
      <c r="N27" s="187">
        <v>2</v>
      </c>
      <c r="O27" s="187"/>
      <c r="P27" s="187">
        <v>5</v>
      </c>
      <c r="Q27" s="187"/>
      <c r="R27" s="187">
        <v>-44</v>
      </c>
      <c r="S27" s="187"/>
      <c r="T27" s="187">
        <v>44</v>
      </c>
      <c r="U27" s="187"/>
      <c r="V27" s="187">
        <v>0</v>
      </c>
      <c r="W27" s="187"/>
      <c r="X27" s="187">
        <v>1.5</v>
      </c>
    </row>
    <row r="28" spans="1:34" ht="12" customHeight="1" x14ac:dyDescent="0.2">
      <c r="A28" s="210">
        <v>36991</v>
      </c>
      <c r="B28" s="187">
        <v>0.6</v>
      </c>
      <c r="C28" s="187"/>
      <c r="D28" s="187">
        <v>5</v>
      </c>
      <c r="E28" s="187"/>
      <c r="F28" s="187">
        <v>0.1</v>
      </c>
      <c r="G28" s="187"/>
      <c r="H28" s="187">
        <v>0.5</v>
      </c>
      <c r="I28" s="187"/>
      <c r="J28" s="187">
        <v>0.3</v>
      </c>
      <c r="K28" s="187"/>
      <c r="L28" s="187">
        <v>5</v>
      </c>
      <c r="M28" s="186"/>
      <c r="N28" s="187">
        <v>2</v>
      </c>
      <c r="O28" s="187"/>
      <c r="P28" s="187">
        <v>5</v>
      </c>
      <c r="Q28" s="187"/>
      <c r="R28" s="187">
        <v>-40</v>
      </c>
      <c r="S28" s="187"/>
      <c r="T28" s="187">
        <v>44</v>
      </c>
      <c r="U28" s="187"/>
      <c r="V28" s="187">
        <v>0</v>
      </c>
      <c r="W28" s="187"/>
      <c r="X28" s="187">
        <v>1.5</v>
      </c>
    </row>
    <row r="29" spans="1:34" ht="12" customHeight="1" x14ac:dyDescent="0.2">
      <c r="A29" s="210">
        <v>36992</v>
      </c>
      <c r="B29" s="187">
        <v>0.6</v>
      </c>
      <c r="C29" s="187"/>
      <c r="D29" s="187">
        <v>5</v>
      </c>
      <c r="E29" s="187"/>
      <c r="F29" s="187">
        <v>0.1</v>
      </c>
      <c r="G29" s="187"/>
      <c r="H29" s="187">
        <v>0.5</v>
      </c>
      <c r="I29" s="187"/>
      <c r="J29" s="187">
        <v>0.3</v>
      </c>
      <c r="K29" s="187"/>
      <c r="L29" s="187">
        <v>5</v>
      </c>
      <c r="M29" s="186"/>
      <c r="N29" s="187">
        <v>2</v>
      </c>
      <c r="O29" s="187"/>
      <c r="P29" s="187">
        <v>5</v>
      </c>
      <c r="Q29" s="187"/>
      <c r="R29" s="187">
        <v>-44</v>
      </c>
      <c r="S29" s="187"/>
      <c r="T29" s="187">
        <v>44</v>
      </c>
      <c r="U29" s="187"/>
      <c r="V29" s="187">
        <v>0</v>
      </c>
      <c r="W29" s="187"/>
      <c r="X29" s="187">
        <v>1.5</v>
      </c>
    </row>
    <row r="30" spans="1:34" ht="12" customHeight="1" x14ac:dyDescent="0.2">
      <c r="A30" s="210">
        <v>36993</v>
      </c>
      <c r="B30" s="187">
        <v>0.6</v>
      </c>
      <c r="C30" s="187"/>
      <c r="D30" s="187">
        <v>5</v>
      </c>
      <c r="E30" s="187"/>
      <c r="F30" s="187">
        <v>0.1</v>
      </c>
      <c r="G30" s="187"/>
      <c r="H30" s="187">
        <v>0.5</v>
      </c>
      <c r="I30" s="187"/>
      <c r="J30" s="187">
        <v>0.3</v>
      </c>
      <c r="K30" s="187"/>
      <c r="L30" s="187">
        <v>5</v>
      </c>
      <c r="M30" s="186"/>
      <c r="N30" s="187">
        <v>1</v>
      </c>
      <c r="O30" s="187"/>
      <c r="P30" s="187">
        <v>5</v>
      </c>
      <c r="Q30" s="187"/>
      <c r="R30" s="187">
        <v>-44</v>
      </c>
      <c r="S30" s="187"/>
      <c r="T30" s="187">
        <v>44</v>
      </c>
      <c r="U30" s="187"/>
      <c r="V30" s="187">
        <v>0</v>
      </c>
      <c r="W30" s="187"/>
      <c r="X30" s="187">
        <v>1.5</v>
      </c>
    </row>
    <row r="31" spans="1:34" ht="12" customHeight="1" x14ac:dyDescent="0.2">
      <c r="A31" s="210">
        <v>36994</v>
      </c>
      <c r="B31" s="187">
        <v>0.6</v>
      </c>
      <c r="C31" s="187"/>
      <c r="D31" s="187">
        <v>5</v>
      </c>
      <c r="E31" s="187"/>
      <c r="F31" s="187">
        <v>0.1</v>
      </c>
      <c r="G31" s="187"/>
      <c r="H31" s="187">
        <v>0.5</v>
      </c>
      <c r="I31" s="187"/>
      <c r="J31" s="187">
        <v>0.3</v>
      </c>
      <c r="K31" s="187"/>
      <c r="L31" s="187">
        <v>5</v>
      </c>
      <c r="M31" s="186"/>
      <c r="N31" s="187">
        <v>1</v>
      </c>
      <c r="O31" s="187"/>
      <c r="P31" s="187">
        <v>5</v>
      </c>
      <c r="Q31" s="187"/>
      <c r="R31" s="187">
        <v>-44</v>
      </c>
      <c r="S31" s="187"/>
      <c r="T31" s="187">
        <v>44</v>
      </c>
      <c r="U31" s="187"/>
      <c r="V31" s="187">
        <v>0</v>
      </c>
      <c r="W31" s="187"/>
      <c r="X31" s="187">
        <v>1.5</v>
      </c>
    </row>
    <row r="32" spans="1:34" ht="12" customHeight="1" x14ac:dyDescent="0.2">
      <c r="A32" s="211">
        <v>36995</v>
      </c>
      <c r="B32" s="187">
        <v>0.6</v>
      </c>
      <c r="C32" s="187"/>
      <c r="D32" s="187">
        <v>5</v>
      </c>
      <c r="E32" s="187"/>
      <c r="F32" s="187">
        <v>0.1</v>
      </c>
      <c r="G32" s="187"/>
      <c r="H32" s="187">
        <v>0.5</v>
      </c>
      <c r="I32" s="187"/>
      <c r="J32" s="187">
        <v>0.3</v>
      </c>
      <c r="K32" s="187"/>
      <c r="L32" s="187">
        <v>5</v>
      </c>
      <c r="M32" s="186"/>
      <c r="N32" s="187">
        <v>1</v>
      </c>
      <c r="O32" s="187"/>
      <c r="P32" s="187">
        <v>5</v>
      </c>
      <c r="Q32" s="187"/>
      <c r="R32" s="187">
        <v>-44</v>
      </c>
      <c r="S32" s="187"/>
      <c r="T32" s="187">
        <v>44</v>
      </c>
      <c r="U32" s="187"/>
      <c r="V32" s="187">
        <v>0</v>
      </c>
      <c r="W32" s="187"/>
      <c r="X32" s="187">
        <v>1.5</v>
      </c>
    </row>
    <row r="33" spans="1:24" ht="12" customHeight="1" x14ac:dyDescent="0.2">
      <c r="A33" s="211">
        <v>36996</v>
      </c>
      <c r="B33" s="187">
        <v>0.6</v>
      </c>
      <c r="C33" s="187"/>
      <c r="D33" s="187">
        <v>5</v>
      </c>
      <c r="E33" s="187"/>
      <c r="F33" s="187">
        <v>0.1</v>
      </c>
      <c r="G33" s="187"/>
      <c r="H33" s="187">
        <v>0.5</v>
      </c>
      <c r="I33" s="187"/>
      <c r="J33" s="187">
        <v>0.3</v>
      </c>
      <c r="K33" s="187"/>
      <c r="L33" s="187">
        <v>5</v>
      </c>
      <c r="M33" s="186"/>
      <c r="N33" s="187">
        <v>1</v>
      </c>
      <c r="O33" s="187"/>
      <c r="P33" s="187">
        <v>5</v>
      </c>
      <c r="Q33" s="187"/>
      <c r="R33" s="187">
        <v>-44</v>
      </c>
      <c r="S33" s="187"/>
      <c r="T33" s="187">
        <v>44</v>
      </c>
      <c r="U33" s="187"/>
      <c r="V33" s="187">
        <v>0</v>
      </c>
      <c r="W33" s="187"/>
      <c r="X33" s="187">
        <v>1.5</v>
      </c>
    </row>
    <row r="34" spans="1:24" ht="12" customHeight="1" x14ac:dyDescent="0.2">
      <c r="A34" s="210">
        <v>36997</v>
      </c>
      <c r="B34" s="187">
        <v>0.6</v>
      </c>
      <c r="C34" s="187"/>
      <c r="D34" s="187">
        <v>5</v>
      </c>
      <c r="E34" s="187"/>
      <c r="F34" s="187">
        <v>0.1</v>
      </c>
      <c r="G34" s="187"/>
      <c r="H34" s="187">
        <v>0.5</v>
      </c>
      <c r="I34" s="187"/>
      <c r="J34" s="187">
        <v>0.3</v>
      </c>
      <c r="K34" s="187"/>
      <c r="L34" s="187">
        <v>5</v>
      </c>
      <c r="M34" s="186"/>
      <c r="N34" s="187">
        <v>1</v>
      </c>
      <c r="O34" s="187"/>
      <c r="P34" s="187">
        <v>5</v>
      </c>
      <c r="Q34" s="187"/>
      <c r="R34" s="187">
        <v>-43</v>
      </c>
      <c r="S34" s="187"/>
      <c r="T34" s="187">
        <v>44</v>
      </c>
      <c r="U34" s="187"/>
      <c r="V34" s="187">
        <v>0</v>
      </c>
      <c r="W34" s="187"/>
      <c r="X34" s="187">
        <v>1.5</v>
      </c>
    </row>
    <row r="35" spans="1:24" ht="12" customHeight="1" x14ac:dyDescent="0.2">
      <c r="A35" s="210">
        <v>36998</v>
      </c>
      <c r="B35" s="187">
        <v>0.6</v>
      </c>
      <c r="C35" s="187"/>
      <c r="D35" s="187">
        <v>5</v>
      </c>
      <c r="E35" s="187"/>
      <c r="F35" s="187">
        <v>0.1</v>
      </c>
      <c r="G35" s="187"/>
      <c r="H35" s="187">
        <v>0.5</v>
      </c>
      <c r="I35" s="187"/>
      <c r="J35" s="187">
        <v>0.3</v>
      </c>
      <c r="K35" s="187"/>
      <c r="L35" s="187">
        <v>5</v>
      </c>
      <c r="M35" s="186"/>
      <c r="N35" s="187">
        <v>1</v>
      </c>
      <c r="O35" s="187"/>
      <c r="P35" s="187">
        <v>5</v>
      </c>
      <c r="Q35" s="187"/>
      <c r="R35" s="187">
        <v>-40</v>
      </c>
      <c r="S35" s="187"/>
      <c r="T35" s="187">
        <v>44</v>
      </c>
      <c r="U35" s="187"/>
      <c r="V35" s="187">
        <v>0</v>
      </c>
      <c r="W35" s="187"/>
      <c r="X35" s="187">
        <v>1.5</v>
      </c>
    </row>
    <row r="36" spans="1:24" ht="12" customHeight="1" x14ac:dyDescent="0.2">
      <c r="A36" s="210">
        <v>36999</v>
      </c>
      <c r="B36" s="187">
        <v>0.6</v>
      </c>
      <c r="C36" s="187"/>
      <c r="D36" s="187">
        <v>5</v>
      </c>
      <c r="E36" s="187"/>
      <c r="F36" s="187">
        <v>0.1</v>
      </c>
      <c r="G36" s="187"/>
      <c r="H36" s="187">
        <v>0.5</v>
      </c>
      <c r="I36" s="187"/>
      <c r="J36" s="187">
        <v>0.3</v>
      </c>
      <c r="K36" s="187"/>
      <c r="L36" s="187">
        <v>5</v>
      </c>
      <c r="M36" s="186"/>
      <c r="N36" s="187">
        <v>1</v>
      </c>
      <c r="O36" s="187"/>
      <c r="P36" s="187">
        <v>5</v>
      </c>
      <c r="Q36" s="187"/>
      <c r="R36" s="187">
        <v>-43</v>
      </c>
      <c r="S36" s="187"/>
      <c r="T36" s="187">
        <v>44</v>
      </c>
      <c r="U36" s="187"/>
      <c r="V36" s="187">
        <v>0</v>
      </c>
      <c r="W36" s="187"/>
      <c r="X36" s="187">
        <v>1.5</v>
      </c>
    </row>
    <row r="37" spans="1:24" ht="12" customHeight="1" x14ac:dyDescent="0.2">
      <c r="A37" s="210">
        <v>37000</v>
      </c>
      <c r="B37" s="187">
        <v>0.6</v>
      </c>
      <c r="C37" s="187"/>
      <c r="D37" s="187">
        <v>5</v>
      </c>
      <c r="E37" s="187"/>
      <c r="F37" s="187">
        <v>0.1</v>
      </c>
      <c r="G37" s="187"/>
      <c r="H37" s="187">
        <v>0.54</v>
      </c>
      <c r="I37" s="187"/>
      <c r="J37" s="187">
        <v>0.3</v>
      </c>
      <c r="K37" s="187"/>
      <c r="L37" s="187">
        <v>5</v>
      </c>
      <c r="M37" s="186"/>
      <c r="N37" s="187">
        <v>1</v>
      </c>
      <c r="O37" s="187"/>
      <c r="P37" s="187">
        <v>5</v>
      </c>
      <c r="Q37" s="187"/>
      <c r="R37" s="187">
        <v>-37</v>
      </c>
      <c r="S37" s="187"/>
      <c r="T37" s="187">
        <v>44</v>
      </c>
      <c r="U37" s="187"/>
      <c r="V37" s="187">
        <v>0</v>
      </c>
      <c r="W37" s="187"/>
      <c r="X37" s="187">
        <v>1.5</v>
      </c>
    </row>
    <row r="38" spans="1:24" ht="12" customHeight="1" x14ac:dyDescent="0.2">
      <c r="A38" s="210">
        <v>37001</v>
      </c>
      <c r="B38" s="187">
        <v>0.6</v>
      </c>
      <c r="C38" s="187"/>
      <c r="D38" s="187">
        <v>5</v>
      </c>
      <c r="E38" s="187"/>
      <c r="F38" s="187">
        <v>0.1</v>
      </c>
      <c r="G38" s="187"/>
      <c r="H38" s="187">
        <v>0.5</v>
      </c>
      <c r="I38" s="187"/>
      <c r="J38" s="187">
        <v>0.3</v>
      </c>
      <c r="K38" s="187"/>
      <c r="L38" s="187">
        <v>5</v>
      </c>
      <c r="M38" s="186"/>
      <c r="N38" s="187">
        <v>2</v>
      </c>
      <c r="O38" s="187"/>
      <c r="P38" s="187">
        <v>5</v>
      </c>
      <c r="Q38" s="187"/>
      <c r="R38" s="187">
        <v>-12</v>
      </c>
      <c r="S38" s="187"/>
      <c r="T38" s="187">
        <v>44</v>
      </c>
      <c r="U38" s="187"/>
      <c r="V38" s="187">
        <v>0</v>
      </c>
      <c r="W38" s="187"/>
      <c r="X38" s="187">
        <v>1.5</v>
      </c>
    </row>
    <row r="39" spans="1:24" ht="12" customHeight="1" x14ac:dyDescent="0.2">
      <c r="A39" s="211">
        <v>37002</v>
      </c>
      <c r="B39" s="187">
        <v>0.6</v>
      </c>
      <c r="C39" s="187"/>
      <c r="D39" s="187">
        <v>5</v>
      </c>
      <c r="E39" s="187"/>
      <c r="F39" s="187">
        <v>0.1</v>
      </c>
      <c r="G39" s="187"/>
      <c r="H39" s="187">
        <v>0.5</v>
      </c>
      <c r="I39" s="187"/>
      <c r="J39" s="187">
        <v>0.3</v>
      </c>
      <c r="K39" s="187"/>
      <c r="L39" s="187">
        <v>5</v>
      </c>
      <c r="M39" s="186"/>
      <c r="N39" s="187">
        <v>2</v>
      </c>
      <c r="O39" s="187"/>
      <c r="P39" s="187">
        <v>5</v>
      </c>
      <c r="Q39" s="187"/>
      <c r="R39" s="187">
        <v>-12</v>
      </c>
      <c r="S39" s="187"/>
      <c r="T39" s="187">
        <v>44</v>
      </c>
      <c r="U39" s="187"/>
      <c r="V39" s="187">
        <v>0</v>
      </c>
      <c r="W39" s="187"/>
      <c r="X39" s="187">
        <v>1.5</v>
      </c>
    </row>
    <row r="40" spans="1:24" ht="12" customHeight="1" x14ac:dyDescent="0.2">
      <c r="A40" s="211">
        <v>37003</v>
      </c>
      <c r="B40" s="187">
        <v>0.6</v>
      </c>
      <c r="C40" s="187"/>
      <c r="D40" s="187">
        <v>5</v>
      </c>
      <c r="E40" s="187"/>
      <c r="F40" s="187">
        <v>0.1</v>
      </c>
      <c r="G40" s="187"/>
      <c r="H40" s="187">
        <v>0.5</v>
      </c>
      <c r="I40" s="187"/>
      <c r="J40" s="187">
        <v>0.3</v>
      </c>
      <c r="K40" s="187"/>
      <c r="L40" s="187">
        <v>5</v>
      </c>
      <c r="M40" s="186"/>
      <c r="N40" s="187">
        <v>2</v>
      </c>
      <c r="O40" s="187"/>
      <c r="P40" s="187">
        <v>5</v>
      </c>
      <c r="Q40" s="187"/>
      <c r="R40" s="187">
        <v>-12</v>
      </c>
      <c r="S40" s="187"/>
      <c r="T40" s="187">
        <v>44</v>
      </c>
      <c r="U40" s="187"/>
      <c r="V40" s="187">
        <v>0</v>
      </c>
      <c r="W40" s="187"/>
      <c r="X40" s="187">
        <v>1.5</v>
      </c>
    </row>
    <row r="41" spans="1:24" ht="12" customHeight="1" x14ac:dyDescent="0.2">
      <c r="A41" s="210">
        <v>37004</v>
      </c>
      <c r="B41" s="187">
        <v>0.9</v>
      </c>
      <c r="C41" s="187"/>
      <c r="D41" s="187">
        <v>5</v>
      </c>
      <c r="E41" s="187"/>
      <c r="F41" s="187">
        <v>0.1</v>
      </c>
      <c r="G41" s="187"/>
      <c r="H41" s="187">
        <v>0.5</v>
      </c>
      <c r="I41" s="187"/>
      <c r="J41" s="187">
        <v>0.3</v>
      </c>
      <c r="K41" s="187"/>
      <c r="L41" s="187">
        <v>5</v>
      </c>
      <c r="M41" s="186"/>
      <c r="N41" s="187">
        <v>0</v>
      </c>
      <c r="O41" s="187"/>
      <c r="P41" s="187">
        <v>0.5</v>
      </c>
      <c r="Q41" s="187"/>
      <c r="R41" s="187">
        <v>-12</v>
      </c>
      <c r="S41" s="187"/>
      <c r="T41" s="187">
        <v>44</v>
      </c>
      <c r="U41" s="187"/>
      <c r="V41" s="187">
        <v>0</v>
      </c>
      <c r="W41" s="187"/>
      <c r="X41" s="187">
        <v>1.5</v>
      </c>
    </row>
    <row r="42" spans="1:24" ht="12" customHeight="1" x14ac:dyDescent="0.2">
      <c r="A42" s="210">
        <v>37005</v>
      </c>
      <c r="B42" s="187">
        <v>0.9</v>
      </c>
      <c r="C42" s="187"/>
      <c r="D42" s="187">
        <v>5</v>
      </c>
      <c r="E42" s="187"/>
      <c r="F42" s="187">
        <v>0</v>
      </c>
      <c r="G42" s="187"/>
      <c r="H42" s="187">
        <v>0.5</v>
      </c>
      <c r="I42" s="187"/>
      <c r="J42" s="187">
        <v>0.3</v>
      </c>
      <c r="K42" s="187"/>
      <c r="L42" s="187">
        <v>5</v>
      </c>
      <c r="M42" s="186"/>
      <c r="N42" s="187">
        <v>0</v>
      </c>
      <c r="O42" s="187"/>
      <c r="P42" s="187">
        <v>0.5</v>
      </c>
      <c r="Q42" s="187"/>
      <c r="R42" s="187">
        <v>-5</v>
      </c>
      <c r="S42" s="187"/>
      <c r="T42" s="187">
        <v>44</v>
      </c>
      <c r="U42" s="187"/>
      <c r="V42" s="187">
        <v>0</v>
      </c>
      <c r="W42" s="187"/>
      <c r="X42" s="187">
        <v>1.5</v>
      </c>
    </row>
    <row r="43" spans="1:24" ht="12" customHeight="1" x14ac:dyDescent="0.2">
      <c r="A43" s="210">
        <v>37006</v>
      </c>
      <c r="B43" s="187">
        <v>0.9</v>
      </c>
      <c r="C43" s="187"/>
      <c r="D43" s="187">
        <v>5</v>
      </c>
      <c r="E43" s="187"/>
      <c r="F43" s="187">
        <v>0</v>
      </c>
      <c r="G43" s="187"/>
      <c r="H43" s="187">
        <v>0.5</v>
      </c>
      <c r="I43" s="187"/>
      <c r="J43" s="187">
        <v>0.3</v>
      </c>
      <c r="K43" s="187"/>
      <c r="L43" s="187">
        <v>5</v>
      </c>
      <c r="M43" s="186"/>
      <c r="N43" s="187">
        <v>0</v>
      </c>
      <c r="O43" s="187"/>
      <c r="P43" s="187">
        <v>0.5</v>
      </c>
      <c r="Q43" s="187"/>
      <c r="R43" s="187">
        <v>4</v>
      </c>
      <c r="S43" s="187"/>
      <c r="T43" s="187">
        <v>44</v>
      </c>
      <c r="U43" s="187"/>
      <c r="V43" s="187">
        <v>0</v>
      </c>
      <c r="W43" s="187"/>
      <c r="X43" s="187">
        <v>1.5</v>
      </c>
    </row>
    <row r="44" spans="1:24" ht="12" customHeight="1" x14ac:dyDescent="0.2">
      <c r="A44" s="210">
        <v>37007</v>
      </c>
      <c r="B44" s="187">
        <v>0.9</v>
      </c>
      <c r="C44" s="187"/>
      <c r="D44" s="187">
        <v>5</v>
      </c>
      <c r="E44" s="187"/>
      <c r="F44" s="187">
        <v>0</v>
      </c>
      <c r="G44" s="187"/>
      <c r="H44" s="187">
        <v>0.5</v>
      </c>
      <c r="I44" s="187"/>
      <c r="J44" s="187">
        <v>0.3</v>
      </c>
      <c r="K44" s="187"/>
      <c r="L44" s="187">
        <v>5</v>
      </c>
      <c r="M44" s="186"/>
      <c r="N44" s="187">
        <v>0</v>
      </c>
      <c r="O44" s="187"/>
      <c r="P44" s="187">
        <v>0.5</v>
      </c>
      <c r="Q44" s="187"/>
      <c r="R44" s="187">
        <v>-10</v>
      </c>
      <c r="S44" s="187"/>
      <c r="T44" s="187">
        <v>44</v>
      </c>
      <c r="U44" s="187"/>
      <c r="V44" s="187">
        <v>0</v>
      </c>
      <c r="W44" s="187"/>
      <c r="X44" s="187">
        <v>1.5</v>
      </c>
    </row>
    <row r="45" spans="1:24" ht="12" customHeight="1" x14ac:dyDescent="0.2">
      <c r="A45" s="210">
        <v>37008</v>
      </c>
      <c r="B45" s="187">
        <v>0.9</v>
      </c>
      <c r="C45" s="187"/>
      <c r="D45" s="187">
        <v>5</v>
      </c>
      <c r="E45" s="187"/>
      <c r="F45" s="187">
        <v>0</v>
      </c>
      <c r="G45" s="187"/>
      <c r="H45" s="187">
        <v>0.5</v>
      </c>
      <c r="I45" s="187"/>
      <c r="J45" s="187">
        <v>0.3</v>
      </c>
      <c r="K45" s="187"/>
      <c r="L45" s="187">
        <v>5</v>
      </c>
      <c r="M45" s="186"/>
      <c r="N45" s="187">
        <v>0</v>
      </c>
      <c r="O45" s="187"/>
      <c r="P45" s="187">
        <v>0.5</v>
      </c>
      <c r="Q45" s="187"/>
      <c r="R45" s="187">
        <v>-10</v>
      </c>
      <c r="S45" s="187"/>
      <c r="T45" s="187">
        <v>44</v>
      </c>
      <c r="U45" s="187"/>
      <c r="V45" s="187">
        <v>0</v>
      </c>
      <c r="W45" s="187"/>
      <c r="X45" s="187">
        <v>1.5</v>
      </c>
    </row>
    <row r="46" spans="1:24" ht="12" customHeight="1" x14ac:dyDescent="0.2">
      <c r="A46" s="211">
        <v>37009</v>
      </c>
      <c r="B46" s="187">
        <v>0.9</v>
      </c>
      <c r="C46" s="187"/>
      <c r="D46" s="187">
        <v>5</v>
      </c>
      <c r="E46" s="187"/>
      <c r="F46" s="187">
        <v>0</v>
      </c>
      <c r="G46" s="187"/>
      <c r="H46" s="187">
        <v>0.5</v>
      </c>
      <c r="I46" s="187"/>
      <c r="J46" s="187">
        <v>0.3</v>
      </c>
      <c r="K46" s="187"/>
      <c r="L46" s="187">
        <v>5</v>
      </c>
      <c r="M46" s="186"/>
      <c r="N46" s="187">
        <v>0</v>
      </c>
      <c r="O46" s="187"/>
      <c r="P46" s="187">
        <v>0.5</v>
      </c>
      <c r="Q46" s="187"/>
      <c r="R46" s="187">
        <v>-10</v>
      </c>
      <c r="S46" s="187"/>
      <c r="T46" s="187">
        <v>44</v>
      </c>
      <c r="U46" s="187"/>
      <c r="V46" s="187">
        <v>0</v>
      </c>
      <c r="W46" s="187"/>
      <c r="X46" s="187">
        <v>1.5</v>
      </c>
    </row>
    <row r="47" spans="1:24" s="182" customFormat="1" ht="12" customHeight="1" x14ac:dyDescent="0.2">
      <c r="A47" s="211">
        <v>37010</v>
      </c>
      <c r="B47" s="187">
        <v>0.9</v>
      </c>
      <c r="C47" s="187"/>
      <c r="D47" s="187">
        <v>5</v>
      </c>
      <c r="E47" s="187"/>
      <c r="F47" s="187">
        <v>0</v>
      </c>
      <c r="G47" s="187"/>
      <c r="H47" s="187">
        <v>0.5</v>
      </c>
      <c r="I47" s="187"/>
      <c r="J47" s="187">
        <v>0.3</v>
      </c>
      <c r="K47" s="187"/>
      <c r="L47" s="187">
        <v>5</v>
      </c>
      <c r="M47" s="186"/>
      <c r="N47" s="187">
        <v>0</v>
      </c>
      <c r="O47" s="187"/>
      <c r="P47" s="187">
        <v>0.5</v>
      </c>
      <c r="Q47" s="187"/>
      <c r="R47" s="187">
        <v>-10</v>
      </c>
      <c r="S47" s="187"/>
      <c r="T47" s="187">
        <v>44</v>
      </c>
      <c r="U47" s="187"/>
      <c r="V47" s="187">
        <v>0</v>
      </c>
      <c r="W47" s="187"/>
      <c r="X47" s="187">
        <v>1.5</v>
      </c>
    </row>
    <row r="48" spans="1:24" ht="12" customHeight="1" x14ac:dyDescent="0.2">
      <c r="A48" s="210">
        <v>37011</v>
      </c>
      <c r="B48" s="187">
        <v>0.9</v>
      </c>
      <c r="C48" s="187"/>
      <c r="D48" s="187">
        <v>5</v>
      </c>
      <c r="E48" s="187"/>
      <c r="F48" s="187">
        <v>0</v>
      </c>
      <c r="G48" s="187"/>
      <c r="H48" s="187">
        <v>0.5</v>
      </c>
      <c r="I48" s="187"/>
      <c r="J48" s="187">
        <v>0.3</v>
      </c>
      <c r="K48" s="187"/>
      <c r="L48" s="187">
        <v>5</v>
      </c>
      <c r="M48" s="186"/>
      <c r="N48" s="187">
        <v>0</v>
      </c>
      <c r="O48" s="187"/>
      <c r="P48" s="187">
        <v>0.5</v>
      </c>
      <c r="Q48" s="187"/>
      <c r="R48" s="187">
        <v>-15</v>
      </c>
      <c r="S48" s="187"/>
      <c r="T48" s="187">
        <v>44</v>
      </c>
      <c r="U48" s="187"/>
      <c r="V48" s="187">
        <v>-0.1</v>
      </c>
      <c r="W48" s="187"/>
      <c r="X48" s="187">
        <v>1.5</v>
      </c>
    </row>
    <row r="49" spans="1:24" ht="12" customHeight="1" x14ac:dyDescent="0.2">
      <c r="A49" s="210">
        <v>37012</v>
      </c>
      <c r="B49" s="187">
        <v>0.9</v>
      </c>
      <c r="C49" s="187"/>
      <c r="D49" s="187">
        <v>5</v>
      </c>
      <c r="E49" s="187"/>
      <c r="F49" s="187">
        <v>0</v>
      </c>
      <c r="G49" s="187"/>
      <c r="H49" s="187">
        <v>0.5</v>
      </c>
      <c r="I49" s="187"/>
      <c r="J49" s="187">
        <v>0.3</v>
      </c>
      <c r="K49" s="187"/>
      <c r="L49" s="187">
        <v>5</v>
      </c>
      <c r="M49" s="186"/>
      <c r="N49" s="187">
        <v>0</v>
      </c>
      <c r="O49" s="187"/>
      <c r="P49" s="187">
        <v>0.5</v>
      </c>
      <c r="Q49" s="187"/>
      <c r="R49" s="187">
        <v>-10</v>
      </c>
      <c r="S49" s="187"/>
      <c r="T49" s="187">
        <v>44</v>
      </c>
      <c r="U49" s="187"/>
      <c r="V49" s="187">
        <v>-0.1</v>
      </c>
      <c r="W49" s="187"/>
      <c r="X49" s="187">
        <v>1.5</v>
      </c>
    </row>
    <row r="50" spans="1:24" ht="12" customHeight="1" x14ac:dyDescent="0.2">
      <c r="A50" s="210">
        <v>37013</v>
      </c>
      <c r="B50" s="187">
        <v>0.7</v>
      </c>
      <c r="C50" s="187"/>
      <c r="D50" s="187">
        <v>5</v>
      </c>
      <c r="E50" s="187"/>
      <c r="F50" s="187">
        <v>0</v>
      </c>
      <c r="G50" s="187"/>
      <c r="H50" s="187">
        <v>0.5</v>
      </c>
      <c r="I50" s="187"/>
      <c r="J50" s="187">
        <v>0.3</v>
      </c>
      <c r="K50" s="187"/>
      <c r="L50" s="187">
        <v>5</v>
      </c>
      <c r="M50" s="186"/>
      <c r="N50" s="187">
        <v>0</v>
      </c>
      <c r="O50" s="187"/>
      <c r="P50" s="187">
        <v>0.5</v>
      </c>
      <c r="Q50" s="187"/>
      <c r="R50" s="187">
        <v>-13</v>
      </c>
      <c r="S50" s="187"/>
      <c r="T50" s="187">
        <v>44</v>
      </c>
      <c r="U50" s="187"/>
      <c r="V50" s="187">
        <v>-0.1</v>
      </c>
      <c r="W50" s="187"/>
      <c r="X50" s="187">
        <v>1.5</v>
      </c>
    </row>
    <row r="51" spans="1:24" ht="12" customHeight="1" x14ac:dyDescent="0.2">
      <c r="A51" s="210">
        <v>37014</v>
      </c>
      <c r="B51" s="187">
        <v>0.8</v>
      </c>
      <c r="C51" s="187"/>
      <c r="D51" s="187">
        <v>5</v>
      </c>
      <c r="E51" s="187"/>
      <c r="F51" s="187">
        <v>0</v>
      </c>
      <c r="G51" s="187"/>
      <c r="H51" s="187">
        <v>0.5</v>
      </c>
      <c r="I51" s="187"/>
      <c r="J51" s="187">
        <v>0.3</v>
      </c>
      <c r="K51" s="187"/>
      <c r="L51" s="187">
        <v>5</v>
      </c>
      <c r="M51" s="186"/>
      <c r="N51" s="187">
        <v>0</v>
      </c>
      <c r="O51" s="187"/>
      <c r="P51" s="187">
        <v>0.5</v>
      </c>
      <c r="Q51" s="187"/>
      <c r="R51" s="187">
        <v>-9</v>
      </c>
      <c r="S51" s="187"/>
      <c r="T51" s="187">
        <v>44</v>
      </c>
      <c r="U51" s="187"/>
      <c r="V51" s="187">
        <v>-0.1</v>
      </c>
      <c r="W51" s="187"/>
      <c r="X51" s="187">
        <v>1.5</v>
      </c>
    </row>
    <row r="52" spans="1:24" ht="12" customHeight="1" x14ac:dyDescent="0.2">
      <c r="A52" s="210">
        <v>37015</v>
      </c>
      <c r="B52" s="187">
        <v>0.9</v>
      </c>
      <c r="C52" s="187"/>
      <c r="D52" s="187">
        <v>5</v>
      </c>
      <c r="E52" s="187"/>
      <c r="F52" s="187">
        <v>0</v>
      </c>
      <c r="G52" s="187"/>
      <c r="H52" s="187">
        <v>0.5</v>
      </c>
      <c r="I52" s="187"/>
      <c r="J52" s="187">
        <v>0.3</v>
      </c>
      <c r="K52" s="187"/>
      <c r="L52" s="187">
        <v>5</v>
      </c>
      <c r="M52" s="186"/>
      <c r="N52" s="187">
        <v>0</v>
      </c>
      <c r="O52" s="187"/>
      <c r="P52" s="187">
        <v>0.5</v>
      </c>
      <c r="Q52" s="187"/>
      <c r="R52" s="187">
        <v>-10</v>
      </c>
      <c r="S52" s="187"/>
      <c r="T52" s="187">
        <v>44</v>
      </c>
      <c r="U52" s="187"/>
      <c r="V52" s="187">
        <v>-0.1</v>
      </c>
      <c r="W52" s="187"/>
      <c r="X52" s="187">
        <v>1.5</v>
      </c>
    </row>
    <row r="53" spans="1:24" ht="12" customHeight="1" x14ac:dyDescent="0.2">
      <c r="A53" s="211">
        <v>37016</v>
      </c>
      <c r="B53" s="187">
        <v>0.9</v>
      </c>
      <c r="C53" s="187"/>
      <c r="D53" s="187">
        <v>5</v>
      </c>
      <c r="E53" s="187"/>
      <c r="F53" s="187">
        <v>0</v>
      </c>
      <c r="G53" s="187"/>
      <c r="H53" s="187">
        <v>0.5</v>
      </c>
      <c r="I53" s="187"/>
      <c r="J53" s="187">
        <v>0.3</v>
      </c>
      <c r="K53" s="187"/>
      <c r="L53" s="187">
        <v>5</v>
      </c>
      <c r="M53" s="186"/>
      <c r="N53" s="187">
        <v>0</v>
      </c>
      <c r="O53" s="187"/>
      <c r="P53" s="187">
        <v>0.5</v>
      </c>
      <c r="Q53" s="187"/>
      <c r="R53" s="187">
        <v>-10</v>
      </c>
      <c r="S53" s="187"/>
      <c r="T53" s="187">
        <v>44</v>
      </c>
      <c r="U53" s="187"/>
      <c r="V53" s="187">
        <v>-0.1</v>
      </c>
      <c r="W53" s="187"/>
      <c r="X53" s="187">
        <v>1.5</v>
      </c>
    </row>
    <row r="54" spans="1:24" ht="12" customHeight="1" x14ac:dyDescent="0.2">
      <c r="A54" s="211">
        <v>37017</v>
      </c>
      <c r="B54" s="187">
        <v>0.9</v>
      </c>
      <c r="C54" s="187"/>
      <c r="D54" s="187">
        <v>5</v>
      </c>
      <c r="E54" s="187"/>
      <c r="F54" s="187">
        <v>0</v>
      </c>
      <c r="G54" s="187"/>
      <c r="H54" s="187">
        <v>0.5</v>
      </c>
      <c r="I54" s="187"/>
      <c r="J54" s="187">
        <v>0.3</v>
      </c>
      <c r="K54" s="187"/>
      <c r="L54" s="187">
        <v>5</v>
      </c>
      <c r="M54" s="186"/>
      <c r="N54" s="187">
        <v>0</v>
      </c>
      <c r="O54" s="187"/>
      <c r="P54" s="187">
        <v>0.5</v>
      </c>
      <c r="Q54" s="187"/>
      <c r="R54" s="187">
        <v>-10</v>
      </c>
      <c r="S54" s="187"/>
      <c r="T54" s="187">
        <v>44</v>
      </c>
      <c r="U54" s="187"/>
      <c r="V54" s="187">
        <v>-0.1</v>
      </c>
      <c r="W54" s="187"/>
      <c r="X54" s="187">
        <v>1.5</v>
      </c>
    </row>
    <row r="55" spans="1:24" ht="12" customHeight="1" x14ac:dyDescent="0.2">
      <c r="A55" s="210">
        <v>37018</v>
      </c>
      <c r="B55" s="187">
        <v>0.9</v>
      </c>
      <c r="C55" s="187"/>
      <c r="D55" s="187">
        <v>5</v>
      </c>
      <c r="E55" s="187"/>
      <c r="F55" s="187">
        <v>0</v>
      </c>
      <c r="G55" s="187"/>
      <c r="H55" s="187">
        <v>0.5</v>
      </c>
      <c r="I55" s="187"/>
      <c r="J55" s="187">
        <v>0.4</v>
      </c>
      <c r="K55" s="187"/>
      <c r="L55" s="187">
        <v>5</v>
      </c>
      <c r="M55" s="186"/>
      <c r="N55" s="187">
        <v>0</v>
      </c>
      <c r="O55" s="187"/>
      <c r="P55" s="187">
        <v>0.5</v>
      </c>
      <c r="Q55" s="187"/>
      <c r="R55" s="187">
        <v>-9</v>
      </c>
      <c r="S55" s="187"/>
      <c r="T55" s="187">
        <v>44</v>
      </c>
      <c r="U55" s="187"/>
      <c r="V55" s="187">
        <v>-0.1</v>
      </c>
      <c r="W55" s="187"/>
      <c r="X55" s="187">
        <v>1.5</v>
      </c>
    </row>
    <row r="56" spans="1:24" ht="12" customHeight="1" x14ac:dyDescent="0.2">
      <c r="A56" s="210">
        <v>37019</v>
      </c>
      <c r="B56" s="187">
        <v>0.9</v>
      </c>
      <c r="C56" s="187"/>
      <c r="D56" s="187">
        <v>5</v>
      </c>
      <c r="E56" s="187"/>
      <c r="F56" s="187">
        <v>0</v>
      </c>
      <c r="G56" s="187"/>
      <c r="H56" s="187">
        <v>0.5</v>
      </c>
      <c r="I56" s="187"/>
      <c r="J56" s="187">
        <v>0.4</v>
      </c>
      <c r="K56" s="187"/>
      <c r="L56" s="187">
        <v>5</v>
      </c>
      <c r="M56" s="186"/>
      <c r="N56" s="187">
        <v>0</v>
      </c>
      <c r="O56" s="187"/>
      <c r="P56" s="187">
        <v>0.5</v>
      </c>
      <c r="Q56" s="187"/>
      <c r="R56" s="187">
        <v>-9</v>
      </c>
      <c r="S56" s="187"/>
      <c r="T56" s="187">
        <v>44</v>
      </c>
      <c r="U56" s="187"/>
      <c r="V56" s="187">
        <v>-0.1</v>
      </c>
      <c r="W56" s="187"/>
      <c r="X56" s="187">
        <v>1.5</v>
      </c>
    </row>
    <row r="57" spans="1:24" ht="12" customHeight="1" x14ac:dyDescent="0.2">
      <c r="A57" s="210">
        <v>37020</v>
      </c>
      <c r="B57" s="187">
        <v>0.9</v>
      </c>
      <c r="C57" s="187"/>
      <c r="D57" s="187">
        <v>5</v>
      </c>
      <c r="E57" s="187"/>
      <c r="F57" s="187">
        <v>0</v>
      </c>
      <c r="G57" s="187"/>
      <c r="H57" s="187">
        <v>0.5</v>
      </c>
      <c r="I57" s="187"/>
      <c r="J57" s="187">
        <v>0.4</v>
      </c>
      <c r="K57" s="187"/>
      <c r="L57" s="187">
        <v>5</v>
      </c>
      <c r="M57" s="186"/>
      <c r="N57" s="187">
        <v>0</v>
      </c>
      <c r="O57" s="187"/>
      <c r="P57" s="187">
        <v>0.5</v>
      </c>
      <c r="Q57" s="187"/>
      <c r="R57" s="187">
        <v>-10</v>
      </c>
      <c r="S57" s="187"/>
      <c r="T57" s="187">
        <v>44</v>
      </c>
      <c r="U57" s="187"/>
      <c r="V57" s="187">
        <v>0.1</v>
      </c>
      <c r="W57" s="187"/>
      <c r="X57" s="187">
        <v>1.5</v>
      </c>
    </row>
    <row r="58" spans="1:24" ht="12" customHeight="1" x14ac:dyDescent="0.2">
      <c r="A58" s="210">
        <v>37021</v>
      </c>
      <c r="B58" s="187">
        <v>0.9</v>
      </c>
      <c r="C58" s="187"/>
      <c r="D58" s="187">
        <v>5</v>
      </c>
      <c r="E58" s="187"/>
      <c r="F58" s="187">
        <v>0</v>
      </c>
      <c r="G58" s="187"/>
      <c r="H58" s="187">
        <v>0.5</v>
      </c>
      <c r="I58" s="187"/>
      <c r="J58" s="187">
        <v>0.4</v>
      </c>
      <c r="K58" s="187"/>
      <c r="L58" s="187">
        <v>5</v>
      </c>
      <c r="M58" s="186"/>
      <c r="N58" s="187">
        <v>0</v>
      </c>
      <c r="O58" s="187"/>
      <c r="P58" s="187">
        <v>0.5</v>
      </c>
      <c r="Q58" s="187"/>
      <c r="R58" s="187">
        <v>-9</v>
      </c>
      <c r="S58" s="187"/>
      <c r="T58" s="187">
        <v>44</v>
      </c>
      <c r="U58" s="187"/>
      <c r="V58" s="187">
        <v>-0.1</v>
      </c>
      <c r="W58" s="187"/>
      <c r="X58" s="187">
        <v>1.5</v>
      </c>
    </row>
    <row r="59" spans="1:24" ht="12" customHeight="1" x14ac:dyDescent="0.2">
      <c r="A59" s="210">
        <v>37022</v>
      </c>
      <c r="B59" s="187">
        <v>0.9</v>
      </c>
      <c r="C59" s="187"/>
      <c r="D59" s="187">
        <v>5</v>
      </c>
      <c r="E59" s="187"/>
      <c r="F59" s="187">
        <v>0</v>
      </c>
      <c r="G59" s="187"/>
      <c r="H59" s="187">
        <v>0.5</v>
      </c>
      <c r="I59" s="187"/>
      <c r="J59" s="187">
        <v>0.4</v>
      </c>
      <c r="K59" s="187"/>
      <c r="L59" s="187">
        <v>5</v>
      </c>
      <c r="M59" s="186"/>
      <c r="N59" s="187">
        <v>0</v>
      </c>
      <c r="O59" s="187"/>
      <c r="P59" s="187">
        <v>0.5</v>
      </c>
      <c r="Q59" s="187"/>
      <c r="R59" s="187">
        <v>-20</v>
      </c>
      <c r="S59" s="187"/>
      <c r="T59" s="187">
        <v>44</v>
      </c>
      <c r="U59" s="187"/>
      <c r="V59" s="187">
        <v>-0.1</v>
      </c>
      <c r="W59" s="187"/>
      <c r="X59" s="187">
        <v>1.5</v>
      </c>
    </row>
    <row r="60" spans="1:24" ht="12" customHeight="1" x14ac:dyDescent="0.2">
      <c r="A60" s="211">
        <v>37023</v>
      </c>
      <c r="B60" s="187">
        <v>0.9</v>
      </c>
      <c r="C60" s="187"/>
      <c r="D60" s="187">
        <v>5</v>
      </c>
      <c r="E60" s="187"/>
      <c r="F60" s="187">
        <v>0</v>
      </c>
      <c r="G60" s="187"/>
      <c r="H60" s="187">
        <v>0.5</v>
      </c>
      <c r="I60" s="187"/>
      <c r="J60" s="187">
        <v>0.4</v>
      </c>
      <c r="K60" s="187"/>
      <c r="L60" s="187">
        <v>5</v>
      </c>
      <c r="M60" s="186"/>
      <c r="N60" s="187">
        <v>0</v>
      </c>
      <c r="O60" s="187"/>
      <c r="P60" s="187">
        <v>0.5</v>
      </c>
      <c r="Q60" s="187"/>
      <c r="R60" s="187">
        <v>-20</v>
      </c>
      <c r="S60" s="187"/>
      <c r="T60" s="187">
        <v>44</v>
      </c>
      <c r="U60" s="187"/>
      <c r="V60" s="187">
        <v>-0.1</v>
      </c>
      <c r="W60" s="187"/>
      <c r="X60" s="187">
        <v>1.5</v>
      </c>
    </row>
    <row r="61" spans="1:24" ht="12" customHeight="1" x14ac:dyDescent="0.2">
      <c r="A61" s="211">
        <v>37024</v>
      </c>
      <c r="B61" s="187">
        <v>0.9</v>
      </c>
      <c r="C61" s="187"/>
      <c r="D61" s="187">
        <v>5</v>
      </c>
      <c r="E61" s="187"/>
      <c r="F61" s="187">
        <v>0</v>
      </c>
      <c r="G61" s="187"/>
      <c r="H61" s="187">
        <v>0.5</v>
      </c>
      <c r="I61" s="187"/>
      <c r="J61" s="187">
        <v>0.4</v>
      </c>
      <c r="K61" s="187"/>
      <c r="L61" s="187">
        <v>5</v>
      </c>
      <c r="M61" s="186"/>
      <c r="N61" s="187">
        <v>0</v>
      </c>
      <c r="O61" s="187"/>
      <c r="P61" s="187">
        <v>0.5</v>
      </c>
      <c r="Q61" s="187"/>
      <c r="R61" s="187">
        <v>-20</v>
      </c>
      <c r="S61" s="187"/>
      <c r="T61" s="187">
        <v>44</v>
      </c>
      <c r="U61" s="187"/>
      <c r="V61" s="187">
        <v>-0.1</v>
      </c>
      <c r="W61" s="187"/>
      <c r="X61" s="187">
        <v>1.5</v>
      </c>
    </row>
    <row r="62" spans="1:24" ht="12" customHeight="1" x14ac:dyDescent="0.2">
      <c r="A62" s="210">
        <v>37025</v>
      </c>
      <c r="B62" s="187">
        <v>0.9</v>
      </c>
      <c r="C62" s="187"/>
      <c r="D62" s="187">
        <v>5</v>
      </c>
      <c r="E62" s="187"/>
      <c r="F62" s="187">
        <v>0</v>
      </c>
      <c r="G62" s="187"/>
      <c r="H62" s="187">
        <v>0.5</v>
      </c>
      <c r="I62" s="187"/>
      <c r="J62" s="187">
        <v>0.4</v>
      </c>
      <c r="K62" s="187"/>
      <c r="L62" s="187">
        <v>5</v>
      </c>
      <c r="M62" s="186"/>
      <c r="N62" s="187">
        <v>0</v>
      </c>
      <c r="O62" s="187"/>
      <c r="P62" s="187">
        <v>0.5</v>
      </c>
      <c r="Q62" s="187"/>
      <c r="R62" s="187">
        <v>-13</v>
      </c>
      <c r="S62" s="187"/>
      <c r="T62" s="187">
        <v>44</v>
      </c>
      <c r="U62" s="187"/>
      <c r="V62" s="187">
        <v>-0.1</v>
      </c>
      <c r="W62" s="187"/>
      <c r="X62" s="187">
        <v>1.5</v>
      </c>
    </row>
    <row r="63" spans="1:24" ht="12" customHeight="1" x14ac:dyDescent="0.2">
      <c r="A63" s="210">
        <v>37026</v>
      </c>
      <c r="B63" s="187">
        <v>0.9</v>
      </c>
      <c r="C63" s="187"/>
      <c r="D63" s="187">
        <v>5</v>
      </c>
      <c r="E63" s="187"/>
      <c r="F63" s="187">
        <v>0</v>
      </c>
      <c r="G63" s="187"/>
      <c r="H63" s="187">
        <v>0.5</v>
      </c>
      <c r="I63" s="187"/>
      <c r="J63" s="187">
        <v>0.4</v>
      </c>
      <c r="K63" s="187"/>
      <c r="L63" s="187">
        <v>5</v>
      </c>
      <c r="M63" s="186"/>
      <c r="N63" s="187">
        <v>0</v>
      </c>
      <c r="O63" s="187"/>
      <c r="P63" s="187">
        <v>0.5</v>
      </c>
      <c r="Q63" s="187"/>
      <c r="R63" s="187">
        <v>0</v>
      </c>
      <c r="S63" s="187"/>
      <c r="T63" s="187">
        <v>44</v>
      </c>
      <c r="U63" s="187"/>
      <c r="V63" s="187">
        <v>-0.1</v>
      </c>
      <c r="W63" s="187"/>
      <c r="X63" s="187">
        <v>1.5</v>
      </c>
    </row>
    <row r="64" spans="1:24" ht="12" customHeight="1" x14ac:dyDescent="0.2">
      <c r="A64" s="210">
        <v>37027</v>
      </c>
      <c r="B64" s="187">
        <v>0.9</v>
      </c>
      <c r="C64" s="187"/>
      <c r="D64" s="187">
        <v>5</v>
      </c>
      <c r="E64" s="187"/>
      <c r="F64" s="187">
        <v>0</v>
      </c>
      <c r="G64" s="187"/>
      <c r="H64" s="187">
        <v>0.5</v>
      </c>
      <c r="I64" s="187"/>
      <c r="J64" s="187">
        <v>0.4</v>
      </c>
      <c r="K64" s="187"/>
      <c r="L64" s="187">
        <v>5</v>
      </c>
      <c r="M64" s="186"/>
      <c r="N64" s="187">
        <v>0</v>
      </c>
      <c r="O64" s="187"/>
      <c r="P64" s="187">
        <v>0.5</v>
      </c>
      <c r="Q64" s="187"/>
      <c r="R64" s="187">
        <v>2</v>
      </c>
      <c r="S64" s="187"/>
      <c r="T64" s="187">
        <v>44</v>
      </c>
      <c r="U64" s="187"/>
      <c r="V64" s="187">
        <v>-0.1</v>
      </c>
      <c r="W64" s="187"/>
      <c r="X64" s="187">
        <v>1.5</v>
      </c>
    </row>
    <row r="65" spans="1:24" ht="12" customHeight="1" x14ac:dyDescent="0.2">
      <c r="A65" s="210">
        <v>37028</v>
      </c>
      <c r="B65" s="187">
        <v>0.9</v>
      </c>
      <c r="C65" s="187"/>
      <c r="D65" s="187">
        <v>5</v>
      </c>
      <c r="E65" s="187"/>
      <c r="F65" s="187">
        <v>0</v>
      </c>
      <c r="G65" s="187"/>
      <c r="H65" s="187">
        <v>0.5</v>
      </c>
      <c r="I65" s="187"/>
      <c r="J65" s="187">
        <v>0.4</v>
      </c>
      <c r="K65" s="187"/>
      <c r="L65" s="187">
        <v>5</v>
      </c>
      <c r="M65" s="186"/>
      <c r="N65" s="187">
        <v>0</v>
      </c>
      <c r="O65" s="187"/>
      <c r="P65" s="187">
        <v>0.5</v>
      </c>
      <c r="Q65" s="187"/>
      <c r="R65" s="187">
        <v>2</v>
      </c>
      <c r="S65" s="187"/>
      <c r="T65" s="187">
        <v>44</v>
      </c>
      <c r="U65" s="187"/>
      <c r="V65" s="187">
        <v>-0.1</v>
      </c>
      <c r="W65" s="187"/>
      <c r="X65" s="187">
        <v>1.5</v>
      </c>
    </row>
    <row r="66" spans="1:24" ht="12" customHeight="1" x14ac:dyDescent="0.2">
      <c r="A66" s="210">
        <v>37029</v>
      </c>
      <c r="B66" s="187">
        <v>1</v>
      </c>
      <c r="C66" s="187"/>
      <c r="D66" s="187">
        <v>5</v>
      </c>
      <c r="E66" s="187"/>
      <c r="F66" s="187">
        <v>0</v>
      </c>
      <c r="G66" s="187"/>
      <c r="H66" s="187">
        <v>0.5</v>
      </c>
      <c r="I66" s="187"/>
      <c r="J66" s="187">
        <v>0.4</v>
      </c>
      <c r="K66" s="187"/>
      <c r="L66" s="187">
        <v>5</v>
      </c>
      <c r="M66" s="186"/>
      <c r="N66" s="187">
        <v>0</v>
      </c>
      <c r="O66" s="187"/>
      <c r="P66" s="187">
        <v>0.5</v>
      </c>
      <c r="Q66" s="187"/>
      <c r="R66" s="187">
        <v>3</v>
      </c>
      <c r="S66" s="187"/>
      <c r="T66" s="187">
        <v>44</v>
      </c>
      <c r="U66" s="187"/>
      <c r="V66" s="187">
        <v>-0.1</v>
      </c>
      <c r="W66" s="187"/>
      <c r="X66" s="187">
        <v>1.5</v>
      </c>
    </row>
    <row r="67" spans="1:24" ht="12" customHeight="1" x14ac:dyDescent="0.2">
      <c r="A67" s="211">
        <v>37030</v>
      </c>
      <c r="B67" s="187">
        <v>1</v>
      </c>
      <c r="C67" s="187"/>
      <c r="D67" s="187">
        <v>5</v>
      </c>
      <c r="E67" s="187"/>
      <c r="F67" s="187">
        <v>0</v>
      </c>
      <c r="G67" s="187"/>
      <c r="H67" s="187">
        <v>0.5</v>
      </c>
      <c r="I67" s="187"/>
      <c r="J67" s="187">
        <v>0.4</v>
      </c>
      <c r="K67" s="187"/>
      <c r="L67" s="187">
        <v>5</v>
      </c>
      <c r="M67" s="186"/>
      <c r="N67" s="187">
        <v>0</v>
      </c>
      <c r="O67" s="187"/>
      <c r="P67" s="187">
        <v>0.5</v>
      </c>
      <c r="Q67" s="187"/>
      <c r="R67" s="187">
        <v>3</v>
      </c>
      <c r="S67" s="187"/>
      <c r="T67" s="187">
        <v>44</v>
      </c>
      <c r="U67" s="187"/>
      <c r="V67" s="187">
        <v>-0.1</v>
      </c>
      <c r="W67" s="187"/>
      <c r="X67" s="187">
        <v>1.5</v>
      </c>
    </row>
    <row r="68" spans="1:24" ht="12" customHeight="1" x14ac:dyDescent="0.2">
      <c r="A68" s="211">
        <v>37031</v>
      </c>
      <c r="B68" s="187">
        <v>1</v>
      </c>
      <c r="C68" s="187"/>
      <c r="D68" s="187">
        <v>5</v>
      </c>
      <c r="E68" s="187"/>
      <c r="F68" s="187">
        <v>0</v>
      </c>
      <c r="G68" s="187"/>
      <c r="H68" s="187">
        <v>0.5</v>
      </c>
      <c r="I68" s="187"/>
      <c r="J68" s="187">
        <v>0.4</v>
      </c>
      <c r="K68" s="187"/>
      <c r="L68" s="187">
        <v>5</v>
      </c>
      <c r="M68" s="186"/>
      <c r="N68" s="187">
        <v>0</v>
      </c>
      <c r="O68" s="187"/>
      <c r="P68" s="187">
        <v>0.5</v>
      </c>
      <c r="Q68" s="187"/>
      <c r="R68" s="187">
        <v>3</v>
      </c>
      <c r="S68" s="187"/>
      <c r="T68" s="187">
        <v>44</v>
      </c>
      <c r="U68" s="187"/>
      <c r="V68" s="187">
        <v>-0.1</v>
      </c>
      <c r="W68" s="187"/>
      <c r="X68" s="187">
        <v>1.5</v>
      </c>
    </row>
    <row r="69" spans="1:24" ht="12" customHeight="1" x14ac:dyDescent="0.2">
      <c r="A69" s="210">
        <v>37032</v>
      </c>
      <c r="B69" s="187">
        <v>1</v>
      </c>
      <c r="C69" s="187"/>
      <c r="D69" s="187">
        <v>5</v>
      </c>
      <c r="E69" s="187"/>
      <c r="F69" s="187">
        <v>0.1</v>
      </c>
      <c r="G69" s="187"/>
      <c r="H69" s="187">
        <v>0.5</v>
      </c>
      <c r="I69" s="187"/>
      <c r="J69" s="187">
        <v>0.4</v>
      </c>
      <c r="K69" s="187"/>
      <c r="L69" s="187">
        <v>5</v>
      </c>
      <c r="M69" s="186"/>
      <c r="N69" s="187">
        <v>0</v>
      </c>
      <c r="O69" s="187"/>
      <c r="P69" s="187">
        <v>0.5</v>
      </c>
      <c r="Q69" s="187"/>
      <c r="R69" s="187">
        <v>16</v>
      </c>
      <c r="S69" s="187"/>
      <c r="T69" s="187">
        <v>44</v>
      </c>
      <c r="U69" s="187"/>
      <c r="V69" s="187">
        <v>-0.1</v>
      </c>
      <c r="W69" s="187"/>
      <c r="X69" s="187">
        <v>1.5</v>
      </c>
    </row>
    <row r="70" spans="1:24" ht="12" customHeight="1" x14ac:dyDescent="0.2">
      <c r="A70" s="210">
        <v>37033</v>
      </c>
      <c r="B70" s="187">
        <v>1</v>
      </c>
      <c r="C70" s="187"/>
      <c r="D70" s="187">
        <v>5</v>
      </c>
      <c r="E70" s="187"/>
      <c r="F70" s="187">
        <v>0.1</v>
      </c>
      <c r="G70" s="187"/>
      <c r="H70" s="187">
        <v>0.5</v>
      </c>
      <c r="I70" s="187"/>
      <c r="J70" s="187">
        <v>0.4</v>
      </c>
      <c r="K70" s="187"/>
      <c r="L70" s="187">
        <v>5</v>
      </c>
      <c r="M70" s="186"/>
      <c r="N70" s="187">
        <v>0</v>
      </c>
      <c r="O70" s="187"/>
      <c r="P70" s="187">
        <v>0.5</v>
      </c>
      <c r="Q70" s="187"/>
      <c r="R70" s="187">
        <v>17</v>
      </c>
      <c r="S70" s="187"/>
      <c r="T70" s="187">
        <v>44</v>
      </c>
      <c r="U70" s="187"/>
      <c r="V70" s="187">
        <v>-0.1</v>
      </c>
      <c r="W70" s="187"/>
      <c r="X70" s="187">
        <v>1.5</v>
      </c>
    </row>
    <row r="71" spans="1:24" ht="12" customHeight="1" x14ac:dyDescent="0.2">
      <c r="A71" s="210">
        <v>37034</v>
      </c>
      <c r="B71" s="187">
        <v>0.7</v>
      </c>
      <c r="C71" s="187"/>
      <c r="D71" s="187">
        <v>5</v>
      </c>
      <c r="E71" s="187"/>
      <c r="F71" s="187">
        <v>0.1</v>
      </c>
      <c r="G71" s="187"/>
      <c r="H71" s="187">
        <v>0.5</v>
      </c>
      <c r="I71" s="187"/>
      <c r="J71" s="187">
        <v>0.4</v>
      </c>
      <c r="K71" s="187"/>
      <c r="L71" s="187">
        <v>5</v>
      </c>
      <c r="M71" s="186"/>
      <c r="N71" s="187">
        <v>0</v>
      </c>
      <c r="O71" s="187"/>
      <c r="P71" s="187">
        <v>0.5</v>
      </c>
      <c r="Q71" s="187"/>
      <c r="R71" s="187">
        <v>16</v>
      </c>
      <c r="S71" s="187"/>
      <c r="T71" s="187">
        <v>44</v>
      </c>
      <c r="U71" s="187"/>
      <c r="V71" s="187">
        <v>-0.1</v>
      </c>
      <c r="W71" s="187"/>
      <c r="X71" s="187">
        <v>1.5</v>
      </c>
    </row>
    <row r="72" spans="1:24" ht="12" customHeight="1" x14ac:dyDescent="0.2">
      <c r="A72" s="210">
        <v>37035</v>
      </c>
      <c r="B72" s="187">
        <v>0.7</v>
      </c>
      <c r="C72" s="187"/>
      <c r="D72" s="187">
        <v>5</v>
      </c>
      <c r="E72" s="187"/>
      <c r="F72" s="187">
        <v>0.1</v>
      </c>
      <c r="G72" s="187"/>
      <c r="H72" s="187">
        <v>0.5</v>
      </c>
      <c r="I72" s="187"/>
      <c r="J72" s="187">
        <v>0.4</v>
      </c>
      <c r="K72" s="187"/>
      <c r="L72" s="187">
        <v>5</v>
      </c>
      <c r="M72" s="186"/>
      <c r="N72" s="187">
        <v>0</v>
      </c>
      <c r="O72" s="187"/>
      <c r="P72" s="187">
        <v>0.5</v>
      </c>
      <c r="Q72" s="187"/>
      <c r="R72" s="187">
        <v>17</v>
      </c>
      <c r="S72" s="187"/>
      <c r="T72" s="187">
        <v>44</v>
      </c>
      <c r="U72" s="187"/>
      <c r="V72" s="187">
        <v>-0.1</v>
      </c>
      <c r="W72" s="187"/>
      <c r="X72" s="187">
        <v>1.5</v>
      </c>
    </row>
    <row r="73" spans="1:24" ht="12" customHeight="1" x14ac:dyDescent="0.2">
      <c r="A73" s="210">
        <v>37036</v>
      </c>
      <c r="B73" s="187">
        <v>0.5</v>
      </c>
      <c r="C73" s="187"/>
      <c r="D73" s="187">
        <v>5</v>
      </c>
      <c r="E73" s="187"/>
      <c r="F73" s="187">
        <v>0.2</v>
      </c>
      <c r="G73" s="187"/>
      <c r="H73" s="187">
        <v>0.5</v>
      </c>
      <c r="I73" s="187"/>
      <c r="J73" s="187">
        <v>0.3</v>
      </c>
      <c r="K73" s="187"/>
      <c r="L73" s="187">
        <v>5</v>
      </c>
      <c r="M73" s="186"/>
      <c r="N73" s="187">
        <v>0</v>
      </c>
      <c r="O73" s="187"/>
      <c r="P73" s="187">
        <v>0.5</v>
      </c>
      <c r="Q73" s="187"/>
      <c r="R73" s="187">
        <v>19</v>
      </c>
      <c r="S73" s="187"/>
      <c r="T73" s="187">
        <v>44</v>
      </c>
      <c r="U73" s="187"/>
      <c r="V73" s="187">
        <v>-0.1</v>
      </c>
      <c r="W73" s="187"/>
      <c r="X73" s="187">
        <v>1.5</v>
      </c>
    </row>
    <row r="74" spans="1:24" ht="12" customHeight="1" x14ac:dyDescent="0.2">
      <c r="A74" s="211">
        <v>37037</v>
      </c>
      <c r="B74" s="187">
        <v>0.5</v>
      </c>
      <c r="C74" s="187"/>
      <c r="D74" s="187">
        <v>5</v>
      </c>
      <c r="E74" s="187"/>
      <c r="F74" s="187">
        <v>0.2</v>
      </c>
      <c r="G74" s="187"/>
      <c r="H74" s="187">
        <v>0.5</v>
      </c>
      <c r="I74" s="187"/>
      <c r="J74" s="187">
        <v>0.3</v>
      </c>
      <c r="K74" s="187"/>
      <c r="L74" s="187">
        <v>5</v>
      </c>
      <c r="M74" s="186"/>
      <c r="N74" s="187">
        <v>0</v>
      </c>
      <c r="O74" s="187"/>
      <c r="P74" s="187">
        <v>0.5</v>
      </c>
      <c r="Q74" s="187"/>
      <c r="R74" s="187">
        <v>19</v>
      </c>
      <c r="S74" s="187"/>
      <c r="T74" s="187">
        <v>44</v>
      </c>
      <c r="U74" s="187"/>
      <c r="V74" s="187">
        <v>-0.1</v>
      </c>
      <c r="W74" s="187"/>
      <c r="X74" s="187">
        <v>1.5</v>
      </c>
    </row>
    <row r="75" spans="1:24" ht="12" customHeight="1" x14ac:dyDescent="0.2">
      <c r="A75" s="211">
        <v>37038</v>
      </c>
      <c r="B75" s="187">
        <v>0.5</v>
      </c>
      <c r="C75" s="187"/>
      <c r="D75" s="187">
        <v>5</v>
      </c>
      <c r="E75" s="187"/>
      <c r="F75" s="187">
        <v>0.2</v>
      </c>
      <c r="G75" s="187"/>
      <c r="H75" s="187">
        <v>0.5</v>
      </c>
      <c r="I75" s="187"/>
      <c r="J75" s="187">
        <v>0.3</v>
      </c>
      <c r="K75" s="187"/>
      <c r="L75" s="187">
        <v>5</v>
      </c>
      <c r="M75" s="186"/>
      <c r="N75" s="187">
        <v>0</v>
      </c>
      <c r="O75" s="187"/>
      <c r="P75" s="187">
        <v>0.5</v>
      </c>
      <c r="Q75" s="187"/>
      <c r="R75" s="187">
        <v>19</v>
      </c>
      <c r="S75" s="187"/>
      <c r="T75" s="187">
        <v>44</v>
      </c>
      <c r="U75" s="187"/>
      <c r="V75" s="187">
        <v>-0.1</v>
      </c>
      <c r="W75" s="187"/>
      <c r="X75" s="187">
        <v>1.5</v>
      </c>
    </row>
    <row r="76" spans="1:24" ht="12" customHeight="1" x14ac:dyDescent="0.2">
      <c r="A76" s="210">
        <v>37039</v>
      </c>
      <c r="B76" s="187">
        <v>0.5</v>
      </c>
      <c r="C76" s="187"/>
      <c r="D76" s="187">
        <v>5</v>
      </c>
      <c r="E76" s="187"/>
      <c r="F76" s="187">
        <v>0.2</v>
      </c>
      <c r="G76" s="187"/>
      <c r="H76" s="187">
        <v>0.5</v>
      </c>
      <c r="I76" s="187"/>
      <c r="J76" s="187">
        <v>0.3</v>
      </c>
      <c r="K76" s="187"/>
      <c r="L76" s="187">
        <v>5</v>
      </c>
      <c r="M76" s="186"/>
      <c r="N76" s="187">
        <v>0</v>
      </c>
      <c r="O76" s="187"/>
      <c r="P76" s="187">
        <v>0.5</v>
      </c>
      <c r="Q76" s="187"/>
      <c r="R76" s="187">
        <v>19</v>
      </c>
      <c r="S76" s="187"/>
      <c r="T76" s="187">
        <v>44</v>
      </c>
      <c r="U76" s="187"/>
      <c r="V76" s="187">
        <v>-0.1</v>
      </c>
      <c r="W76" s="187"/>
      <c r="X76" s="187">
        <v>1.5</v>
      </c>
    </row>
    <row r="77" spans="1:24" ht="12" customHeight="1" x14ac:dyDescent="0.2">
      <c r="A77" s="210">
        <v>37040</v>
      </c>
      <c r="B77" s="187">
        <v>0.4</v>
      </c>
      <c r="C77" s="187"/>
      <c r="D77" s="187">
        <v>5</v>
      </c>
      <c r="E77" s="187"/>
      <c r="F77" s="187">
        <v>0.2</v>
      </c>
      <c r="G77" s="187"/>
      <c r="H77" s="187">
        <v>0.5</v>
      </c>
      <c r="I77" s="187"/>
      <c r="J77" s="187">
        <v>0.3</v>
      </c>
      <c r="K77" s="187"/>
      <c r="L77" s="187">
        <v>5</v>
      </c>
      <c r="M77" s="186"/>
      <c r="N77" s="187">
        <v>0</v>
      </c>
      <c r="O77" s="187"/>
      <c r="P77" s="187">
        <v>0.5</v>
      </c>
      <c r="Q77" s="187"/>
      <c r="R77" s="187">
        <v>19</v>
      </c>
      <c r="S77" s="187"/>
      <c r="T77" s="187">
        <v>44</v>
      </c>
      <c r="U77" s="187"/>
      <c r="V77" s="187">
        <v>-0.1</v>
      </c>
      <c r="W77" s="187"/>
      <c r="X77" s="187">
        <v>1.5</v>
      </c>
    </row>
    <row r="78" spans="1:24" ht="12" customHeight="1" x14ac:dyDescent="0.2">
      <c r="A78" s="210">
        <v>37041</v>
      </c>
      <c r="B78" s="187">
        <v>0.4</v>
      </c>
      <c r="C78" s="187"/>
      <c r="D78" s="187">
        <v>5</v>
      </c>
      <c r="E78" s="187"/>
      <c r="F78" s="187">
        <v>0.2</v>
      </c>
      <c r="G78" s="187"/>
      <c r="H78" s="187">
        <v>0.5</v>
      </c>
      <c r="I78" s="187"/>
      <c r="J78" s="187">
        <v>0.3</v>
      </c>
      <c r="K78" s="187"/>
      <c r="L78" s="187">
        <v>5</v>
      </c>
      <c r="M78" s="186"/>
      <c r="N78" s="187">
        <v>0</v>
      </c>
      <c r="O78" s="187"/>
      <c r="P78" s="187">
        <v>0.5</v>
      </c>
      <c r="Q78" s="187"/>
      <c r="R78" s="187">
        <v>18</v>
      </c>
      <c r="S78" s="187"/>
      <c r="T78" s="187">
        <v>44</v>
      </c>
      <c r="U78" s="187"/>
      <c r="V78" s="187">
        <v>-0.1</v>
      </c>
      <c r="W78" s="187"/>
      <c r="X78" s="187">
        <v>1.5</v>
      </c>
    </row>
    <row r="79" spans="1:24" ht="12" customHeight="1" x14ac:dyDescent="0.2">
      <c r="A79" s="210">
        <v>37042</v>
      </c>
      <c r="B79" s="187">
        <v>0.6</v>
      </c>
      <c r="C79" s="187"/>
      <c r="D79" s="187">
        <v>5</v>
      </c>
      <c r="E79" s="187"/>
      <c r="F79" s="187">
        <v>0.2</v>
      </c>
      <c r="G79" s="187"/>
      <c r="H79" s="187">
        <v>0.5</v>
      </c>
      <c r="I79" s="187"/>
      <c r="J79" s="187">
        <v>0.3</v>
      </c>
      <c r="K79" s="187"/>
      <c r="L79" s="187">
        <v>5</v>
      </c>
      <c r="M79" s="186"/>
      <c r="N79" s="187">
        <v>0</v>
      </c>
      <c r="O79" s="187"/>
      <c r="P79" s="187">
        <v>0.5</v>
      </c>
      <c r="Q79" s="187"/>
      <c r="R79" s="187">
        <v>10</v>
      </c>
      <c r="S79" s="187"/>
      <c r="T79" s="187">
        <v>44</v>
      </c>
      <c r="U79" s="187"/>
      <c r="V79" s="187">
        <v>0</v>
      </c>
      <c r="W79" s="187"/>
      <c r="X79" s="187">
        <v>1.5</v>
      </c>
    </row>
    <row r="80" spans="1:24" ht="12" customHeight="1" x14ac:dyDescent="0.2">
      <c r="A80" s="210">
        <v>37043</v>
      </c>
      <c r="B80" s="187">
        <v>0.5</v>
      </c>
      <c r="C80" s="187"/>
      <c r="D80" s="187">
        <v>5</v>
      </c>
      <c r="E80" s="187"/>
      <c r="F80" s="187">
        <v>0.1</v>
      </c>
      <c r="G80" s="187"/>
      <c r="H80" s="187">
        <v>0.5</v>
      </c>
      <c r="I80" s="187"/>
      <c r="J80" s="187">
        <v>0.2</v>
      </c>
      <c r="K80" s="187"/>
      <c r="L80" s="187">
        <v>5</v>
      </c>
      <c r="M80" s="186"/>
      <c r="N80" s="187">
        <v>0</v>
      </c>
      <c r="O80" s="187"/>
      <c r="P80" s="187">
        <v>0.5</v>
      </c>
      <c r="Q80" s="187"/>
      <c r="R80" s="187">
        <v>8</v>
      </c>
      <c r="S80" s="187"/>
      <c r="T80" s="187">
        <v>44</v>
      </c>
      <c r="U80" s="187"/>
      <c r="V80" s="187">
        <v>0</v>
      </c>
      <c r="W80" s="187"/>
      <c r="X80" s="187">
        <v>1.5</v>
      </c>
    </row>
    <row r="81" spans="1:24" ht="12" customHeight="1" x14ac:dyDescent="0.2">
      <c r="A81" s="211">
        <v>37044</v>
      </c>
      <c r="B81" s="187">
        <v>0.5</v>
      </c>
      <c r="C81" s="187"/>
      <c r="D81" s="187">
        <v>5</v>
      </c>
      <c r="E81" s="187"/>
      <c r="F81" s="187">
        <v>0.1</v>
      </c>
      <c r="G81" s="187"/>
      <c r="H81" s="187">
        <v>0.5</v>
      </c>
      <c r="I81" s="187"/>
      <c r="J81" s="187">
        <v>0.2</v>
      </c>
      <c r="K81" s="187"/>
      <c r="L81" s="187">
        <v>5</v>
      </c>
      <c r="M81" s="186"/>
      <c r="N81" s="187">
        <v>0</v>
      </c>
      <c r="O81" s="187"/>
      <c r="P81" s="187">
        <v>0.5</v>
      </c>
      <c r="Q81" s="187"/>
      <c r="R81" s="187">
        <v>8</v>
      </c>
      <c r="S81" s="187"/>
      <c r="T81" s="187">
        <v>44</v>
      </c>
      <c r="U81" s="187"/>
      <c r="V81" s="187">
        <v>0</v>
      </c>
      <c r="W81" s="187"/>
      <c r="X81" s="187">
        <v>1.5</v>
      </c>
    </row>
    <row r="82" spans="1:24" ht="12" customHeight="1" x14ac:dyDescent="0.2">
      <c r="A82" s="211">
        <v>37045</v>
      </c>
      <c r="B82" s="187">
        <v>0.5</v>
      </c>
      <c r="C82" s="187"/>
      <c r="D82" s="187">
        <v>5</v>
      </c>
      <c r="E82" s="187"/>
      <c r="F82" s="187">
        <v>0.1</v>
      </c>
      <c r="G82" s="187"/>
      <c r="H82" s="187">
        <v>0.5</v>
      </c>
      <c r="I82" s="187"/>
      <c r="J82" s="187">
        <v>0.2</v>
      </c>
      <c r="K82" s="187"/>
      <c r="L82" s="187">
        <v>5</v>
      </c>
      <c r="M82" s="186"/>
      <c r="N82" s="187">
        <v>0</v>
      </c>
      <c r="O82" s="187"/>
      <c r="P82" s="187">
        <v>0.5</v>
      </c>
      <c r="Q82" s="187"/>
      <c r="R82" s="187">
        <v>8</v>
      </c>
      <c r="S82" s="187"/>
      <c r="T82" s="187">
        <v>44</v>
      </c>
      <c r="U82" s="187"/>
      <c r="V82" s="187">
        <v>0</v>
      </c>
      <c r="W82" s="187"/>
      <c r="X82" s="187">
        <v>1.5</v>
      </c>
    </row>
    <row r="83" spans="1:24" ht="12" customHeight="1" x14ac:dyDescent="0.2">
      <c r="A83" s="210">
        <v>37046</v>
      </c>
      <c r="B83" s="187">
        <v>0.5</v>
      </c>
      <c r="C83" s="187"/>
      <c r="D83" s="187">
        <v>5</v>
      </c>
      <c r="E83" s="187"/>
      <c r="F83" s="187">
        <v>0.1</v>
      </c>
      <c r="G83" s="187"/>
      <c r="H83" s="187">
        <v>0.5</v>
      </c>
      <c r="I83" s="187"/>
      <c r="J83" s="187">
        <v>0.2</v>
      </c>
      <c r="K83" s="187"/>
      <c r="L83" s="187">
        <v>5</v>
      </c>
      <c r="M83" s="186"/>
      <c r="N83" s="187">
        <v>0</v>
      </c>
      <c r="O83" s="187"/>
      <c r="P83" s="187">
        <v>0.5</v>
      </c>
      <c r="Q83" s="187"/>
      <c r="R83" s="187">
        <v>8</v>
      </c>
      <c r="S83" s="187"/>
      <c r="T83" s="187">
        <v>44</v>
      </c>
      <c r="U83" s="187"/>
      <c r="V83" s="187">
        <v>0</v>
      </c>
      <c r="W83" s="187"/>
      <c r="X83" s="187">
        <v>1.5</v>
      </c>
    </row>
    <row r="84" spans="1:24" ht="12" customHeight="1" x14ac:dyDescent="0.2">
      <c r="A84" s="210">
        <v>37047</v>
      </c>
      <c r="B84" s="187">
        <v>0.5</v>
      </c>
      <c r="C84" s="187"/>
      <c r="D84" s="187">
        <v>5</v>
      </c>
      <c r="E84" s="187"/>
      <c r="F84" s="187">
        <v>0.1</v>
      </c>
      <c r="G84" s="187"/>
      <c r="H84" s="187">
        <v>0.5</v>
      </c>
      <c r="I84" s="187"/>
      <c r="J84" s="187">
        <v>0.3</v>
      </c>
      <c r="K84" s="187"/>
      <c r="L84" s="187">
        <v>5</v>
      </c>
      <c r="M84" s="186"/>
      <c r="N84" s="187">
        <v>0</v>
      </c>
      <c r="O84" s="187"/>
      <c r="P84" s="187">
        <v>0.5</v>
      </c>
      <c r="Q84" s="187"/>
      <c r="R84" s="187">
        <v>7</v>
      </c>
      <c r="S84" s="187"/>
      <c r="T84" s="187">
        <v>44</v>
      </c>
      <c r="U84" s="187"/>
      <c r="V84" s="187">
        <v>-0.1</v>
      </c>
      <c r="W84" s="187"/>
      <c r="X84" s="187">
        <v>1.5</v>
      </c>
    </row>
    <row r="85" spans="1:24" ht="12" customHeight="1" x14ac:dyDescent="0.2">
      <c r="A85" s="210">
        <v>37048</v>
      </c>
      <c r="B85" s="187">
        <v>0.5</v>
      </c>
      <c r="C85" s="187"/>
      <c r="D85" s="187">
        <v>5</v>
      </c>
      <c r="E85" s="187"/>
      <c r="F85" s="187">
        <v>0.1</v>
      </c>
      <c r="G85" s="187"/>
      <c r="H85" s="187">
        <v>0.5</v>
      </c>
      <c r="I85" s="187"/>
      <c r="J85" s="187">
        <v>0.3</v>
      </c>
      <c r="K85" s="187"/>
      <c r="L85" s="187">
        <v>5</v>
      </c>
      <c r="M85" s="186"/>
      <c r="N85" s="187">
        <v>0</v>
      </c>
      <c r="O85" s="187"/>
      <c r="P85" s="187">
        <v>0.5</v>
      </c>
      <c r="Q85" s="187"/>
      <c r="R85" s="187">
        <v>8</v>
      </c>
      <c r="S85" s="187"/>
      <c r="T85" s="187">
        <v>44</v>
      </c>
      <c r="U85" s="187"/>
      <c r="V85" s="187">
        <v>-0.1</v>
      </c>
      <c r="W85" s="187"/>
      <c r="X85" s="187">
        <v>1.5</v>
      </c>
    </row>
    <row r="86" spans="1:24" ht="12" customHeight="1" x14ac:dyDescent="0.2">
      <c r="A86" s="210">
        <v>37049</v>
      </c>
      <c r="B86" s="187">
        <v>0.5</v>
      </c>
      <c r="C86" s="187"/>
      <c r="D86" s="187">
        <v>5</v>
      </c>
      <c r="E86" s="187"/>
      <c r="F86" s="187">
        <v>0.1</v>
      </c>
      <c r="G86" s="187"/>
      <c r="H86" s="187">
        <v>0.5</v>
      </c>
      <c r="I86" s="187"/>
      <c r="J86" s="187">
        <v>0.2</v>
      </c>
      <c r="K86" s="187"/>
      <c r="L86" s="187">
        <v>5</v>
      </c>
      <c r="M86" s="186"/>
      <c r="N86" s="187">
        <v>0</v>
      </c>
      <c r="O86" s="187"/>
      <c r="P86" s="187">
        <v>0.5</v>
      </c>
      <c r="Q86" s="187"/>
      <c r="R86" s="187">
        <v>6</v>
      </c>
      <c r="S86" s="187"/>
      <c r="T86" s="187">
        <v>44</v>
      </c>
      <c r="U86" s="187"/>
      <c r="V86" s="187">
        <v>-0.1</v>
      </c>
      <c r="W86" s="187"/>
      <c r="X86" s="187">
        <v>1.5</v>
      </c>
    </row>
    <row r="87" spans="1:24" ht="12" customHeight="1" x14ac:dyDescent="0.2">
      <c r="A87" s="210">
        <v>37050</v>
      </c>
      <c r="B87" s="187">
        <v>0.5</v>
      </c>
      <c r="C87" s="187"/>
      <c r="D87" s="187">
        <v>5</v>
      </c>
      <c r="E87" s="187"/>
      <c r="F87" s="187">
        <v>0.1</v>
      </c>
      <c r="G87" s="187"/>
      <c r="H87" s="187">
        <v>0.5</v>
      </c>
      <c r="I87" s="187"/>
      <c r="J87" s="187">
        <v>0.2</v>
      </c>
      <c r="K87" s="187"/>
      <c r="L87" s="187">
        <v>5</v>
      </c>
      <c r="M87" s="186"/>
      <c r="N87" s="187">
        <v>0</v>
      </c>
      <c r="O87" s="187"/>
      <c r="P87" s="187">
        <v>0.5</v>
      </c>
      <c r="Q87" s="187"/>
      <c r="R87" s="187">
        <v>6</v>
      </c>
      <c r="S87" s="187"/>
      <c r="T87" s="187">
        <v>44</v>
      </c>
      <c r="U87" s="187"/>
      <c r="V87" s="187">
        <v>-0.1</v>
      </c>
      <c r="W87" s="187"/>
      <c r="X87" s="187">
        <v>1.5</v>
      </c>
    </row>
    <row r="88" spans="1:24" ht="12" customHeight="1" x14ac:dyDescent="0.2">
      <c r="A88" s="211">
        <v>37051</v>
      </c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6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</row>
    <row r="89" spans="1:24" ht="12" customHeight="1" x14ac:dyDescent="0.2">
      <c r="A89" s="211">
        <v>37052</v>
      </c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6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</row>
    <row r="90" spans="1:24" ht="12" customHeight="1" x14ac:dyDescent="0.2">
      <c r="A90" s="210">
        <v>37053</v>
      </c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6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</row>
    <row r="91" spans="1:24" ht="12" customHeight="1" x14ac:dyDescent="0.2">
      <c r="A91" s="210">
        <v>37054</v>
      </c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6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</row>
    <row r="92" spans="1:24" ht="12" customHeight="1" x14ac:dyDescent="0.2">
      <c r="A92" s="210">
        <v>37055</v>
      </c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6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</row>
    <row r="93" spans="1:24" ht="12" customHeight="1" x14ac:dyDescent="0.2">
      <c r="A93" s="210">
        <v>37056</v>
      </c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6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</row>
    <row r="94" spans="1:24" ht="12" customHeight="1" x14ac:dyDescent="0.2">
      <c r="A94" s="210">
        <v>37057</v>
      </c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6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</row>
    <row r="95" spans="1:24" ht="12" customHeight="1" x14ac:dyDescent="0.2">
      <c r="A95" s="211">
        <v>37058</v>
      </c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6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</row>
    <row r="96" spans="1:24" ht="12" customHeight="1" x14ac:dyDescent="0.2">
      <c r="A96" s="211">
        <v>37059</v>
      </c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6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</row>
    <row r="97" spans="1:24" ht="12" customHeight="1" x14ac:dyDescent="0.2">
      <c r="A97" s="210">
        <v>37060</v>
      </c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6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</row>
    <row r="98" spans="1:24" ht="12" customHeight="1" x14ac:dyDescent="0.2">
      <c r="A98" s="210">
        <v>37061</v>
      </c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6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</row>
    <row r="99" spans="1:24" ht="12" customHeight="1" x14ac:dyDescent="0.2">
      <c r="A99" s="210">
        <v>37062</v>
      </c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6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</row>
    <row r="100" spans="1:24" ht="12" customHeight="1" x14ac:dyDescent="0.2">
      <c r="A100" s="210">
        <v>37063</v>
      </c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6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</row>
    <row r="101" spans="1:24" ht="12" customHeight="1" x14ac:dyDescent="0.2">
      <c r="A101" s="210">
        <v>37064</v>
      </c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6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</row>
    <row r="102" spans="1:24" ht="12" customHeight="1" x14ac:dyDescent="0.2">
      <c r="A102" s="211">
        <v>37065</v>
      </c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6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</row>
    <row r="103" spans="1:24" ht="12" customHeight="1" x14ac:dyDescent="0.2">
      <c r="A103" s="211">
        <v>37066</v>
      </c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6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</row>
    <row r="104" spans="1:24" ht="12" customHeight="1" x14ac:dyDescent="0.2">
      <c r="A104" s="210">
        <v>37067</v>
      </c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6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</row>
    <row r="105" spans="1:24" ht="12" customHeight="1" x14ac:dyDescent="0.2">
      <c r="A105" s="210">
        <v>37068</v>
      </c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6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</row>
    <row r="106" spans="1:24" ht="12" customHeight="1" x14ac:dyDescent="0.2">
      <c r="A106" s="210">
        <v>37069</v>
      </c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6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</row>
    <row r="107" spans="1:24" ht="12" customHeight="1" x14ac:dyDescent="0.2">
      <c r="A107" s="210">
        <v>37070</v>
      </c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6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</row>
    <row r="108" spans="1:24" ht="12" customHeight="1" x14ac:dyDescent="0.2">
      <c r="A108" s="210">
        <v>37071</v>
      </c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6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</row>
    <row r="109" spans="1:24" ht="12" customHeight="1" x14ac:dyDescent="0.2">
      <c r="A109" s="211">
        <v>37072</v>
      </c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6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</row>
    <row r="110" spans="1:24" ht="12" customHeight="1" x14ac:dyDescent="0.2">
      <c r="A110" s="92"/>
    </row>
    <row r="111" spans="1:24" ht="12" customHeight="1" x14ac:dyDescent="0.2">
      <c r="A111" s="92"/>
    </row>
    <row r="112" spans="1:24" ht="12" customHeight="1" x14ac:dyDescent="0.2">
      <c r="A112" s="92"/>
    </row>
    <row r="113" spans="1:1" ht="12" customHeight="1" x14ac:dyDescent="0.2">
      <c r="A113" s="92"/>
    </row>
    <row r="114" spans="1:1" ht="12" customHeight="1" x14ac:dyDescent="0.2">
      <c r="A114" s="92"/>
    </row>
    <row r="115" spans="1:1" ht="12" customHeight="1" x14ac:dyDescent="0.2">
      <c r="A115" s="92"/>
    </row>
    <row r="116" spans="1:1" ht="12" customHeight="1" x14ac:dyDescent="0.2">
      <c r="A116" s="92"/>
    </row>
    <row r="117" spans="1:1" ht="12" customHeight="1" x14ac:dyDescent="0.2">
      <c r="A117" s="92"/>
    </row>
    <row r="118" spans="1:1" ht="12" customHeight="1" x14ac:dyDescent="0.2">
      <c r="A118" s="92"/>
    </row>
    <row r="119" spans="1:1" ht="12" customHeight="1" x14ac:dyDescent="0.2">
      <c r="A119" s="92"/>
    </row>
    <row r="120" spans="1:1" ht="12" customHeight="1" x14ac:dyDescent="0.2">
      <c r="A120" s="92"/>
    </row>
    <row r="121" spans="1:1" ht="12" customHeight="1" x14ac:dyDescent="0.2">
      <c r="A121" s="92"/>
    </row>
    <row r="122" spans="1:1" ht="12" customHeight="1" x14ac:dyDescent="0.2">
      <c r="A122" s="92"/>
    </row>
    <row r="123" spans="1:1" ht="12" customHeight="1" x14ac:dyDescent="0.2">
      <c r="A123" s="92"/>
    </row>
    <row r="124" spans="1:1" ht="12" customHeight="1" x14ac:dyDescent="0.2">
      <c r="A124" s="92"/>
    </row>
    <row r="125" spans="1:1" ht="12" customHeight="1" x14ac:dyDescent="0.2">
      <c r="A125" s="92"/>
    </row>
    <row r="126" spans="1:1" ht="12" customHeight="1" x14ac:dyDescent="0.2">
      <c r="A126" s="92"/>
    </row>
    <row r="127" spans="1:1" ht="12" customHeight="1" x14ac:dyDescent="0.2">
      <c r="A127" s="92"/>
    </row>
    <row r="128" spans="1:1" ht="12" customHeight="1" x14ac:dyDescent="0.2">
      <c r="A128" s="92"/>
    </row>
    <row r="129" spans="1:1" ht="12" customHeight="1" x14ac:dyDescent="0.2">
      <c r="A129" s="92"/>
    </row>
    <row r="130" spans="1:1" ht="12" customHeight="1" x14ac:dyDescent="0.2">
      <c r="A130" s="92"/>
    </row>
    <row r="131" spans="1:1" ht="12" customHeight="1" x14ac:dyDescent="0.2">
      <c r="A131" s="92"/>
    </row>
    <row r="132" spans="1:1" ht="12" customHeight="1" x14ac:dyDescent="0.2">
      <c r="A132" s="92"/>
    </row>
    <row r="133" spans="1:1" ht="12" customHeight="1" x14ac:dyDescent="0.2">
      <c r="A133" s="92"/>
    </row>
    <row r="134" spans="1:1" ht="12" customHeight="1" x14ac:dyDescent="0.2">
      <c r="A134" s="92"/>
    </row>
    <row r="135" spans="1:1" ht="12" customHeight="1" x14ac:dyDescent="0.2">
      <c r="A135" s="92"/>
    </row>
    <row r="136" spans="1:1" ht="12" customHeight="1" x14ac:dyDescent="0.2">
      <c r="A136" s="92"/>
    </row>
    <row r="137" spans="1:1" ht="12" customHeight="1" x14ac:dyDescent="0.2">
      <c r="A137" s="92"/>
    </row>
    <row r="138" spans="1:1" ht="12" customHeight="1" x14ac:dyDescent="0.2">
      <c r="A138" s="92"/>
    </row>
    <row r="139" spans="1:1" ht="12" customHeight="1" x14ac:dyDescent="0.2">
      <c r="A139" s="92"/>
    </row>
    <row r="140" spans="1:1" ht="12" customHeight="1" x14ac:dyDescent="0.2">
      <c r="A140" s="92"/>
    </row>
    <row r="141" spans="1:1" ht="12" customHeight="1" x14ac:dyDescent="0.2">
      <c r="A141" s="92"/>
    </row>
    <row r="142" spans="1:1" ht="12" customHeight="1" x14ac:dyDescent="0.2">
      <c r="A142" s="92"/>
    </row>
    <row r="143" spans="1:1" ht="12" customHeight="1" x14ac:dyDescent="0.2">
      <c r="A143" s="92"/>
    </row>
    <row r="144" spans="1:1" ht="12" customHeight="1" x14ac:dyDescent="0.2">
      <c r="A144" s="174"/>
    </row>
    <row r="145" spans="1:1" ht="12" customHeight="1" x14ac:dyDescent="0.2">
      <c r="A145" s="174"/>
    </row>
    <row r="146" spans="1:1" ht="12" customHeight="1" x14ac:dyDescent="0.2">
      <c r="A146" s="174"/>
    </row>
    <row r="147" spans="1:1" ht="12" customHeight="1" x14ac:dyDescent="0.2">
      <c r="A147" s="174"/>
    </row>
    <row r="148" spans="1:1" ht="12" customHeight="1" x14ac:dyDescent="0.2">
      <c r="A148" s="174"/>
    </row>
    <row r="149" spans="1:1" ht="12" customHeight="1" x14ac:dyDescent="0.2">
      <c r="A149" s="174"/>
    </row>
    <row r="150" spans="1:1" ht="12" customHeight="1" x14ac:dyDescent="0.2">
      <c r="A150" s="174"/>
    </row>
    <row r="151" spans="1:1" ht="12" customHeight="1" x14ac:dyDescent="0.2">
      <c r="A151" s="174"/>
    </row>
    <row r="152" spans="1:1" ht="12" customHeight="1" x14ac:dyDescent="0.2">
      <c r="A152" s="174"/>
    </row>
    <row r="153" spans="1:1" ht="12" customHeight="1" x14ac:dyDescent="0.2">
      <c r="A153" s="174"/>
    </row>
    <row r="154" spans="1:1" ht="12" customHeight="1" x14ac:dyDescent="0.2">
      <c r="A154" s="174"/>
    </row>
    <row r="155" spans="1:1" ht="12" customHeight="1" x14ac:dyDescent="0.2">
      <c r="A155" s="174"/>
    </row>
    <row r="156" spans="1:1" ht="12" customHeight="1" x14ac:dyDescent="0.2">
      <c r="A156" s="174"/>
    </row>
    <row r="157" spans="1:1" ht="12" customHeight="1" x14ac:dyDescent="0.2">
      <c r="A157" s="174"/>
    </row>
    <row r="158" spans="1:1" ht="12" customHeight="1" x14ac:dyDescent="0.2">
      <c r="A158" s="174"/>
    </row>
    <row r="159" spans="1:1" ht="12" customHeight="1" x14ac:dyDescent="0.2">
      <c r="A159" s="174"/>
    </row>
    <row r="160" spans="1:1" ht="12" customHeight="1" x14ac:dyDescent="0.2">
      <c r="A160" s="174"/>
    </row>
    <row r="161" spans="1:1" ht="12" customHeight="1" x14ac:dyDescent="0.2">
      <c r="A161" s="174"/>
    </row>
    <row r="162" spans="1:1" ht="12" customHeight="1" x14ac:dyDescent="0.2">
      <c r="A162" s="174"/>
    </row>
    <row r="163" spans="1:1" ht="12" customHeight="1" x14ac:dyDescent="0.2">
      <c r="A163" s="174"/>
    </row>
    <row r="164" spans="1:1" ht="12" customHeight="1" x14ac:dyDescent="0.2">
      <c r="A164" s="174"/>
    </row>
    <row r="165" spans="1:1" ht="12" customHeight="1" x14ac:dyDescent="0.2">
      <c r="A165" s="174"/>
    </row>
    <row r="166" spans="1:1" ht="12" customHeight="1" x14ac:dyDescent="0.2">
      <c r="A166" s="174"/>
    </row>
    <row r="167" spans="1:1" ht="12" customHeight="1" x14ac:dyDescent="0.2">
      <c r="A167" s="174"/>
    </row>
    <row r="168" spans="1:1" ht="12" customHeight="1" x14ac:dyDescent="0.2">
      <c r="A168" s="174"/>
    </row>
    <row r="169" spans="1:1" ht="12" customHeight="1" x14ac:dyDescent="0.2">
      <c r="A169" s="174"/>
    </row>
    <row r="170" spans="1:1" ht="12" customHeight="1" x14ac:dyDescent="0.2">
      <c r="A170" s="174"/>
    </row>
    <row r="171" spans="1:1" ht="12" customHeight="1" x14ac:dyDescent="0.2">
      <c r="A171" s="174"/>
    </row>
    <row r="172" spans="1:1" ht="12" customHeight="1" x14ac:dyDescent="0.2">
      <c r="A172" s="174"/>
    </row>
    <row r="173" spans="1:1" ht="12" customHeight="1" x14ac:dyDescent="0.2">
      <c r="A173" s="174"/>
    </row>
    <row r="174" spans="1:1" ht="12" customHeight="1" x14ac:dyDescent="0.2">
      <c r="A174" s="174"/>
    </row>
    <row r="175" spans="1:1" ht="12" customHeight="1" x14ac:dyDescent="0.2">
      <c r="A175" s="174"/>
    </row>
    <row r="176" spans="1:1" ht="12" customHeight="1" x14ac:dyDescent="0.2">
      <c r="A176" s="174"/>
    </row>
    <row r="177" spans="1:1" ht="12" customHeight="1" x14ac:dyDescent="0.2">
      <c r="A177" s="174"/>
    </row>
    <row r="178" spans="1:1" ht="12" customHeight="1" x14ac:dyDescent="0.2">
      <c r="A178" s="174"/>
    </row>
    <row r="179" spans="1:1" ht="12" customHeight="1" x14ac:dyDescent="0.2">
      <c r="A179" s="174"/>
    </row>
    <row r="180" spans="1:1" ht="12" customHeight="1" x14ac:dyDescent="0.2">
      <c r="A180" s="174"/>
    </row>
    <row r="181" spans="1:1" ht="12" customHeight="1" x14ac:dyDescent="0.2">
      <c r="A181" s="174"/>
    </row>
    <row r="182" spans="1:1" ht="12" customHeight="1" x14ac:dyDescent="0.2">
      <c r="A182" s="174"/>
    </row>
    <row r="183" spans="1:1" ht="12" customHeight="1" x14ac:dyDescent="0.2">
      <c r="A183" s="174"/>
    </row>
    <row r="184" spans="1:1" ht="12" customHeight="1" x14ac:dyDescent="0.2">
      <c r="A184" s="174"/>
    </row>
    <row r="185" spans="1:1" ht="12" customHeight="1" x14ac:dyDescent="0.2">
      <c r="A185" s="174"/>
    </row>
    <row r="186" spans="1:1" ht="12" customHeight="1" x14ac:dyDescent="0.2">
      <c r="A186" s="174"/>
    </row>
    <row r="187" spans="1:1" ht="12" customHeight="1" x14ac:dyDescent="0.2">
      <c r="A187" s="174"/>
    </row>
    <row r="188" spans="1:1" ht="12" customHeight="1" x14ac:dyDescent="0.2">
      <c r="A188" s="174"/>
    </row>
    <row r="189" spans="1:1" ht="12" customHeight="1" x14ac:dyDescent="0.2">
      <c r="A189" s="174"/>
    </row>
    <row r="190" spans="1:1" ht="12" customHeight="1" x14ac:dyDescent="0.2">
      <c r="A190" s="174"/>
    </row>
    <row r="191" spans="1:1" ht="12" customHeight="1" x14ac:dyDescent="0.2">
      <c r="A191" s="174"/>
    </row>
    <row r="192" spans="1:1" ht="12" customHeight="1" x14ac:dyDescent="0.2">
      <c r="A192" s="174"/>
    </row>
    <row r="193" spans="1:1" ht="12" customHeight="1" x14ac:dyDescent="0.2">
      <c r="A193" s="174"/>
    </row>
    <row r="194" spans="1:1" ht="12" customHeight="1" x14ac:dyDescent="0.2">
      <c r="A194" s="174"/>
    </row>
    <row r="195" spans="1:1" ht="12" customHeight="1" x14ac:dyDescent="0.2">
      <c r="A195" s="174"/>
    </row>
    <row r="196" spans="1:1" ht="12" customHeight="1" x14ac:dyDescent="0.2">
      <c r="A196" s="174"/>
    </row>
    <row r="197" spans="1:1" ht="12" customHeight="1" x14ac:dyDescent="0.2">
      <c r="A197" s="174"/>
    </row>
    <row r="198" spans="1:1" ht="12" customHeight="1" x14ac:dyDescent="0.2">
      <c r="A198" s="174"/>
    </row>
    <row r="199" spans="1:1" ht="12" customHeight="1" x14ac:dyDescent="0.2">
      <c r="A199" s="174"/>
    </row>
    <row r="200" spans="1:1" ht="12" customHeight="1" x14ac:dyDescent="0.2">
      <c r="A200" s="174"/>
    </row>
    <row r="201" spans="1:1" ht="12" customHeight="1" x14ac:dyDescent="0.2">
      <c r="A201" s="174"/>
    </row>
    <row r="202" spans="1:1" ht="12" customHeight="1" x14ac:dyDescent="0.2">
      <c r="A202" s="174"/>
    </row>
    <row r="203" spans="1:1" ht="12" customHeight="1" x14ac:dyDescent="0.2">
      <c r="A203" s="174"/>
    </row>
    <row r="204" spans="1:1" ht="12" customHeight="1" x14ac:dyDescent="0.2">
      <c r="A204" s="174"/>
    </row>
    <row r="205" spans="1:1" ht="12" customHeight="1" x14ac:dyDescent="0.2">
      <c r="A205" s="174"/>
    </row>
    <row r="206" spans="1:1" ht="12" customHeight="1" x14ac:dyDescent="0.2">
      <c r="A206" s="174"/>
    </row>
    <row r="207" spans="1:1" ht="12" customHeight="1" x14ac:dyDescent="0.2">
      <c r="A207" s="174"/>
    </row>
    <row r="208" spans="1:1" ht="12" customHeight="1" x14ac:dyDescent="0.2">
      <c r="A208" s="174"/>
    </row>
    <row r="209" spans="1:1" ht="12" customHeight="1" x14ac:dyDescent="0.2">
      <c r="A209" s="174"/>
    </row>
    <row r="210" spans="1:1" ht="12" customHeight="1" x14ac:dyDescent="0.2">
      <c r="A210" s="174"/>
    </row>
    <row r="211" spans="1:1" ht="12" customHeight="1" x14ac:dyDescent="0.2">
      <c r="A211" s="174"/>
    </row>
    <row r="212" spans="1:1" ht="12" customHeight="1" x14ac:dyDescent="0.2">
      <c r="A212" s="174"/>
    </row>
    <row r="213" spans="1:1" ht="12" customHeight="1" x14ac:dyDescent="0.2">
      <c r="A213" s="174"/>
    </row>
    <row r="214" spans="1:1" ht="12" customHeight="1" x14ac:dyDescent="0.2">
      <c r="A214" s="174"/>
    </row>
    <row r="215" spans="1:1" ht="12" customHeight="1" x14ac:dyDescent="0.2">
      <c r="A215" s="174"/>
    </row>
    <row r="216" spans="1:1" ht="12" customHeight="1" x14ac:dyDescent="0.2">
      <c r="A216" s="174"/>
    </row>
    <row r="217" spans="1:1" ht="12" customHeight="1" x14ac:dyDescent="0.2">
      <c r="A217" s="174"/>
    </row>
    <row r="218" spans="1:1" ht="12" customHeight="1" x14ac:dyDescent="0.2">
      <c r="A218" s="174"/>
    </row>
    <row r="219" spans="1:1" ht="12" customHeight="1" x14ac:dyDescent="0.2">
      <c r="A219" s="174"/>
    </row>
    <row r="220" spans="1:1" ht="12" customHeight="1" x14ac:dyDescent="0.2">
      <c r="A220" s="174"/>
    </row>
    <row r="221" spans="1:1" ht="12" customHeight="1" x14ac:dyDescent="0.2">
      <c r="A221" s="174"/>
    </row>
    <row r="222" spans="1:1" ht="12" customHeight="1" x14ac:dyDescent="0.2">
      <c r="A222" s="174"/>
    </row>
    <row r="223" spans="1:1" ht="12" customHeight="1" x14ac:dyDescent="0.2">
      <c r="A223" s="174"/>
    </row>
    <row r="224" spans="1:1" ht="12" customHeight="1" x14ac:dyDescent="0.2">
      <c r="A224" s="174"/>
    </row>
    <row r="225" spans="1:1" ht="12" customHeight="1" x14ac:dyDescent="0.2">
      <c r="A225" s="174"/>
    </row>
    <row r="226" spans="1:1" ht="12" customHeight="1" x14ac:dyDescent="0.2">
      <c r="A226" s="174"/>
    </row>
    <row r="227" spans="1:1" ht="12" customHeight="1" x14ac:dyDescent="0.2">
      <c r="A227" s="174"/>
    </row>
    <row r="228" spans="1:1" ht="12" customHeight="1" x14ac:dyDescent="0.2">
      <c r="A228" s="174"/>
    </row>
    <row r="229" spans="1:1" ht="12" customHeight="1" x14ac:dyDescent="0.2">
      <c r="A229" s="174"/>
    </row>
    <row r="230" spans="1:1" ht="12" customHeight="1" x14ac:dyDescent="0.2">
      <c r="A230" s="174"/>
    </row>
    <row r="231" spans="1:1" ht="12" customHeight="1" x14ac:dyDescent="0.2">
      <c r="A231" s="174"/>
    </row>
    <row r="232" spans="1:1" ht="12" customHeight="1" x14ac:dyDescent="0.2">
      <c r="A232" s="174"/>
    </row>
    <row r="233" spans="1:1" ht="12" customHeight="1" x14ac:dyDescent="0.2">
      <c r="A233" s="174"/>
    </row>
    <row r="234" spans="1:1" ht="12" customHeight="1" x14ac:dyDescent="0.2">
      <c r="A234" s="174"/>
    </row>
    <row r="235" spans="1:1" ht="12" customHeight="1" x14ac:dyDescent="0.2">
      <c r="A235" s="174"/>
    </row>
    <row r="236" spans="1:1" ht="12" customHeight="1" x14ac:dyDescent="0.2">
      <c r="A236" s="174"/>
    </row>
    <row r="237" spans="1:1" ht="12" customHeight="1" x14ac:dyDescent="0.2">
      <c r="A237" s="174"/>
    </row>
    <row r="238" spans="1:1" ht="12" customHeight="1" x14ac:dyDescent="0.2">
      <c r="A238" s="174"/>
    </row>
    <row r="239" spans="1:1" ht="12" customHeight="1" x14ac:dyDescent="0.2">
      <c r="A239" s="174"/>
    </row>
    <row r="240" spans="1:1" ht="12" customHeight="1" x14ac:dyDescent="0.2">
      <c r="A240" s="174"/>
    </row>
    <row r="241" spans="1:1" ht="12" customHeight="1" x14ac:dyDescent="0.2">
      <c r="A241" s="174"/>
    </row>
    <row r="242" spans="1:1" ht="12" customHeight="1" x14ac:dyDescent="0.2">
      <c r="A242" s="174"/>
    </row>
    <row r="243" spans="1:1" ht="12" customHeight="1" x14ac:dyDescent="0.2">
      <c r="A243" s="174"/>
    </row>
    <row r="244" spans="1:1" ht="12" customHeight="1" x14ac:dyDescent="0.2">
      <c r="A244" s="174"/>
    </row>
    <row r="245" spans="1:1" ht="12" customHeight="1" x14ac:dyDescent="0.2">
      <c r="A245" s="174"/>
    </row>
    <row r="246" spans="1:1" ht="12" customHeight="1" x14ac:dyDescent="0.2">
      <c r="A246" s="174"/>
    </row>
    <row r="247" spans="1:1" ht="12" customHeight="1" x14ac:dyDescent="0.2">
      <c r="A247" s="174"/>
    </row>
    <row r="248" spans="1:1" ht="12" customHeight="1" x14ac:dyDescent="0.2">
      <c r="A248" s="174"/>
    </row>
    <row r="249" spans="1:1" ht="12" customHeight="1" x14ac:dyDescent="0.2">
      <c r="A249" s="174"/>
    </row>
    <row r="250" spans="1:1" ht="12" customHeight="1" x14ac:dyDescent="0.2">
      <c r="A250" s="174"/>
    </row>
    <row r="251" spans="1:1" ht="12" customHeight="1" x14ac:dyDescent="0.2">
      <c r="A251" s="174"/>
    </row>
    <row r="252" spans="1:1" ht="12" customHeight="1" x14ac:dyDescent="0.2">
      <c r="A252" s="174"/>
    </row>
    <row r="253" spans="1:1" ht="12" customHeight="1" x14ac:dyDescent="0.2">
      <c r="A253" s="174"/>
    </row>
    <row r="254" spans="1:1" ht="12" customHeight="1" x14ac:dyDescent="0.2">
      <c r="A254" s="174"/>
    </row>
    <row r="255" spans="1:1" ht="12" customHeight="1" x14ac:dyDescent="0.2">
      <c r="A255" s="174"/>
    </row>
    <row r="256" spans="1:1" ht="12" customHeight="1" x14ac:dyDescent="0.2">
      <c r="A256" s="174"/>
    </row>
    <row r="257" spans="1:1" ht="12" customHeight="1" x14ac:dyDescent="0.2">
      <c r="A257" s="174"/>
    </row>
    <row r="258" spans="1:1" ht="12" customHeight="1" x14ac:dyDescent="0.2">
      <c r="A258" s="174"/>
    </row>
    <row r="259" spans="1:1" ht="12" customHeight="1" x14ac:dyDescent="0.2">
      <c r="A259" s="174"/>
    </row>
    <row r="260" spans="1:1" ht="12" customHeight="1" x14ac:dyDescent="0.2">
      <c r="A260" s="174"/>
    </row>
    <row r="261" spans="1:1" ht="12" customHeight="1" x14ac:dyDescent="0.2">
      <c r="A261" s="174"/>
    </row>
    <row r="262" spans="1:1" ht="12" customHeight="1" x14ac:dyDescent="0.2">
      <c r="A262" s="174"/>
    </row>
    <row r="263" spans="1:1" ht="12" customHeight="1" x14ac:dyDescent="0.2">
      <c r="A263" s="174"/>
    </row>
    <row r="264" spans="1:1" ht="12" customHeight="1" x14ac:dyDescent="0.2">
      <c r="A264" s="174"/>
    </row>
    <row r="265" spans="1:1" ht="12" customHeight="1" x14ac:dyDescent="0.2">
      <c r="A265" s="174"/>
    </row>
    <row r="266" spans="1:1" ht="12" customHeight="1" x14ac:dyDescent="0.2">
      <c r="A266" s="174"/>
    </row>
    <row r="267" spans="1:1" ht="12" customHeight="1" x14ac:dyDescent="0.2">
      <c r="A267" s="174"/>
    </row>
    <row r="268" spans="1:1" ht="12" customHeight="1" x14ac:dyDescent="0.2">
      <c r="A268" s="174"/>
    </row>
    <row r="269" spans="1:1" ht="12" customHeight="1" x14ac:dyDescent="0.2">
      <c r="A269" s="174"/>
    </row>
    <row r="270" spans="1:1" ht="12" customHeight="1" x14ac:dyDescent="0.2">
      <c r="A270" s="174"/>
    </row>
    <row r="271" spans="1:1" ht="12" customHeight="1" x14ac:dyDescent="0.2">
      <c r="A271" s="174"/>
    </row>
    <row r="272" spans="1:1" ht="12" customHeight="1" x14ac:dyDescent="0.2">
      <c r="A272" s="174"/>
    </row>
    <row r="273" spans="1:1" ht="12" customHeight="1" x14ac:dyDescent="0.2">
      <c r="A273" s="174"/>
    </row>
    <row r="274" spans="1:1" ht="12" customHeight="1" x14ac:dyDescent="0.2">
      <c r="A274" s="174"/>
    </row>
    <row r="275" spans="1:1" ht="12" customHeight="1" x14ac:dyDescent="0.2">
      <c r="A275" s="174"/>
    </row>
    <row r="276" spans="1:1" ht="12" customHeight="1" x14ac:dyDescent="0.2">
      <c r="A276" s="174"/>
    </row>
    <row r="277" spans="1:1" ht="12" customHeight="1" x14ac:dyDescent="0.2">
      <c r="A277" s="174"/>
    </row>
    <row r="278" spans="1:1" ht="12" customHeight="1" x14ac:dyDescent="0.2">
      <c r="A278" s="174"/>
    </row>
    <row r="279" spans="1:1" ht="12" customHeight="1" x14ac:dyDescent="0.2">
      <c r="A279" s="174"/>
    </row>
    <row r="280" spans="1:1" ht="12" customHeight="1" x14ac:dyDescent="0.2">
      <c r="A280" s="174"/>
    </row>
    <row r="281" spans="1:1" ht="12" customHeight="1" x14ac:dyDescent="0.2">
      <c r="A281" s="174"/>
    </row>
    <row r="282" spans="1:1" ht="12" customHeight="1" x14ac:dyDescent="0.2">
      <c r="A282" s="174"/>
    </row>
    <row r="283" spans="1:1" ht="12" customHeight="1" x14ac:dyDescent="0.2">
      <c r="A283" s="174"/>
    </row>
    <row r="284" spans="1:1" ht="12" customHeight="1" x14ac:dyDescent="0.2">
      <c r="A284" s="174"/>
    </row>
    <row r="285" spans="1:1" ht="12" customHeight="1" x14ac:dyDescent="0.2">
      <c r="A285" s="174"/>
    </row>
    <row r="286" spans="1:1" ht="12" customHeight="1" x14ac:dyDescent="0.2">
      <c r="A286" s="174"/>
    </row>
    <row r="287" spans="1:1" ht="12" customHeight="1" x14ac:dyDescent="0.2">
      <c r="A287" s="174"/>
    </row>
    <row r="288" spans="1:1" ht="12" customHeight="1" x14ac:dyDescent="0.2">
      <c r="A288" s="174"/>
    </row>
    <row r="289" spans="1:1" ht="12" customHeight="1" x14ac:dyDescent="0.2">
      <c r="A289" s="174"/>
    </row>
    <row r="290" spans="1:1" ht="12" customHeight="1" x14ac:dyDescent="0.2">
      <c r="A290" s="174"/>
    </row>
    <row r="291" spans="1:1" ht="12" customHeight="1" x14ac:dyDescent="0.2">
      <c r="A291" s="174"/>
    </row>
    <row r="292" spans="1:1" ht="12" customHeight="1" x14ac:dyDescent="0.2">
      <c r="A292" s="174"/>
    </row>
    <row r="293" spans="1:1" ht="12" customHeight="1" x14ac:dyDescent="0.2">
      <c r="A293" s="174"/>
    </row>
    <row r="294" spans="1:1" ht="12" customHeight="1" x14ac:dyDescent="0.2">
      <c r="A294" s="174"/>
    </row>
    <row r="295" spans="1:1" ht="12" customHeight="1" x14ac:dyDescent="0.2">
      <c r="A295" s="174"/>
    </row>
    <row r="296" spans="1:1" ht="12" customHeight="1" x14ac:dyDescent="0.2">
      <c r="A296" s="174"/>
    </row>
    <row r="297" spans="1:1" ht="12" customHeight="1" x14ac:dyDescent="0.2">
      <c r="A297" s="174"/>
    </row>
    <row r="298" spans="1:1" ht="12" customHeight="1" x14ac:dyDescent="0.2">
      <c r="A298" s="174"/>
    </row>
    <row r="299" spans="1:1" ht="12" customHeight="1" x14ac:dyDescent="0.2">
      <c r="A299" s="174"/>
    </row>
    <row r="300" spans="1:1" ht="12" customHeight="1" x14ac:dyDescent="0.2">
      <c r="A300" s="174"/>
    </row>
    <row r="301" spans="1:1" ht="12" customHeight="1" x14ac:dyDescent="0.2">
      <c r="A301" s="174"/>
    </row>
    <row r="302" spans="1:1" ht="12" customHeight="1" x14ac:dyDescent="0.2">
      <c r="A302" s="174"/>
    </row>
    <row r="303" spans="1:1" ht="12" customHeight="1" x14ac:dyDescent="0.2">
      <c r="A303" s="174"/>
    </row>
    <row r="304" spans="1:1" ht="12" customHeight="1" x14ac:dyDescent="0.2">
      <c r="A304" s="174"/>
    </row>
    <row r="305" spans="1:1" ht="12" customHeight="1" x14ac:dyDescent="0.2">
      <c r="A305" s="174"/>
    </row>
    <row r="306" spans="1:1" ht="12" customHeight="1" x14ac:dyDescent="0.2">
      <c r="A306" s="174"/>
    </row>
    <row r="307" spans="1:1" ht="12" customHeight="1" x14ac:dyDescent="0.2">
      <c r="A307" s="174"/>
    </row>
    <row r="308" spans="1:1" ht="12" customHeight="1" x14ac:dyDescent="0.2">
      <c r="A308" s="174"/>
    </row>
    <row r="309" spans="1:1" ht="12" customHeight="1" x14ac:dyDescent="0.2">
      <c r="A309" s="174"/>
    </row>
    <row r="310" spans="1:1" ht="12" customHeight="1" x14ac:dyDescent="0.2">
      <c r="A310" s="174"/>
    </row>
    <row r="311" spans="1:1" ht="12" customHeight="1" x14ac:dyDescent="0.2">
      <c r="A311" s="174"/>
    </row>
    <row r="312" spans="1:1" ht="12" customHeight="1" x14ac:dyDescent="0.2">
      <c r="A312" s="174"/>
    </row>
    <row r="313" spans="1:1" ht="12" customHeight="1" x14ac:dyDescent="0.2">
      <c r="A313" s="174"/>
    </row>
    <row r="314" spans="1:1" ht="12" customHeight="1" x14ac:dyDescent="0.2">
      <c r="A314" s="174"/>
    </row>
    <row r="315" spans="1:1" ht="12" customHeight="1" x14ac:dyDescent="0.2">
      <c r="A315" s="174"/>
    </row>
    <row r="316" spans="1:1" ht="12" customHeight="1" x14ac:dyDescent="0.2">
      <c r="A316" s="174"/>
    </row>
    <row r="317" spans="1:1" ht="12" customHeight="1" x14ac:dyDescent="0.2">
      <c r="A317" s="174"/>
    </row>
    <row r="318" spans="1:1" ht="12" customHeight="1" x14ac:dyDescent="0.2">
      <c r="A318" s="174"/>
    </row>
    <row r="319" spans="1:1" ht="12" customHeight="1" x14ac:dyDescent="0.2">
      <c r="A319" s="174"/>
    </row>
    <row r="320" spans="1:1" ht="12" customHeight="1" x14ac:dyDescent="0.2">
      <c r="A320" s="174"/>
    </row>
    <row r="321" spans="1:1" ht="12" customHeight="1" x14ac:dyDescent="0.2">
      <c r="A321" s="174"/>
    </row>
    <row r="322" spans="1:1" ht="12" customHeight="1" x14ac:dyDescent="0.2"/>
    <row r="323" spans="1:1" ht="12" customHeight="1" x14ac:dyDescent="0.2"/>
    <row r="324" spans="1:1" ht="12" customHeight="1" x14ac:dyDescent="0.2"/>
    <row r="325" spans="1:1" ht="12" customHeight="1" x14ac:dyDescent="0.2"/>
    <row r="326" spans="1:1" ht="12" customHeight="1" x14ac:dyDescent="0.2"/>
    <row r="327" spans="1:1" ht="12" customHeight="1" x14ac:dyDescent="0.2"/>
    <row r="328" spans="1:1" ht="12" customHeight="1" x14ac:dyDescent="0.2"/>
    <row r="329" spans="1:1" ht="12" customHeight="1" x14ac:dyDescent="0.2"/>
    <row r="330" spans="1:1" ht="12" customHeight="1" x14ac:dyDescent="0.2"/>
    <row r="331" spans="1:1" ht="12" customHeight="1" x14ac:dyDescent="0.2"/>
    <row r="332" spans="1:1" ht="12" customHeight="1" x14ac:dyDescent="0.2"/>
    <row r="333" spans="1:1" ht="12" customHeight="1" x14ac:dyDescent="0.2"/>
    <row r="334" spans="1:1" ht="12" customHeight="1" x14ac:dyDescent="0.2"/>
    <row r="335" spans="1:1" ht="12" customHeight="1" x14ac:dyDescent="0.2"/>
    <row r="336" spans="1:1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</sheetData>
  <mergeCells count="7">
    <mergeCell ref="A2:B2"/>
    <mergeCell ref="N17:P17"/>
    <mergeCell ref="R17:T17"/>
    <mergeCell ref="V17:X17"/>
    <mergeCell ref="B17:D17"/>
    <mergeCell ref="F17:H17"/>
    <mergeCell ref="J17:L17"/>
  </mergeCells>
  <phoneticPr fontId="7" type="noConversion"/>
  <pageMargins left="0.55000000000000004" right="0.25" top="0.5" bottom="0.25" header="0.25" footer="0.5"/>
  <pageSetup scale="71" orientation="landscape" r:id="rId1"/>
  <headerFooter alignWithMargins="0">
    <oddHeader>&amp;CIndustrial Markets DPR Info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zoomScale="70" workbookViewId="0">
      <selection sqref="A1:IV65536"/>
    </sheetView>
  </sheetViews>
  <sheetFormatPr defaultRowHeight="12.75" x14ac:dyDescent="0.2"/>
  <cols>
    <col min="1" max="1" width="36.140625" customWidth="1"/>
    <col min="2" max="2" width="1.28515625" customWidth="1"/>
    <col min="3" max="3" width="12.7109375" style="36" customWidth="1"/>
    <col min="4" max="4" width="12.7109375" style="37" customWidth="1"/>
    <col min="5" max="5" width="11.85546875" style="36" customWidth="1"/>
    <col min="6" max="6" width="9.5703125" customWidth="1"/>
    <col min="7" max="7" width="13.7109375" style="36" customWidth="1"/>
    <col min="8" max="8" width="1.5703125" customWidth="1"/>
    <col min="9" max="9" width="13.7109375" style="36" customWidth="1"/>
    <col min="10" max="10" width="2.28515625" style="37" customWidth="1"/>
    <col min="11" max="11" width="13.7109375" style="36" customWidth="1"/>
    <col min="12" max="12" width="1.42578125" customWidth="1"/>
    <col min="13" max="13" width="13.7109375" style="36" customWidth="1"/>
    <col min="14" max="14" width="1.7109375" customWidth="1"/>
    <col min="15" max="15" width="13.7109375" style="36" customWidth="1"/>
    <col min="16" max="16" width="1.42578125" customWidth="1"/>
    <col min="17" max="17" width="17.42578125" customWidth="1"/>
  </cols>
  <sheetData>
    <row r="1" spans="1:17" ht="18" x14ac:dyDescent="0.25">
      <c r="A1" s="35" t="s">
        <v>23</v>
      </c>
    </row>
    <row r="2" spans="1:17" ht="27" customHeight="1" thickBot="1" x14ac:dyDescent="0.25"/>
    <row r="3" spans="1:17" s="43" customFormat="1" ht="12" x14ac:dyDescent="0.2">
      <c r="A3" s="38" t="s">
        <v>24</v>
      </c>
      <c r="B3" s="39"/>
      <c r="C3" s="40" t="s">
        <v>25</v>
      </c>
      <c r="D3" s="40"/>
      <c r="E3" s="40" t="s">
        <v>0</v>
      </c>
      <c r="F3" s="41"/>
      <c r="G3" s="40"/>
      <c r="H3" s="41"/>
      <c r="I3" s="40" t="s">
        <v>26</v>
      </c>
      <c r="J3" s="40"/>
      <c r="K3" s="40" t="s">
        <v>27</v>
      </c>
      <c r="L3" s="41"/>
      <c r="M3" s="40"/>
      <c r="N3" s="41"/>
      <c r="O3" s="40" t="s">
        <v>0</v>
      </c>
      <c r="P3" s="42"/>
    </row>
    <row r="4" spans="1:17" s="49" customFormat="1" ht="12" x14ac:dyDescent="0.2">
      <c r="A4" s="44"/>
      <c r="B4" s="43"/>
      <c r="C4" s="45" t="s">
        <v>4</v>
      </c>
      <c r="D4" s="46"/>
      <c r="E4" s="45" t="s">
        <v>4</v>
      </c>
      <c r="F4" s="47"/>
      <c r="G4" s="46"/>
      <c r="H4" s="47"/>
      <c r="I4" s="45" t="s">
        <v>28</v>
      </c>
      <c r="J4" s="46"/>
      <c r="K4" s="45" t="s">
        <v>28</v>
      </c>
      <c r="L4" s="47"/>
      <c r="M4" s="45" t="s">
        <v>5</v>
      </c>
      <c r="N4" s="47"/>
      <c r="O4" s="45" t="s">
        <v>5</v>
      </c>
      <c r="P4" s="48"/>
    </row>
    <row r="5" spans="1:17" ht="8.25" customHeight="1" x14ac:dyDescent="0.2">
      <c r="A5" s="44"/>
      <c r="B5" s="50"/>
      <c r="C5" s="51"/>
      <c r="D5" s="52"/>
      <c r="E5" s="51"/>
      <c r="F5" s="50"/>
      <c r="G5" s="51"/>
      <c r="H5" s="50"/>
      <c r="I5" s="51"/>
      <c r="J5" s="52"/>
      <c r="K5" s="51"/>
      <c r="L5" s="50"/>
      <c r="M5" s="51"/>
      <c r="N5" s="50"/>
      <c r="O5" s="51"/>
      <c r="P5" s="53"/>
      <c r="Q5" s="54"/>
    </row>
    <row r="6" spans="1:17" x14ac:dyDescent="0.2">
      <c r="A6" s="55" t="s">
        <v>14</v>
      </c>
      <c r="B6" s="50"/>
      <c r="C6" s="56">
        <v>-1.0369999999999999</v>
      </c>
      <c r="D6" s="52"/>
      <c r="E6" s="56">
        <v>7.5</v>
      </c>
      <c r="F6" s="50"/>
      <c r="G6" s="51"/>
      <c r="H6" s="50"/>
      <c r="I6" s="51">
        <v>3</v>
      </c>
      <c r="J6" s="52"/>
      <c r="K6" s="51">
        <v>1.6</v>
      </c>
      <c r="L6" s="50"/>
      <c r="M6" s="51">
        <f>C6-I6</f>
        <v>-4.0369999999999999</v>
      </c>
      <c r="N6" s="50"/>
      <c r="O6" s="51">
        <f>E6-K6</f>
        <v>5.9</v>
      </c>
      <c r="P6" s="53"/>
      <c r="Q6" s="54" t="s">
        <v>29</v>
      </c>
    </row>
    <row r="7" spans="1:17" x14ac:dyDescent="0.2">
      <c r="A7" s="55" t="s">
        <v>12</v>
      </c>
      <c r="B7" s="50"/>
      <c r="C7" s="56">
        <v>-4.6390000000000002</v>
      </c>
      <c r="D7" s="52"/>
      <c r="E7" s="56">
        <v>1.5</v>
      </c>
      <c r="F7" s="50"/>
      <c r="G7" s="51"/>
      <c r="H7" s="50"/>
      <c r="I7" s="51">
        <v>0.1</v>
      </c>
      <c r="J7" s="52"/>
      <c r="K7" s="51">
        <v>0.2</v>
      </c>
      <c r="L7" s="50"/>
      <c r="M7" s="51">
        <f>C7-I7</f>
        <v>-4.7389999999999999</v>
      </c>
      <c r="N7" s="50"/>
      <c r="O7" s="51">
        <f>E7-K7</f>
        <v>1.3</v>
      </c>
      <c r="P7" s="53"/>
      <c r="Q7" s="57" t="s">
        <v>30</v>
      </c>
    </row>
    <row r="8" spans="1:17" x14ac:dyDescent="0.2">
      <c r="A8" s="55" t="s">
        <v>108</v>
      </c>
      <c r="B8" s="50"/>
      <c r="C8" s="56">
        <v>0</v>
      </c>
      <c r="D8" s="52"/>
      <c r="E8" s="56">
        <v>3.1</v>
      </c>
      <c r="F8" s="50"/>
      <c r="G8" s="51"/>
      <c r="H8" s="50"/>
      <c r="I8" s="51">
        <v>1.4</v>
      </c>
      <c r="J8" s="52"/>
      <c r="K8" s="51">
        <v>1</v>
      </c>
      <c r="L8" s="50"/>
      <c r="M8" s="51"/>
      <c r="N8" s="50"/>
      <c r="O8" s="51"/>
      <c r="P8" s="53"/>
      <c r="Q8" s="57"/>
    </row>
    <row r="9" spans="1:17" x14ac:dyDescent="0.2">
      <c r="A9" s="55" t="s">
        <v>122</v>
      </c>
      <c r="B9" s="50"/>
      <c r="C9" s="58">
        <v>3.097</v>
      </c>
      <c r="D9" s="52"/>
      <c r="E9" s="58">
        <v>1</v>
      </c>
      <c r="F9" s="50"/>
      <c r="G9" s="51"/>
      <c r="H9" s="50"/>
      <c r="I9" s="59">
        <v>0.4</v>
      </c>
      <c r="J9" s="52"/>
      <c r="K9" s="59">
        <v>0.4</v>
      </c>
      <c r="L9" s="50"/>
      <c r="M9" s="59">
        <f>C9-I9</f>
        <v>2.6970000000000001</v>
      </c>
      <c r="N9" s="50"/>
      <c r="O9" s="59">
        <f>E9-K9</f>
        <v>0.6</v>
      </c>
      <c r="P9" s="53"/>
      <c r="Q9" s="57"/>
    </row>
    <row r="10" spans="1:17" x14ac:dyDescent="0.2">
      <c r="A10" s="60"/>
      <c r="B10" s="50"/>
      <c r="C10" s="56">
        <f>SUM(C6:C9)</f>
        <v>-2.5790000000000002</v>
      </c>
      <c r="D10" s="52"/>
      <c r="E10" s="56">
        <f>SUM(E6:E9)</f>
        <v>13.1</v>
      </c>
      <c r="F10" s="50"/>
      <c r="G10" s="51"/>
      <c r="H10" s="50"/>
      <c r="I10" s="61">
        <f>SUM(I6:I9)</f>
        <v>4.9000000000000004</v>
      </c>
      <c r="J10" s="52"/>
      <c r="K10" s="61">
        <f>SUM(K6:K9)</f>
        <v>3.1999999999999997</v>
      </c>
      <c r="L10" s="50"/>
      <c r="M10" s="51">
        <f>C10-I10</f>
        <v>-7.479000000000001</v>
      </c>
      <c r="N10" s="50"/>
      <c r="O10" s="51">
        <f>SUM(O6:O9)</f>
        <v>7.8</v>
      </c>
      <c r="P10" s="53"/>
      <c r="Q10" s="57"/>
    </row>
    <row r="11" spans="1:17" s="66" customFormat="1" ht="5.25" customHeight="1" thickBot="1" x14ac:dyDescent="0.25">
      <c r="A11" s="62"/>
      <c r="B11" s="63"/>
      <c r="C11" s="64"/>
      <c r="D11" s="64"/>
      <c r="E11" s="64"/>
      <c r="F11" s="63"/>
      <c r="G11" s="64"/>
      <c r="H11" s="63"/>
      <c r="I11" s="64"/>
      <c r="J11" s="64"/>
      <c r="K11" s="64"/>
      <c r="L11" s="63"/>
      <c r="M11" s="64"/>
      <c r="N11" s="63"/>
      <c r="O11" s="64"/>
      <c r="P11" s="65"/>
    </row>
    <row r="12" spans="1:17" ht="34.5" customHeight="1" thickBot="1" x14ac:dyDescent="0.25">
      <c r="A12" s="49"/>
      <c r="B12" s="49"/>
      <c r="C12" s="67"/>
      <c r="D12" s="68"/>
      <c r="E12" s="67"/>
      <c r="F12" s="49"/>
      <c r="G12" s="67"/>
      <c r="H12" s="49"/>
      <c r="I12" s="67"/>
      <c r="J12" s="68"/>
      <c r="K12" s="67"/>
      <c r="L12" s="49"/>
      <c r="M12" s="67"/>
      <c r="N12" s="49"/>
      <c r="O12" s="67"/>
      <c r="P12" s="49"/>
      <c r="Q12" s="49"/>
    </row>
    <row r="13" spans="1:17" s="49" customFormat="1" ht="15" customHeight="1" x14ac:dyDescent="0.2">
      <c r="A13" s="38" t="s">
        <v>31</v>
      </c>
      <c r="B13" s="39"/>
      <c r="C13" s="40" t="s">
        <v>25</v>
      </c>
      <c r="D13" s="40"/>
      <c r="E13" s="40" t="s">
        <v>0</v>
      </c>
      <c r="F13" s="41"/>
      <c r="G13" s="40"/>
      <c r="H13" s="41"/>
      <c r="I13" s="40" t="s">
        <v>26</v>
      </c>
      <c r="J13" s="40"/>
      <c r="K13" s="40" t="s">
        <v>27</v>
      </c>
      <c r="L13" s="41"/>
      <c r="M13" s="40"/>
      <c r="N13" s="41"/>
      <c r="O13" s="40" t="s">
        <v>0</v>
      </c>
      <c r="P13" s="42"/>
    </row>
    <row r="14" spans="1:17" s="49" customFormat="1" ht="14.25" customHeight="1" x14ac:dyDescent="0.2">
      <c r="A14" s="44"/>
      <c r="B14" s="43"/>
      <c r="C14" s="45" t="s">
        <v>4</v>
      </c>
      <c r="D14" s="46"/>
      <c r="E14" s="45" t="s">
        <v>4</v>
      </c>
      <c r="F14" s="47"/>
      <c r="G14" s="45" t="s">
        <v>32</v>
      </c>
      <c r="H14" s="47"/>
      <c r="I14" s="45" t="s">
        <v>28</v>
      </c>
      <c r="J14" s="46"/>
      <c r="K14" s="45" t="s">
        <v>28</v>
      </c>
      <c r="L14" s="47"/>
      <c r="M14" s="45" t="s">
        <v>5</v>
      </c>
      <c r="N14" s="47"/>
      <c r="O14" s="45" t="s">
        <v>5</v>
      </c>
      <c r="P14" s="48"/>
    </row>
    <row r="15" spans="1:17" ht="13.5" thickBot="1" x14ac:dyDescent="0.25">
      <c r="A15" s="69"/>
      <c r="B15" s="70"/>
      <c r="C15" s="71">
        <f>20+15.6</f>
        <v>35.6</v>
      </c>
      <c r="D15" s="72"/>
      <c r="E15" s="71">
        <v>23.3</v>
      </c>
      <c r="F15" s="70"/>
      <c r="G15" s="73">
        <v>1.7</v>
      </c>
      <c r="H15" s="70"/>
      <c r="I15" s="74">
        <v>1.2</v>
      </c>
      <c r="J15" s="72"/>
      <c r="K15" s="74">
        <v>2.2999999999999998</v>
      </c>
      <c r="L15" s="70"/>
      <c r="M15" s="73">
        <f>C15+G15-I15</f>
        <v>36.1</v>
      </c>
      <c r="N15" s="70"/>
      <c r="O15" s="73">
        <f>E15-K15</f>
        <v>21</v>
      </c>
      <c r="P15" s="75"/>
      <c r="Q15" s="49"/>
    </row>
    <row r="16" spans="1:17" ht="37.5" customHeight="1" thickBot="1" x14ac:dyDescent="0.25">
      <c r="A16" s="49"/>
      <c r="B16" s="49"/>
      <c r="C16" s="67"/>
      <c r="D16" s="68"/>
      <c r="E16" s="67"/>
      <c r="F16" s="49"/>
      <c r="G16" s="67"/>
      <c r="H16" s="49"/>
      <c r="I16" s="67"/>
      <c r="J16" s="68"/>
      <c r="K16" s="67"/>
      <c r="L16" s="49"/>
      <c r="M16" s="67"/>
      <c r="N16" s="49"/>
      <c r="O16" s="49"/>
      <c r="P16" s="49"/>
      <c r="Q16" s="49"/>
    </row>
    <row r="17" spans="1:17" s="49" customFormat="1" ht="10.5" customHeight="1" x14ac:dyDescent="0.2">
      <c r="A17" s="38" t="s">
        <v>33</v>
      </c>
      <c r="B17" s="39"/>
      <c r="C17" s="40" t="s">
        <v>25</v>
      </c>
      <c r="D17" s="40"/>
      <c r="E17" s="40" t="s">
        <v>0</v>
      </c>
      <c r="F17" s="39"/>
      <c r="G17" s="76"/>
      <c r="H17" s="39"/>
      <c r="I17" s="40" t="s">
        <v>26</v>
      </c>
      <c r="J17" s="40"/>
      <c r="K17" s="40" t="s">
        <v>27</v>
      </c>
      <c r="L17" s="39"/>
      <c r="M17" s="40"/>
      <c r="N17" s="41"/>
      <c r="O17" s="40" t="s">
        <v>0</v>
      </c>
      <c r="P17" s="42"/>
    </row>
    <row r="18" spans="1:17" s="49" customFormat="1" ht="12" x14ac:dyDescent="0.2">
      <c r="A18" s="44"/>
      <c r="B18" s="43"/>
      <c r="C18" s="45" t="s">
        <v>4</v>
      </c>
      <c r="D18" s="46"/>
      <c r="E18" s="45" t="s">
        <v>4</v>
      </c>
      <c r="F18" s="43"/>
      <c r="G18" s="77"/>
      <c r="H18" s="43"/>
      <c r="I18" s="45" t="s">
        <v>28</v>
      </c>
      <c r="J18" s="46"/>
      <c r="K18" s="45" t="s">
        <v>28</v>
      </c>
      <c r="L18" s="43"/>
      <c r="M18" s="45" t="s">
        <v>5</v>
      </c>
      <c r="N18" s="47"/>
      <c r="O18" s="45" t="s">
        <v>5</v>
      </c>
      <c r="P18" s="48"/>
    </row>
    <row r="19" spans="1:17" x14ac:dyDescent="0.2">
      <c r="A19" s="78" t="s">
        <v>126</v>
      </c>
      <c r="B19" s="43"/>
      <c r="C19" s="79">
        <v>-0.1</v>
      </c>
      <c r="D19" s="80"/>
      <c r="E19" s="79">
        <v>0</v>
      </c>
      <c r="F19" s="43"/>
      <c r="G19" s="77"/>
      <c r="H19" s="43"/>
      <c r="I19" s="77"/>
      <c r="J19" s="80"/>
      <c r="K19" s="77"/>
      <c r="L19" s="43"/>
      <c r="M19" s="51">
        <f>C19-I19</f>
        <v>-0.1</v>
      </c>
      <c r="N19" s="43"/>
      <c r="O19" s="51">
        <f>E19-K19</f>
        <v>0</v>
      </c>
      <c r="P19" s="48"/>
      <c r="Q19" s="49"/>
    </row>
    <row r="20" spans="1:17" x14ac:dyDescent="0.2">
      <c r="A20" s="78" t="s">
        <v>34</v>
      </c>
      <c r="B20" s="43"/>
      <c r="C20" s="79">
        <v>0</v>
      </c>
      <c r="D20" s="80"/>
      <c r="E20" s="79">
        <v>0</v>
      </c>
      <c r="F20" s="43"/>
      <c r="G20" s="77"/>
      <c r="H20" s="43"/>
      <c r="I20" s="77"/>
      <c r="J20" s="80"/>
      <c r="K20" s="77"/>
      <c r="L20" s="43"/>
      <c r="M20" s="51">
        <f>C20-I20</f>
        <v>0</v>
      </c>
      <c r="N20" s="43"/>
      <c r="O20" s="51">
        <f>E20-K20</f>
        <v>0</v>
      </c>
      <c r="P20" s="48"/>
      <c r="Q20" s="49"/>
    </row>
    <row r="21" spans="1:17" x14ac:dyDescent="0.2">
      <c r="A21" s="78" t="s">
        <v>35</v>
      </c>
      <c r="B21" s="43"/>
      <c r="C21" s="79">
        <v>0</v>
      </c>
      <c r="D21" s="80"/>
      <c r="E21" s="79">
        <v>0</v>
      </c>
      <c r="F21" s="43"/>
      <c r="G21" s="77"/>
      <c r="H21" s="43"/>
      <c r="I21" s="77"/>
      <c r="J21" s="80"/>
      <c r="K21" s="77"/>
      <c r="L21" s="43"/>
      <c r="M21" s="51">
        <f>C21-I21</f>
        <v>0</v>
      </c>
      <c r="N21" s="43"/>
      <c r="O21" s="51">
        <f>E21-K21</f>
        <v>0</v>
      </c>
      <c r="P21" s="48"/>
      <c r="Q21" s="49"/>
    </row>
    <row r="22" spans="1:17" x14ac:dyDescent="0.2">
      <c r="A22" s="78" t="s">
        <v>123</v>
      </c>
      <c r="B22" s="43"/>
      <c r="C22" s="79">
        <v>14.8</v>
      </c>
      <c r="D22" s="80"/>
      <c r="E22" s="79">
        <v>0.4</v>
      </c>
      <c r="F22" s="43"/>
      <c r="G22" s="77"/>
      <c r="H22" s="43"/>
      <c r="I22" s="77"/>
      <c r="J22" s="80"/>
      <c r="K22" s="77"/>
      <c r="L22" s="43"/>
      <c r="M22" s="51">
        <f>C22-I22</f>
        <v>14.8</v>
      </c>
      <c r="N22" s="43"/>
      <c r="O22" s="51">
        <f>E22-K22</f>
        <v>0.4</v>
      </c>
      <c r="P22" s="48"/>
      <c r="Q22" s="49"/>
    </row>
    <row r="23" spans="1:17" x14ac:dyDescent="0.2">
      <c r="A23" s="78" t="s">
        <v>124</v>
      </c>
      <c r="B23" s="43"/>
      <c r="C23" s="81">
        <v>8.5</v>
      </c>
      <c r="D23" s="80"/>
      <c r="E23" s="81">
        <v>4.5</v>
      </c>
      <c r="F23" s="43"/>
      <c r="G23" s="77"/>
      <c r="H23" s="43"/>
      <c r="I23" s="212">
        <f>7.4+4.1</f>
        <v>11.5</v>
      </c>
      <c r="J23" s="80"/>
      <c r="K23" s="212">
        <f>3.6-0.4</f>
        <v>3.2</v>
      </c>
      <c r="L23" s="43"/>
      <c r="M23" s="59">
        <f>C23-I23</f>
        <v>-3</v>
      </c>
      <c r="N23" s="43"/>
      <c r="O23" s="59">
        <f>E23-K23</f>
        <v>1.2999999999999998</v>
      </c>
      <c r="P23" s="48"/>
      <c r="Q23" s="49"/>
    </row>
    <row r="24" spans="1:17" ht="13.5" thickBot="1" x14ac:dyDescent="0.25">
      <c r="A24" s="82"/>
      <c r="B24" s="70"/>
      <c r="C24" s="73">
        <f>SUM(C19:C23)</f>
        <v>23.200000000000003</v>
      </c>
      <c r="D24" s="72"/>
      <c r="E24" s="73">
        <f>SUM(E19:E23)</f>
        <v>4.9000000000000004</v>
      </c>
      <c r="F24" s="70"/>
      <c r="G24" s="73"/>
      <c r="H24" s="70"/>
      <c r="I24" s="74">
        <f>SUM(I19:I23)</f>
        <v>11.5</v>
      </c>
      <c r="J24" s="72"/>
      <c r="K24" s="74">
        <f>SUM(K19:K23)</f>
        <v>3.2</v>
      </c>
      <c r="L24" s="70"/>
      <c r="M24" s="73">
        <f>SUM(M19:M23)</f>
        <v>11.700000000000001</v>
      </c>
      <c r="N24" s="70"/>
      <c r="O24" s="73">
        <f>SUM(O19:O23)</f>
        <v>1.6999999999999997</v>
      </c>
      <c r="P24" s="75"/>
      <c r="Q24" s="49"/>
    </row>
    <row r="25" spans="1:17" x14ac:dyDescent="0.2">
      <c r="A25" s="49"/>
      <c r="B25" s="49"/>
      <c r="C25" s="67"/>
      <c r="D25" s="68"/>
      <c r="E25" s="67"/>
      <c r="F25" s="49"/>
      <c r="G25" s="67"/>
      <c r="H25" s="49"/>
      <c r="I25" s="67"/>
      <c r="J25" s="68"/>
      <c r="K25" s="67"/>
      <c r="L25" s="49"/>
      <c r="M25" s="67"/>
      <c r="N25" s="49"/>
      <c r="O25" s="49"/>
      <c r="P25" s="49"/>
      <c r="Q25" s="49"/>
    </row>
    <row r="26" spans="1:17" x14ac:dyDescent="0.2">
      <c r="A26" s="83" t="s">
        <v>36</v>
      </c>
      <c r="B26" s="91"/>
      <c r="C26" s="67"/>
      <c r="D26" s="68"/>
      <c r="E26" s="67"/>
      <c r="F26" s="49"/>
      <c r="G26" s="67"/>
      <c r="H26" s="49"/>
      <c r="I26" s="84">
        <f>I24+I15+I10</f>
        <v>17.600000000000001</v>
      </c>
      <c r="J26" s="68"/>
      <c r="K26" s="84">
        <f>K24+K15+K10</f>
        <v>8.6999999999999993</v>
      </c>
      <c r="L26" s="49"/>
      <c r="M26" s="67"/>
      <c r="N26" s="49"/>
      <c r="O26" s="67"/>
      <c r="P26" s="49"/>
      <c r="Q26" s="49"/>
    </row>
    <row r="27" spans="1:17" ht="22.5" customHeight="1" thickBot="1" x14ac:dyDescent="0.25">
      <c r="A27" s="49"/>
      <c r="B27" s="49"/>
      <c r="C27" s="67"/>
      <c r="D27" s="68"/>
      <c r="E27" s="67"/>
      <c r="F27" s="49"/>
      <c r="G27" s="67"/>
      <c r="H27" s="49"/>
      <c r="I27" s="67"/>
      <c r="J27" s="68"/>
      <c r="K27" s="67"/>
      <c r="L27" s="49"/>
      <c r="M27" s="67"/>
      <c r="N27" s="49"/>
      <c r="O27" s="67"/>
      <c r="P27" s="49"/>
      <c r="Q27" s="49"/>
    </row>
    <row r="28" spans="1:17" s="123" customFormat="1" x14ac:dyDescent="0.2">
      <c r="A28" s="119" t="s">
        <v>37</v>
      </c>
      <c r="B28" s="120"/>
      <c r="C28" s="121"/>
      <c r="D28" s="122"/>
      <c r="E28" s="121"/>
      <c r="F28" s="120"/>
      <c r="G28" s="121"/>
      <c r="H28" s="120"/>
      <c r="I28" s="85" t="s">
        <v>38</v>
      </c>
      <c r="J28" s="76"/>
      <c r="K28" s="85" t="s">
        <v>0</v>
      </c>
      <c r="L28" s="120"/>
      <c r="M28" s="121"/>
      <c r="N28" s="120"/>
      <c r="O28" s="40"/>
      <c r="P28" s="42"/>
    </row>
    <row r="29" spans="1:17" s="123" customFormat="1" x14ac:dyDescent="0.2">
      <c r="A29" s="78" t="s">
        <v>39</v>
      </c>
      <c r="B29" s="124"/>
      <c r="C29" s="125"/>
      <c r="D29" s="126"/>
      <c r="E29" s="125"/>
      <c r="F29" s="124"/>
      <c r="G29" s="125"/>
      <c r="H29" s="124"/>
      <c r="I29" s="125">
        <f>I26</f>
        <v>17.600000000000001</v>
      </c>
      <c r="J29" s="126"/>
      <c r="K29" s="125">
        <f>K26</f>
        <v>8.6999999999999993</v>
      </c>
      <c r="L29" s="124"/>
      <c r="M29" s="125"/>
      <c r="N29" s="124"/>
      <c r="O29" s="77"/>
      <c r="P29" s="48"/>
    </row>
    <row r="30" spans="1:17" s="123" customFormat="1" x14ac:dyDescent="0.2">
      <c r="A30" s="78" t="s">
        <v>40</v>
      </c>
      <c r="B30" s="124"/>
      <c r="C30" s="125"/>
      <c r="D30" s="126"/>
      <c r="E30" s="125"/>
      <c r="F30" s="124"/>
      <c r="G30" s="125"/>
      <c r="H30" s="124"/>
      <c r="I30" s="127">
        <v>0</v>
      </c>
      <c r="J30" s="126"/>
      <c r="K30" s="127">
        <v>0</v>
      </c>
      <c r="L30" s="124"/>
      <c r="M30" s="125"/>
      <c r="N30" s="124"/>
      <c r="O30" s="77"/>
      <c r="P30" s="48"/>
    </row>
    <row r="31" spans="1:17" s="123" customFormat="1" x14ac:dyDescent="0.2">
      <c r="A31" s="86"/>
      <c r="B31" s="124"/>
      <c r="C31" s="125"/>
      <c r="D31" s="126"/>
      <c r="E31" s="125"/>
      <c r="F31" s="124"/>
      <c r="G31" s="125"/>
      <c r="H31" s="124"/>
      <c r="I31" s="128">
        <f>SUM(I29:I30)</f>
        <v>17.600000000000001</v>
      </c>
      <c r="J31" s="126"/>
      <c r="K31" s="128">
        <f>SUM(K29:K30)</f>
        <v>8.6999999999999993</v>
      </c>
      <c r="L31" s="124"/>
      <c r="M31" s="125"/>
      <c r="N31" s="124"/>
      <c r="O31" s="77"/>
      <c r="P31" s="48"/>
    </row>
    <row r="32" spans="1:17" s="123" customFormat="1" x14ac:dyDescent="0.2">
      <c r="A32" s="86"/>
      <c r="B32" s="124"/>
      <c r="C32" s="125"/>
      <c r="D32" s="126"/>
      <c r="E32" s="125"/>
      <c r="F32" s="124"/>
      <c r="G32" s="125"/>
      <c r="H32" s="124"/>
      <c r="I32" s="125"/>
      <c r="J32" s="126"/>
      <c r="K32" s="125"/>
      <c r="L32" s="124"/>
      <c r="M32" s="125"/>
      <c r="N32" s="124"/>
      <c r="O32" s="77"/>
      <c r="P32" s="48"/>
    </row>
    <row r="33" spans="1:16" s="123" customFormat="1" x14ac:dyDescent="0.2">
      <c r="A33" s="87" t="s">
        <v>81</v>
      </c>
      <c r="B33" s="124"/>
      <c r="C33" s="125"/>
      <c r="D33" s="126"/>
      <c r="E33" s="125"/>
      <c r="F33" s="124"/>
      <c r="G33" s="125"/>
      <c r="H33" s="124"/>
      <c r="I33" s="128">
        <v>8.1</v>
      </c>
      <c r="J33" s="126"/>
      <c r="K33" s="128">
        <v>5.4</v>
      </c>
      <c r="L33" s="124"/>
      <c r="M33" s="125"/>
      <c r="N33" s="124"/>
      <c r="O33" s="77"/>
      <c r="P33" s="48"/>
    </row>
    <row r="34" spans="1:16" s="123" customFormat="1" x14ac:dyDescent="0.2">
      <c r="A34" s="87" t="s">
        <v>82</v>
      </c>
      <c r="B34" s="124"/>
      <c r="C34" s="125"/>
      <c r="D34" s="126"/>
      <c r="E34" s="125"/>
      <c r="F34" s="124"/>
      <c r="G34" s="125"/>
      <c r="H34" s="124"/>
      <c r="I34" s="129">
        <v>9</v>
      </c>
      <c r="J34" s="126"/>
      <c r="K34" s="129">
        <v>5.4</v>
      </c>
      <c r="L34" s="124"/>
      <c r="M34" s="125"/>
      <c r="N34" s="124"/>
      <c r="O34" s="77"/>
      <c r="P34" s="48"/>
    </row>
    <row r="35" spans="1:16" s="123" customFormat="1" x14ac:dyDescent="0.2">
      <c r="A35" s="87" t="s">
        <v>41</v>
      </c>
      <c r="B35" s="124"/>
      <c r="C35" s="125"/>
      <c r="D35" s="126"/>
      <c r="E35" s="125"/>
      <c r="F35" s="124"/>
      <c r="G35" s="125"/>
      <c r="H35" s="124"/>
      <c r="I35" s="125">
        <f>SUM(I33:I34)</f>
        <v>17.100000000000001</v>
      </c>
      <c r="J35" s="126"/>
      <c r="K35" s="125">
        <f>SUM(K33:K34)</f>
        <v>10.8</v>
      </c>
      <c r="L35" s="124"/>
      <c r="M35" s="125"/>
      <c r="N35" s="124"/>
      <c r="O35" s="77"/>
      <c r="P35" s="48"/>
    </row>
    <row r="36" spans="1:16" s="123" customFormat="1" x14ac:dyDescent="0.2">
      <c r="A36" s="78"/>
      <c r="B36" s="124"/>
      <c r="C36" s="125"/>
      <c r="D36" s="126"/>
      <c r="E36" s="125"/>
      <c r="F36" s="124"/>
      <c r="G36" s="125"/>
      <c r="H36" s="124"/>
      <c r="I36" s="125"/>
      <c r="J36" s="126"/>
      <c r="K36" s="125"/>
      <c r="L36" s="124"/>
      <c r="M36" s="125"/>
      <c r="N36" s="124"/>
      <c r="O36" s="77"/>
      <c r="P36" s="48"/>
    </row>
    <row r="37" spans="1:16" s="123" customFormat="1" x14ac:dyDescent="0.2">
      <c r="A37" s="78" t="s">
        <v>42</v>
      </c>
      <c r="B37" s="124"/>
      <c r="C37" s="125"/>
      <c r="D37" s="126"/>
      <c r="E37" s="125"/>
      <c r="F37" s="124"/>
      <c r="G37" s="125"/>
      <c r="H37" s="124"/>
      <c r="I37" s="125">
        <v>0</v>
      </c>
      <c r="J37" s="126"/>
      <c r="K37" s="125">
        <v>0</v>
      </c>
      <c r="L37" s="124"/>
      <c r="M37" s="125"/>
      <c r="N37" s="124"/>
      <c r="O37" s="77"/>
      <c r="P37" s="48"/>
    </row>
    <row r="38" spans="1:16" s="49" customFormat="1" ht="15" customHeight="1" x14ac:dyDescent="0.2">
      <c r="A38" s="78"/>
      <c r="B38" s="43"/>
      <c r="C38" s="77"/>
      <c r="D38" s="80"/>
      <c r="E38" s="80"/>
      <c r="F38" s="43"/>
      <c r="G38" s="77"/>
      <c r="H38" s="43"/>
      <c r="I38" s="77"/>
      <c r="J38" s="80"/>
      <c r="K38" s="77"/>
      <c r="L38" s="43"/>
      <c r="M38" s="77"/>
      <c r="N38" s="43"/>
      <c r="O38" s="77"/>
      <c r="P38" s="48"/>
    </row>
    <row r="39" spans="1:16" s="49" customFormat="1" ht="15" customHeight="1" x14ac:dyDescent="0.2">
      <c r="A39" s="78" t="s">
        <v>83</v>
      </c>
      <c r="B39" s="43"/>
      <c r="C39" s="77"/>
      <c r="D39" s="80"/>
      <c r="E39" s="80"/>
      <c r="F39" s="43"/>
      <c r="G39" s="77"/>
      <c r="H39" s="43"/>
      <c r="I39" s="79">
        <f>3.4+6.3</f>
        <v>9.6999999999999993</v>
      </c>
      <c r="J39" s="80"/>
      <c r="K39" s="79">
        <v>11.1</v>
      </c>
      <c r="L39" s="43"/>
      <c r="M39" s="77"/>
      <c r="N39" s="43"/>
      <c r="O39" s="77"/>
      <c r="P39" s="48"/>
    </row>
    <row r="40" spans="1:16" s="49" customFormat="1" ht="15" customHeight="1" x14ac:dyDescent="0.2">
      <c r="A40" s="78" t="s">
        <v>84</v>
      </c>
      <c r="B40" s="43"/>
      <c r="C40" s="77"/>
      <c r="D40" s="80"/>
      <c r="E40" s="80"/>
      <c r="F40" s="43"/>
      <c r="G40" s="77"/>
      <c r="H40" s="43"/>
      <c r="I40" s="81">
        <v>0</v>
      </c>
      <c r="J40" s="80"/>
      <c r="K40" s="81">
        <v>0</v>
      </c>
      <c r="L40" s="43"/>
      <c r="M40" s="77"/>
      <c r="N40" s="43"/>
      <c r="O40" s="77"/>
      <c r="P40" s="48"/>
    </row>
    <row r="41" spans="1:16" s="49" customFormat="1" ht="15" customHeight="1" thickBot="1" x14ac:dyDescent="0.25">
      <c r="A41" s="87" t="s">
        <v>85</v>
      </c>
      <c r="B41" s="43"/>
      <c r="C41" s="77"/>
      <c r="D41" s="80"/>
      <c r="E41" s="80"/>
      <c r="F41" s="43"/>
      <c r="G41" s="77"/>
      <c r="H41" s="43"/>
      <c r="I41" s="130">
        <f>SUM(I39:I40)</f>
        <v>9.6999999999999993</v>
      </c>
      <c r="J41" s="80"/>
      <c r="K41" s="130">
        <f>SUM(K39:K40)</f>
        <v>11.1</v>
      </c>
      <c r="L41" s="43"/>
      <c r="M41" s="77"/>
      <c r="N41" s="43"/>
      <c r="O41" s="77"/>
      <c r="P41" s="48"/>
    </row>
    <row r="42" spans="1:16" s="49" customFormat="1" ht="24.75" customHeight="1" thickTop="1" thickBot="1" x14ac:dyDescent="0.25">
      <c r="A42" s="78"/>
      <c r="B42" s="43"/>
      <c r="C42" s="77"/>
      <c r="D42" s="80"/>
      <c r="E42" s="80"/>
      <c r="F42" s="43"/>
      <c r="G42" s="77"/>
      <c r="H42" s="43"/>
      <c r="I42" s="77"/>
      <c r="J42" s="80"/>
      <c r="K42" s="77"/>
      <c r="L42" s="43"/>
      <c r="M42" s="77"/>
      <c r="N42" s="43"/>
      <c r="O42" s="77"/>
      <c r="P42" s="48"/>
    </row>
    <row r="43" spans="1:16" s="49" customFormat="1" ht="15" customHeight="1" thickBot="1" x14ac:dyDescent="0.25">
      <c r="A43" s="131" t="s">
        <v>86</v>
      </c>
      <c r="B43" s="43"/>
      <c r="C43" s="132" t="s">
        <v>87</v>
      </c>
      <c r="D43" s="80"/>
      <c r="E43" s="80"/>
      <c r="F43" s="43"/>
      <c r="G43" s="80"/>
      <c r="H43" s="133"/>
      <c r="I43" s="134">
        <f>I31+I35+I37+I41</f>
        <v>44.400000000000006</v>
      </c>
      <c r="J43" s="80"/>
      <c r="K43" s="134">
        <f>K31+K35+K37+K41</f>
        <v>30.6</v>
      </c>
      <c r="L43" s="133"/>
      <c r="M43" s="80"/>
      <c r="N43" s="43"/>
      <c r="O43" s="77"/>
      <c r="P43" s="48"/>
    </row>
    <row r="44" spans="1:16" s="49" customFormat="1" ht="15" customHeight="1" thickBot="1" x14ac:dyDescent="0.25">
      <c r="A44" s="135"/>
      <c r="B44" s="70"/>
      <c r="C44" s="73"/>
      <c r="D44" s="72"/>
      <c r="E44" s="72"/>
      <c r="F44" s="70"/>
      <c r="G44" s="73"/>
      <c r="H44" s="70"/>
      <c r="I44" s="70"/>
      <c r="J44" s="70"/>
      <c r="K44" s="70"/>
      <c r="L44" s="70"/>
      <c r="M44" s="70"/>
      <c r="N44" s="70"/>
      <c r="O44" s="73"/>
      <c r="P44" s="75"/>
    </row>
    <row r="45" spans="1:16" s="49" customFormat="1" ht="18" customHeight="1" thickBot="1" x14ac:dyDescent="0.25">
      <c r="C45" s="67"/>
      <c r="D45" s="68"/>
      <c r="E45" s="68"/>
      <c r="G45" s="67"/>
      <c r="I45" s="67"/>
      <c r="J45" s="68"/>
      <c r="K45" s="68"/>
      <c r="M45" s="67"/>
      <c r="O45" s="67"/>
    </row>
    <row r="46" spans="1:16" s="49" customFormat="1" ht="15.75" thickBot="1" x14ac:dyDescent="0.3">
      <c r="A46" s="136" t="s">
        <v>88</v>
      </c>
      <c r="B46" s="137"/>
      <c r="C46" s="138"/>
      <c r="D46" s="138"/>
      <c r="E46" s="138"/>
      <c r="F46" s="139"/>
      <c r="G46" s="138"/>
      <c r="H46" s="139"/>
      <c r="I46" s="140" t="s">
        <v>25</v>
      </c>
      <c r="J46" s="138"/>
      <c r="K46" s="140" t="s">
        <v>0</v>
      </c>
      <c r="L46" s="139"/>
      <c r="M46" s="139"/>
      <c r="N46" s="139"/>
      <c r="O46" s="138"/>
      <c r="P46" s="141"/>
    </row>
    <row r="47" spans="1:16" s="49" customFormat="1" ht="18.75" customHeight="1" x14ac:dyDescent="0.2">
      <c r="A47" s="142" t="s">
        <v>89</v>
      </c>
      <c r="B47" s="143"/>
      <c r="C47" s="144" t="s">
        <v>90</v>
      </c>
      <c r="D47" s="145"/>
      <c r="E47" s="145"/>
      <c r="F47" s="146"/>
      <c r="G47" s="145"/>
      <c r="H47" s="146"/>
      <c r="I47" s="145">
        <f>C10+C15+C24</f>
        <v>56.221000000000004</v>
      </c>
      <c r="J47" s="145"/>
      <c r="K47" s="145">
        <f>E10+E15+E24</f>
        <v>41.3</v>
      </c>
      <c r="L47" s="146"/>
      <c r="M47" s="146"/>
      <c r="N47" s="146"/>
      <c r="O47" s="145"/>
      <c r="P47" s="147"/>
    </row>
    <row r="48" spans="1:16" s="49" customFormat="1" ht="15" customHeight="1" x14ac:dyDescent="0.2">
      <c r="A48" s="142" t="s">
        <v>5</v>
      </c>
      <c r="B48" s="143"/>
      <c r="C48" s="144" t="s">
        <v>91</v>
      </c>
      <c r="D48" s="145"/>
      <c r="E48" s="145"/>
      <c r="F48" s="146"/>
      <c r="G48" s="145"/>
      <c r="H48" s="146"/>
      <c r="I48" s="148">
        <f>I47-I31-I35-I37-I39</f>
        <v>11.821000000000002</v>
      </c>
      <c r="J48" s="145"/>
      <c r="K48" s="148">
        <f>K47-K31-K35-K37-K39</f>
        <v>10.699999999999994</v>
      </c>
      <c r="L48" s="146"/>
      <c r="M48" s="146"/>
      <c r="N48" s="146"/>
      <c r="O48" s="145"/>
      <c r="P48" s="147"/>
    </row>
    <row r="49" spans="1:16" s="49" customFormat="1" ht="16.5" customHeight="1" thickBot="1" x14ac:dyDescent="0.25">
      <c r="A49" s="142" t="s">
        <v>92</v>
      </c>
      <c r="B49" s="143"/>
      <c r="C49" s="144" t="s">
        <v>93</v>
      </c>
      <c r="D49" s="145"/>
      <c r="E49" s="145"/>
      <c r="F49" s="146"/>
      <c r="G49" s="145"/>
      <c r="H49" s="146"/>
      <c r="I49" s="149">
        <f>I48-I40</f>
        <v>11.821000000000002</v>
      </c>
      <c r="J49" s="145"/>
      <c r="K49" s="149">
        <f>K48-K40</f>
        <v>10.699999999999994</v>
      </c>
      <c r="L49" s="146"/>
      <c r="M49" s="146"/>
      <c r="N49" s="146"/>
      <c r="O49" s="145"/>
      <c r="P49" s="147"/>
    </row>
    <row r="50" spans="1:16" s="91" customFormat="1" ht="9" customHeight="1" thickTop="1" thickBot="1" x14ac:dyDescent="0.25">
      <c r="A50" s="150"/>
      <c r="B50" s="151"/>
      <c r="C50" s="152"/>
      <c r="D50" s="152"/>
      <c r="E50" s="152"/>
      <c r="F50" s="151"/>
      <c r="G50" s="152"/>
      <c r="H50" s="151"/>
      <c r="I50" s="152"/>
      <c r="J50" s="152"/>
      <c r="K50" s="152"/>
      <c r="L50" s="151"/>
      <c r="M50" s="152"/>
      <c r="N50" s="151"/>
      <c r="O50" s="152"/>
      <c r="P50" s="153"/>
    </row>
    <row r="51" spans="1:16" s="49" customFormat="1" ht="15" customHeight="1" thickBot="1" x14ac:dyDescent="0.25">
      <c r="C51" s="67"/>
      <c r="D51" s="68"/>
      <c r="E51" s="68"/>
      <c r="G51" s="67"/>
      <c r="I51" s="67"/>
      <c r="J51" s="68"/>
      <c r="K51" s="68"/>
      <c r="M51" s="67"/>
      <c r="O51" s="67"/>
    </row>
    <row r="52" spans="1:16" s="171" customFormat="1" ht="25.5" customHeight="1" x14ac:dyDescent="0.2">
      <c r="A52" s="162" t="s">
        <v>43</v>
      </c>
      <c r="B52" s="163"/>
      <c r="C52" s="164" t="s">
        <v>44</v>
      </c>
      <c r="D52" s="165" t="s">
        <v>96</v>
      </c>
      <c r="E52" s="164" t="s">
        <v>45</v>
      </c>
      <c r="F52" s="165" t="s">
        <v>97</v>
      </c>
      <c r="G52" s="164" t="s">
        <v>46</v>
      </c>
      <c r="H52" s="166"/>
      <c r="I52" s="164" t="s">
        <v>94</v>
      </c>
      <c r="J52" s="167"/>
      <c r="K52" s="164" t="s">
        <v>0</v>
      </c>
      <c r="L52" s="166"/>
      <c r="M52" s="168" t="s">
        <v>6</v>
      </c>
      <c r="N52" s="166"/>
      <c r="O52" s="169"/>
      <c r="P52" s="170"/>
    </row>
    <row r="53" spans="1:16" s="91" customFormat="1" ht="15" customHeight="1" thickBot="1" x14ac:dyDescent="0.25">
      <c r="A53" s="88"/>
      <c r="B53" s="89"/>
      <c r="C53" s="154">
        <v>140</v>
      </c>
      <c r="D53" s="154">
        <v>194</v>
      </c>
      <c r="E53" s="154">
        <v>52</v>
      </c>
      <c r="F53" s="154">
        <v>45</v>
      </c>
      <c r="G53" s="154">
        <v>0</v>
      </c>
      <c r="H53" s="154"/>
      <c r="I53" s="154">
        <f>+E53+C53</f>
        <v>192</v>
      </c>
      <c r="J53" s="154"/>
      <c r="K53" s="154">
        <f>+F53+D53</f>
        <v>239</v>
      </c>
      <c r="L53" s="154"/>
      <c r="M53" s="155">
        <f>K53-I53</f>
        <v>47</v>
      </c>
      <c r="N53" s="89"/>
      <c r="O53" s="72"/>
      <c r="P53" s="90"/>
    </row>
    <row r="54" spans="1:16" s="49" customFormat="1" ht="15" customHeight="1" x14ac:dyDescent="0.2">
      <c r="C54" s="67"/>
      <c r="D54" s="68"/>
      <c r="E54" s="68"/>
      <c r="G54" s="67"/>
      <c r="I54" s="67"/>
      <c r="J54" s="68"/>
      <c r="K54" s="68"/>
      <c r="M54" s="67"/>
      <c r="O54" s="67"/>
    </row>
    <row r="55" spans="1:16" s="160" customFormat="1" ht="21" customHeight="1" x14ac:dyDescent="0.2">
      <c r="A55" s="156" t="s">
        <v>95</v>
      </c>
      <c r="B55" s="157"/>
      <c r="C55" s="158"/>
      <c r="D55" s="159"/>
      <c r="E55" s="159"/>
      <c r="G55" s="161"/>
      <c r="I55" s="161"/>
      <c r="J55" s="159"/>
      <c r="K55" s="159"/>
      <c r="M55" s="161"/>
      <c r="O55" s="161"/>
    </row>
    <row r="56" spans="1:16" s="49" customFormat="1" ht="15" customHeight="1" x14ac:dyDescent="0.2">
      <c r="C56" s="67"/>
      <c r="D56" s="68"/>
      <c r="E56" s="68"/>
      <c r="G56" s="67"/>
      <c r="I56" s="67"/>
      <c r="J56" s="68"/>
      <c r="K56" s="68"/>
      <c r="M56" s="67"/>
      <c r="O56" s="67"/>
    </row>
  </sheetData>
  <phoneticPr fontId="7" type="noConversion"/>
  <pageMargins left="0.5" right="0.25" top="0.25" bottom="0.5" header="0.5" footer="0.5"/>
  <pageSetup scale="6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workbookViewId="0">
      <selection activeCell="H10" sqref="H10"/>
    </sheetView>
  </sheetViews>
  <sheetFormatPr defaultRowHeight="12.75" x14ac:dyDescent="0.2"/>
  <cols>
    <col min="1" max="1" width="4.140625" customWidth="1"/>
    <col min="2" max="2" width="15.85546875" customWidth="1"/>
    <col min="3" max="3" width="2.42578125" customWidth="1"/>
    <col min="4" max="4" width="12.5703125" customWidth="1"/>
    <col min="5" max="5" width="2" customWidth="1"/>
    <col min="7" max="7" width="4.5703125" customWidth="1"/>
    <col min="8" max="8" width="64.140625" bestFit="1" customWidth="1"/>
  </cols>
  <sheetData>
    <row r="1" spans="1:8" ht="18" x14ac:dyDescent="0.25">
      <c r="A1" s="232" t="s">
        <v>23</v>
      </c>
      <c r="B1" s="232"/>
      <c r="C1" s="232"/>
      <c r="D1" s="232"/>
    </row>
    <row r="3" spans="1:8" x14ac:dyDescent="0.2">
      <c r="A3" s="196" t="s">
        <v>49</v>
      </c>
      <c r="B3" s="196"/>
      <c r="C3" s="213"/>
      <c r="D3" s="92"/>
      <c r="E3" s="92"/>
      <c r="F3" s="92"/>
    </row>
    <row r="4" spans="1:8" x14ac:dyDescent="0.2">
      <c r="A4" s="197">
        <v>1</v>
      </c>
      <c r="B4" s="215" t="s">
        <v>125</v>
      </c>
      <c r="C4" s="92"/>
      <c r="D4" s="92"/>
      <c r="E4" s="213"/>
      <c r="F4" s="214">
        <v>1.2</v>
      </c>
      <c r="H4" s="95" t="s">
        <v>51</v>
      </c>
    </row>
    <row r="5" spans="1:8" x14ac:dyDescent="0.2">
      <c r="A5" s="93">
        <v>2</v>
      </c>
      <c r="B5" s="215" t="s">
        <v>127</v>
      </c>
      <c r="C5" s="92"/>
      <c r="D5" s="92"/>
      <c r="E5" s="213"/>
      <c r="F5" s="214">
        <v>0.5</v>
      </c>
      <c r="H5" s="95" t="s">
        <v>50</v>
      </c>
    </row>
    <row r="6" spans="1:8" x14ac:dyDescent="0.2">
      <c r="A6" s="93">
        <v>3</v>
      </c>
      <c r="B6" s="92"/>
      <c r="C6" s="92"/>
      <c r="D6" s="92"/>
      <c r="E6" s="92"/>
      <c r="F6" s="92"/>
    </row>
    <row r="7" spans="1:8" x14ac:dyDescent="0.2">
      <c r="A7" s="93">
        <v>4</v>
      </c>
      <c r="B7" s="92"/>
      <c r="C7" s="92"/>
      <c r="D7" s="92"/>
      <c r="E7" s="92"/>
      <c r="F7" s="92"/>
    </row>
    <row r="8" spans="1:8" x14ac:dyDescent="0.2">
      <c r="A8" s="93">
        <v>5</v>
      </c>
      <c r="B8" s="92"/>
      <c r="C8" s="92"/>
      <c r="D8" s="92"/>
      <c r="E8" s="92"/>
      <c r="F8" s="92"/>
    </row>
    <row r="9" spans="1:8" x14ac:dyDescent="0.2">
      <c r="A9" s="93">
        <v>6</v>
      </c>
      <c r="B9" s="215"/>
      <c r="C9" s="198"/>
      <c r="D9" s="92"/>
      <c r="E9" s="213"/>
      <c r="F9" s="214"/>
    </row>
    <row r="10" spans="1:8" x14ac:dyDescent="0.2">
      <c r="A10" s="93">
        <v>7</v>
      </c>
      <c r="B10" s="215"/>
      <c r="C10" s="92"/>
      <c r="D10" s="92"/>
      <c r="E10" s="213"/>
      <c r="F10" s="214"/>
    </row>
    <row r="11" spans="1:8" x14ac:dyDescent="0.2">
      <c r="A11" s="93">
        <v>8</v>
      </c>
      <c r="B11" s="92"/>
      <c r="C11" s="92"/>
      <c r="D11" s="92"/>
      <c r="E11" s="213"/>
      <c r="F11" s="94"/>
    </row>
    <row r="12" spans="1:8" x14ac:dyDescent="0.2">
      <c r="A12" s="93">
        <v>9</v>
      </c>
      <c r="B12" s="92"/>
      <c r="C12" s="92"/>
      <c r="D12" s="92"/>
      <c r="E12" s="213"/>
      <c r="F12" s="94"/>
    </row>
    <row r="13" spans="1:8" x14ac:dyDescent="0.2">
      <c r="A13" s="93">
        <v>10</v>
      </c>
      <c r="B13" s="92"/>
      <c r="C13" s="92"/>
      <c r="D13" s="92"/>
      <c r="E13" s="213"/>
      <c r="F13" s="195"/>
    </row>
    <row r="14" spans="1:8" x14ac:dyDescent="0.2">
      <c r="A14" s="199"/>
      <c r="B14" s="93"/>
      <c r="C14" s="92"/>
      <c r="D14" s="92"/>
      <c r="E14" s="213"/>
      <c r="F14" s="94">
        <f>SUM(F4:F13)</f>
        <v>1.7</v>
      </c>
    </row>
    <row r="15" spans="1:8" x14ac:dyDescent="0.2">
      <c r="A15" s="199"/>
      <c r="B15" s="92" t="s">
        <v>100</v>
      </c>
      <c r="C15" s="213"/>
      <c r="D15" s="92"/>
      <c r="E15" s="213"/>
      <c r="F15" s="195">
        <v>0</v>
      </c>
    </row>
    <row r="16" spans="1:8" ht="13.5" thickBot="1" x14ac:dyDescent="0.25">
      <c r="A16" s="200"/>
      <c r="B16" s="202" t="s">
        <v>101</v>
      </c>
      <c r="C16" s="92"/>
      <c r="D16" s="213"/>
      <c r="E16" s="92"/>
      <c r="F16" s="203">
        <f>SUM(F14:F15)</f>
        <v>1.7</v>
      </c>
      <c r="H16" s="204" t="s">
        <v>102</v>
      </c>
    </row>
    <row r="17" spans="1:6" ht="13.5" thickTop="1" x14ac:dyDescent="0.2">
      <c r="A17" s="201"/>
      <c r="B17" s="92"/>
      <c r="C17" s="92"/>
      <c r="D17" s="92"/>
      <c r="E17" s="7"/>
      <c r="F17" s="92"/>
    </row>
  </sheetData>
  <mergeCells count="1">
    <mergeCell ref="A1:D1"/>
  </mergeCells>
  <phoneticPr fontId="7" type="noConversion"/>
  <pageMargins left="0.75" right="0.75" top="0.75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IV65536"/>
    </sheetView>
  </sheetViews>
  <sheetFormatPr defaultRowHeight="12.75" x14ac:dyDescent="0.2"/>
  <cols>
    <col min="1" max="1" width="4.42578125" customWidth="1"/>
    <col min="2" max="2" width="23.7109375" bestFit="1" customWidth="1"/>
  </cols>
  <sheetData>
    <row r="1" spans="1:4" ht="18" x14ac:dyDescent="0.25">
      <c r="A1" s="232" t="s">
        <v>23</v>
      </c>
      <c r="B1" s="232"/>
      <c r="C1" s="232"/>
      <c r="D1" s="232"/>
    </row>
    <row r="3" spans="1:4" x14ac:dyDescent="0.2">
      <c r="A3" s="96" t="s">
        <v>52</v>
      </c>
    </row>
    <row r="4" spans="1:4" ht="15" customHeight="1" x14ac:dyDescent="0.2">
      <c r="B4" s="97" t="s">
        <v>53</v>
      </c>
      <c r="C4" s="98"/>
    </row>
    <row r="5" spans="1:4" x14ac:dyDescent="0.2">
      <c r="B5" s="15"/>
      <c r="C5" s="7"/>
    </row>
    <row r="6" spans="1:4" x14ac:dyDescent="0.2">
      <c r="B6" s="97" t="s">
        <v>53</v>
      </c>
      <c r="C6" s="7"/>
    </row>
    <row r="7" spans="1:4" x14ac:dyDescent="0.2">
      <c r="B7" s="15"/>
      <c r="C7" s="99"/>
    </row>
    <row r="8" spans="1:4" x14ac:dyDescent="0.2">
      <c r="B8" s="97" t="s">
        <v>53</v>
      </c>
      <c r="C8" s="99"/>
    </row>
    <row r="9" spans="1:4" x14ac:dyDescent="0.2">
      <c r="B9" s="15"/>
      <c r="C9" s="7"/>
    </row>
    <row r="10" spans="1:4" x14ac:dyDescent="0.2">
      <c r="B10" s="97" t="s">
        <v>53</v>
      </c>
      <c r="C10" s="7"/>
    </row>
    <row r="13" spans="1:4" x14ac:dyDescent="0.2">
      <c r="A13" s="96" t="s">
        <v>54</v>
      </c>
      <c r="B13" s="100"/>
      <c r="C13" s="100"/>
      <c r="D13" s="100"/>
    </row>
    <row r="14" spans="1:4" x14ac:dyDescent="0.2">
      <c r="A14" s="101" t="s">
        <v>98</v>
      </c>
      <c r="B14" s="102">
        <v>0</v>
      </c>
      <c r="C14" s="102"/>
    </row>
    <row r="15" spans="1:4" x14ac:dyDescent="0.2">
      <c r="A15" s="101" t="s">
        <v>16</v>
      </c>
      <c r="B15" s="102">
        <v>0</v>
      </c>
      <c r="C15" s="102"/>
    </row>
    <row r="16" spans="1:4" x14ac:dyDescent="0.2">
      <c r="A16" s="101" t="s">
        <v>17</v>
      </c>
      <c r="B16" s="102">
        <v>0</v>
      </c>
      <c r="C16" s="103"/>
    </row>
    <row r="17" spans="1:4" x14ac:dyDescent="0.2">
      <c r="A17" s="101" t="s">
        <v>18</v>
      </c>
      <c r="B17" s="102">
        <v>0</v>
      </c>
      <c r="C17" s="102"/>
      <c r="D17" s="102"/>
    </row>
    <row r="18" spans="1:4" x14ac:dyDescent="0.2">
      <c r="A18" s="101" t="s">
        <v>19</v>
      </c>
      <c r="B18" s="102">
        <v>0</v>
      </c>
      <c r="C18" s="102"/>
      <c r="D18" s="102"/>
    </row>
    <row r="19" spans="1:4" x14ac:dyDescent="0.2">
      <c r="A19" s="101" t="s">
        <v>20</v>
      </c>
      <c r="B19" s="102">
        <v>0</v>
      </c>
      <c r="C19" s="102"/>
      <c r="D19" s="102"/>
    </row>
    <row r="20" spans="1:4" x14ac:dyDescent="0.2">
      <c r="A20" s="101" t="s">
        <v>21</v>
      </c>
      <c r="B20" s="102">
        <v>0</v>
      </c>
      <c r="C20" s="102"/>
      <c r="D20" s="102"/>
    </row>
    <row r="21" spans="1:4" x14ac:dyDescent="0.2">
      <c r="A21" s="101" t="s">
        <v>22</v>
      </c>
      <c r="B21" s="102">
        <v>0</v>
      </c>
      <c r="C21" s="102"/>
      <c r="D21" s="102"/>
    </row>
    <row r="22" spans="1:4" x14ac:dyDescent="0.2">
      <c r="A22" s="101" t="s">
        <v>103</v>
      </c>
      <c r="B22" s="102"/>
      <c r="C22" s="102"/>
      <c r="D22" s="102"/>
    </row>
    <row r="23" spans="1:4" x14ac:dyDescent="0.2">
      <c r="A23" s="101" t="s">
        <v>104</v>
      </c>
      <c r="B23" s="102"/>
      <c r="C23" s="102"/>
      <c r="D23" s="102"/>
    </row>
    <row r="24" spans="1:4" x14ac:dyDescent="0.2">
      <c r="A24" s="101" t="s">
        <v>105</v>
      </c>
      <c r="B24" s="102"/>
      <c r="C24" s="102"/>
      <c r="D24" s="102"/>
    </row>
    <row r="25" spans="1:4" x14ac:dyDescent="0.2">
      <c r="A25" s="101" t="s">
        <v>106</v>
      </c>
      <c r="B25" s="102"/>
      <c r="C25" s="100"/>
      <c r="D25" s="102"/>
    </row>
    <row r="26" spans="1:4" x14ac:dyDescent="0.2">
      <c r="A26" s="101" t="s">
        <v>107</v>
      </c>
      <c r="B26" s="100"/>
      <c r="C26" s="100"/>
      <c r="D26" s="100"/>
    </row>
  </sheetData>
  <mergeCells count="1">
    <mergeCell ref="A1:D1"/>
  </mergeCells>
  <phoneticPr fontId="7" type="noConversion"/>
  <pageMargins left="0.75" right="0.75" top="0.5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zoomScale="75" workbookViewId="0">
      <selection sqref="A1:IV65536"/>
    </sheetView>
  </sheetViews>
  <sheetFormatPr defaultColWidth="11.42578125" defaultRowHeight="12.95" customHeight="1" x14ac:dyDescent="0.2"/>
  <cols>
    <col min="1" max="1" width="10" style="106" customWidth="1"/>
    <col min="2" max="2" width="23" style="104" bestFit="1" customWidth="1"/>
    <col min="3" max="3" width="13.42578125" style="104" customWidth="1"/>
    <col min="4" max="4" width="19" style="104" bestFit="1" customWidth="1"/>
    <col min="5" max="5" width="26.85546875" style="104" bestFit="1" customWidth="1"/>
    <col min="6" max="6" width="26.5703125" style="104" bestFit="1" customWidth="1"/>
    <col min="7" max="7" width="9.28515625" style="104" customWidth="1"/>
    <col min="8" max="8" width="11.42578125" style="104" customWidth="1"/>
    <col min="9" max="16384" width="11.42578125" style="106"/>
  </cols>
  <sheetData>
    <row r="1" spans="1:7" ht="18" x14ac:dyDescent="0.25">
      <c r="A1" s="232" t="s">
        <v>23</v>
      </c>
      <c r="B1" s="232"/>
      <c r="C1" s="232"/>
      <c r="D1" s="232"/>
      <c r="G1" s="105"/>
    </row>
    <row r="2" spans="1:7" ht="24.75" customHeight="1" x14ac:dyDescent="0.25">
      <c r="A2" s="107" t="s">
        <v>55</v>
      </c>
      <c r="B2" s="108"/>
      <c r="C2" s="108"/>
      <c r="D2" s="109"/>
      <c r="E2" s="109"/>
      <c r="F2" s="109"/>
      <c r="G2" s="109"/>
    </row>
    <row r="3" spans="1:7" ht="12.95" customHeight="1" x14ac:dyDescent="0.2">
      <c r="B3" s="108" t="s">
        <v>56</v>
      </c>
      <c r="C3" s="108" t="s">
        <v>57</v>
      </c>
      <c r="D3" s="109"/>
      <c r="E3" s="109"/>
      <c r="F3" s="109"/>
      <c r="G3" s="109"/>
    </row>
    <row r="4" spans="1:7" ht="12.95" customHeight="1" x14ac:dyDescent="0.2">
      <c r="A4" s="110" t="s">
        <v>58</v>
      </c>
      <c r="B4" s="111">
        <v>20</v>
      </c>
      <c r="C4" s="111">
        <v>2</v>
      </c>
      <c r="D4" s="109"/>
      <c r="E4" s="109"/>
      <c r="F4" s="109"/>
      <c r="G4" s="109"/>
    </row>
    <row r="5" spans="1:7" ht="12.95" customHeight="1" x14ac:dyDescent="0.2">
      <c r="A5" s="110" t="s">
        <v>59</v>
      </c>
      <c r="B5" s="111">
        <v>13</v>
      </c>
      <c r="C5" s="111">
        <v>4</v>
      </c>
      <c r="D5" s="109"/>
      <c r="E5" s="109"/>
      <c r="F5" s="109"/>
      <c r="G5" s="109"/>
    </row>
    <row r="6" spans="1:7" ht="12.95" customHeight="1" x14ac:dyDescent="0.2">
      <c r="A6" s="110" t="s">
        <v>60</v>
      </c>
      <c r="B6" s="111">
        <v>17</v>
      </c>
      <c r="C6" s="111">
        <v>13</v>
      </c>
      <c r="D6" s="109"/>
      <c r="E6" s="109"/>
      <c r="F6" s="109"/>
      <c r="G6" s="109"/>
    </row>
    <row r="7" spans="1:7" ht="12.95" customHeight="1" x14ac:dyDescent="0.2">
      <c r="A7" s="110" t="s">
        <v>61</v>
      </c>
      <c r="B7" s="111">
        <v>29</v>
      </c>
      <c r="C7" s="111">
        <v>25</v>
      </c>
      <c r="D7" s="109"/>
      <c r="E7" s="109"/>
      <c r="F7" s="109"/>
      <c r="G7" s="109"/>
    </row>
    <row r="8" spans="1:7" ht="12.95" customHeight="1" x14ac:dyDescent="0.2">
      <c r="A8" s="110" t="s">
        <v>62</v>
      </c>
      <c r="B8" s="111">
        <f>6+5+4</f>
        <v>15</v>
      </c>
      <c r="C8" s="111">
        <v>6</v>
      </c>
      <c r="D8" s="109"/>
      <c r="E8" s="109"/>
      <c r="F8" s="109"/>
      <c r="G8" s="109"/>
    </row>
    <row r="9" spans="1:7" ht="12.95" customHeight="1" x14ac:dyDescent="0.2">
      <c r="A9" s="110" t="s">
        <v>63</v>
      </c>
      <c r="B9" s="111">
        <v>20</v>
      </c>
      <c r="C9" s="111">
        <v>0</v>
      </c>
      <c r="E9" s="111"/>
      <c r="F9" s="111"/>
      <c r="G9" s="112"/>
    </row>
    <row r="10" spans="1:7" ht="12.95" customHeight="1" x14ac:dyDescent="0.2">
      <c r="A10" s="110" t="s">
        <v>64</v>
      </c>
      <c r="B10" s="111"/>
      <c r="C10" s="111"/>
      <c r="E10" s="111"/>
      <c r="F10" s="111"/>
      <c r="G10" s="112"/>
    </row>
    <row r="11" spans="1:7" ht="12.95" customHeight="1" x14ac:dyDescent="0.2">
      <c r="A11" s="110" t="s">
        <v>65</v>
      </c>
      <c r="B11" s="111"/>
      <c r="C11" s="111"/>
      <c r="E11" s="111"/>
      <c r="F11" s="111"/>
      <c r="G11" s="112"/>
    </row>
    <row r="12" spans="1:7" ht="12.95" customHeight="1" x14ac:dyDescent="0.2">
      <c r="A12" s="110" t="s">
        <v>66</v>
      </c>
      <c r="B12" s="111"/>
      <c r="C12" s="111"/>
      <c r="E12" s="111"/>
      <c r="F12" s="111"/>
      <c r="G12" s="112"/>
    </row>
    <row r="13" spans="1:7" ht="12.95" customHeight="1" x14ac:dyDescent="0.2">
      <c r="A13" s="110" t="s">
        <v>67</v>
      </c>
      <c r="B13" s="111"/>
      <c r="C13" s="111"/>
      <c r="E13" s="111"/>
      <c r="F13" s="111"/>
      <c r="G13" s="112"/>
    </row>
    <row r="14" spans="1:7" ht="12.95" customHeight="1" x14ac:dyDescent="0.2">
      <c r="A14" s="110" t="s">
        <v>68</v>
      </c>
      <c r="B14" s="111"/>
      <c r="C14" s="111"/>
      <c r="E14" s="111"/>
      <c r="F14" s="111"/>
      <c r="G14" s="112"/>
    </row>
    <row r="15" spans="1:7" ht="12.95" customHeight="1" x14ac:dyDescent="0.2">
      <c r="A15" s="113" t="s">
        <v>69</v>
      </c>
      <c r="B15" s="111"/>
      <c r="C15" s="111"/>
      <c r="E15" s="111"/>
      <c r="F15" s="111"/>
      <c r="G15" s="112"/>
    </row>
    <row r="16" spans="1:7" ht="12.95" customHeight="1" x14ac:dyDescent="0.2">
      <c r="A16" s="113"/>
      <c r="E16" s="109"/>
      <c r="F16" s="109"/>
      <c r="G16" s="105"/>
    </row>
    <row r="17" spans="1:7" ht="20.25" customHeight="1" thickBot="1" x14ac:dyDescent="0.3">
      <c r="A17" s="107" t="s">
        <v>70</v>
      </c>
      <c r="E17" s="109"/>
      <c r="F17" s="109"/>
      <c r="G17" s="105"/>
    </row>
    <row r="18" spans="1:7" ht="12.95" customHeight="1" thickBot="1" x14ac:dyDescent="0.25">
      <c r="A18" s="113"/>
      <c r="B18" s="114" t="s">
        <v>71</v>
      </c>
      <c r="C18" s="114" t="s">
        <v>13</v>
      </c>
      <c r="D18" s="114" t="s">
        <v>72</v>
      </c>
      <c r="E18" s="114" t="s">
        <v>73</v>
      </c>
      <c r="F18" s="114" t="s">
        <v>74</v>
      </c>
      <c r="G18" s="115" t="s">
        <v>75</v>
      </c>
    </row>
    <row r="19" spans="1:7" ht="12.95" customHeight="1" x14ac:dyDescent="0.2">
      <c r="A19" s="110" t="s">
        <v>58</v>
      </c>
      <c r="B19" s="111">
        <v>44</v>
      </c>
      <c r="C19" s="111">
        <v>18</v>
      </c>
      <c r="D19" s="111">
        <v>1</v>
      </c>
      <c r="E19" s="104">
        <v>35</v>
      </c>
      <c r="F19" s="104">
        <v>20</v>
      </c>
      <c r="G19" s="116">
        <f t="shared" ref="G19:G29" si="0">SUM(B19:F19)</f>
        <v>118</v>
      </c>
    </row>
    <row r="20" spans="1:7" ht="12.95" customHeight="1" x14ac:dyDescent="0.2">
      <c r="A20" s="110" t="s">
        <v>59</v>
      </c>
      <c r="B20" s="111">
        <v>46</v>
      </c>
      <c r="C20" s="111">
        <v>19</v>
      </c>
      <c r="D20" s="111">
        <v>1</v>
      </c>
      <c r="E20" s="104">
        <v>43</v>
      </c>
      <c r="F20" s="104">
        <v>14</v>
      </c>
      <c r="G20" s="116">
        <f t="shared" si="0"/>
        <v>123</v>
      </c>
    </row>
    <row r="21" spans="1:7" ht="12.95" customHeight="1" x14ac:dyDescent="0.2">
      <c r="A21" s="110" t="s">
        <v>60</v>
      </c>
      <c r="B21" s="111">
        <v>44</v>
      </c>
      <c r="C21" s="111">
        <v>19</v>
      </c>
      <c r="D21" s="111">
        <v>1</v>
      </c>
      <c r="E21" s="104">
        <v>45</v>
      </c>
      <c r="F21" s="104">
        <v>12</v>
      </c>
      <c r="G21" s="116">
        <f>SUM(B21:F21)</f>
        <v>121</v>
      </c>
    </row>
    <row r="22" spans="1:7" ht="12.95" customHeight="1" x14ac:dyDescent="0.2">
      <c r="A22" s="110" t="s">
        <v>61</v>
      </c>
      <c r="B22" s="111">
        <v>54</v>
      </c>
      <c r="C22" s="111">
        <v>20</v>
      </c>
      <c r="D22" s="111">
        <v>1</v>
      </c>
      <c r="E22" s="104">
        <v>45</v>
      </c>
      <c r="F22" s="104">
        <v>11</v>
      </c>
      <c r="G22" s="116">
        <f t="shared" si="0"/>
        <v>131</v>
      </c>
    </row>
    <row r="23" spans="1:7" ht="12.95" customHeight="1" x14ac:dyDescent="0.2">
      <c r="A23" s="110" t="s">
        <v>62</v>
      </c>
      <c r="B23" s="111">
        <v>60</v>
      </c>
      <c r="C23" s="111">
        <v>22</v>
      </c>
      <c r="D23" s="111">
        <v>1</v>
      </c>
      <c r="E23" s="104">
        <v>53</v>
      </c>
      <c r="F23" s="104">
        <v>0</v>
      </c>
      <c r="G23" s="116">
        <f t="shared" si="0"/>
        <v>136</v>
      </c>
    </row>
    <row r="24" spans="1:7" ht="12.95" customHeight="1" x14ac:dyDescent="0.2">
      <c r="A24" s="110" t="s">
        <v>63</v>
      </c>
      <c r="B24" s="111">
        <v>62</v>
      </c>
      <c r="C24" s="111">
        <v>22</v>
      </c>
      <c r="D24" s="111">
        <v>1</v>
      </c>
      <c r="E24" s="104">
        <v>55</v>
      </c>
      <c r="F24" s="104">
        <v>0</v>
      </c>
      <c r="G24" s="116">
        <f t="shared" si="0"/>
        <v>140</v>
      </c>
    </row>
    <row r="25" spans="1:7" ht="12.95" customHeight="1" x14ac:dyDescent="0.2">
      <c r="A25" s="110" t="s">
        <v>64</v>
      </c>
      <c r="B25" s="111"/>
      <c r="C25" s="111"/>
      <c r="D25" s="111"/>
      <c r="G25" s="116">
        <f t="shared" si="0"/>
        <v>0</v>
      </c>
    </row>
    <row r="26" spans="1:7" ht="12.95" customHeight="1" x14ac:dyDescent="0.2">
      <c r="A26" s="110" t="s">
        <v>65</v>
      </c>
      <c r="C26" s="111"/>
      <c r="D26" s="111"/>
      <c r="G26" s="116">
        <f t="shared" si="0"/>
        <v>0</v>
      </c>
    </row>
    <row r="27" spans="1:7" ht="12.95" customHeight="1" x14ac:dyDescent="0.2">
      <c r="A27" s="110" t="s">
        <v>66</v>
      </c>
      <c r="C27" s="111"/>
      <c r="D27" s="111"/>
      <c r="G27" s="116">
        <f t="shared" si="0"/>
        <v>0</v>
      </c>
    </row>
    <row r="28" spans="1:7" ht="12.95" customHeight="1" x14ac:dyDescent="0.2">
      <c r="A28" s="110" t="s">
        <v>67</v>
      </c>
      <c r="C28" s="111"/>
      <c r="D28" s="111"/>
      <c r="G28" s="116">
        <f t="shared" si="0"/>
        <v>0</v>
      </c>
    </row>
    <row r="29" spans="1:7" ht="12.95" customHeight="1" x14ac:dyDescent="0.2">
      <c r="A29" s="110" t="s">
        <v>68</v>
      </c>
      <c r="G29" s="116">
        <f t="shared" si="0"/>
        <v>0</v>
      </c>
    </row>
    <row r="30" spans="1:7" ht="12.95" customHeight="1" x14ac:dyDescent="0.2">
      <c r="A30" s="113" t="s">
        <v>69</v>
      </c>
      <c r="G30" s="116">
        <f>SUM(B30:F30)</f>
        <v>0</v>
      </c>
    </row>
    <row r="31" spans="1:7" ht="12.95" customHeight="1" x14ac:dyDescent="0.2">
      <c r="G31" s="105"/>
    </row>
    <row r="32" spans="1:7" ht="15.75" x14ac:dyDescent="0.25">
      <c r="A32" s="107" t="s">
        <v>76</v>
      </c>
      <c r="G32" s="112"/>
    </row>
    <row r="33" spans="1:8" ht="12.95" customHeight="1" x14ac:dyDescent="0.2">
      <c r="A33" s="110" t="s">
        <v>58</v>
      </c>
      <c r="B33" s="111">
        <v>28</v>
      </c>
      <c r="C33" s="109"/>
      <c r="D33" s="109"/>
      <c r="E33" s="109"/>
      <c r="F33" s="109"/>
      <c r="G33" s="109"/>
      <c r="H33" s="109"/>
    </row>
    <row r="34" spans="1:8" ht="12.95" customHeight="1" x14ac:dyDescent="0.2">
      <c r="A34" s="110" t="s">
        <v>59</v>
      </c>
      <c r="B34" s="111">
        <v>32</v>
      </c>
      <c r="C34" s="109"/>
      <c r="D34" s="109"/>
      <c r="E34" s="109"/>
      <c r="F34" s="109"/>
      <c r="G34" s="109"/>
      <c r="H34" s="109"/>
    </row>
    <row r="35" spans="1:8" ht="12.95" customHeight="1" x14ac:dyDescent="0.2">
      <c r="A35" s="110" t="s">
        <v>60</v>
      </c>
      <c r="B35" s="111">
        <v>38</v>
      </c>
      <c r="C35" s="109"/>
      <c r="D35" s="109"/>
      <c r="E35" s="109"/>
      <c r="F35" s="109"/>
      <c r="G35" s="109"/>
      <c r="H35" s="109"/>
    </row>
    <row r="36" spans="1:8" ht="12.95" customHeight="1" x14ac:dyDescent="0.2">
      <c r="A36" s="110" t="s">
        <v>61</v>
      </c>
      <c r="B36" s="111">
        <v>32</v>
      </c>
      <c r="C36" s="109"/>
      <c r="D36" s="109"/>
      <c r="E36" s="109"/>
      <c r="F36" s="109"/>
      <c r="G36" s="109"/>
      <c r="H36" s="109"/>
    </row>
    <row r="37" spans="1:8" ht="12.95" customHeight="1" x14ac:dyDescent="0.2">
      <c r="A37" s="110" t="s">
        <v>62</v>
      </c>
      <c r="B37" s="111">
        <v>36</v>
      </c>
      <c r="C37" s="109"/>
      <c r="D37" s="109"/>
      <c r="E37" s="109"/>
      <c r="F37" s="109"/>
      <c r="G37" s="109"/>
      <c r="H37" s="109"/>
    </row>
    <row r="38" spans="1:8" ht="12.95" customHeight="1" x14ac:dyDescent="0.2">
      <c r="A38" s="110" t="s">
        <v>63</v>
      </c>
      <c r="B38" s="111">
        <v>52</v>
      </c>
      <c r="C38" s="109"/>
      <c r="D38" s="109"/>
      <c r="E38" s="109"/>
      <c r="F38" s="109"/>
      <c r="G38" s="109"/>
      <c r="H38" s="109"/>
    </row>
    <row r="39" spans="1:8" ht="12.95" customHeight="1" x14ac:dyDescent="0.2">
      <c r="A39" s="110" t="s">
        <v>64</v>
      </c>
      <c r="B39" s="111"/>
      <c r="C39" s="109"/>
      <c r="D39" s="109"/>
      <c r="E39" s="109"/>
      <c r="F39" s="109"/>
      <c r="G39" s="109"/>
      <c r="H39" s="109"/>
    </row>
    <row r="40" spans="1:8" ht="12.95" customHeight="1" x14ac:dyDescent="0.2">
      <c r="A40" s="110" t="s">
        <v>65</v>
      </c>
      <c r="B40" s="111"/>
      <c r="C40" s="109"/>
      <c r="D40" s="109"/>
      <c r="E40" s="109"/>
      <c r="F40" s="109"/>
      <c r="G40" s="109"/>
      <c r="H40" s="109"/>
    </row>
    <row r="41" spans="1:8" ht="12.95" customHeight="1" x14ac:dyDescent="0.2">
      <c r="A41" s="110" t="s">
        <v>66</v>
      </c>
      <c r="B41" s="111"/>
      <c r="C41" s="109"/>
      <c r="D41" s="109"/>
      <c r="E41" s="109"/>
      <c r="F41" s="109"/>
      <c r="G41" s="109"/>
      <c r="H41" s="109"/>
    </row>
    <row r="42" spans="1:8" ht="12.95" customHeight="1" x14ac:dyDescent="0.2">
      <c r="A42" s="110" t="s">
        <v>67</v>
      </c>
      <c r="B42" s="117"/>
      <c r="C42" s="109"/>
      <c r="D42" s="109"/>
      <c r="E42" s="109"/>
      <c r="F42" s="109"/>
      <c r="G42" s="109"/>
      <c r="H42" s="109"/>
    </row>
    <row r="43" spans="1:8" ht="12.95" customHeight="1" x14ac:dyDescent="0.2">
      <c r="A43" s="110" t="s">
        <v>68</v>
      </c>
      <c r="B43" s="117"/>
      <c r="C43" s="109"/>
      <c r="D43" s="109"/>
      <c r="E43" s="109"/>
      <c r="F43" s="109"/>
      <c r="G43" s="109"/>
      <c r="H43" s="109"/>
    </row>
    <row r="44" spans="1:8" ht="12.95" customHeight="1" x14ac:dyDescent="0.2">
      <c r="A44" s="113" t="s">
        <v>69</v>
      </c>
      <c r="B44" s="118"/>
      <c r="C44" s="109"/>
      <c r="D44" s="109"/>
      <c r="E44" s="109"/>
      <c r="F44" s="109"/>
      <c r="G44" s="109"/>
      <c r="H44" s="109"/>
    </row>
    <row r="45" spans="1:8" ht="12.95" customHeight="1" x14ac:dyDescent="0.2">
      <c r="C45" s="109"/>
      <c r="D45" s="109"/>
      <c r="E45" s="109"/>
      <c r="F45" s="109"/>
      <c r="G45" s="109"/>
      <c r="H45" s="109"/>
    </row>
    <row r="46" spans="1:8" ht="12.95" customHeight="1" x14ac:dyDescent="0.2">
      <c r="C46" s="109"/>
      <c r="D46" s="109"/>
      <c r="E46" s="109"/>
      <c r="F46" s="109"/>
      <c r="G46" s="109"/>
      <c r="H46" s="109"/>
    </row>
  </sheetData>
  <mergeCells count="1">
    <mergeCell ref="A1:D1"/>
  </mergeCells>
  <phoneticPr fontId="7" type="noConversion"/>
  <pageMargins left="0.5" right="0.75" top="0.5" bottom="0.5" header="0.5" footer="0.5"/>
  <pageSetup scale="9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"/>
  <sheetViews>
    <sheetView workbookViewId="0">
      <selection activeCell="D30" sqref="D30"/>
    </sheetView>
  </sheetViews>
  <sheetFormatPr defaultRowHeight="12.75" x14ac:dyDescent="0.2"/>
  <cols>
    <col min="1" max="1" width="25.7109375" bestFit="1" customWidth="1"/>
    <col min="2" max="2" width="16.7109375" customWidth="1"/>
    <col min="3" max="4" width="16.140625" customWidth="1"/>
    <col min="5" max="5" width="62" customWidth="1"/>
  </cols>
  <sheetData>
    <row r="1" spans="1:5" x14ac:dyDescent="0.2">
      <c r="B1" s="216" t="s">
        <v>128</v>
      </c>
      <c r="C1" s="216" t="s">
        <v>129</v>
      </c>
      <c r="D1" s="216" t="s">
        <v>6</v>
      </c>
      <c r="E1" s="216" t="s">
        <v>130</v>
      </c>
    </row>
    <row r="2" spans="1:5" x14ac:dyDescent="0.2">
      <c r="A2" t="s">
        <v>131</v>
      </c>
      <c r="B2" s="217">
        <v>-12.3</v>
      </c>
      <c r="C2" s="217">
        <v>-12.9</v>
      </c>
      <c r="D2" s="217">
        <f t="shared" ref="D2:D10" si="0">B2-C2</f>
        <v>0.59999999999999964</v>
      </c>
      <c r="E2" s="218" t="s">
        <v>132</v>
      </c>
    </row>
    <row r="3" spans="1:5" x14ac:dyDescent="0.2">
      <c r="A3" t="s">
        <v>133</v>
      </c>
      <c r="B3" s="217">
        <f>'[2]Linked Data'!C15</f>
        <v>35.6</v>
      </c>
      <c r="C3" s="217">
        <v>20</v>
      </c>
      <c r="D3" s="217">
        <f t="shared" si="0"/>
        <v>15.600000000000001</v>
      </c>
      <c r="E3" t="s">
        <v>134</v>
      </c>
    </row>
    <row r="4" spans="1:5" x14ac:dyDescent="0.2">
      <c r="A4" t="s">
        <v>135</v>
      </c>
      <c r="B4" s="219">
        <f>'[2]Linked Data'!C24</f>
        <v>23.200000000000003</v>
      </c>
      <c r="C4" s="219">
        <v>23.5</v>
      </c>
      <c r="D4" s="219">
        <f t="shared" si="0"/>
        <v>-0.29999999999999716</v>
      </c>
      <c r="E4" t="s">
        <v>136</v>
      </c>
    </row>
    <row r="5" spans="1:5" x14ac:dyDescent="0.2">
      <c r="A5" s="220" t="s">
        <v>137</v>
      </c>
      <c r="B5" s="221">
        <f>SUM(B2:B4)</f>
        <v>46.5</v>
      </c>
      <c r="C5" s="221">
        <f>SUM(C2:C4)</f>
        <v>30.6</v>
      </c>
      <c r="D5" s="221">
        <f t="shared" si="0"/>
        <v>15.899999999999999</v>
      </c>
    </row>
    <row r="6" spans="1:5" x14ac:dyDescent="0.2">
      <c r="A6" t="s">
        <v>36</v>
      </c>
      <c r="B6" s="217">
        <f>-'[2]Linked Data'!I31</f>
        <v>-17.600000000000001</v>
      </c>
      <c r="C6" s="217">
        <v>-17.600000000000001</v>
      </c>
      <c r="D6" s="217">
        <f t="shared" si="0"/>
        <v>0</v>
      </c>
    </row>
    <row r="7" spans="1:5" x14ac:dyDescent="0.2">
      <c r="A7" t="s">
        <v>138</v>
      </c>
      <c r="B7" s="217">
        <f>-'[2]Linked Data'!I33</f>
        <v>-8.1</v>
      </c>
      <c r="C7" s="217">
        <v>-8.1</v>
      </c>
      <c r="D7" s="217">
        <f t="shared" si="0"/>
        <v>0</v>
      </c>
    </row>
    <row r="8" spans="1:5" x14ac:dyDescent="0.2">
      <c r="A8" t="s">
        <v>139</v>
      </c>
      <c r="B8" s="219">
        <f>-'[2]Linked Data'!I34</f>
        <v>-9</v>
      </c>
      <c r="C8" s="219">
        <v>-9</v>
      </c>
      <c r="D8" s="219">
        <f t="shared" si="0"/>
        <v>0</v>
      </c>
    </row>
    <row r="9" spans="1:5" x14ac:dyDescent="0.2">
      <c r="A9" s="220" t="s">
        <v>140</v>
      </c>
      <c r="B9" s="222">
        <f>SUM(B6:B8)</f>
        <v>-34.700000000000003</v>
      </c>
      <c r="C9" s="222">
        <f>SUM(C6:C8)</f>
        <v>-34.700000000000003</v>
      </c>
      <c r="D9" s="222">
        <f t="shared" si="0"/>
        <v>0</v>
      </c>
    </row>
    <row r="10" spans="1:5" ht="13.5" thickBot="1" x14ac:dyDescent="0.25">
      <c r="A10" s="220" t="s">
        <v>141</v>
      </c>
      <c r="B10" s="223">
        <f>B5+B9</f>
        <v>11.799999999999997</v>
      </c>
      <c r="C10" s="223">
        <f>C5+C9</f>
        <v>-4.1000000000000014</v>
      </c>
      <c r="D10" s="223">
        <f t="shared" si="0"/>
        <v>15.899999999999999</v>
      </c>
    </row>
    <row r="11" spans="1:5" ht="13.5" thickTop="1" x14ac:dyDescent="0.2"/>
  </sheetData>
  <phoneticPr fontId="0" type="noConversion"/>
  <pageMargins left="0.75" right="0.75" top="1" bottom="1" header="0.5" footer="0.5"/>
  <pageSetup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EIM Trading Business</vt:lpstr>
      <vt:lpstr>EIM Trdng DATA</vt:lpstr>
      <vt:lpstr>Linked Data</vt:lpstr>
      <vt:lpstr>Hot List</vt:lpstr>
      <vt:lpstr>Portfolio Data</vt:lpstr>
      <vt:lpstr>Headcount Data</vt:lpstr>
      <vt:lpstr>Explanations for Changes</vt:lpstr>
      <vt:lpstr>'EIM Trading Business'!Print_Area</vt:lpstr>
      <vt:lpstr>'EIM Trdng DATA'!Print_Area</vt:lpstr>
      <vt:lpstr>'Linked Data'!Print_Area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2001-06-11T21:00:08Z</cp:lastPrinted>
  <dcterms:created xsi:type="dcterms:W3CDTF">2000-07-11T15:11:33Z</dcterms:created>
  <dcterms:modified xsi:type="dcterms:W3CDTF">2023-09-10T13:23:55Z</dcterms:modified>
</cp:coreProperties>
</file>