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4D9F86-DF33-4B62-B2DA-0197B84450DA}" xr6:coauthVersionLast="47" xr6:coauthVersionMax="47" xr10:uidLastSave="{00000000-0000-0000-0000-000000000000}"/>
  <bookViews>
    <workbookView xWindow="-120" yWindow="-120" windowWidth="38640" windowHeight="15720" activeTab="1"/>
  </bookViews>
  <sheets>
    <sheet name="Orig" sheetId="1" r:id="rId1"/>
    <sheet name="Greg1" sheetId="2" r:id="rId2"/>
  </sheets>
  <externalReferences>
    <externalReference r:id="rId3"/>
  </externalReferences>
  <definedNames>
    <definedName name="_xlnm.Print_Area" localSheetId="1">Greg1!$A$1:$AB$64</definedName>
    <definedName name="_xlnm.Print_Area" localSheetId="0">Orig!$A$1:$AC$60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" i="2" l="1"/>
  <c r="L11" i="2"/>
  <c r="N11" i="2"/>
  <c r="T11" i="2"/>
  <c r="V11" i="2"/>
  <c r="X11" i="2"/>
  <c r="AA11" i="2"/>
  <c r="L12" i="2"/>
  <c r="N12" i="2"/>
  <c r="S12" i="2"/>
  <c r="T12" i="2"/>
  <c r="V12" i="2"/>
  <c r="X12" i="2"/>
  <c r="N13" i="2"/>
  <c r="N14" i="2"/>
  <c r="N15" i="2"/>
  <c r="L18" i="2"/>
  <c r="N18" i="2"/>
  <c r="T18" i="2"/>
  <c r="V18" i="2"/>
  <c r="X18" i="2"/>
  <c r="L21" i="2"/>
  <c r="N21" i="2"/>
  <c r="T21" i="2"/>
  <c r="V21" i="2"/>
  <c r="X21" i="2"/>
  <c r="L24" i="2"/>
  <c r="N24" i="2"/>
  <c r="T24" i="2"/>
  <c r="V24" i="2"/>
  <c r="X24" i="2"/>
  <c r="N25" i="2"/>
  <c r="S25" i="2"/>
  <c r="T25" i="2"/>
  <c r="V25" i="2"/>
  <c r="X25" i="2"/>
  <c r="N26" i="2"/>
  <c r="V26" i="2"/>
  <c r="X26" i="2"/>
  <c r="L28" i="2"/>
  <c r="N28" i="2"/>
  <c r="T28" i="2"/>
  <c r="V28" i="2"/>
  <c r="X28" i="2"/>
  <c r="AA28" i="2"/>
  <c r="L29" i="2"/>
  <c r="N29" i="2"/>
  <c r="S29" i="2"/>
  <c r="T29" i="2"/>
  <c r="V29" i="2"/>
  <c r="X29" i="2"/>
  <c r="N30" i="2"/>
  <c r="L32" i="2"/>
  <c r="N32" i="2"/>
  <c r="S32" i="2"/>
  <c r="T32" i="2"/>
  <c r="V32" i="2"/>
  <c r="X32" i="2"/>
  <c r="AA32" i="2"/>
  <c r="H36" i="2"/>
  <c r="L36" i="2"/>
  <c r="N36" i="2"/>
  <c r="S36" i="2"/>
  <c r="T36" i="2"/>
  <c r="V36" i="2"/>
  <c r="X36" i="2"/>
  <c r="AA36" i="2"/>
  <c r="L39" i="2"/>
  <c r="N39" i="2"/>
  <c r="T39" i="2"/>
  <c r="V39" i="2"/>
  <c r="X39" i="2"/>
  <c r="AA39" i="2"/>
  <c r="L40" i="2"/>
  <c r="N40" i="2"/>
  <c r="S40" i="2"/>
  <c r="T40" i="2"/>
  <c r="V40" i="2"/>
  <c r="X40" i="2"/>
  <c r="N41" i="2"/>
  <c r="N42" i="2"/>
  <c r="L44" i="2"/>
  <c r="N44" i="2"/>
  <c r="T44" i="2"/>
  <c r="V44" i="2"/>
  <c r="X44" i="2"/>
  <c r="AA44" i="2"/>
  <c r="L45" i="2"/>
  <c r="N45" i="2"/>
  <c r="V45" i="2"/>
  <c r="X45" i="2"/>
  <c r="L46" i="2"/>
  <c r="N46" i="2"/>
  <c r="N47" i="2"/>
  <c r="L50" i="2"/>
  <c r="N50" i="2"/>
  <c r="T50" i="2"/>
  <c r="V50" i="2"/>
  <c r="X50" i="2"/>
  <c r="AA50" i="2"/>
  <c r="H51" i="2"/>
  <c r="L51" i="2"/>
  <c r="N51" i="2"/>
  <c r="S51" i="2"/>
  <c r="T51" i="2"/>
  <c r="V51" i="2"/>
  <c r="X51" i="2"/>
  <c r="N52" i="2"/>
  <c r="N53" i="2"/>
  <c r="N54" i="2"/>
  <c r="N56" i="2"/>
  <c r="T56" i="2"/>
  <c r="X56" i="2"/>
  <c r="F57" i="2"/>
  <c r="H57" i="2"/>
  <c r="J57" i="2"/>
  <c r="L57" i="2"/>
  <c r="N57" i="2"/>
  <c r="Q57" i="2"/>
  <c r="S57" i="2"/>
  <c r="T57" i="2"/>
  <c r="V57" i="2"/>
  <c r="X57" i="2"/>
  <c r="AA57" i="2"/>
  <c r="C68" i="2"/>
  <c r="AA1" i="1"/>
  <c r="S11" i="1"/>
  <c r="T11" i="1"/>
  <c r="X11" i="1"/>
  <c r="T17" i="1"/>
  <c r="X17" i="1"/>
  <c r="X20" i="1"/>
  <c r="S23" i="1"/>
  <c r="T23" i="1"/>
  <c r="X23" i="1"/>
  <c r="X24" i="1"/>
  <c r="S26" i="1"/>
  <c r="T26" i="1"/>
  <c r="X26" i="1"/>
  <c r="S29" i="1"/>
  <c r="T29" i="1"/>
  <c r="X29" i="1"/>
  <c r="H33" i="1"/>
  <c r="S33" i="1"/>
  <c r="T33" i="1"/>
  <c r="X33" i="1"/>
  <c r="S36" i="1"/>
  <c r="T36" i="1"/>
  <c r="X36" i="1"/>
  <c r="T41" i="1"/>
  <c r="X41" i="1"/>
  <c r="H46" i="1"/>
  <c r="L46" i="1"/>
  <c r="S46" i="1"/>
  <c r="T46" i="1"/>
  <c r="X46" i="1"/>
  <c r="T51" i="1"/>
  <c r="X51" i="1"/>
  <c r="F53" i="1"/>
  <c r="H53" i="1"/>
  <c r="J53" i="1"/>
  <c r="L53" i="1"/>
  <c r="N53" i="1"/>
  <c r="Q53" i="1"/>
  <c r="S53" i="1"/>
  <c r="T53" i="1"/>
  <c r="V53" i="1"/>
  <c r="X53" i="1"/>
  <c r="AA53" i="1"/>
  <c r="C64" i="1"/>
</calcChain>
</file>

<file path=xl/comments1.xml><?xml version="1.0" encoding="utf-8"?>
<comments xmlns="http://schemas.openxmlformats.org/spreadsheetml/2006/main">
  <authors>
    <author>fkillen</author>
  </authors>
  <commentList>
    <comment ref="H11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to cover ENW plan adjustment
</t>
        </r>
      </text>
    </comment>
    <comment ref="V11" authorId="0" shapeId="0">
      <text/>
    </comment>
    <comment ref="V26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fkillen</author>
  </authors>
  <commentList>
    <comment ref="H12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to cover ENW plan adjustment
</t>
        </r>
      </text>
    </comment>
    <comment ref="V12" authorId="0" shapeId="0">
      <text/>
    </comment>
    <comment ref="V29" authorId="0" shapeId="0">
      <text>
        <r>
          <rPr>
            <b/>
            <sz val="8"/>
            <color indexed="81"/>
            <rFont val="Tahoma"/>
          </rPr>
          <t>fkillen: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<sst xmlns="http://schemas.openxmlformats.org/spreadsheetml/2006/main" count="168" uniqueCount="69">
  <si>
    <t xml:space="preserve"> EARNINGS ANALYSIS</t>
  </si>
  <si>
    <t>Original</t>
  </si>
  <si>
    <t xml:space="preserve">Plan </t>
  </si>
  <si>
    <t>Forecast</t>
  </si>
  <si>
    <t>Deals to</t>
  </si>
  <si>
    <t>EWS</t>
  </si>
  <si>
    <t>Hard Look</t>
  </si>
  <si>
    <t>Over/(Under)</t>
  </si>
  <si>
    <t>Q1 Plan</t>
  </si>
  <si>
    <t>Adjustment</t>
  </si>
  <si>
    <t>Plan</t>
  </si>
  <si>
    <t>Revision</t>
  </si>
  <si>
    <t>Book</t>
  </si>
  <si>
    <t>1Q Estimate</t>
  </si>
  <si>
    <t>(Hotlist)</t>
  </si>
  <si>
    <t>Americas</t>
  </si>
  <si>
    <t>North America</t>
  </si>
  <si>
    <t>(A)</t>
  </si>
  <si>
    <t>(c)</t>
  </si>
  <si>
    <t>South America</t>
  </si>
  <si>
    <t>(C)</t>
  </si>
  <si>
    <t>(a)</t>
  </si>
  <si>
    <t>Europe</t>
  </si>
  <si>
    <t>(E)</t>
  </si>
  <si>
    <t>(e)</t>
  </si>
  <si>
    <t>Global Markets</t>
  </si>
  <si>
    <t>(B)</t>
  </si>
  <si>
    <t>Industrial Markets</t>
  </si>
  <si>
    <t>Networks</t>
  </si>
  <si>
    <t>(D)</t>
  </si>
  <si>
    <t>Global Assets</t>
  </si>
  <si>
    <t>(d)</t>
  </si>
  <si>
    <t>Elektro Reg Rec</t>
  </si>
  <si>
    <t>Engineering &amp; Operations Services</t>
  </si>
  <si>
    <t>Nepco</t>
  </si>
  <si>
    <t>(b)</t>
  </si>
  <si>
    <t>EECC</t>
  </si>
  <si>
    <t>EES Wholesale</t>
  </si>
  <si>
    <t>Wholesale Office of Chair</t>
  </si>
  <si>
    <t>Total</t>
  </si>
  <si>
    <t>(a) Cuiba Gas Restructuring deal that ESA cannot take per Lavarato</t>
  </si>
  <si>
    <t>(e) Middle East transfer (loss) to Europe</t>
  </si>
  <si>
    <t>(b) Puerto Rico and India Phase II- LNG projects</t>
  </si>
  <si>
    <t>(d) Dabhol removed from plan, asset sale adj (Metgas and Nigeria)</t>
  </si>
  <si>
    <t>Through</t>
  </si>
  <si>
    <t>Deals</t>
  </si>
  <si>
    <t>Identified</t>
  </si>
  <si>
    <t>EBIT (in millions)</t>
  </si>
  <si>
    <t>(f) power rationing</t>
  </si>
  <si>
    <t>(f)</t>
  </si>
  <si>
    <t>(g)</t>
  </si>
  <si>
    <t>(g) Corp Dev</t>
  </si>
  <si>
    <t>CATS/Margaux</t>
  </si>
  <si>
    <t>(c) NQ Stock Option &amp; AESOP Corp plan adjustments (total of 13.6)</t>
  </si>
  <si>
    <t>(h)</t>
  </si>
  <si>
    <t>(h) EES activity</t>
  </si>
  <si>
    <t>(j)</t>
  </si>
  <si>
    <t>Coverage to Plan</t>
  </si>
  <si>
    <t>(a) Cuiba Gas Restructuring deal that ESA cannot take</t>
  </si>
  <si>
    <t>(c,e)</t>
  </si>
  <si>
    <t>(c,d,f)</t>
  </si>
  <si>
    <t>(b,c)</t>
  </si>
  <si>
    <t>(e,g)</t>
  </si>
  <si>
    <t>(a,c,g,h)</t>
  </si>
  <si>
    <t>(j) plug to Corp plan( + options) of 536.3</t>
  </si>
  <si>
    <t>(l) delay of dev cost w/off</t>
  </si>
  <si>
    <t xml:space="preserve">(e) Middle East transfer (loss) </t>
  </si>
  <si>
    <t>Through 06/08/01</t>
  </si>
  <si>
    <t>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</si>
</sst>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_);\(0.0\)"/>
    <numFmt numFmtId="165" formatCode="_(* #,##0.0_);_(* \(#,##0.0\);_(* &quot;-&quot;??_);_(@_)"/>
    <numFmt numFmtId="166" formatCode="0.0"/>
    <numFmt numFmtId="167" formatCode="#,##0.0_);\(#,##0.0\)"/>
    <numFmt numFmtId="168" formatCode="_(* #,##0.0_);_(* \(#,##0.0\);_(* &quot;-&quot;?_);_(@_)"/>
  </numFmts>
  <fonts count="27" x14ac:knownFonts="1">
    <font>
      <sz val="10"/>
      <name val="Arial"/>
    </font>
    <font>
      <sz val="10"/>
      <name val="Arial"/>
    </font>
    <font>
      <b/>
      <sz val="12"/>
      <color indexed="9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i/>
      <sz val="12"/>
      <color indexed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8"/>
      <color indexed="8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58"/>
      <name val="Arial"/>
      <family val="2"/>
    </font>
    <font>
      <b/>
      <sz val="10"/>
      <color indexed="57"/>
      <name val="Arial"/>
      <family val="2"/>
    </font>
    <font>
      <b/>
      <sz val="10"/>
      <color indexed="20"/>
      <name val="Arial"/>
      <family val="2"/>
    </font>
    <font>
      <b/>
      <sz val="10"/>
      <color indexed="53"/>
      <name val="Arial"/>
      <family val="2"/>
    </font>
    <font>
      <b/>
      <sz val="10"/>
      <color indexed="40"/>
      <name val="Arial"/>
      <family val="2"/>
    </font>
    <font>
      <b/>
      <sz val="10"/>
      <color indexed="46"/>
      <name val="Arial"/>
      <family val="2"/>
    </font>
    <font>
      <b/>
      <sz val="10"/>
      <color indexed="56"/>
      <name val="Arial"/>
      <family val="2"/>
    </font>
    <font>
      <b/>
      <sz val="10"/>
      <color indexed="51"/>
      <name val="Arial"/>
      <family val="2"/>
    </font>
    <font>
      <b/>
      <sz val="10"/>
      <color indexed="16"/>
      <name val="Arial"/>
      <family val="2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166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165" fontId="0" fillId="0" borderId="0" xfId="1" applyNumberFormat="1" applyFont="1" applyFill="1" applyBorder="1"/>
    <xf numFmtId="165" fontId="0" fillId="0" borderId="0" xfId="1" applyNumberFormat="1" applyFont="1" applyFill="1" applyBorder="1" applyAlignment="1">
      <alignment horizontal="right"/>
    </xf>
    <xf numFmtId="165" fontId="0" fillId="0" borderId="0" xfId="1" applyNumberFormat="1" applyFont="1" applyFill="1" applyBorder="1" applyAlignment="1"/>
    <xf numFmtId="43" fontId="0" fillId="0" borderId="0" xfId="1" applyFont="1" applyFill="1" applyBorder="1" applyAlignment="1">
      <alignment horizontal="right"/>
    </xf>
    <xf numFmtId="165" fontId="6" fillId="0" borderId="0" xfId="1" applyNumberFormat="1" applyFont="1" applyFill="1" applyBorder="1" applyAlignment="1">
      <alignment horizontal="right"/>
    </xf>
    <xf numFmtId="165" fontId="6" fillId="0" borderId="0" xfId="1" applyNumberFormat="1" applyFont="1" applyFill="1" applyBorder="1"/>
    <xf numFmtId="165" fontId="4" fillId="0" borderId="1" xfId="1" applyNumberFormat="1" applyFont="1" applyFill="1" applyBorder="1" applyAlignment="1">
      <alignment horizontal="right"/>
    </xf>
    <xf numFmtId="165" fontId="4" fillId="0" borderId="1" xfId="1" applyNumberFormat="1" applyFont="1" applyFill="1" applyBorder="1"/>
    <xf numFmtId="165" fontId="4" fillId="0" borderId="0" xfId="1" applyNumberFormat="1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67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/>
    <xf numFmtId="43" fontId="0" fillId="0" borderId="0" xfId="1" applyFont="1" applyFill="1" applyBorder="1"/>
    <xf numFmtId="0" fontId="0" fillId="0" borderId="0" xfId="0" applyFill="1"/>
    <xf numFmtId="0" fontId="0" fillId="0" borderId="0" xfId="0" applyFill="1" applyAlignment="1">
      <alignment horizontal="right"/>
    </xf>
    <xf numFmtId="166" fontId="0" fillId="0" borderId="0" xfId="0" applyNumberFormat="1" applyFill="1" applyBorder="1"/>
    <xf numFmtId="166" fontId="5" fillId="0" borderId="0" xfId="0" applyNumberFormat="1" applyFont="1" applyFill="1" applyBorder="1" applyAlignment="1">
      <alignment horizontal="right"/>
    </xf>
    <xf numFmtId="165" fontId="0" fillId="0" borderId="0" xfId="0" applyNumberFormat="1" applyFill="1"/>
    <xf numFmtId="165" fontId="0" fillId="0" borderId="0" xfId="0" applyNumberFormat="1" applyFill="1" applyBorder="1"/>
    <xf numFmtId="0" fontId="6" fillId="0" borderId="0" xfId="0" applyFont="1" applyFill="1" applyBorder="1"/>
    <xf numFmtId="165" fontId="4" fillId="0" borderId="0" xfId="1" applyNumberFormat="1" applyFont="1" applyFill="1" applyBorder="1"/>
    <xf numFmtId="165" fontId="4" fillId="0" borderId="0" xfId="1" applyNumberFormat="1" applyFont="1" applyFill="1" applyBorder="1" applyAlignment="1">
      <alignment horizontal="right"/>
    </xf>
    <xf numFmtId="165" fontId="4" fillId="0" borderId="1" xfId="1" applyNumberFormat="1" applyFont="1" applyFill="1" applyBorder="1" applyAlignment="1"/>
    <xf numFmtId="0" fontId="0" fillId="0" borderId="0" xfId="0" applyFill="1" applyBorder="1" applyAlignment="1">
      <alignment horizontal="center"/>
    </xf>
    <xf numFmtId="22" fontId="0" fillId="0" borderId="0" xfId="0" applyNumberFormat="1" applyFill="1" applyBorder="1"/>
    <xf numFmtId="0" fontId="0" fillId="0" borderId="0" xfId="0" applyBorder="1"/>
    <xf numFmtId="0" fontId="0" fillId="0" borderId="0" xfId="0" applyAlignment="1">
      <alignment horizontal="center"/>
    </xf>
    <xf numFmtId="164" fontId="2" fillId="0" borderId="0" xfId="1" applyNumberFormat="1" applyFont="1" applyFill="1" applyBorder="1" applyAlignment="1">
      <alignment horizontal="center" vertical="center"/>
    </xf>
    <xf numFmtId="164" fontId="10" fillId="0" borderId="0" xfId="1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1" fillId="0" borderId="0" xfId="0" applyFont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/>
    <xf numFmtId="16" fontId="11" fillId="0" borderId="0" xfId="0" applyNumberFormat="1" applyFont="1" applyFill="1" applyBorder="1"/>
    <xf numFmtId="165" fontId="12" fillId="0" borderId="0" xfId="1" applyNumberFormat="1" applyFont="1" applyFill="1" applyBorder="1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13" fillId="0" borderId="0" xfId="1" applyNumberFormat="1" applyFont="1" applyFill="1" applyBorder="1"/>
    <xf numFmtId="165" fontId="13" fillId="0" borderId="0" xfId="0" applyNumberFormat="1" applyFont="1" applyFill="1" applyBorder="1" applyAlignment="1">
      <alignment horizontal="right"/>
    </xf>
    <xf numFmtId="0" fontId="13" fillId="0" borderId="0" xfId="0" applyFont="1" applyFill="1"/>
    <xf numFmtId="0" fontId="13" fillId="0" borderId="0" xfId="0" applyFont="1"/>
    <xf numFmtId="0" fontId="13" fillId="0" borderId="0" xfId="0" applyFont="1" applyFill="1" applyBorder="1" applyAlignment="1">
      <alignment horizontal="right"/>
    </xf>
    <xf numFmtId="16" fontId="3" fillId="0" borderId="2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7" fontId="11" fillId="0" borderId="0" xfId="0" applyNumberFormat="1" applyFont="1" applyFill="1" applyBorder="1"/>
    <xf numFmtId="0" fontId="11" fillId="0" borderId="0" xfId="0" applyFont="1" applyFill="1"/>
    <xf numFmtId="165" fontId="11" fillId="0" borderId="0" xfId="1" applyNumberFormat="1" applyFont="1" applyFill="1" applyBorder="1"/>
    <xf numFmtId="22" fontId="11" fillId="0" borderId="0" xfId="0" applyNumberFormat="1" applyFont="1" applyFill="1" applyBorder="1"/>
    <xf numFmtId="165" fontId="7" fillId="0" borderId="2" xfId="1" applyNumberFormat="1" applyFont="1" applyFill="1" applyBorder="1" applyAlignment="1">
      <alignment horizontal="right"/>
    </xf>
    <xf numFmtId="165" fontId="7" fillId="0" borderId="2" xfId="1" applyNumberFormat="1" applyFont="1" applyFill="1" applyBorder="1"/>
    <xf numFmtId="164" fontId="15" fillId="0" borderId="0" xfId="1" applyNumberFormat="1" applyFont="1" applyAlignment="1">
      <alignment horizontal="left"/>
    </xf>
    <xf numFmtId="164" fontId="16" fillId="0" borderId="0" xfId="0" applyNumberFormat="1" applyFont="1" applyFill="1" applyBorder="1" applyAlignment="1">
      <alignment horizontal="left" vertical="center"/>
    </xf>
    <xf numFmtId="164" fontId="17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 applyFill="1" applyBorder="1"/>
    <xf numFmtId="0" fontId="26" fillId="0" borderId="0" xfId="0" applyFont="1" applyBorder="1" applyAlignment="1">
      <alignment horizontal="center" vertical="center"/>
    </xf>
    <xf numFmtId="165" fontId="0" fillId="0" borderId="0" xfId="0" applyNumberFormat="1" applyFill="1" applyBorder="1" applyAlignment="1">
      <alignment horizontal="right"/>
    </xf>
    <xf numFmtId="168" fontId="11" fillId="0" borderId="0" xfId="0" applyNumberFormat="1" applyFont="1" applyFill="1" applyBorder="1"/>
    <xf numFmtId="165" fontId="7" fillId="0" borderId="0" xfId="1" applyNumberFormat="1" applyFont="1" applyFill="1" applyBorder="1" applyAlignment="1">
      <alignment horizontal="right"/>
    </xf>
    <xf numFmtId="165" fontId="7" fillId="0" borderId="0" xfId="1" applyNumberFormat="1" applyFont="1" applyFill="1" applyBorder="1"/>
    <xf numFmtId="165" fontId="7" fillId="0" borderId="0" xfId="1" applyNumberFormat="1" applyFont="1" applyFill="1" applyBorder="1" applyAlignment="1"/>
    <xf numFmtId="166" fontId="0" fillId="0" borderId="0" xfId="0" applyNumberFormat="1" applyFill="1"/>
    <xf numFmtId="165" fontId="0" fillId="0" borderId="2" xfId="1" applyNumberFormat="1" applyFont="1" applyFill="1" applyBorder="1" applyAlignment="1">
      <alignment horizontal="right"/>
    </xf>
    <xf numFmtId="0" fontId="0" fillId="0" borderId="2" xfId="0" applyFill="1" applyBorder="1"/>
    <xf numFmtId="0" fontId="11" fillId="0" borderId="2" xfId="0" applyFont="1" applyFill="1" applyBorder="1"/>
    <xf numFmtId="165" fontId="0" fillId="0" borderId="2" xfId="1" applyNumberFormat="1" applyFont="1" applyFill="1" applyBorder="1"/>
    <xf numFmtId="165" fontId="0" fillId="0" borderId="2" xfId="1" applyNumberFormat="1" applyFont="1" applyFill="1" applyBorder="1" applyAlignment="1"/>
    <xf numFmtId="167" fontId="0" fillId="2" borderId="0" xfId="0" applyNumberFormat="1" applyFill="1" applyBorder="1" applyAlignment="1">
      <alignment horizontal="right"/>
    </xf>
    <xf numFmtId="165" fontId="0" fillId="2" borderId="0" xfId="0" applyNumberFormat="1" applyFill="1" applyBorder="1" applyAlignment="1">
      <alignment horizontal="right"/>
    </xf>
    <xf numFmtId="164" fontId="2" fillId="3" borderId="0" xfId="1" applyNumberFormat="1" applyFont="1" applyFill="1" applyBorder="1" applyAlignment="1">
      <alignment horizontal="center" vertical="center"/>
    </xf>
    <xf numFmtId="164" fontId="10" fillId="3" borderId="0" xfId="1" applyNumberFormat="1" applyFont="1" applyFill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26" fillId="4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killen/Local%20Settings/Temporary%20Internet%20Files/OLK45/Date%20Lin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180"/>
  <sheetViews>
    <sheetView topLeftCell="A24" zoomScale="75" workbookViewId="0">
      <selection activeCell="O51" sqref="O51"/>
    </sheetView>
  </sheetViews>
  <sheetFormatPr defaultRowHeight="12.75" x14ac:dyDescent="0.2"/>
  <cols>
    <col min="1" max="1" width="1" style="34" customWidth="1"/>
    <col min="2" max="2" width="1.5703125" customWidth="1"/>
    <col min="3" max="3" width="14.85546875" customWidth="1"/>
    <col min="4" max="4" width="9" customWidth="1"/>
    <col min="5" max="5" width="7.85546875" style="22" customWidth="1"/>
    <col min="6" max="6" width="11.42578125" hidden="1" customWidth="1"/>
    <col min="7" max="7" width="2.5703125" hidden="1" customWidth="1"/>
    <col min="8" max="8" width="11.42578125" hidden="1" customWidth="1"/>
    <col min="9" max="9" width="3.85546875" hidden="1" customWidth="1"/>
    <col min="10" max="10" width="11.42578125" hidden="1" customWidth="1"/>
    <col min="11" max="11" width="5.5703125" customWidth="1"/>
    <col min="12" max="12" width="11.7109375" customWidth="1"/>
    <col min="13" max="13" width="2.7109375" customWidth="1"/>
    <col min="14" max="14" width="11.7109375" customWidth="1"/>
    <col min="15" max="15" width="3.5703125" style="39" customWidth="1"/>
    <col min="16" max="16" width="1.85546875" customWidth="1"/>
    <col min="17" max="17" width="11.42578125" hidden="1" customWidth="1"/>
    <col min="18" max="18" width="2.7109375" hidden="1" customWidth="1"/>
    <col min="19" max="19" width="11.42578125" hidden="1" customWidth="1"/>
    <col min="20" max="20" width="11.7109375" customWidth="1"/>
    <col min="21" max="21" width="2.7109375" customWidth="1"/>
    <col min="22" max="22" width="11.7109375" customWidth="1"/>
    <col min="23" max="23" width="2.7109375" customWidth="1"/>
    <col min="24" max="24" width="15.28515625" customWidth="1"/>
    <col min="25" max="25" width="3.5703125" customWidth="1"/>
    <col min="26" max="26" width="15.28515625" customWidth="1"/>
    <col min="27" max="27" width="11.7109375" customWidth="1"/>
    <col min="28" max="28" width="12.5703125" style="39" customWidth="1"/>
    <col min="29" max="29" width="22.140625" style="34" customWidth="1"/>
    <col min="30" max="32" width="9.140625" style="22"/>
  </cols>
  <sheetData>
    <row r="1" spans="1:32" ht="22.5" customHeight="1" x14ac:dyDescent="0.2">
      <c r="A1" s="84" t="s">
        <v>0</v>
      </c>
      <c r="B1" s="84"/>
      <c r="C1" s="84"/>
      <c r="D1" s="84"/>
      <c r="E1" s="36"/>
      <c r="AA1" s="85" t="str">
        <f>[1]Dates!$Q$1</f>
        <v>Second Quarter 2001</v>
      </c>
      <c r="AB1" s="85"/>
      <c r="AD1" s="37"/>
      <c r="AE1" s="37"/>
      <c r="AF1" s="37"/>
    </row>
    <row r="2" spans="1:32" ht="15" customHeight="1" x14ac:dyDescent="0.2">
      <c r="C2" s="59" t="s">
        <v>67</v>
      </c>
    </row>
    <row r="3" spans="1:32" ht="13.5" thickBot="1" x14ac:dyDescent="0.25"/>
    <row r="4" spans="1:32" ht="20.25" customHeight="1" thickBot="1" x14ac:dyDescent="0.25">
      <c r="L4" s="86" t="s">
        <v>47</v>
      </c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8"/>
    </row>
    <row r="5" spans="1:32" ht="8.25" customHeight="1" x14ac:dyDescent="0.2"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32" x14ac:dyDescent="0.2">
      <c r="V6" s="15" t="s">
        <v>6</v>
      </c>
      <c r="AA6" s="15" t="s">
        <v>45</v>
      </c>
    </row>
    <row r="7" spans="1:32" s="35" customFormat="1" x14ac:dyDescent="0.2">
      <c r="A7" s="32"/>
      <c r="B7" s="32"/>
      <c r="C7" s="32"/>
      <c r="D7" s="32"/>
      <c r="E7" s="32"/>
      <c r="F7" s="15" t="s">
        <v>1</v>
      </c>
      <c r="G7" s="32"/>
      <c r="H7" s="15" t="s">
        <v>2</v>
      </c>
      <c r="I7" s="32"/>
      <c r="J7" s="15" t="s">
        <v>3</v>
      </c>
      <c r="K7" s="15"/>
      <c r="L7" s="15" t="s">
        <v>1</v>
      </c>
      <c r="M7" s="32"/>
      <c r="N7" s="15" t="s">
        <v>3</v>
      </c>
      <c r="O7" s="40"/>
      <c r="P7" s="32"/>
      <c r="Q7" s="15" t="s">
        <v>4</v>
      </c>
      <c r="R7" s="32"/>
      <c r="S7" s="15" t="s">
        <v>5</v>
      </c>
      <c r="T7" s="32"/>
      <c r="U7" s="32"/>
      <c r="V7" s="15" t="s">
        <v>44</v>
      </c>
      <c r="W7" s="32"/>
      <c r="X7" s="15" t="s">
        <v>7</v>
      </c>
      <c r="Y7" s="15"/>
      <c r="Z7" s="15"/>
      <c r="AA7" s="15" t="s">
        <v>46</v>
      </c>
      <c r="AB7" s="52"/>
      <c r="AC7" s="32"/>
      <c r="AD7" s="38"/>
      <c r="AE7" s="38"/>
      <c r="AF7" s="38"/>
    </row>
    <row r="8" spans="1:32" s="35" customFormat="1" x14ac:dyDescent="0.2">
      <c r="A8" s="32"/>
      <c r="B8" s="32"/>
      <c r="C8" s="32"/>
      <c r="D8" s="32"/>
      <c r="E8" s="32"/>
      <c r="F8" s="16" t="s">
        <v>8</v>
      </c>
      <c r="G8" s="32"/>
      <c r="H8" s="16" t="s">
        <v>9</v>
      </c>
      <c r="I8" s="32"/>
      <c r="J8" s="16" t="s">
        <v>9</v>
      </c>
      <c r="K8" s="15"/>
      <c r="L8" s="16" t="s">
        <v>10</v>
      </c>
      <c r="M8" s="32"/>
      <c r="N8" s="16" t="s">
        <v>11</v>
      </c>
      <c r="O8" s="40"/>
      <c r="P8" s="32"/>
      <c r="Q8" s="16" t="s">
        <v>12</v>
      </c>
      <c r="R8" s="32"/>
      <c r="S8" s="16" t="s">
        <v>13</v>
      </c>
      <c r="T8" s="16" t="s">
        <v>3</v>
      </c>
      <c r="U8" s="15"/>
      <c r="V8" s="51">
        <v>37050</v>
      </c>
      <c r="W8" s="15"/>
      <c r="X8" s="16" t="s">
        <v>3</v>
      </c>
      <c r="Y8" s="15"/>
      <c r="Z8" s="15"/>
      <c r="AA8" s="16" t="s">
        <v>14</v>
      </c>
      <c r="AB8" s="52"/>
      <c r="AC8" s="32"/>
      <c r="AD8" s="38"/>
      <c r="AE8" s="38"/>
      <c r="AF8" s="38"/>
    </row>
    <row r="9" spans="1:32" ht="5.25" customHeigh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3"/>
      <c r="M9" s="14"/>
      <c r="N9" s="14"/>
      <c r="O9" s="41"/>
      <c r="P9" s="14"/>
      <c r="Q9" s="14"/>
      <c r="R9" s="14"/>
      <c r="S9" s="17"/>
      <c r="T9" s="3"/>
      <c r="U9" s="3"/>
      <c r="V9" s="4"/>
      <c r="W9" s="14"/>
      <c r="X9" s="3"/>
      <c r="Y9" s="14"/>
      <c r="Z9" s="14"/>
      <c r="AA9" s="3"/>
      <c r="AB9" s="41"/>
      <c r="AC9" s="14"/>
    </row>
    <row r="10" spans="1:32" ht="14.1" customHeight="1" x14ac:dyDescent="0.2">
      <c r="A10" s="14"/>
      <c r="B10" s="18" t="s">
        <v>15</v>
      </c>
      <c r="C10" s="18"/>
      <c r="D10" s="14"/>
      <c r="E10" s="14"/>
      <c r="F10" s="14"/>
      <c r="G10" s="14"/>
      <c r="H10" s="14"/>
      <c r="I10" s="14"/>
      <c r="J10" s="14"/>
      <c r="K10" s="14"/>
      <c r="L10" s="3"/>
      <c r="M10" s="14"/>
      <c r="N10" s="14"/>
      <c r="O10" s="41"/>
      <c r="P10" s="14"/>
      <c r="Q10" s="14"/>
      <c r="R10" s="14"/>
      <c r="S10" s="14"/>
      <c r="T10" s="3"/>
      <c r="U10" s="3"/>
      <c r="V10" s="4"/>
      <c r="W10" s="14"/>
      <c r="X10" s="3"/>
      <c r="Y10" s="14"/>
      <c r="Z10" s="14"/>
      <c r="AA10" s="3"/>
      <c r="AB10" s="41"/>
      <c r="AC10" s="14"/>
    </row>
    <row r="11" spans="1:32" ht="14.1" customHeight="1" x14ac:dyDescent="0.2">
      <c r="A11" s="14"/>
      <c r="B11" s="18"/>
      <c r="C11" s="60" t="s">
        <v>16</v>
      </c>
      <c r="D11" s="14"/>
      <c r="E11" s="14"/>
      <c r="F11" s="14">
        <v>231.2</v>
      </c>
      <c r="G11" s="14"/>
      <c r="H11" s="14">
        <v>30.4</v>
      </c>
      <c r="I11" s="5" t="s">
        <v>17</v>
      </c>
      <c r="J11" s="5"/>
      <c r="K11" s="5"/>
      <c r="L11" s="1">
        <v>271.8</v>
      </c>
      <c r="M11" s="14"/>
      <c r="N11" s="14">
        <v>5.0999999999999996</v>
      </c>
      <c r="O11" s="41" t="s">
        <v>18</v>
      </c>
      <c r="P11" s="14"/>
      <c r="Q11" s="5">
        <v>0</v>
      </c>
      <c r="R11" s="14"/>
      <c r="S11" s="5">
        <f>SUM(M11:Q11)</f>
        <v>5.0999999999999996</v>
      </c>
      <c r="T11" s="19">
        <f>SUM(L11:N15)</f>
        <v>907.6</v>
      </c>
      <c r="U11" s="19"/>
      <c r="V11" s="2">
        <v>510.5</v>
      </c>
      <c r="W11" s="14"/>
      <c r="X11" s="19">
        <f>V11-T11</f>
        <v>-397.1</v>
      </c>
      <c r="Y11" s="20"/>
      <c r="Z11" s="20"/>
      <c r="AA11" s="19">
        <v>16.600000000000001</v>
      </c>
      <c r="AB11" s="53"/>
      <c r="AC11" s="14"/>
    </row>
    <row r="12" spans="1:32" ht="14.1" customHeight="1" x14ac:dyDescent="0.2">
      <c r="A12" s="14"/>
      <c r="B12" s="18"/>
      <c r="C12" s="60"/>
      <c r="D12" s="14"/>
      <c r="E12" s="14"/>
      <c r="F12" s="14"/>
      <c r="G12" s="14"/>
      <c r="H12" s="14"/>
      <c r="I12" s="5"/>
      <c r="J12" s="5"/>
      <c r="K12" s="5"/>
      <c r="L12" s="1"/>
      <c r="M12" s="14"/>
      <c r="N12" s="24">
        <v>30</v>
      </c>
      <c r="O12" s="41"/>
      <c r="P12" s="14"/>
      <c r="Q12" s="5"/>
      <c r="R12" s="14"/>
      <c r="S12" s="5"/>
      <c r="T12" s="19"/>
      <c r="U12" s="19"/>
      <c r="V12" s="2"/>
      <c r="W12" s="14"/>
      <c r="X12" s="19"/>
      <c r="Y12" s="20"/>
      <c r="Z12" s="20"/>
      <c r="AA12" s="19"/>
      <c r="AB12" s="53"/>
      <c r="AC12" s="14"/>
    </row>
    <row r="13" spans="1:32" ht="14.1" customHeight="1" x14ac:dyDescent="0.2">
      <c r="A13" s="14"/>
      <c r="B13" s="18"/>
      <c r="C13" s="60"/>
      <c r="D13" s="14"/>
      <c r="E13" s="14"/>
      <c r="F13" s="14"/>
      <c r="G13" s="14"/>
      <c r="H13" s="14"/>
      <c r="I13" s="5"/>
      <c r="J13" s="5"/>
      <c r="K13" s="5"/>
      <c r="L13" s="1"/>
      <c r="M13" s="14"/>
      <c r="N13" s="5">
        <v>0.7</v>
      </c>
      <c r="O13" s="41" t="s">
        <v>50</v>
      </c>
      <c r="P13" s="14"/>
      <c r="Q13" s="5"/>
      <c r="R13" s="14"/>
      <c r="S13" s="5"/>
      <c r="T13" s="19"/>
      <c r="U13" s="19"/>
      <c r="V13" s="2"/>
      <c r="W13" s="14"/>
      <c r="X13" s="19"/>
      <c r="Y13" s="20"/>
      <c r="Z13" s="20"/>
      <c r="AA13" s="19"/>
      <c r="AB13" s="53"/>
      <c r="AC13" s="14"/>
    </row>
    <row r="14" spans="1:32" ht="14.1" customHeight="1" x14ac:dyDescent="0.2">
      <c r="A14" s="14"/>
      <c r="B14" s="18"/>
      <c r="C14" s="60"/>
      <c r="D14" s="14"/>
      <c r="E14" s="14"/>
      <c r="F14" s="14"/>
      <c r="G14" s="14"/>
      <c r="H14" s="14"/>
      <c r="I14" s="5"/>
      <c r="J14" s="5"/>
      <c r="K14" s="5"/>
      <c r="L14" s="1"/>
      <c r="M14" s="14"/>
      <c r="N14" s="5">
        <v>600</v>
      </c>
      <c r="O14" s="41" t="s">
        <v>54</v>
      </c>
      <c r="P14" s="14"/>
      <c r="Q14" s="5"/>
      <c r="R14" s="14"/>
      <c r="S14" s="5"/>
      <c r="T14" s="19"/>
      <c r="U14" s="19"/>
      <c r="V14" s="2"/>
      <c r="W14" s="14"/>
      <c r="X14" s="19"/>
      <c r="Y14" s="20"/>
      <c r="Z14" s="20"/>
      <c r="AA14" s="19"/>
      <c r="AB14" s="53"/>
      <c r="AC14" s="14"/>
    </row>
    <row r="15" spans="1:32" ht="14.1" customHeight="1" x14ac:dyDescent="0.2">
      <c r="A15" s="14"/>
      <c r="B15" s="18"/>
      <c r="C15" s="60"/>
      <c r="D15" s="14"/>
      <c r="E15" s="14"/>
      <c r="F15" s="14"/>
      <c r="G15" s="14"/>
      <c r="H15" s="14"/>
      <c r="I15" s="5"/>
      <c r="J15" s="5"/>
      <c r="K15" s="5"/>
      <c r="L15" s="1"/>
      <c r="M15" s="14"/>
      <c r="N15" s="5"/>
      <c r="O15" s="41"/>
      <c r="P15" s="14"/>
      <c r="Q15" s="5"/>
      <c r="R15" s="14"/>
      <c r="S15" s="5"/>
      <c r="T15" s="19"/>
      <c r="U15" s="19"/>
      <c r="V15" s="2"/>
      <c r="W15" s="14"/>
      <c r="X15" s="19"/>
      <c r="Y15" s="20"/>
      <c r="Z15" s="20"/>
      <c r="AA15" s="19"/>
      <c r="AB15" s="53"/>
      <c r="AC15" s="14"/>
    </row>
    <row r="16" spans="1:32" ht="5.25" customHeight="1" x14ac:dyDescent="0.2">
      <c r="A16" s="14"/>
      <c r="B16" s="18"/>
      <c r="C16" s="60"/>
      <c r="D16" s="14"/>
      <c r="E16" s="14"/>
      <c r="F16" s="14"/>
      <c r="G16" s="14"/>
      <c r="H16" s="14"/>
      <c r="I16" s="5"/>
      <c r="J16" s="5"/>
      <c r="K16" s="5"/>
      <c r="L16" s="1"/>
      <c r="M16" s="14"/>
      <c r="N16" s="14"/>
      <c r="O16" s="41"/>
      <c r="P16" s="14"/>
      <c r="Q16" s="5"/>
      <c r="R16" s="14"/>
      <c r="S16" s="5"/>
      <c r="T16" s="19"/>
      <c r="U16" s="19"/>
      <c r="V16" s="2"/>
      <c r="W16" s="14"/>
      <c r="X16" s="19"/>
      <c r="Y16" s="20"/>
      <c r="Z16" s="20"/>
      <c r="AA16" s="19"/>
      <c r="AB16" s="53"/>
      <c r="AC16" s="14"/>
    </row>
    <row r="17" spans="1:29" ht="14.1" customHeight="1" x14ac:dyDescent="0.2">
      <c r="A17" s="14"/>
      <c r="B17" s="18"/>
      <c r="C17" s="61" t="s">
        <v>19</v>
      </c>
      <c r="D17" s="14"/>
      <c r="E17" s="14"/>
      <c r="F17" s="21">
        <v>0</v>
      </c>
      <c r="G17" s="14"/>
      <c r="H17" s="14">
        <v>3.4</v>
      </c>
      <c r="I17" s="5" t="s">
        <v>20</v>
      </c>
      <c r="J17" s="5"/>
      <c r="K17" s="5"/>
      <c r="L17" s="3">
        <v>17.2</v>
      </c>
      <c r="M17" s="14"/>
      <c r="N17" s="5">
        <v>-30</v>
      </c>
      <c r="O17" s="41" t="s">
        <v>21</v>
      </c>
      <c r="P17" s="14"/>
      <c r="Q17" s="5"/>
      <c r="R17" s="14"/>
      <c r="S17" s="14"/>
      <c r="T17" s="71">
        <f>N17+L17</f>
        <v>-12.8</v>
      </c>
      <c r="U17" s="3"/>
      <c r="V17" s="7">
        <v>10.5</v>
      </c>
      <c r="W17" s="14"/>
      <c r="X17" s="19">
        <f>V17-T17</f>
        <v>23.3</v>
      </c>
      <c r="Y17" s="20"/>
      <c r="Z17" s="20"/>
      <c r="AA17" s="76">
        <v>2.2000000000000002</v>
      </c>
      <c r="AB17" s="54"/>
      <c r="AC17" s="14"/>
    </row>
    <row r="18" spans="1:29" ht="14.1" hidden="1" customHeight="1" x14ac:dyDescent="0.2">
      <c r="A18" s="14"/>
      <c r="B18" s="18"/>
      <c r="C18" s="22"/>
      <c r="D18" s="22"/>
      <c r="F18" s="22"/>
      <c r="G18" s="22"/>
      <c r="H18" s="22"/>
      <c r="I18" s="22"/>
      <c r="J18" s="22"/>
      <c r="K18" s="22"/>
      <c r="L18" s="23"/>
      <c r="M18" s="14"/>
      <c r="O18" s="41"/>
      <c r="P18" s="14"/>
      <c r="Q18" s="14"/>
      <c r="R18" s="14"/>
      <c r="S18" s="14"/>
      <c r="T18" s="3"/>
      <c r="U18" s="3"/>
      <c r="V18" s="4"/>
      <c r="W18" s="14"/>
      <c r="X18" s="3"/>
      <c r="Y18" s="14"/>
      <c r="Z18" s="14"/>
      <c r="AA18" s="3"/>
      <c r="AB18" s="41"/>
      <c r="AC18" s="14"/>
    </row>
    <row r="19" spans="1:29" ht="5.25" customHeight="1" x14ac:dyDescent="0.2">
      <c r="A19" s="14"/>
      <c r="B19" s="18"/>
      <c r="C19" s="18"/>
      <c r="D19" s="14"/>
      <c r="E19" s="14"/>
      <c r="F19" s="14"/>
      <c r="G19" s="14"/>
      <c r="H19" s="14"/>
      <c r="I19" s="14"/>
      <c r="J19" s="14"/>
      <c r="K19" s="14"/>
      <c r="L19" s="3"/>
      <c r="M19" s="14"/>
      <c r="N19" s="14"/>
      <c r="O19" s="41"/>
      <c r="P19" s="5"/>
      <c r="Q19" s="14"/>
      <c r="R19" s="5"/>
      <c r="S19" s="5"/>
      <c r="T19" s="6"/>
      <c r="U19" s="6"/>
      <c r="V19" s="4"/>
      <c r="W19" s="5"/>
      <c r="X19" s="3"/>
      <c r="Y19" s="14"/>
      <c r="Z19" s="14"/>
      <c r="AA19" s="3"/>
      <c r="AB19" s="41"/>
      <c r="AC19" s="14"/>
    </row>
    <row r="20" spans="1:29" ht="14.1" customHeight="1" x14ac:dyDescent="0.2">
      <c r="A20" s="14"/>
      <c r="C20" s="68" t="s">
        <v>37</v>
      </c>
      <c r="D20" s="14"/>
      <c r="E20" s="14"/>
      <c r="F20" s="14"/>
      <c r="G20" s="14"/>
      <c r="H20" s="14"/>
      <c r="I20" s="14"/>
      <c r="J20" s="14"/>
      <c r="K20" s="14"/>
      <c r="L20" s="8">
        <v>0</v>
      </c>
      <c r="M20" s="14"/>
      <c r="N20" s="5">
        <v>-600</v>
      </c>
      <c r="O20" s="41" t="s">
        <v>54</v>
      </c>
      <c r="P20" s="5"/>
      <c r="Q20" s="14"/>
      <c r="R20" s="5"/>
      <c r="S20" s="5"/>
      <c r="T20" s="6">
        <v>-600</v>
      </c>
      <c r="U20" s="6"/>
      <c r="V20" s="2">
        <v>-473.5</v>
      </c>
      <c r="W20" s="5"/>
      <c r="X20" s="19">
        <f>V20-T20</f>
        <v>126.5</v>
      </c>
      <c r="Y20" s="14"/>
      <c r="Z20" s="14"/>
      <c r="AA20" s="6">
        <v>0</v>
      </c>
      <c r="AB20" s="72"/>
      <c r="AC20" s="14"/>
    </row>
    <row r="21" spans="1:29" ht="14.1" customHeight="1" x14ac:dyDescent="0.2">
      <c r="A21" s="14"/>
      <c r="B21" s="18"/>
      <c r="C21" s="18"/>
      <c r="D21" s="14"/>
      <c r="E21" s="14"/>
      <c r="F21" s="14"/>
      <c r="G21" s="14"/>
      <c r="H21" s="14"/>
      <c r="I21" s="14"/>
      <c r="J21" s="14"/>
      <c r="K21" s="14"/>
      <c r="L21" s="3"/>
      <c r="M21" s="14"/>
      <c r="N21" s="14"/>
      <c r="O21" s="41"/>
      <c r="P21" s="5"/>
      <c r="Q21" s="14"/>
      <c r="R21" s="5"/>
      <c r="S21" s="5"/>
      <c r="T21" s="6"/>
      <c r="U21" s="6"/>
      <c r="V21" s="4"/>
      <c r="W21" s="5"/>
      <c r="X21" s="3"/>
      <c r="Y21" s="14"/>
      <c r="Z21" s="14"/>
      <c r="AA21" s="3"/>
      <c r="AB21" s="41"/>
      <c r="AC21" s="14"/>
    </row>
    <row r="22" spans="1:29" ht="14.1" customHeight="1" x14ac:dyDescent="0.2">
      <c r="A22" s="14"/>
      <c r="B22" s="18"/>
      <c r="C22" s="18"/>
      <c r="D22" s="14"/>
      <c r="E22" s="14"/>
      <c r="F22" s="14"/>
      <c r="G22" s="14"/>
      <c r="H22" s="14"/>
      <c r="I22" s="14"/>
      <c r="J22" s="14"/>
      <c r="K22" s="14"/>
      <c r="L22" s="3"/>
      <c r="M22" s="14"/>
      <c r="N22" s="14"/>
      <c r="O22" s="41"/>
      <c r="P22" s="5"/>
      <c r="Q22" s="14"/>
      <c r="R22" s="5"/>
      <c r="S22" s="5"/>
      <c r="T22" s="6"/>
      <c r="U22" s="6"/>
      <c r="V22" s="4"/>
      <c r="W22" s="5"/>
      <c r="X22" s="3"/>
      <c r="Y22" s="14"/>
      <c r="Z22" s="14"/>
      <c r="AA22" s="3"/>
      <c r="AB22" s="41"/>
      <c r="AC22" s="14"/>
    </row>
    <row r="23" spans="1:29" ht="14.1" customHeight="1" x14ac:dyDescent="0.2">
      <c r="A23" s="14"/>
      <c r="B23" s="62" t="s">
        <v>22</v>
      </c>
      <c r="C23" s="18"/>
      <c r="D23" s="14"/>
      <c r="E23" s="14"/>
      <c r="F23" s="14">
        <v>75.900000000000006</v>
      </c>
      <c r="G23" s="14"/>
      <c r="H23" s="14">
        <v>4.5999999999999996</v>
      </c>
      <c r="I23" s="5" t="s">
        <v>23</v>
      </c>
      <c r="J23" s="5"/>
      <c r="K23" s="5"/>
      <c r="L23" s="3">
        <v>80.400000000000006</v>
      </c>
      <c r="M23" s="14"/>
      <c r="N23" s="14">
        <v>1.9</v>
      </c>
      <c r="O23" s="41" t="s">
        <v>18</v>
      </c>
      <c r="P23" s="5"/>
      <c r="Q23" s="5">
        <v>0</v>
      </c>
      <c r="R23" s="5"/>
      <c r="S23" s="5">
        <f>SUM(M23:Q23)</f>
        <v>1.9</v>
      </c>
      <c r="T23" s="6">
        <f>L23+N23</f>
        <v>82.300000000000011</v>
      </c>
      <c r="U23" s="6"/>
      <c r="V23" s="2">
        <v>-39.1</v>
      </c>
      <c r="W23" s="5"/>
      <c r="X23" s="19">
        <f>V23-T23</f>
        <v>-121.4</v>
      </c>
      <c r="Y23" s="20"/>
      <c r="Z23" s="20"/>
      <c r="AA23" s="19">
        <v>75</v>
      </c>
      <c r="AB23" s="41"/>
      <c r="AC23" s="14"/>
    </row>
    <row r="24" spans="1:29" ht="14.1" customHeight="1" x14ac:dyDescent="0.2">
      <c r="A24" s="14"/>
      <c r="B24" s="18"/>
      <c r="C24" s="18" t="s">
        <v>52</v>
      </c>
      <c r="D24" s="14"/>
      <c r="E24" s="14"/>
      <c r="F24" s="14"/>
      <c r="G24" s="14"/>
      <c r="H24" s="14"/>
      <c r="I24" s="14"/>
      <c r="J24" s="14"/>
      <c r="K24" s="14"/>
      <c r="L24" s="3"/>
      <c r="M24" s="14"/>
      <c r="N24" s="5">
        <v>15.7</v>
      </c>
      <c r="O24" s="41" t="s">
        <v>24</v>
      </c>
      <c r="P24" s="5"/>
      <c r="Q24" s="14"/>
      <c r="R24" s="5"/>
      <c r="S24" s="5"/>
      <c r="T24" s="6">
        <v>15.7</v>
      </c>
      <c r="U24" s="6"/>
      <c r="V24" s="2">
        <v>-37.799999999999997</v>
      </c>
      <c r="W24" s="5"/>
      <c r="X24" s="71">
        <f>V24-N24</f>
        <v>-53.5</v>
      </c>
      <c r="Y24" s="14"/>
      <c r="Z24" s="14"/>
      <c r="AA24" s="19"/>
      <c r="AB24" s="53"/>
      <c r="AC24" s="14"/>
    </row>
    <row r="25" spans="1:29" ht="14.1" customHeight="1" x14ac:dyDescent="0.2">
      <c r="A25" s="14"/>
      <c r="B25" s="18"/>
      <c r="C25" s="18"/>
      <c r="D25" s="14"/>
      <c r="E25" s="14"/>
      <c r="F25" s="14"/>
      <c r="G25" s="14"/>
      <c r="H25" s="14"/>
      <c r="I25" s="14"/>
      <c r="J25" s="14"/>
      <c r="K25" s="14"/>
      <c r="L25" s="3"/>
      <c r="M25" s="14"/>
      <c r="N25" s="14"/>
      <c r="O25" s="41"/>
      <c r="P25" s="5"/>
      <c r="Q25" s="14"/>
      <c r="R25" s="5"/>
      <c r="S25" s="5"/>
      <c r="T25" s="6"/>
      <c r="U25" s="6"/>
      <c r="V25" s="2"/>
      <c r="W25" s="5"/>
      <c r="X25" s="3"/>
      <c r="Y25" s="14"/>
      <c r="Z25" s="20"/>
      <c r="AA25" s="19"/>
      <c r="AB25" s="41"/>
      <c r="AC25" s="14"/>
    </row>
    <row r="26" spans="1:29" ht="14.1" customHeight="1" x14ac:dyDescent="0.2">
      <c r="A26" s="14"/>
      <c r="B26" s="63" t="s">
        <v>25</v>
      </c>
      <c r="C26" s="18"/>
      <c r="D26" s="14"/>
      <c r="E26" s="14"/>
      <c r="F26" s="5">
        <v>47.7</v>
      </c>
      <c r="G26" s="5"/>
      <c r="H26" s="5">
        <v>-2.7</v>
      </c>
      <c r="I26" s="5" t="s">
        <v>26</v>
      </c>
      <c r="J26" s="5"/>
      <c r="K26" s="5"/>
      <c r="L26" s="6">
        <v>52.6</v>
      </c>
      <c r="M26" s="14"/>
      <c r="N26" s="14">
        <v>1.1000000000000001</v>
      </c>
      <c r="O26" s="41" t="s">
        <v>18</v>
      </c>
      <c r="P26" s="5"/>
      <c r="Q26" s="5">
        <v>0</v>
      </c>
      <c r="R26" s="5"/>
      <c r="S26" s="5">
        <f>SUM(M26:Q26)</f>
        <v>1.1000000000000001</v>
      </c>
      <c r="T26" s="6">
        <f>N26+L26+N27</f>
        <v>54.6</v>
      </c>
      <c r="U26" s="6"/>
      <c r="V26" s="7">
        <v>-110.4</v>
      </c>
      <c r="W26" s="5"/>
      <c r="X26" s="6">
        <f>V26-T26</f>
        <v>-165</v>
      </c>
      <c r="Y26" s="5"/>
      <c r="Z26" s="5"/>
      <c r="AA26" s="6">
        <v>121.4</v>
      </c>
      <c r="AB26" s="55"/>
      <c r="AC26" s="14"/>
    </row>
    <row r="27" spans="1:29" ht="14.1" customHeight="1" x14ac:dyDescent="0.2">
      <c r="A27" s="14"/>
      <c r="B27" s="18"/>
      <c r="C27" s="18"/>
      <c r="D27" s="14"/>
      <c r="E27" s="14"/>
      <c r="F27" s="5"/>
      <c r="G27" s="5"/>
      <c r="H27" s="5"/>
      <c r="I27" s="5"/>
      <c r="J27" s="5"/>
      <c r="K27" s="5"/>
      <c r="L27" s="6"/>
      <c r="M27" s="14"/>
      <c r="N27" s="14">
        <v>0.9</v>
      </c>
      <c r="O27" s="41" t="s">
        <v>24</v>
      </c>
      <c r="P27" s="5"/>
      <c r="Q27" s="5"/>
      <c r="R27" s="5"/>
      <c r="S27" s="5"/>
      <c r="T27" s="6"/>
      <c r="U27" s="6"/>
      <c r="V27" s="7"/>
      <c r="W27" s="5"/>
      <c r="X27" s="6"/>
      <c r="Y27" s="5"/>
      <c r="Z27" s="5"/>
      <c r="AA27" s="6"/>
      <c r="AB27" s="55"/>
      <c r="AC27" s="14"/>
    </row>
    <row r="28" spans="1:29" ht="14.1" customHeight="1" x14ac:dyDescent="0.2">
      <c r="A28" s="14"/>
      <c r="B28" s="18"/>
      <c r="C28" s="18"/>
      <c r="D28" s="14"/>
      <c r="E28" s="14"/>
      <c r="F28" s="5"/>
      <c r="G28" s="5"/>
      <c r="H28" s="5"/>
      <c r="I28" s="5"/>
      <c r="J28" s="5"/>
      <c r="K28" s="5"/>
      <c r="L28" s="6"/>
      <c r="M28" s="14"/>
      <c r="N28" s="14"/>
      <c r="O28" s="41"/>
      <c r="P28" s="5"/>
      <c r="Q28" s="5"/>
      <c r="R28" s="5"/>
      <c r="S28" s="5"/>
      <c r="T28" s="6"/>
      <c r="U28" s="6"/>
      <c r="V28" s="7"/>
      <c r="W28" s="5"/>
      <c r="X28" s="6"/>
      <c r="Y28" s="5"/>
      <c r="Z28" s="5"/>
      <c r="AA28" s="6"/>
      <c r="AB28" s="55"/>
      <c r="AC28" s="14"/>
    </row>
    <row r="29" spans="1:29" ht="14.1" customHeight="1" x14ac:dyDescent="0.2">
      <c r="A29" s="14"/>
      <c r="B29" s="64" t="s">
        <v>27</v>
      </c>
      <c r="C29" s="18"/>
      <c r="D29" s="14"/>
      <c r="E29" s="14"/>
      <c r="F29" s="5">
        <v>8.5</v>
      </c>
      <c r="G29" s="5"/>
      <c r="H29" s="5">
        <v>0</v>
      </c>
      <c r="I29" s="5"/>
      <c r="J29" s="5"/>
      <c r="K29" s="5"/>
      <c r="L29" s="6">
        <v>10.199999999999999</v>
      </c>
      <c r="M29" s="14"/>
      <c r="N29" s="14">
        <v>0.5</v>
      </c>
      <c r="O29" s="41" t="s">
        <v>18</v>
      </c>
      <c r="P29" s="5"/>
      <c r="Q29" s="5">
        <v>0</v>
      </c>
      <c r="R29" s="5"/>
      <c r="S29" s="5">
        <f>SUM(M29:Q29)</f>
        <v>0.5</v>
      </c>
      <c r="T29" s="6">
        <f>N29+N30+L29</f>
        <v>10.7</v>
      </c>
      <c r="U29" s="6"/>
      <c r="V29" s="7">
        <v>11.8</v>
      </c>
      <c r="W29" s="5"/>
      <c r="X29" s="6">
        <f>V29-T29</f>
        <v>1.1000000000000014</v>
      </c>
      <c r="Y29" s="5"/>
      <c r="Z29" s="5"/>
      <c r="AA29" s="6">
        <v>1.7</v>
      </c>
      <c r="AB29" s="55"/>
      <c r="AC29" s="14"/>
    </row>
    <row r="30" spans="1:29" ht="14.1" customHeight="1" x14ac:dyDescent="0.2">
      <c r="A30" s="14"/>
      <c r="B30" s="18"/>
      <c r="C30" s="18"/>
      <c r="D30" s="14"/>
      <c r="E30" s="14"/>
      <c r="F30" s="5"/>
      <c r="G30" s="5"/>
      <c r="H30" s="5"/>
      <c r="I30" s="22"/>
      <c r="J30" s="22"/>
      <c r="K30" s="22"/>
      <c r="L30" s="6"/>
      <c r="M30" s="14"/>
      <c r="N30" s="5"/>
      <c r="O30" s="41"/>
      <c r="P30" s="5"/>
      <c r="Q30" s="5"/>
      <c r="R30" s="5"/>
      <c r="S30" s="5"/>
      <c r="T30" s="6"/>
      <c r="U30" s="6"/>
      <c r="V30" s="7"/>
      <c r="W30" s="5"/>
      <c r="X30" s="6"/>
      <c r="Y30" s="5"/>
      <c r="Z30" s="5"/>
      <c r="AA30" s="25"/>
      <c r="AB30" s="55"/>
      <c r="AC30" s="14"/>
    </row>
    <row r="31" spans="1:29" ht="14.1" customHeight="1" x14ac:dyDescent="0.2">
      <c r="A31" s="14"/>
      <c r="B31" s="18"/>
      <c r="C31" s="18"/>
      <c r="D31" s="14"/>
      <c r="E31" s="14"/>
      <c r="F31" s="5"/>
      <c r="G31" s="5"/>
      <c r="H31" s="5"/>
      <c r="I31" s="22"/>
      <c r="J31" s="22"/>
      <c r="K31" s="22"/>
      <c r="L31" s="6"/>
      <c r="M31" s="14"/>
      <c r="N31" s="14"/>
      <c r="O31" s="41"/>
      <c r="P31" s="5"/>
      <c r="Q31" s="5"/>
      <c r="R31" s="5"/>
      <c r="S31" s="5"/>
      <c r="T31" s="6"/>
      <c r="U31" s="6"/>
      <c r="V31" s="7"/>
      <c r="W31" s="5"/>
      <c r="X31" s="6"/>
      <c r="Y31" s="5"/>
      <c r="Z31" s="5"/>
      <c r="AA31" s="6"/>
      <c r="AB31" s="55"/>
      <c r="AC31" s="14"/>
    </row>
    <row r="32" spans="1:29" ht="14.1" customHeight="1" x14ac:dyDescent="0.2">
      <c r="A32" s="14"/>
      <c r="B32" s="18"/>
      <c r="C32" s="18"/>
      <c r="D32" s="14"/>
      <c r="E32" s="14"/>
      <c r="F32" s="5"/>
      <c r="G32" s="5"/>
      <c r="H32" s="5"/>
      <c r="I32" s="22"/>
      <c r="J32" s="22"/>
      <c r="K32" s="22"/>
      <c r="L32" s="6"/>
      <c r="M32" s="14"/>
      <c r="N32" s="14"/>
      <c r="O32" s="41"/>
      <c r="P32" s="5"/>
      <c r="Q32" s="5"/>
      <c r="R32" s="5"/>
      <c r="S32" s="5"/>
      <c r="T32" s="6"/>
      <c r="U32" s="6"/>
      <c r="V32" s="7"/>
      <c r="W32" s="5"/>
      <c r="X32" s="6"/>
      <c r="Y32" s="5"/>
      <c r="Z32" s="5"/>
      <c r="AA32" s="6"/>
      <c r="AB32" s="55"/>
      <c r="AC32" s="14"/>
    </row>
    <row r="33" spans="1:29" ht="14.1" customHeight="1" x14ac:dyDescent="0.2">
      <c r="A33" s="14"/>
      <c r="B33" s="65" t="s">
        <v>28</v>
      </c>
      <c r="C33" s="18"/>
      <c r="D33" s="14"/>
      <c r="E33" s="14"/>
      <c r="F33" s="5">
        <v>25.7</v>
      </c>
      <c r="G33" s="5"/>
      <c r="H33" s="5">
        <f>-30.4</f>
        <v>-30.4</v>
      </c>
      <c r="I33" s="5" t="s">
        <v>17</v>
      </c>
      <c r="J33" s="5"/>
      <c r="K33" s="5"/>
      <c r="L33" s="6">
        <v>-4.5999999999999996</v>
      </c>
      <c r="M33" s="14"/>
      <c r="N33" s="14">
        <v>0.8</v>
      </c>
      <c r="O33" s="41" t="s">
        <v>18</v>
      </c>
      <c r="P33" s="5"/>
      <c r="Q33" s="5">
        <v>0</v>
      </c>
      <c r="R33" s="5"/>
      <c r="S33" s="5">
        <f>SUM(M33:Q33)</f>
        <v>0.8</v>
      </c>
      <c r="T33" s="6">
        <f>SUM(L33:N34)</f>
        <v>-4.7</v>
      </c>
      <c r="U33" s="6"/>
      <c r="V33" s="7">
        <v>-5.8</v>
      </c>
      <c r="W33" s="5"/>
      <c r="X33" s="6">
        <f>V33-T33</f>
        <v>-1.0999999999999996</v>
      </c>
      <c r="Y33" s="5"/>
      <c r="Z33" s="5"/>
      <c r="AA33" s="6">
        <v>0.9</v>
      </c>
      <c r="AB33" s="55"/>
      <c r="AC33" s="14"/>
    </row>
    <row r="34" spans="1:29" ht="14.1" customHeight="1" x14ac:dyDescent="0.2">
      <c r="A34" s="14"/>
      <c r="B34" s="18"/>
      <c r="C34" s="18"/>
      <c r="D34" s="14"/>
      <c r="E34" s="14"/>
      <c r="F34" s="5"/>
      <c r="G34" s="5"/>
      <c r="H34" s="5">
        <v>0.3</v>
      </c>
      <c r="I34" s="5" t="s">
        <v>29</v>
      </c>
      <c r="J34" s="5"/>
      <c r="K34" s="5"/>
      <c r="L34" s="6"/>
      <c r="M34" s="14"/>
      <c r="N34" s="5">
        <v>-0.9</v>
      </c>
      <c r="O34" s="41"/>
      <c r="P34" s="5"/>
      <c r="Q34" s="5"/>
      <c r="R34" s="5"/>
      <c r="S34" s="5"/>
      <c r="T34" s="6"/>
      <c r="U34" s="6"/>
      <c r="V34" s="7"/>
      <c r="W34" s="5"/>
      <c r="X34" s="6"/>
      <c r="Y34" s="5"/>
      <c r="Z34" s="5"/>
      <c r="AA34" s="6"/>
      <c r="AB34" s="55"/>
      <c r="AC34" s="14"/>
    </row>
    <row r="35" spans="1:29" ht="14.1" customHeight="1" x14ac:dyDescent="0.2">
      <c r="A35" s="14"/>
      <c r="B35" s="18"/>
      <c r="C35" s="18"/>
      <c r="D35" s="14"/>
      <c r="E35" s="14"/>
      <c r="F35" s="5"/>
      <c r="G35" s="5"/>
      <c r="H35" s="5"/>
      <c r="I35" s="5"/>
      <c r="J35" s="5"/>
      <c r="K35" s="5"/>
      <c r="L35" s="6"/>
      <c r="M35" s="14"/>
      <c r="N35" s="14"/>
      <c r="O35" s="41"/>
      <c r="P35" s="5"/>
      <c r="Q35" s="5"/>
      <c r="R35" s="5"/>
      <c r="S35" s="5"/>
      <c r="T35" s="6"/>
      <c r="U35" s="6"/>
      <c r="V35" s="7"/>
      <c r="W35" s="5"/>
      <c r="X35" s="6"/>
      <c r="Y35" s="5"/>
      <c r="Z35" s="5"/>
      <c r="AA35" s="6"/>
      <c r="AB35" s="55"/>
      <c r="AC35" s="14"/>
    </row>
    <row r="36" spans="1:29" ht="14.1" customHeight="1" x14ac:dyDescent="0.2">
      <c r="A36" s="14"/>
      <c r="B36" s="66" t="s">
        <v>30</v>
      </c>
      <c r="C36" s="18"/>
      <c r="D36" s="14"/>
      <c r="E36" s="14"/>
      <c r="F36" s="5">
        <v>88.8</v>
      </c>
      <c r="G36" s="5"/>
      <c r="H36" s="26">
        <v>2.7</v>
      </c>
      <c r="I36" s="5" t="s">
        <v>26</v>
      </c>
      <c r="J36" s="5"/>
      <c r="K36" s="5"/>
      <c r="L36" s="6">
        <v>82.6</v>
      </c>
      <c r="M36" s="14"/>
      <c r="N36" s="5">
        <v>3</v>
      </c>
      <c r="O36" s="41" t="s">
        <v>18</v>
      </c>
      <c r="P36" s="5"/>
      <c r="Q36" s="5">
        <v>0</v>
      </c>
      <c r="R36" s="5"/>
      <c r="S36" s="5">
        <f>SUM(M36:Q36)</f>
        <v>3</v>
      </c>
      <c r="T36" s="6">
        <f>SUM(L36:N38)</f>
        <v>41.699999999999996</v>
      </c>
      <c r="U36" s="6"/>
      <c r="V36" s="7">
        <v>12.5</v>
      </c>
      <c r="W36" s="5"/>
      <c r="X36" s="6">
        <f>V36-T36</f>
        <v>-29.199999999999996</v>
      </c>
      <c r="Y36" s="5"/>
      <c r="Z36" s="5"/>
      <c r="AA36" s="6">
        <v>30</v>
      </c>
      <c r="AB36" s="55" t="s">
        <v>32</v>
      </c>
      <c r="AC36" s="14"/>
    </row>
    <row r="37" spans="1:29" ht="14.1" customHeight="1" x14ac:dyDescent="0.2">
      <c r="A37" s="14"/>
      <c r="B37" s="18"/>
      <c r="C37" s="18"/>
      <c r="D37" s="14"/>
      <c r="E37" s="14"/>
      <c r="F37" s="5"/>
      <c r="G37" s="5"/>
      <c r="H37" s="5"/>
      <c r="I37" s="5"/>
      <c r="J37" s="5"/>
      <c r="K37" s="5"/>
      <c r="L37" s="6"/>
      <c r="M37" s="14"/>
      <c r="N37" s="5">
        <v>-37.9</v>
      </c>
      <c r="O37" s="42" t="s">
        <v>31</v>
      </c>
      <c r="P37" s="5"/>
      <c r="Q37" s="5"/>
      <c r="R37" s="5"/>
      <c r="S37" s="5"/>
      <c r="T37" s="6"/>
      <c r="U37" s="6"/>
      <c r="V37" s="7"/>
      <c r="W37" s="5"/>
      <c r="X37" s="6"/>
      <c r="Y37" s="5"/>
      <c r="Z37" s="5"/>
      <c r="AA37" s="22"/>
      <c r="AC37" s="14"/>
    </row>
    <row r="38" spans="1:29" ht="14.1" customHeight="1" x14ac:dyDescent="0.2">
      <c r="A38" s="14"/>
      <c r="B38" s="18"/>
      <c r="C38" s="18"/>
      <c r="D38" s="14"/>
      <c r="E38" s="14"/>
      <c r="F38" s="5"/>
      <c r="G38" s="5"/>
      <c r="H38" s="5"/>
      <c r="I38" s="5"/>
      <c r="J38" s="5"/>
      <c r="K38" s="5"/>
      <c r="L38" s="6"/>
      <c r="M38" s="14"/>
      <c r="N38" s="27">
        <v>-6</v>
      </c>
      <c r="O38" s="41" t="s">
        <v>49</v>
      </c>
      <c r="P38" s="5"/>
      <c r="Q38" s="5"/>
      <c r="R38" s="5"/>
      <c r="S38" s="5"/>
      <c r="T38" s="6"/>
      <c r="U38" s="6"/>
      <c r="V38" s="7"/>
      <c r="W38" s="5"/>
      <c r="X38" s="6"/>
      <c r="Y38" s="5"/>
      <c r="Z38" s="5"/>
      <c r="AA38" s="6"/>
      <c r="AB38" s="55"/>
      <c r="AC38" s="14"/>
    </row>
    <row r="39" spans="1:29" ht="14.1" customHeight="1" x14ac:dyDescent="0.2">
      <c r="A39" s="14"/>
      <c r="B39" s="18"/>
      <c r="C39" s="18"/>
      <c r="D39" s="14"/>
      <c r="E39" s="14"/>
      <c r="F39" s="5"/>
      <c r="G39" s="5"/>
      <c r="H39" s="5"/>
      <c r="I39" s="5"/>
      <c r="J39" s="5"/>
      <c r="K39" s="5"/>
      <c r="L39" s="6"/>
      <c r="M39" s="14"/>
      <c r="N39" s="27"/>
      <c r="O39" s="41"/>
      <c r="P39" s="5"/>
      <c r="Q39" s="5"/>
      <c r="R39" s="5"/>
      <c r="S39" s="5"/>
      <c r="T39" s="6"/>
      <c r="U39" s="6"/>
      <c r="V39" s="7"/>
      <c r="W39" s="5"/>
      <c r="X39" s="6"/>
      <c r="Y39" s="5"/>
      <c r="Z39" s="5"/>
      <c r="AA39" s="6"/>
      <c r="AB39" s="55"/>
      <c r="AC39" s="14"/>
    </row>
    <row r="40" spans="1:29" ht="14.1" customHeight="1" x14ac:dyDescent="0.2">
      <c r="A40" s="14"/>
      <c r="B40" s="67" t="s">
        <v>33</v>
      </c>
      <c r="C40" s="18"/>
      <c r="D40" s="14"/>
      <c r="E40" s="14"/>
      <c r="F40" s="5"/>
      <c r="G40" s="5"/>
      <c r="H40" s="5"/>
      <c r="I40" s="5"/>
      <c r="J40" s="5"/>
      <c r="K40" s="5"/>
      <c r="L40" s="6"/>
      <c r="M40" s="14"/>
      <c r="N40" s="27"/>
      <c r="O40" s="41"/>
      <c r="P40" s="5"/>
      <c r="Q40" s="5"/>
      <c r="R40" s="5"/>
      <c r="S40" s="5"/>
      <c r="T40" s="22"/>
      <c r="U40" s="6"/>
      <c r="V40" s="7"/>
      <c r="W40" s="5"/>
      <c r="X40" s="6"/>
      <c r="Y40" s="5"/>
      <c r="Z40" s="5"/>
      <c r="AA40" s="6"/>
      <c r="AB40" s="55"/>
      <c r="AC40" s="14"/>
    </row>
    <row r="41" spans="1:29" ht="14.1" customHeight="1" x14ac:dyDescent="0.2">
      <c r="A41" s="14"/>
      <c r="B41" s="18"/>
      <c r="C41" s="18" t="s">
        <v>34</v>
      </c>
      <c r="D41" s="14"/>
      <c r="E41" s="14"/>
      <c r="F41" s="5"/>
      <c r="G41" s="5"/>
      <c r="H41" s="5"/>
      <c r="I41" s="5"/>
      <c r="J41" s="5"/>
      <c r="K41" s="5"/>
      <c r="L41" s="6">
        <v>11.4</v>
      </c>
      <c r="M41" s="14"/>
      <c r="N41" s="27">
        <v>1.2</v>
      </c>
      <c r="O41" s="41" t="s">
        <v>18</v>
      </c>
      <c r="P41" s="5"/>
      <c r="Q41" s="5"/>
      <c r="R41" s="5"/>
      <c r="S41" s="5"/>
      <c r="T41" s="6">
        <f>SUM(L41:N43)</f>
        <v>0.49999999999999911</v>
      </c>
      <c r="U41" s="6"/>
      <c r="V41" s="7">
        <v>0.5</v>
      </c>
      <c r="W41" s="5"/>
      <c r="X41" s="6">
        <f>V41-T41</f>
        <v>8.8817841970012523E-16</v>
      </c>
      <c r="Y41" s="5"/>
      <c r="Z41" s="5"/>
      <c r="AA41" s="6">
        <v>0</v>
      </c>
    </row>
    <row r="42" spans="1:29" ht="14.1" customHeight="1" x14ac:dyDescent="0.2">
      <c r="A42" s="14"/>
      <c r="B42" s="18"/>
      <c r="C42" s="18" t="s">
        <v>36</v>
      </c>
      <c r="D42" s="14"/>
      <c r="E42" s="14"/>
      <c r="F42" s="5"/>
      <c r="G42" s="5"/>
      <c r="H42" s="5"/>
      <c r="I42" s="5"/>
      <c r="J42" s="5"/>
      <c r="K42" s="5"/>
      <c r="L42" s="6">
        <v>1.9</v>
      </c>
      <c r="M42" s="14"/>
      <c r="N42" s="27">
        <v>-19.3</v>
      </c>
      <c r="O42" s="41" t="s">
        <v>35</v>
      </c>
      <c r="P42" s="5"/>
      <c r="Q42" s="5"/>
      <c r="R42" s="5"/>
      <c r="S42" s="5"/>
      <c r="T42" s="6"/>
      <c r="U42" s="6"/>
      <c r="V42" s="7">
        <v>0</v>
      </c>
      <c r="W42" s="5"/>
      <c r="X42" s="6"/>
      <c r="Y42" s="5"/>
      <c r="Z42" s="5"/>
      <c r="AA42" s="6"/>
      <c r="AB42" s="55"/>
      <c r="AC42" s="14"/>
    </row>
    <row r="43" spans="1:29" ht="14.1" customHeight="1" x14ac:dyDescent="0.2">
      <c r="A43" s="14"/>
      <c r="B43" s="18"/>
      <c r="C43" s="18"/>
      <c r="D43" s="14"/>
      <c r="E43" s="14"/>
      <c r="F43" s="5"/>
      <c r="G43" s="5"/>
      <c r="H43" s="5"/>
      <c r="I43" s="5"/>
      <c r="J43" s="5"/>
      <c r="K43" s="5"/>
      <c r="L43" s="6"/>
      <c r="M43" s="14"/>
      <c r="N43" s="27">
        <v>5.3</v>
      </c>
      <c r="O43" s="41"/>
      <c r="P43" s="5"/>
      <c r="Q43" s="5"/>
      <c r="R43" s="5"/>
      <c r="S43" s="5"/>
      <c r="T43" s="6"/>
      <c r="U43" s="6"/>
      <c r="V43" s="7"/>
      <c r="W43" s="5"/>
      <c r="X43" s="6"/>
      <c r="Y43" s="5"/>
      <c r="Z43" s="5"/>
      <c r="AA43" s="6"/>
      <c r="AB43" s="55"/>
      <c r="AC43" s="14"/>
    </row>
    <row r="44" spans="1:29" x14ac:dyDescent="0.2">
      <c r="T44" s="22"/>
      <c r="U44" s="22"/>
      <c r="V44" s="22"/>
      <c r="W44" s="22"/>
      <c r="X44" s="22"/>
      <c r="Y44" s="22"/>
      <c r="Z44" s="22"/>
      <c r="AA44" s="22"/>
    </row>
    <row r="45" spans="1:29" ht="14.1" customHeight="1" x14ac:dyDescent="0.2">
      <c r="A45" s="14"/>
      <c r="B45" s="18"/>
      <c r="C45" s="18"/>
      <c r="D45" s="14"/>
      <c r="E45" s="14"/>
      <c r="F45" s="5"/>
      <c r="G45" s="5"/>
      <c r="H45" s="5"/>
      <c r="I45" s="5"/>
      <c r="J45" s="5"/>
      <c r="K45" s="5"/>
      <c r="L45" s="6"/>
      <c r="M45" s="14"/>
      <c r="N45" s="27"/>
      <c r="O45" s="41"/>
      <c r="P45" s="5"/>
      <c r="Q45" s="5"/>
      <c r="R45" s="5"/>
      <c r="S45" s="5"/>
      <c r="T45" s="6"/>
      <c r="U45" s="6"/>
      <c r="V45" s="7"/>
      <c r="W45" s="5"/>
      <c r="X45" s="6"/>
      <c r="Y45" s="5"/>
      <c r="Z45" s="5"/>
      <c r="AA45" s="6"/>
      <c r="AB45" s="55"/>
      <c r="AC45" s="14"/>
    </row>
    <row r="46" spans="1:29" ht="14.1" customHeight="1" x14ac:dyDescent="0.35">
      <c r="A46" s="14"/>
      <c r="B46" s="69" t="s">
        <v>38</v>
      </c>
      <c r="C46" s="18"/>
      <c r="D46" s="14"/>
      <c r="E46" s="14"/>
      <c r="F46" s="10">
        <v>0</v>
      </c>
      <c r="G46" s="10"/>
      <c r="H46" s="10">
        <f>-0.8</f>
        <v>-0.8</v>
      </c>
      <c r="I46" s="5" t="s">
        <v>29</v>
      </c>
      <c r="J46" s="10">
        <v>0</v>
      </c>
      <c r="K46" s="10"/>
      <c r="L46" s="73">
        <f>SUM(H46+F46)</f>
        <v>-0.8</v>
      </c>
      <c r="M46" s="28"/>
      <c r="N46" s="74">
        <v>-0.9</v>
      </c>
      <c r="O46" s="41" t="s">
        <v>24</v>
      </c>
      <c r="P46" s="10"/>
      <c r="Q46" s="10">
        <v>0</v>
      </c>
      <c r="R46" s="10"/>
      <c r="S46" s="10">
        <f>SUM(M46:Q46)</f>
        <v>-0.9</v>
      </c>
      <c r="T46" s="73">
        <f>SUM(L46:N49)</f>
        <v>-19.599999999999998</v>
      </c>
      <c r="U46" s="9"/>
      <c r="V46" s="75">
        <v>-25.1</v>
      </c>
      <c r="W46" s="10"/>
      <c r="X46" s="73">
        <f>V46-T46</f>
        <v>-5.5000000000000036</v>
      </c>
      <c r="Y46" s="10"/>
      <c r="Z46" s="10"/>
      <c r="AA46" s="73">
        <v>0</v>
      </c>
      <c r="AB46" s="55"/>
      <c r="AC46" s="14"/>
    </row>
    <row r="47" spans="1:29" ht="14.1" customHeight="1" x14ac:dyDescent="0.35">
      <c r="A47" s="14"/>
      <c r="B47" s="69"/>
      <c r="C47" s="18"/>
      <c r="D47" s="14"/>
      <c r="E47" s="14"/>
      <c r="F47" s="10"/>
      <c r="G47" s="10"/>
      <c r="H47" s="10"/>
      <c r="I47" s="5"/>
      <c r="J47" s="10"/>
      <c r="K47" s="10"/>
      <c r="L47" s="73"/>
      <c r="M47" s="28"/>
      <c r="N47" s="74">
        <v>-14.8</v>
      </c>
      <c r="O47" s="41" t="s">
        <v>24</v>
      </c>
      <c r="P47" s="10"/>
      <c r="Q47" s="10"/>
      <c r="R47" s="10"/>
      <c r="S47" s="10"/>
      <c r="T47" s="73"/>
      <c r="U47" s="9"/>
      <c r="V47" s="75"/>
      <c r="W47" s="10"/>
      <c r="X47" s="73"/>
      <c r="Y47" s="10"/>
      <c r="Z47" s="10"/>
      <c r="AA47" s="73"/>
      <c r="AB47" s="55"/>
      <c r="AC47" s="14"/>
    </row>
    <row r="48" spans="1:29" ht="14.1" customHeight="1" x14ac:dyDescent="0.35">
      <c r="A48" s="14"/>
      <c r="B48" s="69"/>
      <c r="C48" s="18"/>
      <c r="D48" s="14"/>
      <c r="E48" s="14"/>
      <c r="F48" s="10"/>
      <c r="G48" s="10"/>
      <c r="H48" s="10"/>
      <c r="I48" s="5"/>
      <c r="J48" s="10"/>
      <c r="K48" s="10"/>
      <c r="L48" s="73"/>
      <c r="M48" s="28"/>
      <c r="N48" s="74">
        <v>-2.4</v>
      </c>
      <c r="O48" s="41"/>
      <c r="P48" s="10"/>
      <c r="Q48" s="10"/>
      <c r="R48" s="10"/>
      <c r="S48" s="10"/>
      <c r="T48" s="73"/>
      <c r="U48" s="9"/>
      <c r="V48" s="75"/>
      <c r="W48" s="10"/>
      <c r="X48" s="73"/>
      <c r="Y48" s="10"/>
      <c r="Z48" s="10"/>
      <c r="AA48" s="73"/>
      <c r="AB48" s="55"/>
      <c r="AC48" s="14"/>
    </row>
    <row r="49" spans="1:32" ht="14.1" customHeight="1" x14ac:dyDescent="0.35">
      <c r="A49" s="14"/>
      <c r="B49" s="69"/>
      <c r="C49" s="18"/>
      <c r="D49" s="14"/>
      <c r="E49" s="14"/>
      <c r="F49" s="10"/>
      <c r="G49" s="10"/>
      <c r="H49" s="10"/>
      <c r="I49" s="5"/>
      <c r="J49" s="10"/>
      <c r="K49" s="10"/>
      <c r="L49" s="73"/>
      <c r="M49" s="28"/>
      <c r="N49" s="74">
        <v>-0.7</v>
      </c>
      <c r="O49" s="41" t="s">
        <v>50</v>
      </c>
      <c r="P49" s="10"/>
      <c r="Q49" s="10"/>
      <c r="R49" s="10"/>
      <c r="S49" s="10"/>
      <c r="T49" s="73"/>
      <c r="U49" s="9"/>
      <c r="V49" s="75"/>
      <c r="W49" s="10"/>
      <c r="X49" s="73"/>
      <c r="Y49" s="10"/>
      <c r="Z49" s="10"/>
      <c r="AA49" s="73"/>
      <c r="AB49" s="55"/>
      <c r="AC49" s="14"/>
    </row>
    <row r="50" spans="1:32" ht="14.1" customHeight="1" x14ac:dyDescent="0.35">
      <c r="A50" s="14"/>
      <c r="B50" s="69"/>
      <c r="C50" s="18"/>
      <c r="D50" s="14"/>
      <c r="E50" s="14"/>
      <c r="F50" s="10"/>
      <c r="G50" s="10"/>
      <c r="H50" s="10"/>
      <c r="I50" s="5"/>
      <c r="J50" s="10"/>
      <c r="K50" s="10"/>
      <c r="L50" s="73"/>
      <c r="M50" s="28"/>
      <c r="N50" s="74"/>
      <c r="O50" s="41"/>
      <c r="P50" s="10"/>
      <c r="Q50" s="10"/>
      <c r="R50" s="10"/>
      <c r="S50" s="10"/>
      <c r="T50" s="73"/>
      <c r="U50" s="9"/>
      <c r="V50" s="75"/>
      <c r="W50" s="10"/>
      <c r="X50" s="73"/>
      <c r="Y50" s="10"/>
      <c r="Z50" s="10"/>
      <c r="AA50" s="73"/>
      <c r="AB50" s="55"/>
      <c r="AC50" s="14"/>
    </row>
    <row r="51" spans="1:32" ht="14.1" customHeight="1" x14ac:dyDescent="0.2">
      <c r="A51" s="14"/>
      <c r="B51" s="18" t="s">
        <v>57</v>
      </c>
      <c r="C51" s="14"/>
      <c r="D51" s="14"/>
      <c r="E51" s="14"/>
      <c r="F51" s="5"/>
      <c r="G51" s="5"/>
      <c r="H51" s="5"/>
      <c r="I51" s="5"/>
      <c r="J51" s="5"/>
      <c r="K51" s="5"/>
      <c r="L51" s="77">
        <v>0</v>
      </c>
      <c r="M51" s="78"/>
      <c r="N51" s="58">
        <v>60.3</v>
      </c>
      <c r="O51" s="79" t="s">
        <v>68</v>
      </c>
      <c r="P51" s="80"/>
      <c r="Q51" s="80"/>
      <c r="R51" s="80"/>
      <c r="S51" s="80"/>
      <c r="T51" s="58">
        <f>N51</f>
        <v>60.3</v>
      </c>
      <c r="U51" s="77"/>
      <c r="V51" s="81">
        <v>0</v>
      </c>
      <c r="W51" s="80"/>
      <c r="X51" s="57">
        <f>V51-T51</f>
        <v>-60.3</v>
      </c>
      <c r="Y51" s="80"/>
      <c r="Z51" s="80"/>
      <c r="AA51" s="77"/>
      <c r="AB51" s="55"/>
      <c r="AC51" s="14"/>
    </row>
    <row r="52" spans="1:32" ht="14.1" customHeight="1" x14ac:dyDescent="0.2">
      <c r="A52" s="14"/>
      <c r="B52" s="18"/>
      <c r="C52" s="14"/>
      <c r="D52" s="14"/>
      <c r="E52" s="14"/>
      <c r="F52" s="5"/>
      <c r="G52" s="5"/>
      <c r="H52" s="5"/>
      <c r="I52" s="5"/>
      <c r="J52" s="5"/>
      <c r="K52" s="5"/>
      <c r="L52" s="6"/>
      <c r="M52" s="14"/>
      <c r="N52" s="74"/>
      <c r="O52" s="41"/>
      <c r="P52" s="5"/>
      <c r="Q52" s="5"/>
      <c r="R52" s="5"/>
      <c r="S52" s="5"/>
      <c r="T52" s="6"/>
      <c r="U52" s="6"/>
      <c r="V52" s="7"/>
      <c r="W52" s="5"/>
      <c r="X52" s="6"/>
      <c r="Y52" s="5"/>
      <c r="Z52" s="5"/>
      <c r="AA52" s="6"/>
      <c r="AB52" s="55"/>
      <c r="AC52" s="14"/>
    </row>
    <row r="53" spans="1:32" ht="14.1" customHeight="1" thickBot="1" x14ac:dyDescent="0.25">
      <c r="A53" s="14"/>
      <c r="B53" s="14"/>
      <c r="C53" s="14"/>
      <c r="D53" s="18" t="s">
        <v>39</v>
      </c>
      <c r="E53" s="18"/>
      <c r="F53" s="12">
        <f>SUM(F11:F46)</f>
        <v>477.8</v>
      </c>
      <c r="G53" s="29"/>
      <c r="H53" s="12">
        <f>SUM(H11:H46)</f>
        <v>7.4999999999999973</v>
      </c>
      <c r="I53" s="29"/>
      <c r="J53" s="12">
        <f>SUM(J11:J46)</f>
        <v>0</v>
      </c>
      <c r="K53" s="29"/>
      <c r="L53" s="11">
        <f>SUM(L11:L46)</f>
        <v>522.69999999999993</v>
      </c>
      <c r="M53" s="29"/>
      <c r="N53" s="12">
        <f>SUM(N11:N51)</f>
        <v>13.599999999999952</v>
      </c>
      <c r="O53" s="43"/>
      <c r="P53" s="29"/>
      <c r="Q53" s="12">
        <f>SUM(Q11:Q46)</f>
        <v>0</v>
      </c>
      <c r="R53" s="29"/>
      <c r="S53" s="12">
        <f>SUM(S11:S46)</f>
        <v>11.5</v>
      </c>
      <c r="T53" s="12">
        <f>SUM(T11:T51)</f>
        <v>536.30000000000007</v>
      </c>
      <c r="U53" s="30"/>
      <c r="V53" s="31">
        <f>SUM(V11:V46)</f>
        <v>-145.9</v>
      </c>
      <c r="W53" s="29"/>
      <c r="X53" s="11">
        <f>SUM(X11:X51)</f>
        <v>-682.2</v>
      </c>
      <c r="Y53" s="29"/>
      <c r="Z53" s="29"/>
      <c r="AA53" s="11">
        <f>SUM(AA11:AA46)</f>
        <v>247.79999999999998</v>
      </c>
      <c r="AB53" s="43"/>
      <c r="AC53" s="14"/>
    </row>
    <row r="54" spans="1:32" ht="14.1" customHeight="1" thickTop="1" x14ac:dyDescent="0.2">
      <c r="A54" s="14"/>
      <c r="B54" s="14"/>
      <c r="C54" s="14"/>
      <c r="D54" s="18"/>
      <c r="E54" s="18"/>
      <c r="F54" s="29"/>
      <c r="G54" s="29"/>
      <c r="H54" s="29"/>
      <c r="I54" s="29"/>
      <c r="J54" s="29"/>
      <c r="K54" s="29"/>
      <c r="L54" s="13"/>
      <c r="M54" s="29"/>
      <c r="N54" s="29"/>
      <c r="O54" s="43"/>
      <c r="P54" s="29"/>
      <c r="Q54" s="29"/>
      <c r="R54" s="29"/>
      <c r="S54" s="29"/>
      <c r="T54" s="13"/>
      <c r="U54" s="13"/>
      <c r="V54" s="30"/>
      <c r="W54" s="29"/>
      <c r="X54" s="29"/>
      <c r="Y54" s="29"/>
      <c r="Z54" s="29"/>
      <c r="AA54" s="29"/>
      <c r="AB54" s="43"/>
      <c r="AC54" s="14"/>
    </row>
    <row r="55" spans="1:32" ht="14.1" customHeight="1" x14ac:dyDescent="0.2">
      <c r="A55" s="14"/>
      <c r="B55" s="14"/>
      <c r="C55" s="14"/>
      <c r="D55" s="18"/>
      <c r="E55" s="18"/>
      <c r="F55" s="29"/>
      <c r="G55" s="29"/>
      <c r="H55" s="29"/>
      <c r="I55" s="29"/>
      <c r="J55" s="29"/>
      <c r="K55" s="29"/>
      <c r="L55" s="13"/>
      <c r="M55" s="29"/>
      <c r="N55" s="29"/>
      <c r="O55" s="43"/>
      <c r="P55" s="29"/>
      <c r="Q55" s="29"/>
      <c r="R55" s="29"/>
      <c r="S55" s="29"/>
      <c r="T55" s="29"/>
      <c r="U55" s="29"/>
      <c r="V55" s="30"/>
      <c r="W55" s="29"/>
      <c r="X55" s="29"/>
      <c r="Y55" s="29"/>
      <c r="Z55" s="29"/>
      <c r="AA55" s="29"/>
      <c r="AB55" s="43"/>
      <c r="AC55" s="14"/>
    </row>
    <row r="56" spans="1:32" s="49" customFormat="1" ht="14.1" customHeight="1" x14ac:dyDescent="0.2">
      <c r="A56" s="44"/>
      <c r="B56" s="44"/>
      <c r="C56" s="44" t="s">
        <v>40</v>
      </c>
      <c r="D56" s="44"/>
      <c r="E56" s="44"/>
      <c r="F56" s="44"/>
      <c r="G56" s="44"/>
      <c r="H56" s="44"/>
      <c r="I56" s="44"/>
      <c r="J56" s="44"/>
      <c r="K56" s="44"/>
      <c r="L56" s="45"/>
      <c r="M56" s="44"/>
      <c r="N56" s="44"/>
      <c r="O56" s="44"/>
      <c r="P56" s="46"/>
      <c r="Q56" s="44"/>
      <c r="R56" s="46"/>
      <c r="S56" s="46"/>
      <c r="T56" s="44" t="s">
        <v>41</v>
      </c>
      <c r="U56" s="46"/>
      <c r="V56" s="47"/>
      <c r="W56" s="46"/>
      <c r="X56" s="44"/>
      <c r="Y56" s="44"/>
      <c r="Z56" s="44" t="s">
        <v>64</v>
      </c>
      <c r="AA56" s="44"/>
      <c r="AB56" s="41"/>
      <c r="AC56" s="44"/>
      <c r="AD56" s="48"/>
      <c r="AE56" s="48"/>
      <c r="AF56" s="48"/>
    </row>
    <row r="57" spans="1:32" s="49" customFormat="1" ht="14.1" customHeight="1" x14ac:dyDescent="0.2">
      <c r="A57" s="44"/>
      <c r="B57" s="44"/>
      <c r="C57" s="44" t="s">
        <v>42</v>
      </c>
      <c r="D57" s="44"/>
      <c r="E57" s="44"/>
      <c r="F57" s="44"/>
      <c r="G57" s="44"/>
      <c r="H57" s="44"/>
      <c r="I57" s="44"/>
      <c r="J57" s="44"/>
      <c r="K57" s="44"/>
      <c r="L57" s="45"/>
      <c r="M57" s="44"/>
      <c r="N57" s="44"/>
      <c r="O57" s="44"/>
      <c r="P57" s="46"/>
      <c r="Q57" s="44"/>
      <c r="R57" s="46"/>
      <c r="S57" s="46"/>
      <c r="T57" s="46" t="s">
        <v>48</v>
      </c>
      <c r="U57" s="46"/>
      <c r="V57" s="50"/>
      <c r="W57" s="46"/>
      <c r="X57" s="44"/>
      <c r="Y57" s="44"/>
      <c r="Z57" s="44" t="s">
        <v>65</v>
      </c>
      <c r="AA57" s="44"/>
      <c r="AB57" s="41"/>
      <c r="AC57" s="44"/>
      <c r="AD57" s="48"/>
      <c r="AE57" s="48"/>
      <c r="AF57" s="48"/>
    </row>
    <row r="58" spans="1:32" s="49" customFormat="1" ht="14.1" customHeight="1" x14ac:dyDescent="0.2">
      <c r="A58" s="44"/>
      <c r="B58" s="44"/>
      <c r="C58" s="44" t="s">
        <v>53</v>
      </c>
      <c r="D58" s="44"/>
      <c r="E58" s="44"/>
      <c r="F58" s="44"/>
      <c r="G58" s="44"/>
      <c r="H58" s="44"/>
      <c r="I58" s="44"/>
      <c r="J58" s="44"/>
      <c r="K58" s="44"/>
      <c r="L58" s="45"/>
      <c r="M58" s="44"/>
      <c r="N58" s="44"/>
      <c r="O58" s="44"/>
      <c r="P58" s="46"/>
      <c r="Q58" s="44"/>
      <c r="R58" s="46"/>
      <c r="S58" s="46"/>
      <c r="T58" s="46" t="s">
        <v>51</v>
      </c>
      <c r="U58" s="46"/>
      <c r="V58" s="50"/>
      <c r="W58" s="46"/>
      <c r="X58" s="44"/>
      <c r="Y58" s="44"/>
      <c r="Z58" s="44"/>
      <c r="AA58" s="44"/>
      <c r="AB58" s="41"/>
      <c r="AC58" s="44"/>
      <c r="AD58" s="48"/>
      <c r="AE58" s="48"/>
      <c r="AF58" s="48"/>
    </row>
    <row r="59" spans="1:32" s="49" customFormat="1" ht="14.1" customHeight="1" x14ac:dyDescent="0.2">
      <c r="A59" s="44"/>
      <c r="B59" s="44"/>
      <c r="C59" s="44" t="s">
        <v>43</v>
      </c>
      <c r="D59" s="44"/>
      <c r="E59" s="44"/>
      <c r="F59" s="44"/>
      <c r="G59" s="44"/>
      <c r="H59" s="44"/>
      <c r="I59" s="44"/>
      <c r="J59" s="44"/>
      <c r="K59" s="44"/>
      <c r="L59" s="45"/>
      <c r="M59" s="44"/>
      <c r="N59" s="44"/>
      <c r="O59" s="44"/>
      <c r="P59" s="46"/>
      <c r="Q59" s="44"/>
      <c r="R59" s="46"/>
      <c r="S59" s="46"/>
      <c r="T59" s="46" t="s">
        <v>55</v>
      </c>
      <c r="U59" s="46"/>
      <c r="V59" s="50"/>
      <c r="W59" s="46"/>
      <c r="X59" s="44"/>
      <c r="Y59" s="44"/>
      <c r="Z59" s="44"/>
      <c r="AA59" s="44"/>
      <c r="AB59" s="41"/>
      <c r="AC59" s="44"/>
      <c r="AD59" s="48"/>
      <c r="AE59" s="48"/>
      <c r="AF59" s="48"/>
    </row>
    <row r="60" spans="1:32" s="49" customFormat="1" ht="14.1" customHeight="1" x14ac:dyDescent="0.2">
      <c r="A60" s="44"/>
      <c r="B60" s="44"/>
      <c r="D60" s="44"/>
      <c r="E60" s="44"/>
      <c r="F60" s="44"/>
      <c r="G60" s="44"/>
      <c r="H60" s="44"/>
      <c r="I60" s="44"/>
      <c r="J60" s="44"/>
      <c r="K60" s="44"/>
      <c r="L60" s="45"/>
      <c r="M60" s="44"/>
      <c r="N60" s="44"/>
      <c r="O60" s="44"/>
      <c r="P60" s="46"/>
      <c r="Q60" s="44"/>
      <c r="R60" s="46"/>
      <c r="S60" s="46"/>
      <c r="T60" s="46"/>
      <c r="U60" s="46"/>
      <c r="V60" s="50"/>
      <c r="W60" s="46"/>
      <c r="X60" s="44"/>
      <c r="Y60" s="44"/>
      <c r="Z60" s="44"/>
      <c r="AA60" s="44"/>
      <c r="AB60" s="41"/>
      <c r="AC60" s="44"/>
      <c r="AD60" s="48"/>
      <c r="AE60" s="48"/>
      <c r="AF60" s="48"/>
    </row>
    <row r="61" spans="1:32" ht="14.1" customHeigh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32"/>
      <c r="M61" s="14"/>
      <c r="N61" s="14"/>
      <c r="O61" s="41"/>
      <c r="P61" s="14"/>
      <c r="Q61" s="14"/>
      <c r="R61" s="14"/>
      <c r="S61" s="14"/>
      <c r="T61" s="14"/>
      <c r="U61" s="14"/>
      <c r="V61" s="3"/>
      <c r="W61" s="14"/>
      <c r="X61" s="22"/>
      <c r="Y61" s="33"/>
      <c r="Z61" s="33"/>
      <c r="AA61" s="33"/>
      <c r="AB61" s="56"/>
      <c r="AC61" s="14"/>
    </row>
    <row r="62" spans="1:32" ht="14.1" customHeight="1" x14ac:dyDescent="0.2">
      <c r="C62">
        <v>522.70000000000005</v>
      </c>
    </row>
    <row r="63" spans="1:32" ht="14.1" customHeight="1" x14ac:dyDescent="0.2">
      <c r="C63">
        <v>13.6</v>
      </c>
    </row>
    <row r="64" spans="1:32" ht="14.1" customHeight="1" x14ac:dyDescent="0.2">
      <c r="C64">
        <f>SUM(C62:C63)</f>
        <v>536.30000000000007</v>
      </c>
    </row>
    <row r="65" ht="14.1" customHeight="1" x14ac:dyDescent="0.2"/>
    <row r="66" ht="14.1" customHeight="1" x14ac:dyDescent="0.2"/>
    <row r="67" ht="14.1" customHeight="1" x14ac:dyDescent="0.2"/>
    <row r="68" ht="14.1" customHeight="1" x14ac:dyDescent="0.2"/>
    <row r="69" ht="14.1" customHeight="1" x14ac:dyDescent="0.2"/>
    <row r="70" ht="14.1" customHeight="1" x14ac:dyDescent="0.2"/>
    <row r="71" ht="14.1" customHeight="1" x14ac:dyDescent="0.2"/>
    <row r="72" ht="14.1" customHeight="1" x14ac:dyDescent="0.2"/>
    <row r="73" ht="14.1" customHeight="1" x14ac:dyDescent="0.2"/>
    <row r="74" ht="14.1" customHeight="1" x14ac:dyDescent="0.2"/>
    <row r="75" ht="14.1" customHeight="1" x14ac:dyDescent="0.2"/>
    <row r="76" ht="14.1" customHeight="1" x14ac:dyDescent="0.2"/>
    <row r="77" ht="14.1" customHeight="1" x14ac:dyDescent="0.2"/>
    <row r="78" ht="14.1" customHeight="1" x14ac:dyDescent="0.2"/>
    <row r="79" ht="14.1" customHeight="1" x14ac:dyDescent="0.2"/>
    <row r="80" ht="14.1" customHeight="1" x14ac:dyDescent="0.2"/>
    <row r="81" ht="14.1" customHeight="1" x14ac:dyDescent="0.2"/>
    <row r="82" ht="14.1" customHeight="1" x14ac:dyDescent="0.2"/>
    <row r="83" ht="14.1" customHeight="1" x14ac:dyDescent="0.2"/>
    <row r="84" ht="14.1" customHeight="1" x14ac:dyDescent="0.2"/>
    <row r="85" ht="14.1" customHeight="1" x14ac:dyDescent="0.2"/>
    <row r="86" ht="14.1" customHeight="1" x14ac:dyDescent="0.2"/>
    <row r="87" ht="14.1" customHeight="1" x14ac:dyDescent="0.2"/>
    <row r="88" ht="14.1" customHeight="1" x14ac:dyDescent="0.2"/>
    <row r="89" ht="14.1" customHeight="1" x14ac:dyDescent="0.2"/>
    <row r="90" ht="14.1" customHeight="1" x14ac:dyDescent="0.2"/>
    <row r="91" ht="14.1" customHeight="1" x14ac:dyDescent="0.2"/>
    <row r="92" ht="14.1" customHeight="1" x14ac:dyDescent="0.2"/>
    <row r="93" ht="14.1" customHeight="1" x14ac:dyDescent="0.2"/>
    <row r="94" ht="14.1" customHeight="1" x14ac:dyDescent="0.2"/>
    <row r="95" ht="14.1" customHeight="1" x14ac:dyDescent="0.2"/>
    <row r="96" ht="14.1" customHeight="1" x14ac:dyDescent="0.2"/>
    <row r="97" ht="14.1" customHeight="1" x14ac:dyDescent="0.2"/>
    <row r="98" ht="14.1" customHeight="1" x14ac:dyDescent="0.2"/>
    <row r="99" ht="14.1" customHeight="1" x14ac:dyDescent="0.2"/>
    <row r="100" ht="14.1" customHeight="1" x14ac:dyDescent="0.2"/>
    <row r="101" ht="14.1" customHeight="1" x14ac:dyDescent="0.2"/>
    <row r="102" ht="14.1" customHeight="1" x14ac:dyDescent="0.2"/>
    <row r="103" ht="14.1" customHeight="1" x14ac:dyDescent="0.2"/>
    <row r="104" ht="14.1" customHeight="1" x14ac:dyDescent="0.2"/>
    <row r="105" ht="14.1" customHeight="1" x14ac:dyDescent="0.2"/>
    <row r="106" ht="14.1" customHeight="1" x14ac:dyDescent="0.2"/>
    <row r="107" ht="14.1" customHeight="1" x14ac:dyDescent="0.2"/>
    <row r="108" ht="14.1" customHeight="1" x14ac:dyDescent="0.2"/>
    <row r="109" ht="14.1" customHeight="1" x14ac:dyDescent="0.2"/>
    <row r="110" ht="14.1" customHeight="1" x14ac:dyDescent="0.2"/>
    <row r="111" ht="14.1" customHeight="1" x14ac:dyDescent="0.2"/>
    <row r="112" ht="14.1" customHeight="1" x14ac:dyDescent="0.2"/>
    <row r="113" ht="14.1" customHeight="1" x14ac:dyDescent="0.2"/>
    <row r="114" ht="14.1" customHeight="1" x14ac:dyDescent="0.2"/>
    <row r="115" ht="14.1" customHeight="1" x14ac:dyDescent="0.2"/>
    <row r="116" ht="14.1" customHeight="1" x14ac:dyDescent="0.2"/>
    <row r="117" ht="14.1" customHeight="1" x14ac:dyDescent="0.2"/>
    <row r="118" ht="14.1" customHeight="1" x14ac:dyDescent="0.2"/>
    <row r="119" ht="14.1" customHeight="1" x14ac:dyDescent="0.2"/>
    <row r="120" ht="14.1" customHeight="1" x14ac:dyDescent="0.2"/>
    <row r="121" ht="14.1" customHeight="1" x14ac:dyDescent="0.2"/>
    <row r="122" ht="14.1" customHeight="1" x14ac:dyDescent="0.2"/>
    <row r="123" ht="14.1" customHeight="1" x14ac:dyDescent="0.2"/>
    <row r="124" ht="14.1" customHeight="1" x14ac:dyDescent="0.2"/>
    <row r="125" ht="14.1" customHeight="1" x14ac:dyDescent="0.2"/>
    <row r="126" ht="14.1" customHeight="1" x14ac:dyDescent="0.2"/>
    <row r="127" ht="14.1" customHeight="1" x14ac:dyDescent="0.2"/>
    <row r="128" ht="14.1" customHeight="1" x14ac:dyDescent="0.2"/>
    <row r="129" ht="14.1" customHeight="1" x14ac:dyDescent="0.2"/>
    <row r="130" ht="14.1" customHeight="1" x14ac:dyDescent="0.2"/>
    <row r="131" ht="14.1" customHeight="1" x14ac:dyDescent="0.2"/>
    <row r="132" ht="14.1" customHeight="1" x14ac:dyDescent="0.2"/>
    <row r="133" ht="14.1" customHeight="1" x14ac:dyDescent="0.2"/>
    <row r="134" ht="14.1" customHeight="1" x14ac:dyDescent="0.2"/>
    <row r="135" ht="14.1" customHeight="1" x14ac:dyDescent="0.2"/>
    <row r="136" ht="14.1" customHeight="1" x14ac:dyDescent="0.2"/>
    <row r="137" ht="14.1" customHeight="1" x14ac:dyDescent="0.2"/>
    <row r="138" ht="14.1" customHeight="1" x14ac:dyDescent="0.2"/>
    <row r="139" ht="14.1" customHeight="1" x14ac:dyDescent="0.2"/>
    <row r="140" ht="14.1" customHeight="1" x14ac:dyDescent="0.2"/>
    <row r="141" ht="14.1" customHeight="1" x14ac:dyDescent="0.2"/>
    <row r="142" ht="14.1" customHeight="1" x14ac:dyDescent="0.2"/>
    <row r="143" ht="14.1" customHeight="1" x14ac:dyDescent="0.2"/>
    <row r="144" ht="14.1" customHeight="1" x14ac:dyDescent="0.2"/>
    <row r="145" ht="14.1" customHeight="1" x14ac:dyDescent="0.2"/>
    <row r="146" ht="14.1" customHeight="1" x14ac:dyDescent="0.2"/>
    <row r="147" ht="14.1" customHeight="1" x14ac:dyDescent="0.2"/>
    <row r="148" ht="14.1" customHeight="1" x14ac:dyDescent="0.2"/>
    <row r="149" ht="14.1" customHeight="1" x14ac:dyDescent="0.2"/>
    <row r="150" ht="14.1" customHeight="1" x14ac:dyDescent="0.2"/>
    <row r="151" ht="14.1" customHeight="1" x14ac:dyDescent="0.2"/>
    <row r="152" ht="14.1" customHeight="1" x14ac:dyDescent="0.2"/>
    <row r="153" ht="14.1" customHeight="1" x14ac:dyDescent="0.2"/>
    <row r="154" ht="14.1" customHeight="1" x14ac:dyDescent="0.2"/>
    <row r="155" ht="14.1" customHeight="1" x14ac:dyDescent="0.2"/>
    <row r="156" ht="14.1" customHeight="1" x14ac:dyDescent="0.2"/>
    <row r="157" ht="14.1" customHeight="1" x14ac:dyDescent="0.2"/>
    <row r="158" ht="14.1" customHeight="1" x14ac:dyDescent="0.2"/>
    <row r="159" ht="14.1" customHeight="1" x14ac:dyDescent="0.2"/>
    <row r="160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</sheetData>
  <mergeCells count="3">
    <mergeCell ref="A1:D1"/>
    <mergeCell ref="AA1:AB1"/>
    <mergeCell ref="L4:AB4"/>
  </mergeCells>
  <phoneticPr fontId="0" type="noConversion"/>
  <pageMargins left="0.25" right="0.28000000000000003" top="0.5" bottom="0.25" header="0.5" footer="0.5"/>
  <pageSetup scale="71" orientation="landscape" r:id="rId1"/>
  <headerFooter alignWithMargins="0">
    <oddFooter>&amp;C2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184"/>
  <sheetViews>
    <sheetView tabSelected="1" workbookViewId="0">
      <selection activeCell="E31" sqref="E31"/>
    </sheetView>
  </sheetViews>
  <sheetFormatPr defaultRowHeight="12.75" x14ac:dyDescent="0.2"/>
  <cols>
    <col min="1" max="1" width="1" style="34" customWidth="1"/>
    <col min="2" max="2" width="1.5703125" customWidth="1"/>
    <col min="3" max="3" width="14.85546875" customWidth="1"/>
    <col min="4" max="4" width="9" customWidth="1"/>
    <col min="5" max="5" width="7.85546875" style="22" customWidth="1"/>
    <col min="6" max="6" width="11.42578125" hidden="1" customWidth="1"/>
    <col min="7" max="7" width="2.5703125" hidden="1" customWidth="1"/>
    <col min="8" max="8" width="11.42578125" hidden="1" customWidth="1"/>
    <col min="9" max="9" width="3.85546875" hidden="1" customWidth="1"/>
    <col min="10" max="10" width="11.42578125" hidden="1" customWidth="1"/>
    <col min="11" max="11" width="5.5703125" customWidth="1"/>
    <col min="12" max="12" width="11.7109375" customWidth="1"/>
    <col min="13" max="13" width="2.7109375" customWidth="1"/>
    <col min="14" max="14" width="11.7109375" customWidth="1"/>
    <col min="15" max="15" width="3.5703125" style="39" hidden="1" customWidth="1"/>
    <col min="16" max="16" width="1.85546875" customWidth="1"/>
    <col min="17" max="17" width="11.42578125" hidden="1" customWidth="1"/>
    <col min="18" max="18" width="2.7109375" hidden="1" customWidth="1"/>
    <col min="19" max="19" width="11.42578125" hidden="1" customWidth="1"/>
    <col min="20" max="20" width="11.7109375" customWidth="1"/>
    <col min="21" max="21" width="8.85546875" bestFit="1" customWidth="1"/>
    <col min="22" max="22" width="11.7109375" customWidth="1"/>
    <col min="23" max="23" width="2.7109375" customWidth="1"/>
    <col min="24" max="24" width="15.28515625" customWidth="1"/>
    <col min="25" max="25" width="3.5703125" customWidth="1"/>
    <col min="26" max="26" width="15.28515625" customWidth="1"/>
    <col min="27" max="27" width="11.7109375" customWidth="1"/>
    <col min="28" max="28" width="12.5703125" style="39" customWidth="1"/>
    <col min="29" max="29" width="22.140625" style="34" customWidth="1"/>
    <col min="30" max="32" width="9.140625" style="22"/>
  </cols>
  <sheetData>
    <row r="1" spans="1:32" ht="22.5" customHeight="1" x14ac:dyDescent="0.2">
      <c r="A1" s="84" t="s">
        <v>0</v>
      </c>
      <c r="B1" s="84"/>
      <c r="C1" s="84"/>
      <c r="D1" s="84"/>
      <c r="E1" s="36"/>
      <c r="AA1" s="85" t="str">
        <f>[1]Dates!$Q$1</f>
        <v>Second Quarter 2001</v>
      </c>
      <c r="AB1" s="85"/>
      <c r="AD1" s="37"/>
      <c r="AE1" s="37"/>
      <c r="AF1" s="37"/>
    </row>
    <row r="2" spans="1:32" ht="15" customHeight="1" x14ac:dyDescent="0.2">
      <c r="C2" s="59" t="s">
        <v>67</v>
      </c>
    </row>
    <row r="3" spans="1:32" ht="13.5" thickBot="1" x14ac:dyDescent="0.25"/>
    <row r="4" spans="1:32" ht="20.25" customHeight="1" thickBot="1" x14ac:dyDescent="0.25">
      <c r="L4" s="86" t="s">
        <v>47</v>
      </c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8"/>
    </row>
    <row r="5" spans="1:32" ht="8.25" customHeight="1" x14ac:dyDescent="0.2"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32" x14ac:dyDescent="0.2">
      <c r="V6" s="15" t="s">
        <v>6</v>
      </c>
      <c r="AA6" s="15" t="s">
        <v>45</v>
      </c>
    </row>
    <row r="7" spans="1:32" s="35" customFormat="1" x14ac:dyDescent="0.2">
      <c r="A7" s="32"/>
      <c r="B7" s="32"/>
      <c r="C7" s="32"/>
      <c r="D7" s="32"/>
      <c r="E7" s="32"/>
      <c r="F7" s="15" t="s">
        <v>1</v>
      </c>
      <c r="G7" s="32"/>
      <c r="H7" s="15" t="s">
        <v>2</v>
      </c>
      <c r="I7" s="32"/>
      <c r="J7" s="15" t="s">
        <v>3</v>
      </c>
      <c r="K7" s="15"/>
      <c r="L7" s="15" t="s">
        <v>1</v>
      </c>
      <c r="M7" s="32"/>
      <c r="N7" s="15" t="s">
        <v>3</v>
      </c>
      <c r="O7" s="40"/>
      <c r="P7" s="32"/>
      <c r="Q7" s="15" t="s">
        <v>4</v>
      </c>
      <c r="R7" s="32"/>
      <c r="S7" s="15" t="s">
        <v>5</v>
      </c>
      <c r="T7" s="32"/>
      <c r="U7" s="32"/>
      <c r="V7" s="15" t="s">
        <v>44</v>
      </c>
      <c r="W7" s="32"/>
      <c r="X7" s="15" t="s">
        <v>7</v>
      </c>
      <c r="Y7" s="15"/>
      <c r="Z7" s="15"/>
      <c r="AA7" s="15" t="s">
        <v>46</v>
      </c>
      <c r="AB7" s="52"/>
      <c r="AC7" s="32"/>
      <c r="AD7" s="38"/>
      <c r="AE7" s="38"/>
      <c r="AF7" s="38"/>
    </row>
    <row r="8" spans="1:32" s="35" customFormat="1" x14ac:dyDescent="0.2">
      <c r="A8" s="32"/>
      <c r="B8" s="32"/>
      <c r="C8" s="32"/>
      <c r="D8" s="32"/>
      <c r="E8" s="32"/>
      <c r="F8" s="16" t="s">
        <v>8</v>
      </c>
      <c r="G8" s="32"/>
      <c r="H8" s="16" t="s">
        <v>9</v>
      </c>
      <c r="I8" s="32"/>
      <c r="J8" s="16" t="s">
        <v>9</v>
      </c>
      <c r="K8" s="15"/>
      <c r="L8" s="16" t="s">
        <v>10</v>
      </c>
      <c r="M8" s="32"/>
      <c r="N8" s="16" t="s">
        <v>11</v>
      </c>
      <c r="O8" s="40"/>
      <c r="P8" s="32"/>
      <c r="Q8" s="16" t="s">
        <v>12</v>
      </c>
      <c r="R8" s="32"/>
      <c r="S8" s="16" t="s">
        <v>13</v>
      </c>
      <c r="T8" s="16" t="s">
        <v>3</v>
      </c>
      <c r="U8" s="15"/>
      <c r="V8" s="51">
        <v>37050</v>
      </c>
      <c r="W8" s="15"/>
      <c r="X8" s="16" t="s">
        <v>3</v>
      </c>
      <c r="Y8" s="15"/>
      <c r="Z8" s="15"/>
      <c r="AA8" s="16" t="s">
        <v>14</v>
      </c>
      <c r="AB8" s="52"/>
      <c r="AC8" s="32"/>
      <c r="AD8" s="38"/>
      <c r="AE8" s="38"/>
      <c r="AF8" s="38"/>
    </row>
    <row r="9" spans="1:32" ht="5.25" customHeigh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3"/>
      <c r="M9" s="14"/>
      <c r="N9" s="14"/>
      <c r="O9" s="41"/>
      <c r="P9" s="14"/>
      <c r="Q9" s="14"/>
      <c r="R9" s="14"/>
      <c r="S9" s="17"/>
      <c r="T9" s="3"/>
      <c r="U9" s="3"/>
      <c r="V9" s="4"/>
      <c r="W9" s="14"/>
      <c r="X9" s="3"/>
      <c r="Y9" s="14"/>
      <c r="Z9" s="14"/>
      <c r="AA9" s="3"/>
      <c r="AB9" s="41"/>
      <c r="AC9" s="14"/>
    </row>
    <row r="10" spans="1:32" ht="14.1" customHeight="1" x14ac:dyDescent="0.2">
      <c r="A10" s="14"/>
      <c r="C10" s="18"/>
      <c r="D10" s="14"/>
      <c r="E10" s="14"/>
      <c r="F10" s="14"/>
      <c r="G10" s="14"/>
      <c r="H10" s="14"/>
      <c r="I10" s="14"/>
      <c r="J10" s="14"/>
      <c r="K10" s="14"/>
      <c r="L10" s="3"/>
      <c r="M10" s="14"/>
      <c r="N10" s="14"/>
      <c r="O10" s="41"/>
      <c r="P10" s="14"/>
      <c r="Q10" s="14"/>
      <c r="R10" s="14"/>
      <c r="S10" s="14"/>
      <c r="T10" s="3"/>
      <c r="U10" s="3"/>
      <c r="V10" s="4"/>
      <c r="W10" s="14"/>
      <c r="X10" s="3"/>
      <c r="Y10" s="14"/>
      <c r="Z10" s="14"/>
      <c r="AA10" s="3"/>
      <c r="AB10" s="41"/>
      <c r="AC10" s="14"/>
    </row>
    <row r="11" spans="1:32" ht="14.1" customHeight="1" x14ac:dyDescent="0.2">
      <c r="A11" s="14"/>
      <c r="B11" s="18" t="s">
        <v>15</v>
      </c>
      <c r="C11" s="18"/>
      <c r="D11" s="14"/>
      <c r="E11" s="14"/>
      <c r="F11" s="14"/>
      <c r="G11" s="14"/>
      <c r="H11" s="14"/>
      <c r="I11" s="14"/>
      <c r="J11" s="14"/>
      <c r="K11" s="14"/>
      <c r="L11" s="1">
        <f>SUM(L12:L21)</f>
        <v>289</v>
      </c>
      <c r="M11" s="14"/>
      <c r="N11" s="6">
        <f>SUM(N12:N21)</f>
        <v>5.7999999999999545</v>
      </c>
      <c r="O11" s="41"/>
      <c r="P11" s="14"/>
      <c r="Q11" s="14"/>
      <c r="R11" s="14"/>
      <c r="S11" s="14"/>
      <c r="T11" s="1">
        <f>SUM(T12:T21)</f>
        <v>294.80000000000007</v>
      </c>
      <c r="U11" s="3" t="s">
        <v>63</v>
      </c>
      <c r="V11" s="1">
        <f>SUM(V12:V21)</f>
        <v>47.5</v>
      </c>
      <c r="W11" s="14"/>
      <c r="X11" s="6">
        <f>SUM(X12:X21)</f>
        <v>-247.3</v>
      </c>
      <c r="Y11" s="14"/>
      <c r="Z11" s="14"/>
      <c r="AA11" s="3">
        <f>Orig!AA11+Orig!AA17</f>
        <v>18.8</v>
      </c>
      <c r="AB11" s="41"/>
      <c r="AC11" s="14"/>
    </row>
    <row r="12" spans="1:32" ht="14.1" hidden="1" customHeight="1" x14ac:dyDescent="0.2">
      <c r="A12" s="14"/>
      <c r="B12" s="18"/>
      <c r="C12" s="60" t="s">
        <v>16</v>
      </c>
      <c r="D12" s="14"/>
      <c r="E12" s="14"/>
      <c r="F12" s="14">
        <v>231.2</v>
      </c>
      <c r="G12" s="14"/>
      <c r="H12" s="14">
        <v>30.4</v>
      </c>
      <c r="I12" s="5" t="s">
        <v>17</v>
      </c>
      <c r="J12" s="5"/>
      <c r="K12" s="5"/>
      <c r="L12" s="1">
        <f>Orig!L11</f>
        <v>271.8</v>
      </c>
      <c r="M12" s="14"/>
      <c r="N12" s="1">
        <f>Orig!N11</f>
        <v>5.0999999999999996</v>
      </c>
      <c r="O12" s="41" t="s">
        <v>18</v>
      </c>
      <c r="P12" s="14"/>
      <c r="Q12" s="5">
        <v>0</v>
      </c>
      <c r="R12" s="14"/>
      <c r="S12" s="5">
        <f>SUM(M12:Q12)</f>
        <v>5.0999999999999996</v>
      </c>
      <c r="T12" s="82">
        <f>SUM(L12:N16)</f>
        <v>907.6</v>
      </c>
      <c r="U12" s="19"/>
      <c r="V12" s="2">
        <f>Orig!V11</f>
        <v>510.5</v>
      </c>
      <c r="W12" s="14"/>
      <c r="X12" s="19">
        <f>V12-T12</f>
        <v>-397.1</v>
      </c>
      <c r="Y12" s="20"/>
      <c r="Z12" s="20"/>
      <c r="AA12" s="19">
        <v>72.8</v>
      </c>
      <c r="AB12" s="53"/>
      <c r="AC12" s="14"/>
    </row>
    <row r="13" spans="1:32" ht="14.1" hidden="1" customHeight="1" x14ac:dyDescent="0.2">
      <c r="A13" s="14"/>
      <c r="B13" s="18"/>
      <c r="C13" s="60"/>
      <c r="D13" s="14"/>
      <c r="E13" s="14"/>
      <c r="F13" s="14"/>
      <c r="G13" s="14"/>
      <c r="H13" s="14"/>
      <c r="I13" s="5"/>
      <c r="J13" s="5"/>
      <c r="K13" s="5"/>
      <c r="L13" s="1"/>
      <c r="M13" s="14"/>
      <c r="N13" s="24">
        <f>Orig!N12</f>
        <v>30</v>
      </c>
      <c r="O13" s="41"/>
      <c r="P13" s="14"/>
      <c r="Q13" s="5"/>
      <c r="R13" s="14"/>
      <c r="S13" s="5"/>
      <c r="T13" s="19"/>
      <c r="U13" s="19"/>
      <c r="V13" s="2"/>
      <c r="W13" s="14"/>
      <c r="X13" s="19"/>
      <c r="Y13" s="20"/>
      <c r="Z13" s="20"/>
      <c r="AA13" s="19"/>
      <c r="AB13" s="53"/>
      <c r="AC13" s="14"/>
    </row>
    <row r="14" spans="1:32" ht="14.1" hidden="1" customHeight="1" x14ac:dyDescent="0.2">
      <c r="A14" s="14"/>
      <c r="B14" s="18"/>
      <c r="C14" s="60"/>
      <c r="D14" s="14"/>
      <c r="E14" s="14"/>
      <c r="F14" s="14"/>
      <c r="G14" s="14"/>
      <c r="H14" s="14"/>
      <c r="I14" s="5"/>
      <c r="J14" s="5"/>
      <c r="K14" s="5"/>
      <c r="L14" s="1"/>
      <c r="M14" s="14"/>
      <c r="N14" s="24">
        <f>Orig!N13</f>
        <v>0.7</v>
      </c>
      <c r="O14" s="41" t="s">
        <v>50</v>
      </c>
      <c r="P14" s="14"/>
      <c r="Q14" s="5"/>
      <c r="R14" s="14"/>
      <c r="S14" s="5"/>
      <c r="T14" s="19"/>
      <c r="U14" s="19"/>
      <c r="V14" s="2"/>
      <c r="W14" s="14"/>
      <c r="X14" s="19"/>
      <c r="Y14" s="20"/>
      <c r="Z14" s="20"/>
      <c r="AA14" s="19"/>
      <c r="AB14" s="53"/>
      <c r="AC14" s="14"/>
    </row>
    <row r="15" spans="1:32" ht="14.1" hidden="1" customHeight="1" x14ac:dyDescent="0.2">
      <c r="A15" s="14"/>
      <c r="B15" s="18"/>
      <c r="C15" s="60"/>
      <c r="D15" s="14"/>
      <c r="E15" s="14"/>
      <c r="F15" s="14"/>
      <c r="G15" s="14"/>
      <c r="H15" s="14"/>
      <c r="I15" s="5"/>
      <c r="J15" s="5"/>
      <c r="K15" s="5"/>
      <c r="L15" s="1"/>
      <c r="M15" s="14"/>
      <c r="N15" s="5">
        <f>Orig!N14</f>
        <v>600</v>
      </c>
      <c r="O15" s="41" t="s">
        <v>54</v>
      </c>
      <c r="P15" s="14"/>
      <c r="Q15" s="5"/>
      <c r="R15" s="14"/>
      <c r="S15" s="5"/>
      <c r="T15" s="19"/>
      <c r="U15" s="19"/>
      <c r="V15" s="2"/>
      <c r="W15" s="14"/>
      <c r="X15" s="19"/>
      <c r="Y15" s="20"/>
      <c r="Z15" s="20"/>
      <c r="AA15" s="19"/>
      <c r="AB15" s="53"/>
      <c r="AC15" s="14"/>
    </row>
    <row r="16" spans="1:32" ht="14.1" hidden="1" customHeight="1" x14ac:dyDescent="0.2">
      <c r="A16" s="14"/>
      <c r="B16" s="18"/>
      <c r="C16" s="60"/>
      <c r="D16" s="14"/>
      <c r="E16" s="14"/>
      <c r="F16" s="14"/>
      <c r="G16" s="14"/>
      <c r="H16" s="14"/>
      <c r="I16" s="5"/>
      <c r="J16" s="5"/>
      <c r="K16" s="5"/>
      <c r="L16" s="1"/>
      <c r="M16" s="14"/>
      <c r="N16" s="5"/>
      <c r="O16" s="41" t="s">
        <v>56</v>
      </c>
      <c r="P16" s="14"/>
      <c r="Q16" s="5"/>
      <c r="R16" s="14"/>
      <c r="S16" s="5"/>
      <c r="T16" s="19"/>
      <c r="U16" s="19"/>
      <c r="V16" s="2"/>
      <c r="W16" s="14"/>
      <c r="X16" s="19"/>
      <c r="Y16" s="20"/>
      <c r="Z16" s="20"/>
      <c r="AA16" s="19"/>
      <c r="AB16" s="53"/>
      <c r="AC16" s="14"/>
    </row>
    <row r="17" spans="1:29" ht="5.25" hidden="1" customHeight="1" x14ac:dyDescent="0.2">
      <c r="A17" s="14"/>
      <c r="B17" s="18"/>
      <c r="C17" s="60"/>
      <c r="D17" s="14"/>
      <c r="E17" s="14"/>
      <c r="F17" s="14"/>
      <c r="G17" s="14"/>
      <c r="H17" s="14"/>
      <c r="I17" s="5"/>
      <c r="J17" s="5"/>
      <c r="K17" s="5"/>
      <c r="L17" s="1"/>
      <c r="M17" s="14"/>
      <c r="N17" s="14"/>
      <c r="O17" s="41"/>
      <c r="P17" s="14"/>
      <c r="Q17" s="5"/>
      <c r="R17" s="14"/>
      <c r="S17" s="5"/>
      <c r="T17" s="19"/>
      <c r="U17" s="19"/>
      <c r="V17" s="2"/>
      <c r="W17" s="14"/>
      <c r="X17" s="19"/>
      <c r="Y17" s="20"/>
      <c r="Z17" s="20"/>
      <c r="AA17" s="19"/>
      <c r="AB17" s="53"/>
      <c r="AC17" s="14"/>
    </row>
    <row r="18" spans="1:29" ht="14.1" hidden="1" customHeight="1" x14ac:dyDescent="0.2">
      <c r="A18" s="14"/>
      <c r="B18" s="18"/>
      <c r="C18" s="61" t="s">
        <v>19</v>
      </c>
      <c r="D18" s="14"/>
      <c r="E18" s="14"/>
      <c r="F18" s="21">
        <v>0</v>
      </c>
      <c r="G18" s="14"/>
      <c r="H18" s="14">
        <v>3.4</v>
      </c>
      <c r="I18" s="5" t="s">
        <v>20</v>
      </c>
      <c r="J18" s="5"/>
      <c r="K18" s="5"/>
      <c r="L18" s="3">
        <f>Orig!L17</f>
        <v>17.2</v>
      </c>
      <c r="M18" s="14"/>
      <c r="N18" s="5">
        <f>Orig!N17</f>
        <v>-30</v>
      </c>
      <c r="O18" s="41" t="s">
        <v>21</v>
      </c>
      <c r="P18" s="14"/>
      <c r="Q18" s="5"/>
      <c r="R18" s="14"/>
      <c r="S18" s="14"/>
      <c r="T18" s="83">
        <f>N18+L18</f>
        <v>-12.8</v>
      </c>
      <c r="U18" s="3"/>
      <c r="V18" s="7">
        <f>Orig!V17</f>
        <v>10.5</v>
      </c>
      <c r="W18" s="14"/>
      <c r="X18" s="19">
        <f>V18-T18</f>
        <v>23.3</v>
      </c>
      <c r="Y18" s="20"/>
      <c r="Z18" s="20"/>
      <c r="AA18" s="76">
        <v>11</v>
      </c>
      <c r="AB18" s="54"/>
      <c r="AC18" s="14"/>
    </row>
    <row r="19" spans="1:29" ht="14.1" hidden="1" customHeight="1" x14ac:dyDescent="0.2">
      <c r="A19" s="14"/>
      <c r="B19" s="18"/>
      <c r="C19" s="22"/>
      <c r="D19" s="22"/>
      <c r="F19" s="22"/>
      <c r="G19" s="22"/>
      <c r="H19" s="22"/>
      <c r="I19" s="22"/>
      <c r="J19" s="22"/>
      <c r="K19" s="22"/>
      <c r="L19" s="23"/>
      <c r="M19" s="14"/>
      <c r="O19" s="41"/>
      <c r="P19" s="14"/>
      <c r="Q19" s="14"/>
      <c r="R19" s="14"/>
      <c r="S19" s="14"/>
      <c r="T19" s="3"/>
      <c r="U19" s="3"/>
      <c r="V19" s="4"/>
      <c r="W19" s="14"/>
      <c r="X19" s="3"/>
      <c r="Y19" s="14"/>
      <c r="Z19" s="14"/>
      <c r="AA19" s="3"/>
      <c r="AB19" s="41"/>
      <c r="AC19" s="14"/>
    </row>
    <row r="20" spans="1:29" ht="5.25" hidden="1" customHeight="1" x14ac:dyDescent="0.2">
      <c r="A20" s="14"/>
      <c r="B20" s="18"/>
      <c r="C20" s="18"/>
      <c r="D20" s="14"/>
      <c r="E20" s="14"/>
      <c r="F20" s="14"/>
      <c r="G20" s="14"/>
      <c r="H20" s="14"/>
      <c r="I20" s="14"/>
      <c r="J20" s="14"/>
      <c r="K20" s="14"/>
      <c r="L20" s="3"/>
      <c r="M20" s="14"/>
      <c r="N20" s="14"/>
      <c r="O20" s="41"/>
      <c r="P20" s="5"/>
      <c r="Q20" s="14"/>
      <c r="R20" s="5"/>
      <c r="S20" s="5"/>
      <c r="T20" s="6"/>
      <c r="U20" s="6"/>
      <c r="V20" s="4"/>
      <c r="W20" s="5"/>
      <c r="X20" s="3"/>
      <c r="Y20" s="14"/>
      <c r="Z20" s="14"/>
      <c r="AA20" s="3"/>
      <c r="AB20" s="41"/>
      <c r="AC20" s="14"/>
    </row>
    <row r="21" spans="1:29" ht="14.1" hidden="1" customHeight="1" x14ac:dyDescent="0.2">
      <c r="A21" s="14"/>
      <c r="C21" s="68" t="s">
        <v>37</v>
      </c>
      <c r="D21" s="14"/>
      <c r="E21" s="14"/>
      <c r="F21" s="14"/>
      <c r="G21" s="14"/>
      <c r="H21" s="14"/>
      <c r="I21" s="14"/>
      <c r="J21" s="14"/>
      <c r="K21" s="14"/>
      <c r="L21" s="8">
        <f>Orig!L20</f>
        <v>0</v>
      </c>
      <c r="M21" s="14"/>
      <c r="N21" s="5">
        <f>Orig!N20</f>
        <v>-600</v>
      </c>
      <c r="O21" s="41" t="s">
        <v>54</v>
      </c>
      <c r="P21" s="5"/>
      <c r="Q21" s="14"/>
      <c r="R21" s="5"/>
      <c r="S21" s="5"/>
      <c r="T21" s="83">
        <f>N21+L21</f>
        <v>-600</v>
      </c>
      <c r="U21" s="6"/>
      <c r="V21" s="2">
        <f>Orig!V20</f>
        <v>-473.5</v>
      </c>
      <c r="W21" s="5"/>
      <c r="X21" s="19">
        <f>V21-T21</f>
        <v>126.5</v>
      </c>
      <c r="Y21" s="14"/>
      <c r="Z21" s="14"/>
      <c r="AA21" s="6">
        <v>0</v>
      </c>
      <c r="AB21" s="72"/>
      <c r="AC21" s="14"/>
    </row>
    <row r="22" spans="1:29" ht="14.1" hidden="1" customHeight="1" x14ac:dyDescent="0.2">
      <c r="A22" s="14"/>
      <c r="B22" s="18"/>
      <c r="C22" s="18"/>
      <c r="D22" s="14"/>
      <c r="E22" s="14"/>
      <c r="F22" s="14"/>
      <c r="G22" s="14"/>
      <c r="H22" s="14"/>
      <c r="I22" s="14"/>
      <c r="J22" s="14"/>
      <c r="K22" s="14"/>
      <c r="L22" s="3"/>
      <c r="M22" s="14"/>
      <c r="N22" s="14"/>
      <c r="O22" s="41"/>
      <c r="P22" s="5"/>
      <c r="Q22" s="14"/>
      <c r="R22" s="5"/>
      <c r="S22" s="5"/>
      <c r="T22" s="6"/>
      <c r="U22" s="6"/>
      <c r="V22" s="4"/>
      <c r="W22" s="5"/>
      <c r="X22" s="3"/>
      <c r="Y22" s="14"/>
      <c r="Z22" s="14"/>
      <c r="AA22" s="3"/>
      <c r="AB22" s="41"/>
      <c r="AC22" s="14"/>
    </row>
    <row r="23" spans="1:29" ht="14.1" customHeight="1" x14ac:dyDescent="0.2">
      <c r="A23" s="14"/>
      <c r="B23" s="18"/>
      <c r="C23" s="18"/>
      <c r="D23" s="14"/>
      <c r="E23" s="14"/>
      <c r="F23" s="14"/>
      <c r="G23" s="14"/>
      <c r="H23" s="14"/>
      <c r="I23" s="14"/>
      <c r="J23" s="14"/>
      <c r="K23" s="14"/>
      <c r="L23" s="3"/>
      <c r="M23" s="14"/>
      <c r="N23" s="14"/>
      <c r="O23" s="41"/>
      <c r="P23" s="5"/>
      <c r="Q23" s="14"/>
      <c r="R23" s="5"/>
      <c r="S23" s="5"/>
      <c r="T23" s="6"/>
      <c r="U23" s="6"/>
      <c r="V23" s="4"/>
      <c r="W23" s="5"/>
      <c r="X23" s="3"/>
      <c r="Y23" s="14"/>
      <c r="Z23" s="14"/>
      <c r="AA23" s="3"/>
      <c r="AB23" s="41"/>
      <c r="AC23" s="14"/>
    </row>
    <row r="24" spans="1:29" ht="14.1" customHeight="1" x14ac:dyDescent="0.2">
      <c r="A24" s="14"/>
      <c r="B24" s="62" t="s">
        <v>22</v>
      </c>
      <c r="C24" s="18"/>
      <c r="D24" s="14"/>
      <c r="E24" s="14"/>
      <c r="F24" s="14"/>
      <c r="G24" s="14"/>
      <c r="H24" s="14"/>
      <c r="I24" s="14"/>
      <c r="J24" s="14"/>
      <c r="K24" s="14"/>
      <c r="L24" s="1">
        <f>Orig!L23</f>
        <v>80.400000000000006</v>
      </c>
      <c r="M24" s="14"/>
      <c r="N24" s="1">
        <f>SUM(N25:N26)</f>
        <v>17.599999999999998</v>
      </c>
      <c r="O24" s="41"/>
      <c r="P24" s="5"/>
      <c r="Q24" s="14"/>
      <c r="R24" s="5"/>
      <c r="S24" s="5"/>
      <c r="T24" s="1">
        <f>SUM(T25:T26)</f>
        <v>98.000000000000014</v>
      </c>
      <c r="U24" s="6" t="s">
        <v>59</v>
      </c>
      <c r="V24" s="6">
        <f>SUM(V25:V26)</f>
        <v>-76.900000000000006</v>
      </c>
      <c r="W24" s="5"/>
      <c r="X24" s="6">
        <f>SUM(X25:X26)</f>
        <v>-174.9</v>
      </c>
      <c r="Y24" s="14"/>
      <c r="Z24" s="14"/>
      <c r="AA24" s="19">
        <v>85</v>
      </c>
      <c r="AB24" s="41"/>
      <c r="AC24" s="14"/>
    </row>
    <row r="25" spans="1:29" ht="14.1" hidden="1" customHeight="1" x14ac:dyDescent="0.2">
      <c r="A25" s="14"/>
      <c r="C25" s="18"/>
      <c r="D25" s="14"/>
      <c r="E25" s="14"/>
      <c r="F25" s="14">
        <v>75.900000000000006</v>
      </c>
      <c r="G25" s="14"/>
      <c r="H25" s="14">
        <v>4.5999999999999996</v>
      </c>
      <c r="I25" s="5" t="s">
        <v>23</v>
      </c>
      <c r="J25" s="5"/>
      <c r="K25" s="5"/>
      <c r="L25" s="3">
        <v>80.400000000000006</v>
      </c>
      <c r="M25" s="14"/>
      <c r="N25" s="14">
        <f>Orig!N23</f>
        <v>1.9</v>
      </c>
      <c r="O25" s="41" t="s">
        <v>18</v>
      </c>
      <c r="P25" s="5"/>
      <c r="Q25" s="5">
        <v>0</v>
      </c>
      <c r="R25" s="5"/>
      <c r="S25" s="5">
        <f>SUM(M25:Q25)</f>
        <v>1.9</v>
      </c>
      <c r="T25" s="6">
        <f>L25+N25</f>
        <v>82.300000000000011</v>
      </c>
      <c r="U25" s="6"/>
      <c r="V25" s="2">
        <f>Orig!V23</f>
        <v>-39.1</v>
      </c>
      <c r="W25" s="5"/>
      <c r="X25" s="19">
        <f>V25-T25</f>
        <v>-121.4</v>
      </c>
      <c r="Y25" s="20"/>
      <c r="Z25" s="20"/>
      <c r="AB25" s="41"/>
      <c r="AC25" s="14"/>
    </row>
    <row r="26" spans="1:29" ht="14.1" hidden="1" customHeight="1" x14ac:dyDescent="0.2">
      <c r="A26" s="14"/>
      <c r="B26" s="18"/>
      <c r="C26" s="18" t="s">
        <v>52</v>
      </c>
      <c r="D26" s="14"/>
      <c r="E26" s="14"/>
      <c r="F26" s="14"/>
      <c r="G26" s="14"/>
      <c r="H26" s="14"/>
      <c r="I26" s="14"/>
      <c r="J26" s="14"/>
      <c r="K26" s="14"/>
      <c r="L26" s="3"/>
      <c r="M26" s="14"/>
      <c r="N26" s="5">
        <f>Orig!N24</f>
        <v>15.7</v>
      </c>
      <c r="O26" s="41" t="s">
        <v>24</v>
      </c>
      <c r="P26" s="5"/>
      <c r="Q26" s="14"/>
      <c r="R26" s="5"/>
      <c r="S26" s="5"/>
      <c r="T26" s="6">
        <v>15.7</v>
      </c>
      <c r="U26" s="6"/>
      <c r="V26" s="2">
        <f>Orig!V24</f>
        <v>-37.799999999999997</v>
      </c>
      <c r="W26" s="5"/>
      <c r="X26" s="71">
        <f>V26-N26</f>
        <v>-53.5</v>
      </c>
      <c r="Y26" s="14"/>
      <c r="Z26" s="14"/>
      <c r="AA26" s="19"/>
      <c r="AB26" s="53"/>
      <c r="AC26" s="14"/>
    </row>
    <row r="27" spans="1:29" ht="14.1" customHeight="1" x14ac:dyDescent="0.2">
      <c r="A27" s="14"/>
      <c r="B27" s="18"/>
      <c r="C27" s="18"/>
      <c r="D27" s="14"/>
      <c r="E27" s="14"/>
      <c r="F27" s="14"/>
      <c r="G27" s="14"/>
      <c r="H27" s="14"/>
      <c r="I27" s="14"/>
      <c r="J27" s="14"/>
      <c r="K27" s="14"/>
      <c r="L27" s="3"/>
      <c r="M27" s="14"/>
      <c r="N27" s="14"/>
      <c r="O27" s="41"/>
      <c r="P27" s="5"/>
      <c r="Q27" s="14"/>
      <c r="R27" s="5"/>
      <c r="S27" s="5"/>
      <c r="T27" s="6"/>
      <c r="U27" s="6"/>
      <c r="V27" s="4"/>
      <c r="W27" s="5"/>
      <c r="X27" s="3"/>
      <c r="Y27" s="14"/>
      <c r="Z27" s="20"/>
      <c r="AA27" s="19"/>
      <c r="AB27" s="41"/>
      <c r="AC27" s="14"/>
    </row>
    <row r="28" spans="1:29" ht="14.1" customHeight="1" x14ac:dyDescent="0.2">
      <c r="A28" s="14"/>
      <c r="B28" s="63" t="s">
        <v>25</v>
      </c>
      <c r="C28" s="18"/>
      <c r="D28" s="14"/>
      <c r="E28" s="14"/>
      <c r="F28" s="14"/>
      <c r="G28" s="14"/>
      <c r="H28" s="14"/>
      <c r="I28" s="14"/>
      <c r="J28" s="14"/>
      <c r="K28" s="14"/>
      <c r="L28" s="71">
        <f>SUM(L29:L30)</f>
        <v>52.6</v>
      </c>
      <c r="M28" s="14"/>
      <c r="N28" s="71">
        <f>SUM(N29:N30)</f>
        <v>2</v>
      </c>
      <c r="O28" s="41"/>
      <c r="P28" s="5"/>
      <c r="Q28" s="14"/>
      <c r="R28" s="5"/>
      <c r="S28" s="5"/>
      <c r="T28" s="71">
        <f>SUM(T29:T30)</f>
        <v>54.6</v>
      </c>
      <c r="U28" s="6" t="s">
        <v>59</v>
      </c>
      <c r="V28" s="71">
        <f>SUM(V29:V30)</f>
        <v>-110.4</v>
      </c>
      <c r="W28" s="5"/>
      <c r="X28" s="71">
        <f>SUM(X29:X30)</f>
        <v>-165</v>
      </c>
      <c r="Y28" s="14"/>
      <c r="Z28" s="20"/>
      <c r="AA28" s="6">
        <f>Orig!AA26</f>
        <v>121.4</v>
      </c>
      <c r="AB28" s="41"/>
      <c r="AC28" s="14"/>
    </row>
    <row r="29" spans="1:29" ht="14.1" hidden="1" customHeight="1" x14ac:dyDescent="0.2">
      <c r="A29" s="14"/>
      <c r="C29" s="18"/>
      <c r="D29" s="14"/>
      <c r="E29" s="14"/>
      <c r="F29" s="5">
        <v>47.7</v>
      </c>
      <c r="G29" s="5"/>
      <c r="H29" s="5">
        <v>-2.7</v>
      </c>
      <c r="I29" s="5" t="s">
        <v>26</v>
      </c>
      <c r="J29" s="5"/>
      <c r="K29" s="5"/>
      <c r="L29" s="6">
        <f>Orig!L26</f>
        <v>52.6</v>
      </c>
      <c r="M29" s="14"/>
      <c r="N29" s="14">
        <f>Orig!N26</f>
        <v>1.1000000000000001</v>
      </c>
      <c r="O29" s="41" t="s">
        <v>18</v>
      </c>
      <c r="P29" s="5"/>
      <c r="Q29" s="5">
        <v>0</v>
      </c>
      <c r="R29" s="5"/>
      <c r="S29" s="5">
        <f>SUM(M29:Q29)</f>
        <v>1.1000000000000001</v>
      </c>
      <c r="T29" s="6">
        <f>N29+L29+N30</f>
        <v>54.6</v>
      </c>
      <c r="U29" s="6"/>
      <c r="V29" s="7">
        <f>Orig!V26</f>
        <v>-110.4</v>
      </c>
      <c r="W29" s="5"/>
      <c r="X29" s="6">
        <f>V29-T29</f>
        <v>-165</v>
      </c>
      <c r="Y29" s="5"/>
      <c r="Z29" s="5"/>
      <c r="AB29" s="55"/>
      <c r="AC29" s="14"/>
    </row>
    <row r="30" spans="1:29" ht="14.1" hidden="1" customHeight="1" x14ac:dyDescent="0.2">
      <c r="A30" s="14"/>
      <c r="B30" s="18"/>
      <c r="C30" s="18"/>
      <c r="D30" s="14"/>
      <c r="E30" s="14"/>
      <c r="F30" s="5"/>
      <c r="G30" s="5"/>
      <c r="H30" s="5"/>
      <c r="I30" s="5"/>
      <c r="J30" s="5"/>
      <c r="K30" s="5"/>
      <c r="L30" s="6"/>
      <c r="M30" s="14"/>
      <c r="N30" s="14">
        <f>Orig!N27</f>
        <v>0.9</v>
      </c>
      <c r="O30" s="41" t="s">
        <v>24</v>
      </c>
      <c r="P30" s="5"/>
      <c r="Q30" s="5"/>
      <c r="R30" s="5"/>
      <c r="S30" s="5"/>
      <c r="T30" s="6"/>
      <c r="U30" s="6"/>
      <c r="V30" s="7"/>
      <c r="W30" s="5"/>
      <c r="X30" s="6"/>
      <c r="Y30" s="5"/>
      <c r="Z30" s="5"/>
      <c r="AA30" s="6"/>
      <c r="AB30" s="55"/>
      <c r="AC30" s="14"/>
    </row>
    <row r="31" spans="1:29" ht="14.1" customHeight="1" x14ac:dyDescent="0.2">
      <c r="A31" s="14"/>
      <c r="B31" s="18"/>
      <c r="C31" s="18"/>
      <c r="D31" s="14"/>
      <c r="E31" s="14"/>
      <c r="F31" s="5"/>
      <c r="G31" s="5"/>
      <c r="H31" s="5"/>
      <c r="I31" s="5"/>
      <c r="J31" s="5"/>
      <c r="K31" s="5"/>
      <c r="L31" s="6"/>
      <c r="M31" s="14"/>
      <c r="N31" s="14"/>
      <c r="O31" s="41"/>
      <c r="P31" s="5"/>
      <c r="Q31" s="5"/>
      <c r="R31" s="5"/>
      <c r="S31" s="5"/>
      <c r="T31" s="6"/>
      <c r="U31" s="6"/>
      <c r="V31" s="7"/>
      <c r="W31" s="5"/>
      <c r="X31" s="6"/>
      <c r="Y31" s="5"/>
      <c r="Z31" s="5"/>
      <c r="AA31" s="6"/>
      <c r="AB31" s="55"/>
      <c r="AC31" s="14"/>
    </row>
    <row r="32" spans="1:29" ht="14.1" customHeight="1" x14ac:dyDescent="0.2">
      <c r="A32" s="14"/>
      <c r="B32" s="64" t="s">
        <v>27</v>
      </c>
      <c r="C32" s="18"/>
      <c r="D32" s="14"/>
      <c r="E32" s="14"/>
      <c r="F32" s="5">
        <v>8.5</v>
      </c>
      <c r="G32" s="5"/>
      <c r="H32" s="5">
        <v>0</v>
      </c>
      <c r="I32" s="5"/>
      <c r="J32" s="5"/>
      <c r="K32" s="5"/>
      <c r="L32" s="6">
        <f>Orig!L29</f>
        <v>10.199999999999999</v>
      </c>
      <c r="M32" s="14"/>
      <c r="N32" s="14">
        <f>Orig!N29</f>
        <v>0.5</v>
      </c>
      <c r="O32" s="41" t="s">
        <v>18</v>
      </c>
      <c r="P32" s="5"/>
      <c r="Q32" s="5">
        <v>0</v>
      </c>
      <c r="R32" s="5"/>
      <c r="S32" s="5">
        <f>SUM(M32:Q32)</f>
        <v>0.5</v>
      </c>
      <c r="T32" s="6">
        <f>N32+N33+L32</f>
        <v>10.7</v>
      </c>
      <c r="U32" s="40" t="s">
        <v>18</v>
      </c>
      <c r="V32" s="7">
        <f>Orig!V29</f>
        <v>11.8</v>
      </c>
      <c r="W32" s="5"/>
      <c r="X32" s="6">
        <f>V32-T32</f>
        <v>1.1000000000000014</v>
      </c>
      <c r="Y32" s="5"/>
      <c r="Z32" s="5"/>
      <c r="AA32" s="6">
        <f>Orig!AA29</f>
        <v>1.7</v>
      </c>
      <c r="AB32" s="55"/>
      <c r="AC32" s="14"/>
    </row>
    <row r="33" spans="1:29" ht="14.1" customHeight="1" x14ac:dyDescent="0.2">
      <c r="A33" s="14"/>
      <c r="B33" s="18"/>
      <c r="C33" s="18"/>
      <c r="D33" s="14"/>
      <c r="E33" s="14"/>
      <c r="F33" s="5"/>
      <c r="G33" s="5"/>
      <c r="H33" s="5"/>
      <c r="I33" s="22"/>
      <c r="J33" s="22"/>
      <c r="K33" s="22"/>
      <c r="L33" s="6"/>
      <c r="M33" s="14"/>
      <c r="N33" s="5"/>
      <c r="O33" s="41"/>
      <c r="P33" s="5"/>
      <c r="Q33" s="5"/>
      <c r="R33" s="5"/>
      <c r="S33" s="5"/>
      <c r="T33" s="6"/>
      <c r="U33" s="6"/>
      <c r="V33" s="7"/>
      <c r="W33" s="5"/>
      <c r="X33" s="6"/>
      <c r="Y33" s="5"/>
      <c r="Z33" s="5"/>
      <c r="AA33" s="25"/>
      <c r="AB33" s="55"/>
      <c r="AC33" s="14"/>
    </row>
    <row r="34" spans="1:29" ht="14.1" hidden="1" customHeight="1" x14ac:dyDescent="0.2">
      <c r="A34" s="14"/>
      <c r="B34" s="18"/>
      <c r="C34" s="18"/>
      <c r="D34" s="14"/>
      <c r="E34" s="14"/>
      <c r="F34" s="5"/>
      <c r="G34" s="5"/>
      <c r="H34" s="5"/>
      <c r="I34" s="22"/>
      <c r="J34" s="22"/>
      <c r="K34" s="22"/>
      <c r="L34" s="6"/>
      <c r="M34" s="14"/>
      <c r="N34" s="14"/>
      <c r="O34" s="41"/>
      <c r="P34" s="5"/>
      <c r="Q34" s="5"/>
      <c r="R34" s="5"/>
      <c r="S34" s="5"/>
      <c r="T34" s="6"/>
      <c r="U34" s="6"/>
      <c r="V34" s="7"/>
      <c r="W34" s="5"/>
      <c r="X34" s="6"/>
      <c r="Y34" s="5"/>
      <c r="Z34" s="5"/>
      <c r="AA34" s="6"/>
      <c r="AB34" s="55"/>
      <c r="AC34" s="14"/>
    </row>
    <row r="35" spans="1:29" ht="14.1" hidden="1" customHeight="1" x14ac:dyDescent="0.2">
      <c r="A35" s="14"/>
      <c r="B35" s="18"/>
      <c r="C35" s="18"/>
      <c r="D35" s="14"/>
      <c r="E35" s="14"/>
      <c r="F35" s="5"/>
      <c r="G35" s="5"/>
      <c r="H35" s="5"/>
      <c r="I35" s="22"/>
      <c r="J35" s="22"/>
      <c r="K35" s="22"/>
      <c r="L35" s="6"/>
      <c r="M35" s="14"/>
      <c r="N35" s="14"/>
      <c r="O35" s="41"/>
      <c r="P35" s="5"/>
      <c r="Q35" s="5"/>
      <c r="R35" s="5"/>
      <c r="S35" s="5"/>
      <c r="T35" s="6"/>
      <c r="U35" s="6"/>
      <c r="V35" s="7"/>
      <c r="W35" s="5"/>
      <c r="X35" s="6"/>
      <c r="Y35" s="5"/>
      <c r="Z35" s="5"/>
      <c r="AA35" s="6"/>
      <c r="AB35" s="55"/>
      <c r="AC35" s="14"/>
    </row>
    <row r="36" spans="1:29" ht="14.1" customHeight="1" x14ac:dyDescent="0.2">
      <c r="A36" s="14"/>
      <c r="B36" s="65" t="s">
        <v>28</v>
      </c>
      <c r="C36" s="18"/>
      <c r="D36" s="14"/>
      <c r="E36" s="14"/>
      <c r="F36" s="5">
        <v>25.7</v>
      </c>
      <c r="G36" s="5"/>
      <c r="H36" s="5">
        <f>-30.4</f>
        <v>-30.4</v>
      </c>
      <c r="I36" s="5" t="s">
        <v>17</v>
      </c>
      <c r="J36" s="5"/>
      <c r="K36" s="5"/>
      <c r="L36" s="6">
        <f>Orig!L33</f>
        <v>-4.5999999999999996</v>
      </c>
      <c r="M36" s="14"/>
      <c r="N36" s="5">
        <f>Orig!N33+Orig!N34</f>
        <v>-9.9999999999999978E-2</v>
      </c>
      <c r="O36" s="41" t="s">
        <v>18</v>
      </c>
      <c r="P36" s="5"/>
      <c r="Q36" s="5">
        <v>0</v>
      </c>
      <c r="R36" s="5"/>
      <c r="S36" s="5">
        <f>SUM(M36:Q36)</f>
        <v>-9.9999999999999978E-2</v>
      </c>
      <c r="T36" s="6">
        <f>N36+L36</f>
        <v>-4.6999999999999993</v>
      </c>
      <c r="U36" s="40" t="s">
        <v>18</v>
      </c>
      <c r="V36" s="7">
        <f>Orig!V33</f>
        <v>-5.8</v>
      </c>
      <c r="W36" s="5"/>
      <c r="X36" s="6">
        <f>V36-T36</f>
        <v>-1.1000000000000005</v>
      </c>
      <c r="Y36" s="5"/>
      <c r="Z36" s="5"/>
      <c r="AA36" s="6">
        <f>Orig!AA33</f>
        <v>0.9</v>
      </c>
      <c r="AB36" s="55"/>
      <c r="AC36" s="14"/>
    </row>
    <row r="37" spans="1:29" ht="14.1" customHeight="1" x14ac:dyDescent="0.2">
      <c r="A37" s="14"/>
      <c r="B37" s="18"/>
      <c r="C37" s="18"/>
      <c r="D37" s="14"/>
      <c r="E37" s="14"/>
      <c r="F37" s="5"/>
      <c r="G37" s="5"/>
      <c r="H37" s="5">
        <v>0.3</v>
      </c>
      <c r="I37" s="5" t="s">
        <v>29</v>
      </c>
      <c r="J37" s="5"/>
      <c r="K37" s="5"/>
      <c r="L37" s="6"/>
      <c r="M37" s="14"/>
      <c r="N37" s="14"/>
      <c r="O37" s="41"/>
      <c r="P37" s="5"/>
      <c r="Q37" s="5"/>
      <c r="R37" s="5"/>
      <c r="S37" s="5"/>
      <c r="T37" s="6"/>
      <c r="U37" s="6"/>
      <c r="V37" s="7"/>
      <c r="W37" s="5"/>
      <c r="X37" s="6"/>
      <c r="Y37" s="5"/>
      <c r="Z37" s="5"/>
      <c r="AA37" s="6"/>
      <c r="AB37" s="55"/>
      <c r="AC37" s="14"/>
    </row>
    <row r="38" spans="1:29" ht="14.1" hidden="1" customHeight="1" x14ac:dyDescent="0.2">
      <c r="A38" s="14"/>
      <c r="B38" s="18"/>
      <c r="C38" s="18"/>
      <c r="D38" s="14"/>
      <c r="E38" s="14"/>
      <c r="F38" s="5"/>
      <c r="G38" s="5"/>
      <c r="H38" s="5"/>
      <c r="I38" s="5"/>
      <c r="J38" s="5"/>
      <c r="K38" s="5"/>
      <c r="L38" s="6"/>
      <c r="M38" s="14"/>
      <c r="N38" s="14"/>
      <c r="O38" s="41"/>
      <c r="P38" s="5"/>
      <c r="Q38" s="5"/>
      <c r="R38" s="5"/>
      <c r="S38" s="5"/>
      <c r="T38" s="6"/>
      <c r="U38" s="6"/>
      <c r="V38" s="7"/>
      <c r="W38" s="5"/>
      <c r="X38" s="6"/>
      <c r="Y38" s="5"/>
      <c r="Z38" s="5"/>
      <c r="AA38" s="6"/>
      <c r="AB38" s="55"/>
      <c r="AC38" s="14"/>
    </row>
    <row r="39" spans="1:29" ht="14.1" customHeight="1" x14ac:dyDescent="0.2">
      <c r="A39" s="14"/>
      <c r="B39" s="66" t="s">
        <v>30</v>
      </c>
      <c r="C39" s="18"/>
      <c r="D39" s="14"/>
      <c r="E39" s="14"/>
      <c r="F39" s="5"/>
      <c r="G39" s="5"/>
      <c r="H39" s="5"/>
      <c r="I39" s="5"/>
      <c r="J39" s="5"/>
      <c r="K39" s="5"/>
      <c r="L39" s="6">
        <f>SUM(L40:L42)</f>
        <v>82.6</v>
      </c>
      <c r="M39" s="14"/>
      <c r="N39" s="6">
        <f>SUM(N40:N42)</f>
        <v>-40.9</v>
      </c>
      <c r="O39" s="41"/>
      <c r="P39" s="5"/>
      <c r="Q39" s="5"/>
      <c r="R39" s="5"/>
      <c r="S39" s="5"/>
      <c r="T39" s="6">
        <f>SUM(T40:T42)</f>
        <v>41.699999999999996</v>
      </c>
      <c r="U39" s="6" t="s">
        <v>60</v>
      </c>
      <c r="V39" s="6">
        <f>SUM(V40:V42)</f>
        <v>12.5</v>
      </c>
      <c r="W39" s="5"/>
      <c r="X39" s="6">
        <f>SUM(X40:X42)</f>
        <v>-29.199999999999996</v>
      </c>
      <c r="Y39" s="5"/>
      <c r="Z39" s="5"/>
      <c r="AA39" s="6">
        <f>Orig!AA36</f>
        <v>30</v>
      </c>
      <c r="AB39" s="55" t="s">
        <v>32</v>
      </c>
      <c r="AC39" s="14"/>
    </row>
    <row r="40" spans="1:29" ht="14.1" hidden="1" customHeight="1" x14ac:dyDescent="0.2">
      <c r="A40" s="14"/>
      <c r="C40" s="18"/>
      <c r="D40" s="14"/>
      <c r="E40" s="14"/>
      <c r="F40" s="5">
        <v>88.8</v>
      </c>
      <c r="G40" s="5"/>
      <c r="H40" s="26">
        <v>2.7</v>
      </c>
      <c r="I40" s="5" t="s">
        <v>26</v>
      </c>
      <c r="J40" s="5"/>
      <c r="K40" s="5"/>
      <c r="L40" s="6">
        <f>Orig!L36</f>
        <v>82.6</v>
      </c>
      <c r="M40" s="14"/>
      <c r="N40" s="5">
        <f>Orig!N36</f>
        <v>3</v>
      </c>
      <c r="O40" s="41" t="s">
        <v>18</v>
      </c>
      <c r="P40" s="5"/>
      <c r="Q40" s="5">
        <v>0</v>
      </c>
      <c r="R40" s="5"/>
      <c r="S40" s="5">
        <f>SUM(M40:Q40)</f>
        <v>3</v>
      </c>
      <c r="T40" s="6">
        <f>SUM(L40:N42)</f>
        <v>41.699999999999996</v>
      </c>
      <c r="U40" s="6"/>
      <c r="V40" s="7">
        <f>Orig!V36</f>
        <v>12.5</v>
      </c>
      <c r="W40" s="5"/>
      <c r="X40" s="6">
        <f>V40-T40</f>
        <v>-29.199999999999996</v>
      </c>
      <c r="Y40" s="5"/>
      <c r="Z40" s="5"/>
      <c r="AC40" s="14"/>
    </row>
    <row r="41" spans="1:29" ht="14.1" hidden="1" customHeight="1" x14ac:dyDescent="0.2">
      <c r="A41" s="14"/>
      <c r="B41" s="18"/>
      <c r="C41" s="18"/>
      <c r="D41" s="14"/>
      <c r="E41" s="14"/>
      <c r="F41" s="5"/>
      <c r="G41" s="5"/>
      <c r="H41" s="5"/>
      <c r="I41" s="5"/>
      <c r="J41" s="5"/>
      <c r="K41" s="5"/>
      <c r="L41" s="6"/>
      <c r="M41" s="14"/>
      <c r="N41" s="5">
        <f>Orig!N37</f>
        <v>-37.9</v>
      </c>
      <c r="O41" s="42" t="s">
        <v>31</v>
      </c>
      <c r="P41" s="5"/>
      <c r="Q41" s="5"/>
      <c r="R41" s="5"/>
      <c r="S41" s="5"/>
      <c r="T41" s="6"/>
      <c r="U41" s="6"/>
      <c r="V41" s="7"/>
      <c r="W41" s="5"/>
      <c r="X41" s="6"/>
      <c r="Y41" s="5"/>
      <c r="Z41" s="5"/>
      <c r="AA41" s="22"/>
      <c r="AC41" s="14"/>
    </row>
    <row r="42" spans="1:29" ht="14.1" hidden="1" customHeight="1" x14ac:dyDescent="0.2">
      <c r="A42" s="14"/>
      <c r="B42" s="18"/>
      <c r="C42" s="18"/>
      <c r="D42" s="14"/>
      <c r="E42" s="14"/>
      <c r="F42" s="5"/>
      <c r="G42" s="5"/>
      <c r="H42" s="5"/>
      <c r="I42" s="5"/>
      <c r="J42" s="5"/>
      <c r="K42" s="5"/>
      <c r="L42" s="6"/>
      <c r="M42" s="14"/>
      <c r="N42" s="27">
        <f>Orig!N38</f>
        <v>-6</v>
      </c>
      <c r="O42" s="41" t="s">
        <v>49</v>
      </c>
      <c r="P42" s="5"/>
      <c r="Q42" s="5"/>
      <c r="R42" s="5"/>
      <c r="S42" s="5"/>
      <c r="T42" s="6"/>
      <c r="U42" s="6"/>
      <c r="V42" s="7"/>
      <c r="W42" s="5"/>
      <c r="X42" s="6"/>
      <c r="Y42" s="5"/>
      <c r="Z42" s="5"/>
      <c r="AA42" s="6"/>
      <c r="AB42" s="55"/>
      <c r="AC42" s="14"/>
    </row>
    <row r="43" spans="1:29" ht="14.1" customHeight="1" x14ac:dyDescent="0.2">
      <c r="A43" s="14"/>
      <c r="B43" s="18"/>
      <c r="C43" s="18"/>
      <c r="D43" s="14"/>
      <c r="E43" s="14"/>
      <c r="F43" s="5"/>
      <c r="G43" s="5"/>
      <c r="H43" s="5"/>
      <c r="I43" s="5"/>
      <c r="J43" s="5"/>
      <c r="K43" s="5"/>
      <c r="L43" s="6"/>
      <c r="M43" s="14"/>
      <c r="N43" s="27"/>
      <c r="O43" s="41"/>
      <c r="P43" s="5"/>
      <c r="Q43" s="5"/>
      <c r="R43" s="5"/>
      <c r="S43" s="5"/>
      <c r="T43" s="6"/>
      <c r="U43" s="6"/>
      <c r="V43" s="7"/>
      <c r="W43" s="5"/>
      <c r="X43" s="6"/>
      <c r="Y43" s="5"/>
      <c r="Z43" s="5"/>
      <c r="AA43" s="6"/>
      <c r="AB43" s="55"/>
      <c r="AC43" s="14"/>
    </row>
    <row r="44" spans="1:29" ht="14.1" customHeight="1" x14ac:dyDescent="0.2">
      <c r="A44" s="14"/>
      <c r="B44" s="67" t="s">
        <v>33</v>
      </c>
      <c r="C44" s="18"/>
      <c r="D44" s="14"/>
      <c r="E44" s="14"/>
      <c r="F44" s="5"/>
      <c r="G44" s="5"/>
      <c r="H44" s="5"/>
      <c r="I44" s="5"/>
      <c r="J44" s="5"/>
      <c r="K44" s="5"/>
      <c r="L44" s="6">
        <f>SUM(L45:L46)</f>
        <v>13.3</v>
      </c>
      <c r="M44" s="14"/>
      <c r="N44" s="6">
        <f>SUM(N45:N47)</f>
        <v>-12.8</v>
      </c>
      <c r="O44" s="41"/>
      <c r="P44" s="5"/>
      <c r="Q44" s="5"/>
      <c r="R44" s="5"/>
      <c r="S44" s="5"/>
      <c r="T44" s="6">
        <f>SUM(L44:N44)</f>
        <v>0.5</v>
      </c>
      <c r="U44" s="6" t="s">
        <v>61</v>
      </c>
      <c r="V44" s="6">
        <f>SUM(V45:V46)</f>
        <v>0.5</v>
      </c>
      <c r="W44" s="5"/>
      <c r="X44" s="6">
        <f>SUM(X45:X46)</f>
        <v>0</v>
      </c>
      <c r="Y44" s="5"/>
      <c r="Z44" s="5"/>
      <c r="AA44" s="6">
        <f>Orig!AA41</f>
        <v>0</v>
      </c>
      <c r="AB44" s="55"/>
      <c r="AC44" s="14"/>
    </row>
    <row r="45" spans="1:29" ht="14.1" hidden="1" customHeight="1" x14ac:dyDescent="0.2">
      <c r="A45" s="14"/>
      <c r="B45" s="18"/>
      <c r="C45" s="18" t="s">
        <v>34</v>
      </c>
      <c r="D45" s="14"/>
      <c r="E45" s="14"/>
      <c r="F45" s="5"/>
      <c r="G45" s="5"/>
      <c r="H45" s="5"/>
      <c r="I45" s="5"/>
      <c r="J45" s="5"/>
      <c r="K45" s="5"/>
      <c r="L45" s="6">
        <f>Orig!L41</f>
        <v>11.4</v>
      </c>
      <c r="M45" s="14"/>
      <c r="N45" s="27">
        <f>Orig!N42</f>
        <v>-19.3</v>
      </c>
      <c r="O45" s="41" t="s">
        <v>35</v>
      </c>
      <c r="P45" s="5"/>
      <c r="Q45" s="5"/>
      <c r="R45" s="5"/>
      <c r="S45" s="5"/>
      <c r="T45" s="6"/>
      <c r="U45" s="6"/>
      <c r="V45" s="7">
        <f>Orig!V41</f>
        <v>0.5</v>
      </c>
      <c r="W45" s="5"/>
      <c r="X45" s="6">
        <f>V45-T44</f>
        <v>0</v>
      </c>
      <c r="Y45" s="5"/>
      <c r="Z45" s="5"/>
      <c r="AB45" s="55"/>
      <c r="AC45" s="14"/>
    </row>
    <row r="46" spans="1:29" ht="14.1" hidden="1" customHeight="1" x14ac:dyDescent="0.2">
      <c r="A46" s="14"/>
      <c r="B46" s="18"/>
      <c r="C46" s="18" t="s">
        <v>36</v>
      </c>
      <c r="D46" s="14"/>
      <c r="E46" s="14"/>
      <c r="F46" s="5"/>
      <c r="G46" s="5"/>
      <c r="H46" s="5"/>
      <c r="I46" s="5"/>
      <c r="J46" s="5"/>
      <c r="K46" s="5"/>
      <c r="L46" s="6">
        <f>Orig!L42</f>
        <v>1.9</v>
      </c>
      <c r="M46" s="14"/>
      <c r="N46" s="27">
        <f>Orig!N41</f>
        <v>1.2</v>
      </c>
      <c r="O46" s="41" t="s">
        <v>18</v>
      </c>
      <c r="P46" s="5"/>
      <c r="Q46" s="5"/>
      <c r="R46" s="5"/>
      <c r="S46" s="5"/>
      <c r="T46" s="6"/>
      <c r="U46" s="6"/>
      <c r="V46" s="7">
        <v>0</v>
      </c>
      <c r="W46" s="5"/>
      <c r="X46" s="6"/>
      <c r="Y46" s="5"/>
      <c r="Z46" s="5"/>
      <c r="AA46" s="6"/>
      <c r="AB46" s="55"/>
      <c r="AC46" s="14"/>
    </row>
    <row r="47" spans="1:29" ht="14.1" hidden="1" customHeight="1" x14ac:dyDescent="0.2">
      <c r="A47" s="14"/>
      <c r="B47" s="18"/>
      <c r="C47" s="18"/>
      <c r="D47" s="14"/>
      <c r="E47" s="14"/>
      <c r="F47" s="5"/>
      <c r="G47" s="5"/>
      <c r="H47" s="5"/>
      <c r="I47" s="5"/>
      <c r="J47" s="5"/>
      <c r="K47" s="5"/>
      <c r="L47" s="6"/>
      <c r="M47" s="14"/>
      <c r="N47" s="27">
        <f>Orig!N43</f>
        <v>5.3</v>
      </c>
      <c r="O47" s="41"/>
      <c r="P47" s="5"/>
      <c r="Q47" s="5"/>
      <c r="R47" s="5"/>
      <c r="S47" s="5"/>
      <c r="T47" s="6"/>
      <c r="U47" s="6"/>
      <c r="V47" s="7"/>
      <c r="W47" s="5"/>
      <c r="X47" s="6"/>
      <c r="Y47" s="5"/>
      <c r="Z47" s="5"/>
      <c r="AA47" s="6"/>
      <c r="AB47" s="55"/>
      <c r="AC47" s="14"/>
    </row>
    <row r="48" spans="1:29" hidden="1" x14ac:dyDescent="0.2">
      <c r="V48" s="22"/>
    </row>
    <row r="49" spans="1:32" ht="14.1" customHeight="1" x14ac:dyDescent="0.2">
      <c r="A49" s="14"/>
      <c r="B49" s="18"/>
      <c r="C49" s="18"/>
      <c r="D49" s="14"/>
      <c r="E49" s="14"/>
      <c r="F49" s="5"/>
      <c r="G49" s="5"/>
      <c r="H49" s="5"/>
      <c r="I49" s="5"/>
      <c r="J49" s="5"/>
      <c r="K49" s="5"/>
      <c r="L49" s="6"/>
      <c r="M49" s="14"/>
      <c r="N49" s="27"/>
      <c r="O49" s="41"/>
      <c r="P49" s="5"/>
      <c r="Q49" s="5"/>
      <c r="R49" s="5"/>
      <c r="S49" s="5"/>
      <c r="T49" s="6"/>
      <c r="U49" s="6"/>
      <c r="V49" s="7"/>
      <c r="W49" s="5"/>
      <c r="X49" s="6"/>
      <c r="Y49" s="5"/>
      <c r="Z49" s="5"/>
      <c r="AA49" s="6"/>
      <c r="AB49" s="55"/>
      <c r="AC49" s="14"/>
    </row>
    <row r="50" spans="1:32" ht="14.1" customHeight="1" x14ac:dyDescent="0.2">
      <c r="A50" s="14"/>
      <c r="B50" s="69" t="s">
        <v>38</v>
      </c>
      <c r="C50" s="18"/>
      <c r="D50" s="14"/>
      <c r="E50" s="14"/>
      <c r="F50" s="5"/>
      <c r="G50" s="5"/>
      <c r="H50" s="5"/>
      <c r="I50" s="5"/>
      <c r="J50" s="5"/>
      <c r="K50" s="5"/>
      <c r="L50" s="6">
        <f>SUM(L51:L54)</f>
        <v>-0.8</v>
      </c>
      <c r="M50" s="14"/>
      <c r="N50" s="6">
        <f>SUM(N51:N54)</f>
        <v>-18.8</v>
      </c>
      <c r="O50" s="41"/>
      <c r="P50" s="5"/>
      <c r="Q50" s="5"/>
      <c r="R50" s="5"/>
      <c r="S50" s="5"/>
      <c r="T50" s="6">
        <f>SUM(T51:T54)</f>
        <v>-19.599999999999998</v>
      </c>
      <c r="U50" s="6" t="s">
        <v>62</v>
      </c>
      <c r="V50" s="6">
        <f>SUM(V51:V54)</f>
        <v>-25.1</v>
      </c>
      <c r="W50" s="5"/>
      <c r="X50" s="6">
        <f>SUM(X51:X54)</f>
        <v>-5.5000000000000036</v>
      </c>
      <c r="Y50" s="5"/>
      <c r="Z50" s="5"/>
      <c r="AA50" s="73">
        <f>Orig!AA46</f>
        <v>0</v>
      </c>
      <c r="AB50" s="55"/>
      <c r="AC50" s="14"/>
    </row>
    <row r="51" spans="1:32" ht="14.1" hidden="1" customHeight="1" x14ac:dyDescent="0.35">
      <c r="A51" s="14"/>
      <c r="C51" s="18"/>
      <c r="D51" s="14"/>
      <c r="E51" s="14"/>
      <c r="F51" s="10">
        <v>0</v>
      </c>
      <c r="G51" s="10"/>
      <c r="H51" s="10">
        <f>-0.8</f>
        <v>-0.8</v>
      </c>
      <c r="I51" s="5" t="s">
        <v>29</v>
      </c>
      <c r="J51" s="10">
        <v>0</v>
      </c>
      <c r="K51" s="10"/>
      <c r="L51" s="73">
        <f>Orig!L46</f>
        <v>-0.8</v>
      </c>
      <c r="M51" s="28"/>
      <c r="N51" s="74">
        <f>Orig!N46</f>
        <v>-0.9</v>
      </c>
      <c r="O51" s="41" t="s">
        <v>24</v>
      </c>
      <c r="P51" s="10"/>
      <c r="Q51" s="10">
        <v>0</v>
      </c>
      <c r="R51" s="10"/>
      <c r="S51" s="10">
        <f>SUM(M51:Q51)</f>
        <v>-0.9</v>
      </c>
      <c r="T51" s="73">
        <f>SUM(L51:N54)</f>
        <v>-19.599999999999998</v>
      </c>
      <c r="U51" s="9"/>
      <c r="V51" s="75">
        <f>Orig!V46</f>
        <v>-25.1</v>
      </c>
      <c r="W51" s="10"/>
      <c r="X51" s="73">
        <f>V51-T51</f>
        <v>-5.5000000000000036</v>
      </c>
      <c r="Y51" s="10"/>
      <c r="Z51" s="10"/>
      <c r="AB51" s="55"/>
      <c r="AC51" s="14"/>
    </row>
    <row r="52" spans="1:32" ht="14.1" hidden="1" customHeight="1" x14ac:dyDescent="0.35">
      <c r="A52" s="14"/>
      <c r="B52" s="69"/>
      <c r="C52" s="18"/>
      <c r="D52" s="14"/>
      <c r="E52" s="14"/>
      <c r="F52" s="10"/>
      <c r="G52" s="10"/>
      <c r="H52" s="10"/>
      <c r="I52" s="5"/>
      <c r="J52" s="10"/>
      <c r="K52" s="10"/>
      <c r="L52" s="73"/>
      <c r="M52" s="28"/>
      <c r="N52" s="74">
        <f>Orig!N47</f>
        <v>-14.8</v>
      </c>
      <c r="O52" s="41" t="s">
        <v>24</v>
      </c>
      <c r="P52" s="10"/>
      <c r="Q52" s="10"/>
      <c r="R52" s="10"/>
      <c r="S52" s="10"/>
      <c r="T52" s="73"/>
      <c r="U52" s="9"/>
      <c r="V52" s="75"/>
      <c r="W52" s="10"/>
      <c r="X52" s="73"/>
      <c r="Y52" s="10"/>
      <c r="Z52" s="10"/>
      <c r="AA52" s="73"/>
      <c r="AB52" s="55"/>
      <c r="AC52" s="14"/>
    </row>
    <row r="53" spans="1:32" ht="14.1" hidden="1" customHeight="1" x14ac:dyDescent="0.35">
      <c r="A53" s="14"/>
      <c r="B53" s="69"/>
      <c r="C53" s="18"/>
      <c r="D53" s="14"/>
      <c r="E53" s="14"/>
      <c r="F53" s="10"/>
      <c r="G53" s="10"/>
      <c r="H53" s="10"/>
      <c r="I53" s="5"/>
      <c r="J53" s="10"/>
      <c r="K53" s="10"/>
      <c r="L53" s="73"/>
      <c r="M53" s="28"/>
      <c r="N53" s="74">
        <f>Orig!N48</f>
        <v>-2.4</v>
      </c>
      <c r="O53" s="41"/>
      <c r="P53" s="10"/>
      <c r="Q53" s="10"/>
      <c r="R53" s="10"/>
      <c r="S53" s="10"/>
      <c r="T53" s="73"/>
      <c r="U53" s="9"/>
      <c r="V53" s="75"/>
      <c r="W53" s="10"/>
      <c r="X53" s="73"/>
      <c r="Y53" s="10"/>
      <c r="Z53" s="10"/>
      <c r="AA53" s="73"/>
      <c r="AB53" s="55"/>
      <c r="AC53" s="14"/>
    </row>
    <row r="54" spans="1:32" ht="14.1" hidden="1" customHeight="1" x14ac:dyDescent="0.35">
      <c r="A54" s="14"/>
      <c r="B54" s="69"/>
      <c r="C54" s="18"/>
      <c r="D54" s="14"/>
      <c r="E54" s="14"/>
      <c r="F54" s="10"/>
      <c r="G54" s="10"/>
      <c r="H54" s="10"/>
      <c r="I54" s="5"/>
      <c r="J54" s="10"/>
      <c r="K54" s="10"/>
      <c r="L54" s="73"/>
      <c r="M54" s="28"/>
      <c r="N54" s="74">
        <f>Orig!N49</f>
        <v>-0.7</v>
      </c>
      <c r="O54" s="41" t="s">
        <v>50</v>
      </c>
      <c r="P54" s="10"/>
      <c r="Q54" s="10"/>
      <c r="R54" s="10"/>
      <c r="S54" s="10"/>
      <c r="T54" s="73"/>
      <c r="U54" s="9"/>
      <c r="V54" s="75"/>
      <c r="W54" s="10"/>
      <c r="X54" s="73"/>
      <c r="Y54" s="10"/>
      <c r="Z54" s="10"/>
      <c r="AA54" s="57"/>
      <c r="AB54" s="55"/>
      <c r="AC54" s="14"/>
    </row>
    <row r="55" spans="1:32" ht="14.1" customHeight="1" x14ac:dyDescent="0.35">
      <c r="A55" s="14"/>
      <c r="B55" s="69"/>
      <c r="C55" s="18"/>
      <c r="D55" s="14"/>
      <c r="E55" s="14"/>
      <c r="F55" s="10"/>
      <c r="G55" s="10"/>
      <c r="H55" s="10"/>
      <c r="I55" s="5"/>
      <c r="J55" s="10"/>
      <c r="K55" s="10"/>
      <c r="L55" s="73"/>
      <c r="M55" s="28"/>
      <c r="N55" s="74"/>
      <c r="O55" s="41"/>
      <c r="P55" s="10"/>
      <c r="Q55" s="10"/>
      <c r="R55" s="10"/>
      <c r="S55" s="10"/>
      <c r="T55" s="73"/>
      <c r="U55" s="9"/>
      <c r="V55" s="75"/>
      <c r="W55" s="10"/>
      <c r="X55" s="73"/>
      <c r="Y55" s="10"/>
      <c r="Z55" s="10"/>
      <c r="AA55" s="73"/>
      <c r="AB55" s="55"/>
      <c r="AC55" s="14"/>
    </row>
    <row r="56" spans="1:32" ht="14.1" customHeight="1" x14ac:dyDescent="0.2">
      <c r="A56" s="14"/>
      <c r="B56" s="18" t="s">
        <v>57</v>
      </c>
      <c r="C56" s="14"/>
      <c r="D56" s="14"/>
      <c r="E56" s="14"/>
      <c r="F56" s="5"/>
      <c r="G56" s="5"/>
      <c r="H56" s="5"/>
      <c r="I56" s="5"/>
      <c r="J56" s="5"/>
      <c r="K56" s="5"/>
      <c r="L56" s="77">
        <v>0</v>
      </c>
      <c r="M56" s="14"/>
      <c r="N56" s="77">
        <f>Orig!N51</f>
        <v>60.3</v>
      </c>
      <c r="O56" s="41"/>
      <c r="P56" s="5"/>
      <c r="Q56" s="5"/>
      <c r="R56" s="5"/>
      <c r="S56" s="5"/>
      <c r="T56" s="77">
        <f>Orig!T51</f>
        <v>60.3</v>
      </c>
      <c r="U56" s="6" t="s">
        <v>56</v>
      </c>
      <c r="V56" s="77">
        <v>0</v>
      </c>
      <c r="W56" s="5"/>
      <c r="X56" s="77">
        <f>V56-T56</f>
        <v>-60.3</v>
      </c>
      <c r="Y56" s="5"/>
      <c r="Z56" s="5"/>
      <c r="AA56" s="57"/>
      <c r="AB56" s="55"/>
      <c r="AC56" s="14"/>
    </row>
    <row r="57" spans="1:32" ht="14.1" customHeight="1" thickBot="1" x14ac:dyDescent="0.25">
      <c r="A57" s="14"/>
      <c r="B57" s="14"/>
      <c r="C57" s="14"/>
      <c r="D57" s="18" t="s">
        <v>39</v>
      </c>
      <c r="E57" s="18"/>
      <c r="F57" s="12">
        <f>SUM(F12:F51)</f>
        <v>477.8</v>
      </c>
      <c r="G57" s="29"/>
      <c r="H57" s="12">
        <f>SUM(H12:H51)</f>
        <v>7.4999999999999973</v>
      </c>
      <c r="I57" s="29"/>
      <c r="J57" s="12">
        <f>SUM(J12:J51)</f>
        <v>0</v>
      </c>
      <c r="K57" s="29"/>
      <c r="L57" s="11">
        <f>L11+L24+L28+L32+L36+L39+L44+L50</f>
        <v>522.69999999999993</v>
      </c>
      <c r="M57" s="29"/>
      <c r="N57" s="11">
        <f>N11+N24+N28+N32+N36+N39+N44+N50+N56</f>
        <v>13.599999999999952</v>
      </c>
      <c r="O57" s="43"/>
      <c r="P57" s="29"/>
      <c r="Q57" s="12">
        <f>SUM(Q12:Q51)</f>
        <v>0</v>
      </c>
      <c r="R57" s="29"/>
      <c r="S57" s="12">
        <f>SUM(S12:S51)</f>
        <v>10.6</v>
      </c>
      <c r="T57" s="11">
        <f>T11+T24+T28+T32+T36+T39+T44+T50+T56</f>
        <v>536.30000000000007</v>
      </c>
      <c r="U57" s="30"/>
      <c r="V57" s="11">
        <f>V11+V24+V28+V32+V36+V39+V44+V50+V56</f>
        <v>-145.9</v>
      </c>
      <c r="W57" s="29"/>
      <c r="X57" s="11">
        <f>X11+X24+X28+X32+X36+X39+X44+X50+X56</f>
        <v>-682.2</v>
      </c>
      <c r="Y57" s="29"/>
      <c r="Z57" s="29"/>
      <c r="AA57" s="11">
        <f>AA11+AA24+AA28+AA32+AA36+AA39+AA44+AA50+AA56</f>
        <v>257.79999999999995</v>
      </c>
      <c r="AB57" s="43"/>
      <c r="AC57" s="14"/>
    </row>
    <row r="58" spans="1:32" ht="14.1" customHeight="1" thickTop="1" x14ac:dyDescent="0.2">
      <c r="A58" s="14"/>
      <c r="B58" s="14"/>
      <c r="C58" s="14"/>
      <c r="D58" s="18"/>
      <c r="E58" s="18"/>
      <c r="F58" s="29"/>
      <c r="G58" s="29"/>
      <c r="H58" s="29"/>
      <c r="I58" s="29"/>
      <c r="J58" s="29"/>
      <c r="K58" s="29"/>
      <c r="L58" s="13"/>
      <c r="M58" s="29"/>
      <c r="N58" s="29"/>
      <c r="O58" s="43"/>
      <c r="P58" s="29"/>
      <c r="Q58" s="29"/>
      <c r="R58" s="29"/>
      <c r="S58" s="29"/>
      <c r="T58" s="13"/>
      <c r="U58" s="13"/>
      <c r="V58" s="30"/>
      <c r="W58" s="29"/>
      <c r="X58" s="29"/>
      <c r="Y58" s="29"/>
      <c r="Z58" s="29"/>
      <c r="AA58" s="29"/>
      <c r="AB58" s="43"/>
      <c r="AC58" s="14"/>
    </row>
    <row r="59" spans="1:32" ht="14.1" customHeight="1" x14ac:dyDescent="0.2">
      <c r="A59" s="14"/>
      <c r="B59" s="14"/>
      <c r="C59" s="14"/>
      <c r="D59" s="18"/>
      <c r="E59" s="18"/>
      <c r="F59" s="29"/>
      <c r="G59" s="29"/>
      <c r="H59" s="29"/>
      <c r="I59" s="29"/>
      <c r="J59" s="29"/>
      <c r="K59" s="29"/>
      <c r="L59" s="13"/>
      <c r="M59" s="29"/>
      <c r="N59" s="29"/>
      <c r="O59" s="43"/>
      <c r="P59" s="29"/>
      <c r="Q59" s="29"/>
      <c r="R59" s="29"/>
      <c r="S59" s="29"/>
      <c r="T59" s="29"/>
      <c r="U59" s="29"/>
      <c r="V59" s="30"/>
      <c r="W59" s="29"/>
      <c r="X59" s="29"/>
      <c r="Y59" s="29"/>
      <c r="Z59" s="29"/>
      <c r="AA59" s="29"/>
      <c r="AB59" s="43"/>
      <c r="AC59" s="14"/>
    </row>
    <row r="60" spans="1:32" s="49" customFormat="1" ht="14.1" customHeight="1" x14ac:dyDescent="0.2">
      <c r="A60" s="44"/>
      <c r="B60" s="44"/>
      <c r="C60" s="44" t="s">
        <v>58</v>
      </c>
      <c r="D60" s="44"/>
      <c r="E60" s="44"/>
      <c r="F60" s="44"/>
      <c r="G60" s="44"/>
      <c r="H60" s="44"/>
      <c r="I60" s="44"/>
      <c r="J60" s="44"/>
      <c r="K60" s="44"/>
      <c r="L60" s="45"/>
      <c r="M60" s="44"/>
      <c r="N60" s="44"/>
      <c r="O60" s="44"/>
      <c r="P60" s="46"/>
      <c r="Q60" s="44"/>
      <c r="R60" s="46"/>
      <c r="S60" s="46"/>
      <c r="T60" s="44" t="s">
        <v>66</v>
      </c>
      <c r="U60" s="46"/>
      <c r="V60" s="47"/>
      <c r="W60" s="46"/>
      <c r="X60" s="44"/>
      <c r="Y60" s="44"/>
      <c r="Z60" s="44" t="s">
        <v>64</v>
      </c>
      <c r="AA60" s="44"/>
      <c r="AB60" s="41"/>
      <c r="AC60" s="44"/>
      <c r="AD60" s="48"/>
      <c r="AE60" s="48"/>
      <c r="AF60" s="48"/>
    </row>
    <row r="61" spans="1:32" s="49" customFormat="1" ht="14.1" customHeight="1" x14ac:dyDescent="0.2">
      <c r="A61" s="44"/>
      <c r="B61" s="44"/>
      <c r="C61" s="44" t="s">
        <v>42</v>
      </c>
      <c r="D61" s="44"/>
      <c r="E61" s="44"/>
      <c r="F61" s="44"/>
      <c r="G61" s="44"/>
      <c r="H61" s="44"/>
      <c r="I61" s="44"/>
      <c r="J61" s="44"/>
      <c r="K61" s="44"/>
      <c r="L61" s="45"/>
      <c r="M61" s="44"/>
      <c r="N61" s="44"/>
      <c r="O61" s="44"/>
      <c r="P61" s="46"/>
      <c r="Q61" s="44"/>
      <c r="R61" s="46"/>
      <c r="S61" s="46"/>
      <c r="T61" s="46" t="s">
        <v>48</v>
      </c>
      <c r="U61" s="46"/>
      <c r="V61" s="50"/>
      <c r="W61" s="46"/>
      <c r="X61" s="44"/>
      <c r="Y61" s="44"/>
      <c r="Z61" s="44"/>
      <c r="AA61" s="44"/>
      <c r="AB61" s="41"/>
      <c r="AC61" s="44"/>
      <c r="AD61" s="48"/>
      <c r="AE61" s="48"/>
      <c r="AF61" s="48"/>
    </row>
    <row r="62" spans="1:32" s="49" customFormat="1" ht="14.1" customHeight="1" x14ac:dyDescent="0.2">
      <c r="A62" s="44"/>
      <c r="B62" s="44"/>
      <c r="C62" s="44" t="s">
        <v>53</v>
      </c>
      <c r="D62" s="44"/>
      <c r="E62" s="44"/>
      <c r="F62" s="44"/>
      <c r="G62" s="44"/>
      <c r="H62" s="44"/>
      <c r="I62" s="44"/>
      <c r="J62" s="44"/>
      <c r="K62" s="44"/>
      <c r="L62" s="45"/>
      <c r="M62" s="44"/>
      <c r="N62" s="44"/>
      <c r="O62" s="44"/>
      <c r="P62" s="46"/>
      <c r="Q62" s="44"/>
      <c r="R62" s="46"/>
      <c r="S62" s="46"/>
      <c r="T62" s="46" t="s">
        <v>51</v>
      </c>
      <c r="U62" s="46"/>
      <c r="V62" s="50"/>
      <c r="W62" s="46"/>
      <c r="X62" s="44"/>
      <c r="Y62" s="44"/>
      <c r="Z62" s="44"/>
      <c r="AA62" s="44"/>
      <c r="AB62" s="41"/>
      <c r="AC62" s="44"/>
      <c r="AD62" s="48"/>
      <c r="AE62" s="48"/>
      <c r="AF62" s="48"/>
    </row>
    <row r="63" spans="1:32" s="49" customFormat="1" ht="14.1" customHeight="1" x14ac:dyDescent="0.2">
      <c r="A63" s="44"/>
      <c r="B63" s="44"/>
      <c r="C63" s="44" t="s">
        <v>43</v>
      </c>
      <c r="D63" s="44"/>
      <c r="E63" s="44"/>
      <c r="F63" s="44"/>
      <c r="G63" s="44"/>
      <c r="H63" s="44"/>
      <c r="I63" s="44"/>
      <c r="J63" s="44"/>
      <c r="K63" s="44"/>
      <c r="L63" s="45"/>
      <c r="M63" s="44"/>
      <c r="N63" s="44"/>
      <c r="O63" s="44"/>
      <c r="P63" s="46"/>
      <c r="Q63" s="44"/>
      <c r="R63" s="46"/>
      <c r="S63" s="46"/>
      <c r="T63" s="46" t="s">
        <v>55</v>
      </c>
      <c r="U63" s="46"/>
      <c r="V63" s="50"/>
      <c r="W63" s="46"/>
      <c r="X63" s="44"/>
      <c r="Y63" s="44"/>
      <c r="Z63" s="44"/>
      <c r="AA63" s="44"/>
      <c r="AB63" s="41"/>
      <c r="AC63" s="44"/>
      <c r="AD63" s="48"/>
      <c r="AE63" s="48"/>
      <c r="AF63" s="48"/>
    </row>
    <row r="64" spans="1:32" s="49" customFormat="1" ht="14.1" customHeight="1" x14ac:dyDescent="0.2">
      <c r="A64" s="44"/>
      <c r="B64" s="44"/>
      <c r="D64" s="44"/>
      <c r="E64" s="44"/>
      <c r="F64" s="44"/>
      <c r="G64" s="44"/>
      <c r="H64" s="44"/>
      <c r="I64" s="44"/>
      <c r="J64" s="44"/>
      <c r="K64" s="44"/>
      <c r="L64" s="45"/>
      <c r="M64" s="44"/>
      <c r="N64" s="44"/>
      <c r="O64" s="44"/>
      <c r="P64" s="46"/>
      <c r="Q64" s="44"/>
      <c r="R64" s="46"/>
      <c r="S64" s="46"/>
      <c r="T64" s="46"/>
      <c r="U64" s="46"/>
      <c r="V64" s="50"/>
      <c r="W64" s="46"/>
      <c r="X64" s="44"/>
      <c r="Y64" s="44"/>
      <c r="Z64" s="44"/>
      <c r="AA64" s="44"/>
      <c r="AB64" s="41"/>
      <c r="AC64" s="44"/>
      <c r="AD64" s="48"/>
      <c r="AE64" s="48"/>
      <c r="AF64" s="48"/>
    </row>
    <row r="65" spans="1:29" ht="14.1" customHeight="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32"/>
      <c r="M65" s="14"/>
      <c r="N65" s="14"/>
      <c r="O65" s="41"/>
      <c r="P65" s="14"/>
      <c r="Q65" s="14"/>
      <c r="R65" s="14"/>
      <c r="S65" s="14"/>
      <c r="T65" s="14"/>
      <c r="U65" s="14"/>
      <c r="V65" s="3"/>
      <c r="W65" s="14"/>
      <c r="X65" s="22"/>
      <c r="Y65" s="33"/>
      <c r="Z65" s="33"/>
      <c r="AA65" s="33"/>
      <c r="AB65" s="56"/>
      <c r="AC65" s="14"/>
    </row>
    <row r="66" spans="1:29" ht="14.1" customHeight="1" x14ac:dyDescent="0.2">
      <c r="C66">
        <v>522.70000000000005</v>
      </c>
    </row>
    <row r="67" spans="1:29" ht="14.1" customHeight="1" x14ac:dyDescent="0.2">
      <c r="C67">
        <v>13.6</v>
      </c>
    </row>
    <row r="68" spans="1:29" ht="14.1" customHeight="1" x14ac:dyDescent="0.2">
      <c r="C68">
        <f>SUM(C66:C67)</f>
        <v>536.30000000000007</v>
      </c>
    </row>
    <row r="69" spans="1:29" ht="14.1" customHeight="1" x14ac:dyDescent="0.2"/>
    <row r="70" spans="1:29" ht="14.1" customHeight="1" x14ac:dyDescent="0.2"/>
    <row r="71" spans="1:29" ht="14.1" customHeight="1" x14ac:dyDescent="0.2"/>
    <row r="72" spans="1:29" ht="14.1" customHeight="1" x14ac:dyDescent="0.2"/>
    <row r="73" spans="1:29" ht="14.1" customHeight="1" x14ac:dyDescent="0.2"/>
    <row r="74" spans="1:29" ht="14.1" customHeight="1" x14ac:dyDescent="0.2"/>
    <row r="75" spans="1:29" ht="14.1" customHeight="1" x14ac:dyDescent="0.2"/>
    <row r="76" spans="1:29" ht="14.1" customHeight="1" x14ac:dyDescent="0.2"/>
    <row r="77" spans="1:29" ht="14.1" customHeight="1" x14ac:dyDescent="0.2"/>
    <row r="78" spans="1:29" ht="14.1" customHeight="1" x14ac:dyDescent="0.2"/>
    <row r="79" spans="1:29" ht="14.1" customHeight="1" x14ac:dyDescent="0.2"/>
    <row r="80" spans="1:29" ht="14.1" customHeight="1" x14ac:dyDescent="0.2"/>
    <row r="81" ht="14.1" customHeight="1" x14ac:dyDescent="0.2"/>
    <row r="82" ht="14.1" customHeight="1" x14ac:dyDescent="0.2"/>
    <row r="83" ht="14.1" customHeight="1" x14ac:dyDescent="0.2"/>
    <row r="84" ht="14.1" customHeight="1" x14ac:dyDescent="0.2"/>
    <row r="85" ht="14.1" customHeight="1" x14ac:dyDescent="0.2"/>
    <row r="86" ht="14.1" customHeight="1" x14ac:dyDescent="0.2"/>
    <row r="87" ht="14.1" customHeight="1" x14ac:dyDescent="0.2"/>
    <row r="88" ht="14.1" customHeight="1" x14ac:dyDescent="0.2"/>
    <row r="89" ht="14.1" customHeight="1" x14ac:dyDescent="0.2"/>
    <row r="90" ht="14.1" customHeight="1" x14ac:dyDescent="0.2"/>
    <row r="91" ht="14.1" customHeight="1" x14ac:dyDescent="0.2"/>
    <row r="92" ht="14.1" customHeight="1" x14ac:dyDescent="0.2"/>
    <row r="93" ht="14.1" customHeight="1" x14ac:dyDescent="0.2"/>
    <row r="94" ht="14.1" customHeight="1" x14ac:dyDescent="0.2"/>
    <row r="95" ht="14.1" customHeight="1" x14ac:dyDescent="0.2"/>
    <row r="96" ht="14.1" customHeight="1" x14ac:dyDescent="0.2"/>
    <row r="97" ht="14.1" customHeight="1" x14ac:dyDescent="0.2"/>
    <row r="98" ht="14.1" customHeight="1" x14ac:dyDescent="0.2"/>
    <row r="99" ht="14.1" customHeight="1" x14ac:dyDescent="0.2"/>
    <row r="100" ht="14.1" customHeight="1" x14ac:dyDescent="0.2"/>
    <row r="101" ht="14.1" customHeight="1" x14ac:dyDescent="0.2"/>
    <row r="102" ht="14.1" customHeight="1" x14ac:dyDescent="0.2"/>
    <row r="103" ht="14.1" customHeight="1" x14ac:dyDescent="0.2"/>
    <row r="104" ht="14.1" customHeight="1" x14ac:dyDescent="0.2"/>
    <row r="105" ht="14.1" customHeight="1" x14ac:dyDescent="0.2"/>
    <row r="106" ht="14.1" customHeight="1" x14ac:dyDescent="0.2"/>
    <row r="107" ht="14.1" customHeight="1" x14ac:dyDescent="0.2"/>
    <row r="108" ht="14.1" customHeight="1" x14ac:dyDescent="0.2"/>
    <row r="109" ht="14.1" customHeight="1" x14ac:dyDescent="0.2"/>
    <row r="110" ht="14.1" customHeight="1" x14ac:dyDescent="0.2"/>
    <row r="111" ht="14.1" customHeight="1" x14ac:dyDescent="0.2"/>
    <row r="112" ht="14.1" customHeight="1" x14ac:dyDescent="0.2"/>
    <row r="113" ht="14.1" customHeight="1" x14ac:dyDescent="0.2"/>
    <row r="114" ht="14.1" customHeight="1" x14ac:dyDescent="0.2"/>
    <row r="115" ht="14.1" customHeight="1" x14ac:dyDescent="0.2"/>
    <row r="116" ht="14.1" customHeight="1" x14ac:dyDescent="0.2"/>
    <row r="117" ht="14.1" customHeight="1" x14ac:dyDescent="0.2"/>
    <row r="118" ht="14.1" customHeight="1" x14ac:dyDescent="0.2"/>
    <row r="119" ht="14.1" customHeight="1" x14ac:dyDescent="0.2"/>
    <row r="120" ht="14.1" customHeight="1" x14ac:dyDescent="0.2"/>
    <row r="121" ht="14.1" customHeight="1" x14ac:dyDescent="0.2"/>
    <row r="122" ht="14.1" customHeight="1" x14ac:dyDescent="0.2"/>
    <row r="123" ht="14.1" customHeight="1" x14ac:dyDescent="0.2"/>
    <row r="124" ht="14.1" customHeight="1" x14ac:dyDescent="0.2"/>
    <row r="125" ht="14.1" customHeight="1" x14ac:dyDescent="0.2"/>
    <row r="126" ht="14.1" customHeight="1" x14ac:dyDescent="0.2"/>
    <row r="127" ht="14.1" customHeight="1" x14ac:dyDescent="0.2"/>
    <row r="128" ht="14.1" customHeight="1" x14ac:dyDescent="0.2"/>
    <row r="129" ht="14.1" customHeight="1" x14ac:dyDescent="0.2"/>
    <row r="130" ht="14.1" customHeight="1" x14ac:dyDescent="0.2"/>
    <row r="131" ht="14.1" customHeight="1" x14ac:dyDescent="0.2"/>
    <row r="132" ht="14.1" customHeight="1" x14ac:dyDescent="0.2"/>
    <row r="133" ht="14.1" customHeight="1" x14ac:dyDescent="0.2"/>
    <row r="134" ht="14.1" customHeight="1" x14ac:dyDescent="0.2"/>
    <row r="135" ht="14.1" customHeight="1" x14ac:dyDescent="0.2"/>
    <row r="136" ht="14.1" customHeight="1" x14ac:dyDescent="0.2"/>
    <row r="137" ht="14.1" customHeight="1" x14ac:dyDescent="0.2"/>
    <row r="138" ht="14.1" customHeight="1" x14ac:dyDescent="0.2"/>
    <row r="139" ht="14.1" customHeight="1" x14ac:dyDescent="0.2"/>
    <row r="140" ht="14.1" customHeight="1" x14ac:dyDescent="0.2"/>
    <row r="141" ht="14.1" customHeight="1" x14ac:dyDescent="0.2"/>
    <row r="142" ht="14.1" customHeight="1" x14ac:dyDescent="0.2"/>
    <row r="143" ht="14.1" customHeight="1" x14ac:dyDescent="0.2"/>
    <row r="144" ht="14.1" customHeight="1" x14ac:dyDescent="0.2"/>
    <row r="145" ht="14.1" customHeight="1" x14ac:dyDescent="0.2"/>
    <row r="146" ht="14.1" customHeight="1" x14ac:dyDescent="0.2"/>
    <row r="147" ht="14.1" customHeight="1" x14ac:dyDescent="0.2"/>
    <row r="148" ht="14.1" customHeight="1" x14ac:dyDescent="0.2"/>
    <row r="149" ht="14.1" customHeight="1" x14ac:dyDescent="0.2"/>
    <row r="150" ht="14.1" customHeight="1" x14ac:dyDescent="0.2"/>
    <row r="151" ht="14.1" customHeight="1" x14ac:dyDescent="0.2"/>
    <row r="152" ht="14.1" customHeight="1" x14ac:dyDescent="0.2"/>
    <row r="153" ht="14.1" customHeight="1" x14ac:dyDescent="0.2"/>
    <row r="154" ht="14.1" customHeight="1" x14ac:dyDescent="0.2"/>
    <row r="155" ht="14.1" customHeight="1" x14ac:dyDescent="0.2"/>
    <row r="156" ht="14.1" customHeight="1" x14ac:dyDescent="0.2"/>
    <row r="157" ht="14.1" customHeight="1" x14ac:dyDescent="0.2"/>
    <row r="158" ht="14.1" customHeight="1" x14ac:dyDescent="0.2"/>
    <row r="159" ht="14.1" customHeight="1" x14ac:dyDescent="0.2"/>
    <row r="160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</sheetData>
  <mergeCells count="3">
    <mergeCell ref="A1:D1"/>
    <mergeCell ref="AA1:AB1"/>
    <mergeCell ref="L4:AB4"/>
  </mergeCells>
  <phoneticPr fontId="0" type="noConversion"/>
  <pageMargins left="0.75" right="0.75" top="0.75" bottom="1" header="0.5" footer="0.25"/>
  <pageSetup scale="76" orientation="landscape" r:id="rId1"/>
  <headerFooter alignWithMargins="0">
    <oddFooter>&amp;C 2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Orig</vt:lpstr>
      <vt:lpstr>Greg1</vt:lpstr>
      <vt:lpstr>Greg1!Print_Area</vt:lpstr>
      <vt:lpstr>Orig!Print_Area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mmoore2</dc:creator>
  <cp:lastModifiedBy>Jan Havlíček</cp:lastModifiedBy>
  <cp:lastPrinted>2001-06-11T21:28:22Z</cp:lastPrinted>
  <dcterms:created xsi:type="dcterms:W3CDTF">2001-05-10T20:39:48Z</dcterms:created>
  <dcterms:modified xsi:type="dcterms:W3CDTF">2023-09-10T13:24:57Z</dcterms:modified>
</cp:coreProperties>
</file>