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6BFDC6-DA97-4E3D-B3C3-A02D38868BB4}" xr6:coauthVersionLast="47" xr6:coauthVersionMax="47" xr10:uidLastSave="{00000000-0000-0000-0000-000000000000}"/>
  <bookViews>
    <workbookView xWindow="-120" yWindow="-120" windowWidth="38640" windowHeight="15720" tabRatio="651"/>
  </bookViews>
  <sheets>
    <sheet name="Global Markets" sheetId="18" r:id="rId1"/>
    <sheet name="Global Mkts DATA" sheetId="19" r:id="rId2"/>
    <sheet name="Linked Data" sheetId="21" r:id="rId3"/>
    <sheet name="Hot List" sheetId="24" r:id="rId4"/>
    <sheet name="Portfolio Data" sheetId="26" r:id="rId5"/>
    <sheet name="Headcount Data" sheetId="27" r:id="rId6"/>
  </sheets>
  <externalReferences>
    <externalReference r:id="rId7"/>
    <externalReference r:id="rId8"/>
  </externalReferences>
  <definedNames>
    <definedName name="_xlnm.Print_Area" localSheetId="0">'Global Markets'!$A$1:$R$51</definedName>
    <definedName name="_xlnm.Print_Area" localSheetId="1">'Global Mkts DATA'!$A$17:$AF$82</definedName>
    <definedName name="_xlnm.Print_Area" localSheetId="3">'Hot List'!$A$1:$G$13</definedName>
    <definedName name="_xlnm.Print_Area" localSheetId="2">'Linked Data'!$A$1:$P$58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8" l="1"/>
  <c r="B2" i="18"/>
  <c r="F10" i="18"/>
  <c r="H10" i="18"/>
  <c r="J10" i="18"/>
  <c r="M10" i="18"/>
  <c r="P10" i="18"/>
  <c r="F11" i="18"/>
  <c r="H11" i="18"/>
  <c r="J11" i="18"/>
  <c r="M11" i="18"/>
  <c r="P11" i="18"/>
  <c r="F12" i="18"/>
  <c r="H12" i="18"/>
  <c r="J12" i="18"/>
  <c r="M12" i="18"/>
  <c r="P12" i="18"/>
  <c r="F13" i="18"/>
  <c r="H13" i="18"/>
  <c r="J13" i="18"/>
  <c r="M13" i="18"/>
  <c r="P13" i="18"/>
  <c r="F14" i="18"/>
  <c r="H14" i="18"/>
  <c r="J14" i="18"/>
  <c r="M14" i="18"/>
  <c r="P14" i="18"/>
  <c r="F15" i="18"/>
  <c r="H15" i="18"/>
  <c r="J15" i="18"/>
  <c r="M15" i="18"/>
  <c r="P15" i="18"/>
  <c r="E19" i="27"/>
  <c r="E20" i="27"/>
  <c r="E21" i="27"/>
  <c r="E22" i="27"/>
  <c r="E23" i="27"/>
  <c r="E30" i="27"/>
  <c r="E14" i="24"/>
  <c r="E16" i="24"/>
  <c r="M6" i="21"/>
  <c r="O6" i="21"/>
  <c r="M7" i="21"/>
  <c r="O7" i="21"/>
  <c r="M8" i="21"/>
  <c r="O8" i="21"/>
  <c r="M9" i="21"/>
  <c r="O9" i="21"/>
  <c r="D10" i="21"/>
  <c r="F10" i="21"/>
  <c r="M10" i="21"/>
  <c r="O10" i="21"/>
  <c r="C11" i="21"/>
  <c r="E11" i="21"/>
  <c r="I11" i="21"/>
  <c r="K11" i="21"/>
  <c r="M11" i="21"/>
  <c r="O11" i="21"/>
  <c r="G16" i="21"/>
  <c r="M16" i="21"/>
  <c r="O16" i="21"/>
  <c r="C25" i="21"/>
  <c r="E25" i="21"/>
  <c r="M25" i="21"/>
  <c r="O25" i="21"/>
  <c r="I27" i="21"/>
  <c r="K27" i="21"/>
  <c r="I30" i="21"/>
  <c r="K30" i="21"/>
  <c r="I32" i="21"/>
  <c r="K32" i="21"/>
  <c r="I36" i="21"/>
  <c r="K36" i="21"/>
  <c r="I42" i="21"/>
  <c r="K42" i="21"/>
  <c r="I44" i="21"/>
  <c r="K44" i="21"/>
  <c r="I48" i="21"/>
  <c r="K48" i="21"/>
  <c r="I49" i="21"/>
  <c r="K49" i="21"/>
  <c r="I50" i="21"/>
  <c r="K50" i="21"/>
  <c r="K55" i="21"/>
  <c r="M55" i="21"/>
  <c r="O55" i="21"/>
  <c r="C11" i="26"/>
  <c r="C20" i="26"/>
  <c r="C25" i="26"/>
</calcChain>
</file>

<file path=xl/comments1.xml><?xml version="1.0" encoding="utf-8"?>
<comments xmlns="http://schemas.openxmlformats.org/spreadsheetml/2006/main">
  <authors>
    <author>mmoore2</author>
  </authors>
  <commentList>
    <comment ref="J17" authorId="0" shapeId="0">
      <text>
        <r>
          <rPr>
            <b/>
            <sz val="8"/>
            <color indexed="81"/>
            <rFont val="Tahoma"/>
          </rPr>
          <t>mmoore2:</t>
        </r>
        <r>
          <rPr>
            <sz val="8"/>
            <color indexed="81"/>
            <rFont val="Tahoma"/>
          </rPr>
          <t xml:space="preserve">
Financial Trading = Equity Trading Plus FX/Int Rate Tradin on DPR</t>
        </r>
      </text>
    </comment>
  </commentList>
</comments>
</file>

<file path=xl/sharedStrings.xml><?xml version="1.0" encoding="utf-8"?>
<sst xmlns="http://schemas.openxmlformats.org/spreadsheetml/2006/main" count="261" uniqueCount="155">
  <si>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</si>
  <si>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</si>
  <si>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</si>
  <si>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</si>
  <si>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</si>
  <si>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</si>
  <si>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</si>
  <si>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</si>
  <si>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>Other</t>
  </si>
  <si>
    <t>GLOBAL MARKET CHART DATA</t>
  </si>
  <si>
    <t>Financial</t>
  </si>
  <si>
    <t>Coal</t>
  </si>
  <si>
    <t>GROSS MARGIN</t>
  </si>
  <si>
    <t>GLOBAL MKTS. TRADING</t>
  </si>
  <si>
    <t xml:space="preserve">                    Coal</t>
  </si>
  <si>
    <t xml:space="preserve">    Financial </t>
  </si>
  <si>
    <t>Weather</t>
  </si>
  <si>
    <t xml:space="preserve">                    Weather</t>
  </si>
  <si>
    <t>Crude &amp; Products</t>
  </si>
  <si>
    <t xml:space="preserve">    Crude &amp; Products</t>
  </si>
  <si>
    <t>VAR</t>
  </si>
  <si>
    <t>VAR LIMIT</t>
  </si>
  <si>
    <t>NOP</t>
  </si>
  <si>
    <t>GLOBAL MARKETS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</si>
  <si>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</si>
  <si>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</si>
  <si>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</si>
  <si>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</si>
  <si>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</si>
  <si>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</si>
  <si>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</si>
  <si>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Emerging</t>
  </si>
  <si>
    <t>ORIGINATION</t>
  </si>
  <si>
    <t>Plan EBIT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</si>
  <si>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</si>
  <si>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</si>
  <si>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</si>
  <si>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</si>
  <si>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</si>
  <si>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</si>
  <si>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</si>
  <si>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</si>
  <si>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</si>
  <si>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</si>
  <si>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</si>
  <si>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</si>
  <si>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</si>
  <si>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</si>
  <si>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</si>
  <si>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</si>
  <si>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</si>
  <si>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t>(Top Deals)</t>
  </si>
  <si>
    <t>Rows may be added as needed</t>
  </si>
  <si>
    <r>
      <t xml:space="preserve">Please fill exactly as shown, </t>
    </r>
    <r>
      <rPr>
        <b/>
        <u/>
        <sz val="10"/>
        <rFont val="Arial"/>
        <family val="2"/>
      </rPr>
      <t>do not add</t>
    </r>
    <r>
      <rPr>
        <sz val="10"/>
        <rFont val="Arial"/>
      </rPr>
      <t xml:space="preserve"> any columns.</t>
    </r>
  </si>
  <si>
    <t>Portfolio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</si>
  <si>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</si>
  <si>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</si>
  <si>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</si>
  <si>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</si>
  <si>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</si>
  <si>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</si>
  <si>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</si>
  <si>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</si>
  <si>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</si>
  <si>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</si>
  <si>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</si>
  <si>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</si>
  <si>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</si>
  <si>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</si>
  <si>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</si>
  <si>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</si>
  <si>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</si>
  <si>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</si>
  <si>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</si>
  <si>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</si>
  <si>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SUM</t>
  </si>
  <si>
    <t>Commercial Support Headcount DATA</t>
  </si>
  <si>
    <t>NOP Limit</t>
  </si>
  <si>
    <t>Direct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</si>
  <si>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</si>
  <si>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</si>
  <si>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</si>
  <si>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</si>
  <si>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</si>
  <si>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</si>
  <si>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</si>
  <si>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</si>
  <si>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</si>
  <si>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</si>
  <si>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</si>
  <si>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</si>
  <si>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</si>
  <si>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</si>
  <si>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</si>
  <si>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</si>
  <si>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Other Postings</t>
  </si>
  <si>
    <t>Total Forecast</t>
  </si>
  <si>
    <t>Should equal total on hot list identified and forecast for originations</t>
  </si>
  <si>
    <t>Global Products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</si>
  <si>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</si>
  <si>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</si>
  <si>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</si>
  <si>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</si>
  <si>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</si>
  <si>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</si>
  <si>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</si>
  <si>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</si>
  <si>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4/6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</si>
  <si>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</si>
  <si>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</si>
  <si>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</si>
  <si>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</si>
  <si>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</si>
  <si>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</si>
  <si>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</si>
  <si>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</si>
  <si>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</si>
  <si>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</si>
  <si>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</si>
  <si>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Progasco</t>
  </si>
  <si>
    <t>Puerto Rico</t>
  </si>
  <si>
    <t>Cline Put Restructure</t>
  </si>
  <si>
    <t>4/12</t>
  </si>
  <si>
    <t>Crude &amp; Prods PLAN</t>
  </si>
  <si>
    <t>Coal PLAN</t>
  </si>
  <si>
    <t>Fin PLAN</t>
  </si>
  <si>
    <t>Weather PLAN</t>
  </si>
  <si>
    <t>Mitsui</t>
  </si>
  <si>
    <t>Vessel Trading</t>
  </si>
  <si>
    <t>PacifiCorp - Stream Flow</t>
  </si>
  <si>
    <t>Coal / Emissions / Vessel Trading</t>
  </si>
  <si>
    <t>Noxtech</t>
  </si>
  <si>
    <t>Emissions</t>
  </si>
  <si>
    <t>KCS</t>
  </si>
  <si>
    <t>Global Risk Markets</t>
  </si>
  <si>
    <t>Project Timber</t>
  </si>
  <si>
    <t>Anker</t>
  </si>
  <si>
    <t>MPR Carry Values</t>
  </si>
  <si>
    <t>$ millions</t>
  </si>
  <si>
    <t>Private</t>
  </si>
  <si>
    <t>Cline Resources</t>
  </si>
  <si>
    <t>Black Mountain</t>
  </si>
  <si>
    <t>Juptier</t>
  </si>
  <si>
    <t>Black Mountain Mktg Fees</t>
  </si>
  <si>
    <t>Envera</t>
  </si>
  <si>
    <t>Structured Credit</t>
  </si>
  <si>
    <t>American Coal Sr. Debt</t>
  </si>
  <si>
    <t>American Coal Jr. Debt</t>
  </si>
  <si>
    <t>Cline Resources - Panther</t>
  </si>
  <si>
    <t>Cline Resources - Dakota</t>
  </si>
  <si>
    <t>Jupiter Loan</t>
  </si>
  <si>
    <t>Remington Loan</t>
  </si>
  <si>
    <t xml:space="preserve">Public </t>
  </si>
  <si>
    <t>Stonepath Group</t>
  </si>
  <si>
    <t>Conbulk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</si>
</sst>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9" formatCode="_(* #,##0.0_);_(* \(#,##0.0\);_(* &quot;-&quot;??_);_(@_)"/>
    <numFmt numFmtId="170" formatCode="_(* #,##0.0_);_(* \(#,##0.0\);_(* &quot;-&quot;?_);_(@_)"/>
    <numFmt numFmtId="171" formatCode="_(&quot;$&quot;* #,##0.0_);_(&quot;$&quot;* \(#,##0.0\);_(&quot;$&quot;* &quot;-&quot;??_);_(@_)"/>
    <numFmt numFmtId="174" formatCode="0.0"/>
    <numFmt numFmtId="175" formatCode="#,##0.0"/>
  </numFmts>
  <fonts count="4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36"/>
      <name val="Arial"/>
      <family val="2"/>
    </font>
    <font>
      <b/>
      <sz val="10"/>
      <color indexed="39"/>
      <name val="Arial"/>
      <family val="2"/>
    </font>
    <font>
      <b/>
      <sz val="10"/>
      <color indexed="53"/>
      <name val="Arial"/>
      <family val="2"/>
    </font>
    <font>
      <b/>
      <sz val="10"/>
      <color indexed="1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i/>
      <sz val="9"/>
      <name val="Times New Roman"/>
      <family val="1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41"/>
      </left>
      <right style="thin">
        <color indexed="4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41"/>
      </left>
      <right style="thin">
        <color indexed="41"/>
      </right>
      <top style="medium">
        <color indexed="41"/>
      </top>
      <bottom/>
      <diagonal/>
    </border>
    <border>
      <left style="thin">
        <color indexed="41"/>
      </left>
      <right style="thin">
        <color indexed="41"/>
      </right>
      <top/>
      <bottom style="medium">
        <color indexed="4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</cellStyleXfs>
  <cellXfs count="270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10" fillId="0" borderId="0" xfId="0" applyFont="1"/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1" fillId="0" borderId="0" xfId="0" applyFont="1"/>
    <xf numFmtId="164" fontId="1" fillId="0" borderId="0" xfId="1" applyNumberFormat="1" applyFill="1" applyAlignment="1">
      <alignment horizontal="center"/>
    </xf>
    <xf numFmtId="164" fontId="5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2" fillId="0" borderId="0" xfId="0" applyFont="1"/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49" fontId="9" fillId="0" borderId="0" xfId="0" applyNumberFormat="1" applyFont="1" applyAlignment="1">
      <alignment horizontal="center"/>
    </xf>
    <xf numFmtId="0" fontId="13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7" fillId="2" borderId="0" xfId="0" applyFont="1" applyFill="1" applyAlignment="1">
      <alignment horizontal="center"/>
    </xf>
    <xf numFmtId="164" fontId="0" fillId="0" borderId="0" xfId="0" applyNumberFormat="1"/>
    <xf numFmtId="0" fontId="18" fillId="0" borderId="4" xfId="0" applyFont="1" applyBorder="1"/>
    <xf numFmtId="0" fontId="19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9" fillId="0" borderId="6" xfId="0" applyFont="1" applyBorder="1"/>
    <xf numFmtId="0" fontId="19" fillId="0" borderId="0" xfId="0" applyFont="1" applyBorder="1"/>
    <xf numFmtId="0" fontId="18" fillId="0" borderId="7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9" fillId="0" borderId="2" xfId="0" applyFont="1" applyBorder="1"/>
    <xf numFmtId="0" fontId="19" fillId="0" borderId="0" xfId="0" applyFont="1"/>
    <xf numFmtId="164" fontId="19" fillId="0" borderId="0" xfId="0" applyNumberFormat="1" applyFont="1" applyBorder="1"/>
    <xf numFmtId="164" fontId="19" fillId="0" borderId="0" xfId="0" applyNumberFormat="1" applyFont="1" applyFill="1" applyBorder="1"/>
    <xf numFmtId="0" fontId="19" fillId="0" borderId="7" xfId="0" applyFont="1" applyBorder="1" applyAlignment="1">
      <alignment horizontal="right"/>
    </xf>
    <xf numFmtId="164" fontId="19" fillId="3" borderId="0" xfId="0" applyNumberFormat="1" applyFont="1" applyFill="1" applyBorder="1"/>
    <xf numFmtId="0" fontId="19" fillId="4" borderId="0" xfId="0" applyFont="1" applyFill="1" applyAlignment="1">
      <alignment horizontal="center"/>
    </xf>
    <xf numFmtId="0" fontId="19" fillId="5" borderId="7" xfId="0" applyFont="1" applyFill="1" applyBorder="1" applyAlignment="1">
      <alignment horizontal="right"/>
    </xf>
    <xf numFmtId="164" fontId="19" fillId="5" borderId="0" xfId="0" applyNumberFormat="1" applyFont="1" applyFill="1" applyBorder="1"/>
    <xf numFmtId="0" fontId="19" fillId="4" borderId="0" xfId="0" applyFont="1" applyFill="1"/>
    <xf numFmtId="164" fontId="19" fillId="3" borderId="8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164" fontId="19" fillId="0" borderId="1" xfId="0" applyNumberFormat="1" applyFont="1" applyBorder="1"/>
    <xf numFmtId="0" fontId="19" fillId="0" borderId="7" xfId="0" applyFont="1" applyBorder="1"/>
    <xf numFmtId="164" fontId="19" fillId="6" borderId="0" xfId="0" applyNumberFormat="1" applyFont="1" applyFill="1" applyBorder="1"/>
    <xf numFmtId="0" fontId="19" fillId="0" borderId="9" xfId="0" applyFont="1" applyFill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0" fontId="19" fillId="0" borderId="11" xfId="0" applyFont="1" applyFill="1" applyBorder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164" fontId="4" fillId="0" borderId="12" xfId="0" applyNumberFormat="1" applyFont="1" applyBorder="1" applyAlignment="1">
      <alignment horizontal="center"/>
    </xf>
    <xf numFmtId="0" fontId="18" fillId="0" borderId="9" xfId="0" applyFont="1" applyBorder="1"/>
    <xf numFmtId="0" fontId="19" fillId="0" borderId="10" xfId="0" applyFont="1" applyBorder="1"/>
    <xf numFmtId="164" fontId="19" fillId="3" borderId="10" xfId="0" applyNumberFormat="1" applyFont="1" applyFill="1" applyBorder="1"/>
    <xf numFmtId="164" fontId="19" fillId="0" borderId="10" xfId="0" applyNumberFormat="1" applyFont="1" applyBorder="1"/>
    <xf numFmtId="164" fontId="19" fillId="6" borderId="10" xfId="0" applyNumberFormat="1" applyFont="1" applyFill="1" applyBorder="1"/>
    <xf numFmtId="0" fontId="19" fillId="0" borderId="11" xfId="0" applyFont="1" applyBorder="1"/>
    <xf numFmtId="164" fontId="19" fillId="0" borderId="5" xfId="0" applyNumberFormat="1" applyFont="1" applyBorder="1"/>
    <xf numFmtId="0" fontId="4" fillId="0" borderId="12" xfId="0" applyFont="1" applyBorder="1" applyAlignment="1">
      <alignment horizontal="center"/>
    </xf>
    <xf numFmtId="164" fontId="19" fillId="3" borderId="1" xfId="0" applyNumberFormat="1" applyFont="1" applyFill="1" applyBorder="1"/>
    <xf numFmtId="0" fontId="19" fillId="0" borderId="9" xfId="0" applyFont="1" applyBorder="1"/>
    <xf numFmtId="0" fontId="19" fillId="0" borderId="0" xfId="0" applyFont="1" applyAlignment="1">
      <alignment horizontal="right"/>
    </xf>
    <xf numFmtId="0" fontId="19" fillId="6" borderId="0" xfId="0" applyFont="1" applyFill="1"/>
    <xf numFmtId="164" fontId="19" fillId="3" borderId="13" xfId="0" applyNumberFormat="1" applyFont="1" applyFill="1" applyBorder="1"/>
    <xf numFmtId="0" fontId="4" fillId="0" borderId="7" xfId="0" applyFont="1" applyBorder="1" applyAlignment="1">
      <alignment horizontal="right"/>
    </xf>
    <xf numFmtId="0" fontId="10" fillId="0" borderId="0" xfId="0" applyFont="1" applyAlignment="1">
      <alignment horizontal="right"/>
    </xf>
    <xf numFmtId="175" fontId="10" fillId="0" borderId="0" xfId="0" applyNumberFormat="1" applyFont="1" applyAlignment="1">
      <alignment horizontal="center"/>
    </xf>
    <xf numFmtId="0" fontId="0" fillId="7" borderId="0" xfId="0" applyFill="1"/>
    <xf numFmtId="0" fontId="10" fillId="0" borderId="0" xfId="0" applyFont="1" applyFill="1"/>
    <xf numFmtId="0" fontId="21" fillId="0" borderId="0" xfId="0" applyFont="1"/>
    <xf numFmtId="0" fontId="19" fillId="0" borderId="0" xfId="3" applyFont="1"/>
    <xf numFmtId="164" fontId="19" fillId="0" borderId="0" xfId="3" applyNumberFormat="1" applyFont="1" applyAlignment="1">
      <alignment horizontal="center"/>
    </xf>
    <xf numFmtId="164" fontId="23" fillId="0" borderId="0" xfId="3" applyNumberFormat="1" applyFont="1" applyAlignment="1">
      <alignment horizontal="center"/>
    </xf>
    <xf numFmtId="0" fontId="1" fillId="0" borderId="0" xfId="3" applyFont="1"/>
    <xf numFmtId="0" fontId="1" fillId="0" borderId="0" xfId="3" applyFont="1" applyFill="1"/>
    <xf numFmtId="0" fontId="24" fillId="0" borderId="0" xfId="0" applyFont="1"/>
    <xf numFmtId="0" fontId="2" fillId="0" borderId="0" xfId="3" applyFont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0" borderId="1" xfId="3" applyFont="1" applyBorder="1" applyAlignment="1">
      <alignment horizontal="center"/>
    </xf>
    <xf numFmtId="0" fontId="2" fillId="8" borderId="1" xfId="3" applyFont="1" applyFill="1" applyBorder="1" applyAlignment="1">
      <alignment horizontal="center"/>
    </xf>
    <xf numFmtId="0" fontId="2" fillId="0" borderId="0" xfId="3" applyFont="1" applyFill="1" applyAlignment="1">
      <alignment horizontal="center"/>
    </xf>
    <xf numFmtId="37" fontId="25" fillId="0" borderId="0" xfId="3" applyNumberFormat="1" applyFont="1" applyAlignment="1">
      <alignment horizontal="center"/>
    </xf>
    <xf numFmtId="37" fontId="1" fillId="8" borderId="0" xfId="3" applyNumberFormat="1" applyFont="1" applyFill="1"/>
    <xf numFmtId="37" fontId="1" fillId="0" borderId="0" xfId="3" applyNumberFormat="1" applyFont="1" applyFill="1" applyAlignment="1">
      <alignment horizontal="center"/>
    </xf>
    <xf numFmtId="37" fontId="1" fillId="8" borderId="0" xfId="3" applyNumberFormat="1" applyFont="1" applyFill="1" applyAlignment="1">
      <alignment horizontal="center"/>
    </xf>
    <xf numFmtId="37" fontId="1" fillId="0" borderId="0" xfId="3" applyNumberFormat="1" applyFont="1"/>
    <xf numFmtId="37" fontId="26" fillId="0" borderId="0" xfId="3" applyNumberFormat="1" applyFont="1"/>
    <xf numFmtId="37" fontId="26" fillId="0" borderId="0" xfId="3" applyNumberFormat="1" applyFont="1" applyAlignment="1">
      <alignment horizontal="center"/>
    </xf>
    <xf numFmtId="164" fontId="19" fillId="0" borderId="13" xfId="0" applyNumberFormat="1" applyFont="1" applyFill="1" applyBorder="1"/>
    <xf numFmtId="0" fontId="27" fillId="0" borderId="0" xfId="0" applyFont="1"/>
    <xf numFmtId="0" fontId="4" fillId="0" borderId="0" xfId="0" applyFont="1" applyFill="1" applyBorder="1" applyAlignment="1">
      <alignment horizontal="center" vertical="center"/>
    </xf>
    <xf numFmtId="0" fontId="28" fillId="0" borderId="4" xfId="0" applyFont="1" applyBorder="1"/>
    <xf numFmtId="0" fontId="25" fillId="0" borderId="5" xfId="0" applyFont="1" applyBorder="1"/>
    <xf numFmtId="164" fontId="25" fillId="0" borderId="5" xfId="0" applyNumberFormat="1" applyFont="1" applyBorder="1"/>
    <xf numFmtId="164" fontId="25" fillId="0" borderId="5" xfId="0" applyNumberFormat="1" applyFont="1" applyFill="1" applyBorder="1"/>
    <xf numFmtId="0" fontId="25" fillId="0" borderId="0" xfId="0" applyFont="1"/>
    <xf numFmtId="0" fontId="25" fillId="0" borderId="0" xfId="0" applyFont="1" applyBorder="1"/>
    <xf numFmtId="164" fontId="25" fillId="0" borderId="0" xfId="0" applyNumberFormat="1" applyFont="1" applyBorder="1"/>
    <xf numFmtId="164" fontId="25" fillId="0" borderId="0" xfId="0" applyNumberFormat="1" applyFont="1" applyFill="1" applyBorder="1"/>
    <xf numFmtId="164" fontId="25" fillId="0" borderId="1" xfId="0" applyNumberFormat="1" applyFont="1" applyBorder="1"/>
    <xf numFmtId="164" fontId="25" fillId="3" borderId="0" xfId="0" applyNumberFormat="1" applyFont="1" applyFill="1" applyBorder="1"/>
    <xf numFmtId="164" fontId="25" fillId="3" borderId="1" xfId="0" applyNumberFormat="1" applyFont="1" applyFill="1" applyBorder="1"/>
    <xf numFmtId="164" fontId="19" fillId="0" borderId="3" xfId="0" applyNumberFormat="1" applyFont="1" applyFill="1" applyBorder="1"/>
    <xf numFmtId="0" fontId="29" fillId="0" borderId="7" xfId="0" applyFont="1" applyBorder="1" applyAlignment="1">
      <alignment horizontal="right"/>
    </xf>
    <xf numFmtId="164" fontId="10" fillId="0" borderId="0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4" fillId="0" borderId="9" xfId="0" applyFont="1" applyBorder="1" applyAlignment="1">
      <alignment horizontal="right"/>
    </xf>
    <xf numFmtId="0" fontId="30" fillId="5" borderId="4" xfId="0" applyFont="1" applyFill="1" applyBorder="1"/>
    <xf numFmtId="0" fontId="19" fillId="5" borderId="5" xfId="0" applyFont="1" applyFill="1" applyBorder="1"/>
    <xf numFmtId="164" fontId="4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0" fontId="19" fillId="5" borderId="6" xfId="0" applyFont="1" applyFill="1" applyBorder="1"/>
    <xf numFmtId="0" fontId="29" fillId="5" borderId="7" xfId="0" applyFont="1" applyFill="1" applyBorder="1" applyAlignment="1">
      <alignment horizontal="right"/>
    </xf>
    <xf numFmtId="0" fontId="19" fillId="5" borderId="0" xfId="0" applyFont="1" applyFill="1" applyBorder="1"/>
    <xf numFmtId="164" fontId="10" fillId="5" borderId="0" xfId="0" applyNumberFormat="1" applyFont="1" applyFill="1" applyBorder="1" applyAlignment="1">
      <alignment horizontal="left"/>
    </xf>
    <xf numFmtId="164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9" fillId="5" borderId="2" xfId="0" applyFont="1" applyFill="1" applyBorder="1"/>
    <xf numFmtId="164" fontId="4" fillId="5" borderId="1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18" fillId="5" borderId="9" xfId="0" applyFont="1" applyFill="1" applyBorder="1"/>
    <xf numFmtId="0" fontId="19" fillId="5" borderId="10" xfId="0" applyFont="1" applyFill="1" applyBorder="1"/>
    <xf numFmtId="164" fontId="19" fillId="5" borderId="10" xfId="0" applyNumberFormat="1" applyFont="1" applyFill="1" applyBorder="1"/>
    <xf numFmtId="0" fontId="19" fillId="5" borderId="11" xfId="0" applyFont="1" applyFill="1" applyBorder="1"/>
    <xf numFmtId="164" fontId="33" fillId="0" borderId="0" xfId="0" applyNumberFormat="1" applyFont="1" applyFill="1" applyAlignment="1">
      <alignment vertical="center"/>
    </xf>
    <xf numFmtId="0" fontId="33" fillId="0" borderId="0" xfId="0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49" fontId="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70" fontId="19" fillId="0" borderId="0" xfId="0" applyNumberFormat="1" applyFont="1" applyAlignment="1">
      <alignment horizontal="center"/>
    </xf>
    <xf numFmtId="170" fontId="19" fillId="0" borderId="0" xfId="0" applyNumberFormat="1" applyFont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9" borderId="0" xfId="0" applyFont="1" applyFill="1"/>
    <xf numFmtId="0" fontId="34" fillId="0" borderId="0" xfId="0" applyFont="1" applyAlignment="1">
      <alignment horizontal="center"/>
    </xf>
    <xf numFmtId="0" fontId="34" fillId="0" borderId="0" xfId="0" applyFont="1"/>
    <xf numFmtId="0" fontId="34" fillId="9" borderId="0" xfId="0" applyFont="1" applyFill="1"/>
    <xf numFmtId="0" fontId="36" fillId="0" borderId="0" xfId="0" applyFont="1" applyAlignment="1">
      <alignment horizontal="center"/>
    </xf>
    <xf numFmtId="0" fontId="36" fillId="0" borderId="0" xfId="0" applyFont="1"/>
    <xf numFmtId="0" fontId="18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174" fontId="19" fillId="0" borderId="15" xfId="0" applyNumberFormat="1" applyFont="1" applyBorder="1" applyAlignment="1">
      <alignment horizontal="center"/>
    </xf>
    <xf numFmtId="0" fontId="19" fillId="0" borderId="0" xfId="0" applyFont="1" applyBorder="1" applyAlignment="1"/>
    <xf numFmtId="0" fontId="19" fillId="0" borderId="0" xfId="0" applyFont="1" applyAlignment="1"/>
    <xf numFmtId="174" fontId="19" fillId="0" borderId="15" xfId="0" applyNumberFormat="1" applyFont="1" applyBorder="1"/>
    <xf numFmtId="174" fontId="19" fillId="9" borderId="15" xfId="0" applyNumberFormat="1" applyFont="1" applyFill="1" applyBorder="1"/>
    <xf numFmtId="174" fontId="19" fillId="0" borderId="15" xfId="0" applyNumberFormat="1" applyFont="1" applyBorder="1" applyAlignment="1"/>
    <xf numFmtId="174" fontId="19" fillId="9" borderId="15" xfId="0" applyNumberFormat="1" applyFont="1" applyFill="1" applyBorder="1" applyAlignme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175" fontId="10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0" fontId="10" fillId="0" borderId="0" xfId="0" applyFont="1" applyFill="1" applyBorder="1"/>
    <xf numFmtId="175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75" fontId="9" fillId="0" borderId="3" xfId="0" applyNumberFormat="1" applyFont="1" applyBorder="1" applyAlignment="1">
      <alignment horizontal="center"/>
    </xf>
    <xf numFmtId="0" fontId="2" fillId="7" borderId="0" xfId="0" applyFont="1" applyFill="1"/>
    <xf numFmtId="49" fontId="4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9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74" fontId="19" fillId="9" borderId="15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8" fillId="0" borderId="4" xfId="0" applyFont="1" applyBorder="1" applyAlignment="1">
      <alignment wrapText="1"/>
    </xf>
    <xf numFmtId="0" fontId="25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5" fillId="0" borderId="6" xfId="0" applyFont="1" applyBorder="1" applyAlignment="1">
      <alignment wrapText="1"/>
    </xf>
    <xf numFmtId="0" fontId="25" fillId="0" borderId="0" xfId="0" applyFont="1" applyAlignment="1">
      <alignment wrapText="1"/>
    </xf>
    <xf numFmtId="0" fontId="32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164" fontId="33" fillId="3" borderId="0" xfId="0" applyNumberFormat="1" applyFont="1" applyFill="1" applyAlignment="1">
      <alignment vertical="center"/>
    </xf>
    <xf numFmtId="37" fontId="25" fillId="0" borderId="0" xfId="3" applyNumberFormat="1" applyFont="1"/>
    <xf numFmtId="165" fontId="2" fillId="0" borderId="16" xfId="0" applyNumberFormat="1" applyFont="1" applyBorder="1" applyAlignment="1">
      <alignment horizontal="center"/>
    </xf>
    <xf numFmtId="165" fontId="2" fillId="6" borderId="16" xfId="0" applyNumberFormat="1" applyFont="1" applyFill="1" applyBorder="1" applyAlignment="1">
      <alignment horizontal="center"/>
    </xf>
    <xf numFmtId="175" fontId="10" fillId="0" borderId="0" xfId="0" applyNumberFormat="1" applyFont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wrapText="1"/>
    </xf>
    <xf numFmtId="0" fontId="19" fillId="0" borderId="7" xfId="0" applyFont="1" applyFill="1" applyBorder="1" applyAlignment="1">
      <alignment horizontal="right"/>
    </xf>
    <xf numFmtId="0" fontId="12" fillId="0" borderId="1" xfId="0" quotePrefix="1" applyFont="1" applyBorder="1" applyAlignment="1">
      <alignment horizontal="center"/>
    </xf>
    <xf numFmtId="0" fontId="4" fillId="0" borderId="0" xfId="0" applyFont="1"/>
    <xf numFmtId="0" fontId="35" fillId="0" borderId="0" xfId="0" applyFont="1"/>
    <xf numFmtId="171" fontId="19" fillId="0" borderId="0" xfId="2" applyNumberFormat="1" applyFont="1"/>
    <xf numFmtId="169" fontId="19" fillId="0" borderId="0" xfId="1" applyNumberFormat="1" applyFont="1"/>
    <xf numFmtId="0" fontId="19" fillId="0" borderId="0" xfId="0" quotePrefix="1" applyFont="1" applyAlignment="1">
      <alignment horizontal="left"/>
    </xf>
    <xf numFmtId="0" fontId="19" fillId="0" borderId="0" xfId="0" applyFont="1" applyBorder="1" applyAlignment="1">
      <alignment horizontal="left"/>
    </xf>
    <xf numFmtId="169" fontId="19" fillId="0" borderId="1" xfId="1" applyNumberFormat="1" applyFont="1" applyBorder="1"/>
    <xf numFmtId="0" fontId="4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171" fontId="4" fillId="0" borderId="3" xfId="2" applyNumberFormat="1" applyFont="1" applyBorder="1"/>
    <xf numFmtId="164" fontId="19" fillId="3" borderId="17" xfId="0" applyNumberFormat="1" applyFont="1" applyFill="1" applyBorder="1"/>
    <xf numFmtId="164" fontId="19" fillId="3" borderId="18" xfId="0" applyNumberFormat="1" applyFont="1" applyFill="1" applyBorder="1"/>
    <xf numFmtId="0" fontId="18" fillId="0" borderId="7" xfId="0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9" fillId="0" borderId="2" xfId="0" applyFont="1" applyBorder="1" applyAlignment="1">
      <alignment wrapText="1"/>
    </xf>
    <xf numFmtId="0" fontId="18" fillId="0" borderId="7" xfId="0" applyFont="1" applyFill="1" applyBorder="1" applyAlignment="1">
      <alignment horizontal="right"/>
    </xf>
    <xf numFmtId="3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3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9" fillId="0" borderId="2" xfId="0" applyFont="1" applyFill="1" applyBorder="1"/>
    <xf numFmtId="0" fontId="18" fillId="0" borderId="7" xfId="0" applyFont="1" applyFill="1" applyBorder="1"/>
    <xf numFmtId="0" fontId="18" fillId="0" borderId="7" xfId="0" applyFont="1" applyBorder="1" applyAlignment="1">
      <alignment horizontal="right" wrapText="1"/>
    </xf>
    <xf numFmtId="0" fontId="18" fillId="0" borderId="9" xfId="0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center"/>
    </xf>
    <xf numFmtId="3" fontId="19" fillId="0" borderId="10" xfId="0" applyNumberFormat="1" applyFont="1" applyFill="1" applyBorder="1"/>
    <xf numFmtId="164" fontId="7" fillId="2" borderId="0" xfId="1" applyNumberFormat="1" applyFont="1" applyFill="1" applyAlignment="1">
      <alignment horizontal="center" vertical="center"/>
    </xf>
    <xf numFmtId="0" fontId="14" fillId="0" borderId="0" xfId="0" applyFont="1" applyAlignment="1">
      <alignment vertical="top"/>
    </xf>
    <xf numFmtId="164" fontId="5" fillId="2" borderId="0" xfId="1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170" fontId="12" fillId="0" borderId="10" xfId="0" applyNumberFormat="1" applyFont="1" applyFill="1" applyBorder="1" applyAlignment="1">
      <alignment horizontal="center"/>
    </xf>
    <xf numFmtId="164" fontId="39" fillId="8" borderId="19" xfId="0" applyNumberFormat="1" applyFont="1" applyFill="1" applyBorder="1" applyAlignment="1">
      <alignment horizontal="center" vertical="center" wrapText="1"/>
    </xf>
    <xf numFmtId="164" fontId="39" fillId="8" borderId="14" xfId="0" applyNumberFormat="1" applyFont="1" applyFill="1" applyBorder="1" applyAlignment="1">
      <alignment horizontal="center" vertical="center" wrapText="1"/>
    </xf>
    <xf numFmtId="164" fontId="39" fillId="8" borderId="2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41431191145406E-2"/>
          <c:y val="7.3828094116509688E-2"/>
          <c:w val="0.87548854056475967"/>
          <c:h val="0.7852624556028757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DATA'!$J$5:$J$15</c:f>
              <c:numCache>
                <c:formatCode>_(* #,##0.0_);_(* \(#,##0.0\);_(* "-"?_);_(@_)</c:formatCode>
                <c:ptCount val="11"/>
                <c:pt idx="0">
                  <c:v>0.4</c:v>
                </c:pt>
                <c:pt idx="1">
                  <c:v>-1.6</c:v>
                </c:pt>
                <c:pt idx="2">
                  <c:v>4.2</c:v>
                </c:pt>
                <c:pt idx="3">
                  <c:v>-6.9</c:v>
                </c:pt>
                <c:pt idx="4">
                  <c:v>-10.3</c:v>
                </c:pt>
                <c:pt idx="5">
                  <c:v>-4.8</c:v>
                </c:pt>
                <c:pt idx="6">
                  <c:v>-2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DCD-ABE0-4CC53B44A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46983135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DATA'!$L$5:$L$15</c:f>
              <c:numCache>
                <c:formatCode>General</c:formatCode>
                <c:ptCount val="11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D-4DCD-ABE0-4CC53B44A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6983135"/>
        <c:axId val="1"/>
      </c:lineChart>
      <c:catAx>
        <c:axId val="11469831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2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698313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12241833048191E-2"/>
          <c:y val="0.10000317392886005"/>
          <c:w val="0.88145347516390193"/>
          <c:h val="0.7600241218593363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DATA'!$N$5:$N$15</c:f>
              <c:numCache>
                <c:formatCode>General</c:formatCode>
                <c:ptCount val="11"/>
                <c:pt idx="0" formatCode="_(* #,##0.0_);_(* \(#,##0.0\);_(* &quot;-&quot;?_);_(@_)">
                  <c:v>0.6</c:v>
                </c:pt>
                <c:pt idx="1">
                  <c:v>0.2</c:v>
                </c:pt>
                <c:pt idx="2">
                  <c:v>-0.8</c:v>
                </c:pt>
                <c:pt idx="3">
                  <c:v>0.7</c:v>
                </c:pt>
                <c:pt idx="4">
                  <c:v>0.2</c:v>
                </c:pt>
                <c:pt idx="5">
                  <c:v>1.6</c:v>
                </c:pt>
                <c:pt idx="6">
                  <c:v>3.6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4-4579-ABE4-EA5BE1CDD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48252863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DATA'!$P$5:$P$15</c:f>
              <c:numCache>
                <c:formatCode>General</c:formatCode>
                <c:ptCount val="11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4-4579-ABE4-EA5BE1CDD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8252863"/>
        <c:axId val="1"/>
      </c:lineChart>
      <c:catAx>
        <c:axId val="1148252863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"/>
          <c:min val="-3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8252863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94021680420717E-2"/>
          <c:y val="7.3335660881164028E-2"/>
          <c:w val="0.88891630352589013"/>
          <c:h val="0.67335470445432433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DATA'!$N$19:$N$104</c:f>
              <c:numCache>
                <c:formatCode>0.0</c:formatCode>
                <c:ptCount val="8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5-45BB-808C-CF45FDB7D476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DATA'!$P$19:$P$104</c:f>
              <c:numCache>
                <c:formatCode>0.0</c:formatCode>
                <c:ptCount val="8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5-45BB-808C-CF45FDB7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56575"/>
        <c:axId val="1"/>
      </c:lineChart>
      <c:dateAx>
        <c:axId val="1148256575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8256575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65985027194585"/>
          <c:y val="0.88669480883589247"/>
          <c:w val="0.46430003353807653"/>
          <c:h val="9.33362956669360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699696200303049E-2"/>
          <c:y val="7.3828094116509688E-2"/>
          <c:w val="0.87652279810877209"/>
          <c:h val="0.65774120212890452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DATA'!$AD$19:$AD$104</c:f>
              <c:numCache>
                <c:formatCode>0.0</c:formatCode>
                <c:ptCount val="8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22.7</c:v>
                </c:pt>
                <c:pt idx="5">
                  <c:v>20.7</c:v>
                </c:pt>
                <c:pt idx="6">
                  <c:v>20.7</c:v>
                </c:pt>
                <c:pt idx="7">
                  <c:v>20.7</c:v>
                </c:pt>
                <c:pt idx="8">
                  <c:v>20.5</c:v>
                </c:pt>
                <c:pt idx="9">
                  <c:v>20.5</c:v>
                </c:pt>
                <c:pt idx="10">
                  <c:v>19.899999999999999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14.1</c:v>
                </c:pt>
                <c:pt idx="48">
                  <c:v>14.1</c:v>
                </c:pt>
                <c:pt idx="49">
                  <c:v>14.1</c:v>
                </c:pt>
                <c:pt idx="50">
                  <c:v>14.2</c:v>
                </c:pt>
                <c:pt idx="51">
                  <c:v>14.7</c:v>
                </c:pt>
                <c:pt idx="52">
                  <c:v>17.100000000000001</c:v>
                </c:pt>
                <c:pt idx="53">
                  <c:v>16.8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19.600000000000001</c:v>
                </c:pt>
                <c:pt idx="60">
                  <c:v>23</c:v>
                </c:pt>
                <c:pt idx="61">
                  <c:v>25.4</c:v>
                </c:pt>
                <c:pt idx="62">
                  <c:v>25.4</c:v>
                </c:pt>
                <c:pt idx="63">
                  <c:v>25.4</c:v>
                </c:pt>
                <c:pt idx="64">
                  <c:v>26.6</c:v>
                </c:pt>
                <c:pt idx="65">
                  <c:v>28</c:v>
                </c:pt>
                <c:pt idx="66">
                  <c:v>28.5</c:v>
                </c:pt>
                <c:pt idx="67">
                  <c:v>29</c:v>
                </c:pt>
                <c:pt idx="68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B-4849-9D56-756CCDD80167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DATA'!$AF$19:$AF$104</c:f>
              <c:numCache>
                <c:formatCode>0.0</c:formatCode>
                <c:ptCount val="8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B-4849-9D56-756CCDD8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55183"/>
        <c:axId val="1"/>
      </c:lineChart>
      <c:dateAx>
        <c:axId val="1148255183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50"/>
          <c:min val="-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8255183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1636474347735267E-2"/>
          <c:y val="0.88593712939811631"/>
          <c:w val="0.84863343635076571"/>
          <c:h val="9.3963028875557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855140911500496E-2"/>
          <c:y val="9.3963028875557783E-2"/>
          <c:w val="0.88605731366692742"/>
          <c:h val="0.67116449196826988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DATA'!$J$19:$J$104</c:f>
              <c:numCache>
                <c:formatCode>0.0</c:formatCode>
                <c:ptCount val="86"/>
                <c:pt idx="0">
                  <c:v>0.91500000000000004</c:v>
                </c:pt>
                <c:pt idx="1">
                  <c:v>0.91500000000000004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1.7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2.8</c:v>
                </c:pt>
                <c:pt idx="31">
                  <c:v>2.8</c:v>
                </c:pt>
                <c:pt idx="32">
                  <c:v>3.3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3.6</c:v>
                </c:pt>
                <c:pt idx="37">
                  <c:v>3.8</c:v>
                </c:pt>
                <c:pt idx="38">
                  <c:v>4</c:v>
                </c:pt>
                <c:pt idx="39">
                  <c:v>4.0999999999999996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4</c:v>
                </c:pt>
                <c:pt idx="44">
                  <c:v>3.9</c:v>
                </c:pt>
                <c:pt idx="45">
                  <c:v>3.9</c:v>
                </c:pt>
                <c:pt idx="46">
                  <c:v>4.2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4.5</c:v>
                </c:pt>
                <c:pt idx="52">
                  <c:v>4.7</c:v>
                </c:pt>
                <c:pt idx="53">
                  <c:v>4.9000000000000004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4.8</c:v>
                </c:pt>
                <c:pt idx="59">
                  <c:v>5</c:v>
                </c:pt>
                <c:pt idx="60">
                  <c:v>5.5</c:v>
                </c:pt>
                <c:pt idx="61">
                  <c:v>5.3</c:v>
                </c:pt>
                <c:pt idx="62">
                  <c:v>5.3</c:v>
                </c:pt>
                <c:pt idx="63">
                  <c:v>5.3</c:v>
                </c:pt>
                <c:pt idx="64">
                  <c:v>5.4</c:v>
                </c:pt>
                <c:pt idx="65">
                  <c:v>4.8</c:v>
                </c:pt>
                <c:pt idx="66">
                  <c:v>7.3</c:v>
                </c:pt>
                <c:pt idx="67">
                  <c:v>7.4</c:v>
                </c:pt>
                <c:pt idx="6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A-4E46-A6C5-C4F7A9D9C0F6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DATA'!$L$19:$L$104</c:f>
              <c:numCache>
                <c:formatCode>0.0</c:formatCode>
                <c:ptCount val="8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A-4E46-A6C5-C4F7A9D9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985919"/>
        <c:axId val="1"/>
      </c:lineChart>
      <c:dateAx>
        <c:axId val="1146985919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6985919"/>
        <c:crossesAt val="36895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780349546481794"/>
          <c:y val="0.89936041923748167"/>
          <c:w val="0.43016060456029254"/>
          <c:h val="8.05397390361923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5373370163469E-2"/>
          <c:y val="7.4327185225184403E-2"/>
          <c:w val="0.86582877580668094"/>
          <c:h val="0.64867361651070021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DATA'!$B$19:$B$104</c:f>
              <c:numCache>
                <c:formatCode>0.0</c:formatCode>
                <c:ptCount val="86"/>
                <c:pt idx="0">
                  <c:v>5.8</c:v>
                </c:pt>
                <c:pt idx="1">
                  <c:v>5.8</c:v>
                </c:pt>
                <c:pt idx="2">
                  <c:v>8.8000000000000007</c:v>
                </c:pt>
                <c:pt idx="3">
                  <c:v>5.2</c:v>
                </c:pt>
                <c:pt idx="4">
                  <c:v>5.4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6.5</c:v>
                </c:pt>
                <c:pt idx="9">
                  <c:v>6</c:v>
                </c:pt>
                <c:pt idx="10">
                  <c:v>5.8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6.3</c:v>
                </c:pt>
                <c:pt idx="16">
                  <c:v>7.3</c:v>
                </c:pt>
                <c:pt idx="17">
                  <c:v>11.9</c:v>
                </c:pt>
                <c:pt idx="18">
                  <c:v>10.6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9.3000000000000007</c:v>
                </c:pt>
                <c:pt idx="23">
                  <c:v>8.1</c:v>
                </c:pt>
                <c:pt idx="24">
                  <c:v>10.3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8.4</c:v>
                </c:pt>
                <c:pt idx="30">
                  <c:v>9.4</c:v>
                </c:pt>
                <c:pt idx="31">
                  <c:v>9.1999999999999993</c:v>
                </c:pt>
                <c:pt idx="32">
                  <c:v>13.1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8.1999999999999993</c:v>
                </c:pt>
                <c:pt idx="37">
                  <c:v>9.1</c:v>
                </c:pt>
                <c:pt idx="38">
                  <c:v>10.4</c:v>
                </c:pt>
                <c:pt idx="39">
                  <c:v>9.1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8.9</c:v>
                </c:pt>
                <c:pt idx="45">
                  <c:v>8.4</c:v>
                </c:pt>
                <c:pt idx="46">
                  <c:v>9.3000000000000007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7.7</c:v>
                </c:pt>
                <c:pt idx="51">
                  <c:v>7.1</c:v>
                </c:pt>
                <c:pt idx="52">
                  <c:v>9.1999999999999993</c:v>
                </c:pt>
                <c:pt idx="53">
                  <c:v>7.7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8.4</c:v>
                </c:pt>
                <c:pt idx="59">
                  <c:v>8.5</c:v>
                </c:pt>
                <c:pt idx="60">
                  <c:v>8.5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6.7</c:v>
                </c:pt>
                <c:pt idx="65">
                  <c:v>6.7</c:v>
                </c:pt>
                <c:pt idx="66">
                  <c:v>6.5</c:v>
                </c:pt>
                <c:pt idx="67">
                  <c:v>8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1-436A-B7E5-6AA4F2E20AD5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DATA'!$D$19:$D$104</c:f>
              <c:numCache>
                <c:formatCode>0.0</c:formatCode>
                <c:ptCount val="8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1-436A-B7E5-6AA4F2E2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985455"/>
        <c:axId val="1"/>
      </c:lineChart>
      <c:dateAx>
        <c:axId val="1146985455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46985455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286174800810233"/>
          <c:y val="0.89192622270221289"/>
          <c:w val="0.65802986961307752"/>
          <c:h val="8.7841218902490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4884991367853E-2"/>
          <c:y val="7.4327185225184403E-2"/>
          <c:w val="0.89275238768679432"/>
          <c:h val="0.65543063334935336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DATA'!$F$19:$F$104</c:f>
              <c:numCache>
                <c:formatCode>0.0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1.4</c:v>
                </c:pt>
                <c:pt idx="38">
                  <c:v>1.1000000000000001</c:v>
                </c:pt>
                <c:pt idx="39">
                  <c:v>1.4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1.3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1.6</c:v>
                </c:pt>
                <c:pt idx="59">
                  <c:v>1.6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1.7</c:v>
                </c:pt>
                <c:pt idx="65">
                  <c:v>1.8</c:v>
                </c:pt>
                <c:pt idx="66">
                  <c:v>1.9</c:v>
                </c:pt>
                <c:pt idx="67">
                  <c:v>1.7</c:v>
                </c:pt>
                <c:pt idx="6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0-4B46-A1C4-E518D4472D44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DATA'!$H$19:$H$104</c:f>
              <c:numCache>
                <c:formatCode>0.0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4.5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0-4B46-A1C4-E518D447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34239"/>
        <c:axId val="1"/>
      </c:lineChart>
      <c:dateAx>
        <c:axId val="1229334239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34239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86131433291829"/>
          <c:y val="0.88516920586355974"/>
          <c:w val="0.43296575025153544"/>
          <c:h val="9.45982357411437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12021459701495E-2"/>
          <c:y val="9.3963028875557783E-2"/>
          <c:w val="0.89180363908088134"/>
          <c:h val="0.7651275208438276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6883661128230276"/>
                  <c:y val="0.523508303735250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D7-4FF2-AE87-57A098B4A6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DATA'!$B$5:$B$15</c:f>
              <c:numCache>
                <c:formatCode>_(* #,##0.0_);_(* \(#,##0.0\);_(* "-"?_);_(@_)</c:formatCode>
                <c:ptCount val="11"/>
                <c:pt idx="0">
                  <c:v>-16.8</c:v>
                </c:pt>
                <c:pt idx="1">
                  <c:v>-37.200000000000003</c:v>
                </c:pt>
                <c:pt idx="2">
                  <c:v>-55.7</c:v>
                </c:pt>
                <c:pt idx="3">
                  <c:v>-58.3</c:v>
                </c:pt>
                <c:pt idx="4">
                  <c:v>-70.8</c:v>
                </c:pt>
                <c:pt idx="5">
                  <c:v>-72.900000000000006</c:v>
                </c:pt>
                <c:pt idx="6">
                  <c:v>-63.7</c:v>
                </c:pt>
                <c:pt idx="7">
                  <c:v>-53.1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FF2-AE87-57A098B4A6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29338879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DATA'!$D$5:$D$15</c:f>
              <c:numCache>
                <c:formatCode>General</c:formatCode>
                <c:ptCount val="11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7-4FF2-AE87-57A098B4A6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9338879"/>
        <c:axId val="1"/>
      </c:lineChart>
      <c:catAx>
        <c:axId val="1229338879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9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3887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2661551170309E-2"/>
          <c:y val="7.3335660881164028E-2"/>
          <c:w val="0.90424705362267588"/>
          <c:h val="0.786691634907032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DATA'!$F$5:$F$15</c:f>
              <c:numCache>
                <c:formatCode>_(* #,##0.0_);_(* \(#,##0.0\);_(* "-"?_);_(@_)</c:formatCode>
                <c:ptCount val="11"/>
                <c:pt idx="0">
                  <c:v>-0.8</c:v>
                </c:pt>
                <c:pt idx="1">
                  <c:v>-2.6</c:v>
                </c:pt>
                <c:pt idx="2">
                  <c:v>-2.2999999999999998</c:v>
                </c:pt>
                <c:pt idx="3">
                  <c:v>-1.7</c:v>
                </c:pt>
                <c:pt idx="4">
                  <c:v>-1.6</c:v>
                </c:pt>
                <c:pt idx="5">
                  <c:v>-6.2</c:v>
                </c:pt>
                <c:pt idx="6">
                  <c:v>-7.5</c:v>
                </c:pt>
                <c:pt idx="7">
                  <c:v>-7.6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C-4C0A-AD21-8BB9EBFDD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29339807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DATA'!$H$5:$H$15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C-4C0A-AD21-8BB9EBFDD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9339807"/>
        <c:axId val="1"/>
      </c:lineChart>
      <c:catAx>
        <c:axId val="122933980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3980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07497764178555E-2"/>
          <c:y val="7.5345143080269517E-2"/>
          <c:w val="0.85655128854967499"/>
          <c:h val="0.71235408003163903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DATA'!$R$19:$R$108</c:f>
              <c:numCache>
                <c:formatCode>0.0</c:formatCode>
                <c:ptCount val="90"/>
                <c:pt idx="0">
                  <c:v>6.7</c:v>
                </c:pt>
                <c:pt idx="1">
                  <c:v>6.7</c:v>
                </c:pt>
                <c:pt idx="2">
                  <c:v>2.7</c:v>
                </c:pt>
                <c:pt idx="3">
                  <c:v>7.9</c:v>
                </c:pt>
                <c:pt idx="4">
                  <c:v>10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9</c:v>
                </c:pt>
                <c:pt idx="9">
                  <c:v>5.6</c:v>
                </c:pt>
                <c:pt idx="10">
                  <c:v>5.4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2.5</c:v>
                </c:pt>
                <c:pt idx="16">
                  <c:v>2.2000000000000002</c:v>
                </c:pt>
                <c:pt idx="17">
                  <c:v>-7.4</c:v>
                </c:pt>
                <c:pt idx="18">
                  <c:v>-5.5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-4.5999999999999996</c:v>
                </c:pt>
                <c:pt idx="23">
                  <c:v>-2.4</c:v>
                </c:pt>
                <c:pt idx="24">
                  <c:v>-6.9</c:v>
                </c:pt>
                <c:pt idx="25">
                  <c:v>-6.3</c:v>
                </c:pt>
                <c:pt idx="26">
                  <c:v>-6.3</c:v>
                </c:pt>
                <c:pt idx="27">
                  <c:v>-6.3</c:v>
                </c:pt>
                <c:pt idx="28">
                  <c:v>-6.3</c:v>
                </c:pt>
                <c:pt idx="29">
                  <c:v>-4</c:v>
                </c:pt>
                <c:pt idx="30">
                  <c:v>-4.5999999999999996</c:v>
                </c:pt>
                <c:pt idx="31">
                  <c:v>-4.9000000000000004</c:v>
                </c:pt>
                <c:pt idx="32">
                  <c:v>-8.6</c:v>
                </c:pt>
                <c:pt idx="33">
                  <c:v>-5.7</c:v>
                </c:pt>
                <c:pt idx="34">
                  <c:v>-5.7</c:v>
                </c:pt>
                <c:pt idx="35">
                  <c:v>-5.7</c:v>
                </c:pt>
                <c:pt idx="36">
                  <c:v>-4.3</c:v>
                </c:pt>
                <c:pt idx="37">
                  <c:v>-6.1</c:v>
                </c:pt>
                <c:pt idx="38">
                  <c:v>-9</c:v>
                </c:pt>
                <c:pt idx="39">
                  <c:v>-6.3</c:v>
                </c:pt>
                <c:pt idx="40">
                  <c:v>-5.2</c:v>
                </c:pt>
                <c:pt idx="41">
                  <c:v>-5.2</c:v>
                </c:pt>
                <c:pt idx="42">
                  <c:v>-5.2</c:v>
                </c:pt>
                <c:pt idx="43">
                  <c:v>-5.2</c:v>
                </c:pt>
                <c:pt idx="44">
                  <c:v>-6.2</c:v>
                </c:pt>
                <c:pt idx="45">
                  <c:v>-4.5999999999999996</c:v>
                </c:pt>
                <c:pt idx="46">
                  <c:v>-4.2</c:v>
                </c:pt>
                <c:pt idx="47">
                  <c:v>-4.5999999999999996</c:v>
                </c:pt>
                <c:pt idx="48">
                  <c:v>-4.5999999999999996</c:v>
                </c:pt>
                <c:pt idx="49">
                  <c:v>-4.5999999999999996</c:v>
                </c:pt>
                <c:pt idx="50">
                  <c:v>-0.9</c:v>
                </c:pt>
                <c:pt idx="51">
                  <c:v>2.6</c:v>
                </c:pt>
                <c:pt idx="52">
                  <c:v>-1.7</c:v>
                </c:pt>
                <c:pt idx="53">
                  <c:v>-0.5</c:v>
                </c:pt>
                <c:pt idx="54">
                  <c:v>-3.3</c:v>
                </c:pt>
                <c:pt idx="55">
                  <c:v>-3.3</c:v>
                </c:pt>
                <c:pt idx="56">
                  <c:v>-3.3</c:v>
                </c:pt>
                <c:pt idx="57">
                  <c:v>-3.3</c:v>
                </c:pt>
                <c:pt idx="58">
                  <c:v>-2.7</c:v>
                </c:pt>
                <c:pt idx="59">
                  <c:v>-2.4</c:v>
                </c:pt>
                <c:pt idx="60">
                  <c:v>-3.2</c:v>
                </c:pt>
                <c:pt idx="61">
                  <c:v>-2.9</c:v>
                </c:pt>
                <c:pt idx="62">
                  <c:v>-2.9</c:v>
                </c:pt>
                <c:pt idx="63">
                  <c:v>-2.9</c:v>
                </c:pt>
                <c:pt idx="64">
                  <c:v>0.9</c:v>
                </c:pt>
                <c:pt idx="65">
                  <c:v>0.1</c:v>
                </c:pt>
                <c:pt idx="66">
                  <c:v>1.3</c:v>
                </c:pt>
                <c:pt idx="67">
                  <c:v>2</c:v>
                </c:pt>
                <c:pt idx="6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40B-8196-D78A025B04C1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DATA'!$T$19:$T$104</c:f>
              <c:numCache>
                <c:formatCode>0.0</c:formatCode>
                <c:ptCount val="8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6-440B-8196-D78A025B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38415"/>
        <c:axId val="1"/>
      </c:lineChart>
      <c:dateAx>
        <c:axId val="1229338415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8"/>
          <c:min val="-1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38415"/>
        <c:crossesAt val="36895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6523689092110536E-2"/>
          <c:y val="0.88359304157770613"/>
          <c:w val="0.92611890589381107"/>
          <c:h val="9.5893818465797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79279085832907E-2"/>
          <c:y val="0.12925583309216063"/>
          <c:w val="0.88079762687661767"/>
          <c:h val="0.63267328829320735"/>
        </c:manualLayout>
      </c:layout>
      <c:lineChart>
        <c:grouping val="standard"/>
        <c:varyColors val="0"/>
        <c:ser>
          <c:idx val="0"/>
          <c:order val="0"/>
          <c:tx>
            <c:v>NOP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DATA'!$V$19:$V$104</c:f>
              <c:numCache>
                <c:formatCode>0.0</c:formatCode>
                <c:ptCount val="86"/>
                <c:pt idx="0">
                  <c:v>1.6</c:v>
                </c:pt>
                <c:pt idx="1">
                  <c:v>1.6</c:v>
                </c:pt>
                <c:pt idx="2">
                  <c:v>2.2999999999999998</c:v>
                </c:pt>
                <c:pt idx="3">
                  <c:v>2</c:v>
                </c:pt>
                <c:pt idx="4">
                  <c:v>1.5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1</c:v>
                </c:pt>
                <c:pt idx="9">
                  <c:v>0.8</c:v>
                </c:pt>
                <c:pt idx="10">
                  <c:v>1.3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-0.2</c:v>
                </c:pt>
                <c:pt idx="16">
                  <c:v>1.3</c:v>
                </c:pt>
                <c:pt idx="17">
                  <c:v>1.5</c:v>
                </c:pt>
                <c:pt idx="18">
                  <c:v>1.3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1.9</c:v>
                </c:pt>
                <c:pt idx="23">
                  <c:v>1.6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2.2000000000000002</c:v>
                </c:pt>
                <c:pt idx="31">
                  <c:v>-0.7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-0.3</c:v>
                </c:pt>
                <c:pt idx="37">
                  <c:v>-0.5</c:v>
                </c:pt>
                <c:pt idx="38">
                  <c:v>0.5</c:v>
                </c:pt>
                <c:pt idx="39">
                  <c:v>-0.6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1.2</c:v>
                </c:pt>
                <c:pt idx="44">
                  <c:v>1</c:v>
                </c:pt>
                <c:pt idx="45">
                  <c:v>-0.2</c:v>
                </c:pt>
                <c:pt idx="46">
                  <c:v>1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0.7</c:v>
                </c:pt>
                <c:pt idx="51">
                  <c:v>0.7</c:v>
                </c:pt>
                <c:pt idx="52">
                  <c:v>0.9</c:v>
                </c:pt>
                <c:pt idx="53">
                  <c:v>1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1.6</c:v>
                </c:pt>
                <c:pt idx="59">
                  <c:v>1.8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2.4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2.1</c:v>
                </c:pt>
                <c:pt idx="6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704-8FDC-924922D51308}"/>
            </c:ext>
          </c:extLst>
        </c:ser>
        <c:ser>
          <c:idx val="2"/>
          <c:order val="1"/>
          <c:tx>
            <c:v>NOP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DATA'!$X$19:$X$104</c:f>
              <c:numCache>
                <c:formatCode>0.0</c:formatCode>
                <c:ptCount val="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704-8FDC-924922D5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40271"/>
        <c:axId val="1"/>
      </c:lineChart>
      <c:dateAx>
        <c:axId val="1229340271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35"/>
          <c:min val="-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40271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00806003048098"/>
          <c:y val="0.88438201589373067"/>
          <c:w val="0.45001450805486581"/>
          <c:h val="9.52411401731709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63837694226641E-2"/>
          <c:y val="0.11486928625710317"/>
          <c:w val="0.86718757742263597"/>
          <c:h val="0.64191659967204717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DATA'!$Z$19:$Z$104</c:f>
              <c:numCache>
                <c:formatCode>0.0</c:formatCode>
                <c:ptCount val="86"/>
                <c:pt idx="0">
                  <c:v>-18.100000000000001</c:v>
                </c:pt>
                <c:pt idx="1">
                  <c:v>-18.100000000000001</c:v>
                </c:pt>
                <c:pt idx="2">
                  <c:v>-16.600000000000001</c:v>
                </c:pt>
                <c:pt idx="3">
                  <c:v>-25.3</c:v>
                </c:pt>
                <c:pt idx="4">
                  <c:v>-29.1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-31.7</c:v>
                </c:pt>
                <c:pt idx="9">
                  <c:v>-22.7</c:v>
                </c:pt>
                <c:pt idx="10">
                  <c:v>-22.9</c:v>
                </c:pt>
                <c:pt idx="11">
                  <c:v>-25.1</c:v>
                </c:pt>
                <c:pt idx="12">
                  <c:v>-25.1</c:v>
                </c:pt>
                <c:pt idx="13">
                  <c:v>-25.1</c:v>
                </c:pt>
                <c:pt idx="14">
                  <c:v>-25.1</c:v>
                </c:pt>
                <c:pt idx="15">
                  <c:v>-30</c:v>
                </c:pt>
                <c:pt idx="16">
                  <c:v>-23.4</c:v>
                </c:pt>
                <c:pt idx="17">
                  <c:v>-27.8</c:v>
                </c:pt>
                <c:pt idx="18">
                  <c:v>-19</c:v>
                </c:pt>
                <c:pt idx="19">
                  <c:v>-23.2</c:v>
                </c:pt>
                <c:pt idx="20">
                  <c:v>-23.2</c:v>
                </c:pt>
                <c:pt idx="21">
                  <c:v>-23.2</c:v>
                </c:pt>
                <c:pt idx="22">
                  <c:v>-16.100000000000001</c:v>
                </c:pt>
                <c:pt idx="23">
                  <c:v>-38.700000000000003</c:v>
                </c:pt>
                <c:pt idx="24">
                  <c:v>-60</c:v>
                </c:pt>
                <c:pt idx="25">
                  <c:v>-80.7</c:v>
                </c:pt>
                <c:pt idx="26">
                  <c:v>-80.7</c:v>
                </c:pt>
                <c:pt idx="27">
                  <c:v>-80.7</c:v>
                </c:pt>
                <c:pt idx="28">
                  <c:v>-80.7</c:v>
                </c:pt>
                <c:pt idx="29">
                  <c:v>-88.5</c:v>
                </c:pt>
                <c:pt idx="30">
                  <c:v>-92</c:v>
                </c:pt>
                <c:pt idx="31">
                  <c:v>-80.5</c:v>
                </c:pt>
                <c:pt idx="32">
                  <c:v>-91.1</c:v>
                </c:pt>
                <c:pt idx="33">
                  <c:v>-102.8</c:v>
                </c:pt>
                <c:pt idx="34">
                  <c:v>-102.8</c:v>
                </c:pt>
                <c:pt idx="35">
                  <c:v>-102.8</c:v>
                </c:pt>
                <c:pt idx="36">
                  <c:v>-113</c:v>
                </c:pt>
                <c:pt idx="37">
                  <c:v>-122.7</c:v>
                </c:pt>
                <c:pt idx="38">
                  <c:v>-122.8</c:v>
                </c:pt>
                <c:pt idx="39">
                  <c:v>-92.9</c:v>
                </c:pt>
                <c:pt idx="40">
                  <c:v>-87.3</c:v>
                </c:pt>
                <c:pt idx="41">
                  <c:v>-87.3</c:v>
                </c:pt>
                <c:pt idx="42">
                  <c:v>-87.3</c:v>
                </c:pt>
                <c:pt idx="43">
                  <c:v>-93.2</c:v>
                </c:pt>
                <c:pt idx="44">
                  <c:v>-106.5</c:v>
                </c:pt>
                <c:pt idx="45">
                  <c:v>-122.9</c:v>
                </c:pt>
                <c:pt idx="46">
                  <c:v>-143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-147.9</c:v>
                </c:pt>
                <c:pt idx="51">
                  <c:v>-81.8</c:v>
                </c:pt>
                <c:pt idx="52">
                  <c:v>-90.2</c:v>
                </c:pt>
                <c:pt idx="53">
                  <c:v>-92.4</c:v>
                </c:pt>
                <c:pt idx="54">
                  <c:v>-89.4</c:v>
                </c:pt>
                <c:pt idx="55">
                  <c:v>-89.4</c:v>
                </c:pt>
                <c:pt idx="56">
                  <c:v>-89.4</c:v>
                </c:pt>
                <c:pt idx="57">
                  <c:v>-89.4</c:v>
                </c:pt>
                <c:pt idx="58">
                  <c:v>-63.3</c:v>
                </c:pt>
                <c:pt idx="59">
                  <c:v>-70.5</c:v>
                </c:pt>
                <c:pt idx="60">
                  <c:v>-44.1</c:v>
                </c:pt>
                <c:pt idx="61">
                  <c:v>-41.6</c:v>
                </c:pt>
                <c:pt idx="62">
                  <c:v>-41.6</c:v>
                </c:pt>
                <c:pt idx="63">
                  <c:v>-41.6</c:v>
                </c:pt>
                <c:pt idx="64">
                  <c:v>-46.1</c:v>
                </c:pt>
                <c:pt idx="65">
                  <c:v>-45.4</c:v>
                </c:pt>
                <c:pt idx="66">
                  <c:v>-45</c:v>
                </c:pt>
                <c:pt idx="67">
                  <c:v>-43.6</c:v>
                </c:pt>
                <c:pt idx="68">
                  <c:v>-40.5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3-459D-A910-FABCF83B5F3A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DATA'!$AB$19:$AB$104</c:f>
              <c:numCache>
                <c:formatCode>0.0</c:formatCode>
                <c:ptCount val="86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3-459D-A910-FABCF83B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337951"/>
        <c:axId val="1"/>
      </c:lineChart>
      <c:dateAx>
        <c:axId val="1229337951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0"/>
          <c:min val="-2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9337951"/>
        <c:crossesAt val="36895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022607634919218"/>
          <c:y val="0.88516920586355974"/>
          <c:w val="0.78600405953626151"/>
          <c:h val="9.45982357411437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21</xdr:row>
      <xdr:rowOff>0</xdr:rowOff>
    </xdr:from>
    <xdr:to>
      <xdr:col>15</xdr:col>
      <xdr:colOff>523875</xdr:colOff>
      <xdr:row>29</xdr:row>
      <xdr:rowOff>123825</xdr:rowOff>
    </xdr:to>
    <xdr:graphicFrame macro="">
      <xdr:nvGraphicFramePr>
        <xdr:cNvPr id="315393" name="Chart 1">
          <a:extLst>
            <a:ext uri="{FF2B5EF4-FFF2-40B4-BE49-F238E27FC236}">
              <a16:creationId xmlns:a16="http://schemas.microsoft.com/office/drawing/2014/main" id="{10C04005-2D95-E6FB-A71B-20533BBB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30</xdr:row>
      <xdr:rowOff>95250</xdr:rowOff>
    </xdr:from>
    <xdr:to>
      <xdr:col>15</xdr:col>
      <xdr:colOff>523875</xdr:colOff>
      <xdr:row>37</xdr:row>
      <xdr:rowOff>152400</xdr:rowOff>
    </xdr:to>
    <xdr:graphicFrame macro="">
      <xdr:nvGraphicFramePr>
        <xdr:cNvPr id="315394" name="Chart 2">
          <a:extLst>
            <a:ext uri="{FF2B5EF4-FFF2-40B4-BE49-F238E27FC236}">
              <a16:creationId xmlns:a16="http://schemas.microsoft.com/office/drawing/2014/main" id="{299EE539-663B-8FE3-65C6-0894A74D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30</xdr:row>
      <xdr:rowOff>133350</xdr:rowOff>
    </xdr:from>
    <xdr:to>
      <xdr:col>3</xdr:col>
      <xdr:colOff>504825</xdr:colOff>
      <xdr:row>38</xdr:row>
      <xdr:rowOff>19050</xdr:rowOff>
    </xdr:to>
    <xdr:graphicFrame macro="">
      <xdr:nvGraphicFramePr>
        <xdr:cNvPr id="315395" name="Chart 3">
          <a:extLst>
            <a:ext uri="{FF2B5EF4-FFF2-40B4-BE49-F238E27FC236}">
              <a16:creationId xmlns:a16="http://schemas.microsoft.com/office/drawing/2014/main" id="{A1B3821C-2E2F-A012-D46A-F7F21A7E0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30</xdr:row>
      <xdr:rowOff>114300</xdr:rowOff>
    </xdr:from>
    <xdr:to>
      <xdr:col>9</xdr:col>
      <xdr:colOff>142875</xdr:colOff>
      <xdr:row>38</xdr:row>
      <xdr:rowOff>0</xdr:rowOff>
    </xdr:to>
    <xdr:graphicFrame macro="">
      <xdr:nvGraphicFramePr>
        <xdr:cNvPr id="315396" name="Chart 4">
          <a:extLst>
            <a:ext uri="{FF2B5EF4-FFF2-40B4-BE49-F238E27FC236}">
              <a16:creationId xmlns:a16="http://schemas.microsoft.com/office/drawing/2014/main" id="{D31E1DE5-0D2D-256B-994A-5C5392F45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20</xdr:row>
      <xdr:rowOff>152400</xdr:rowOff>
    </xdr:from>
    <xdr:to>
      <xdr:col>0</xdr:col>
      <xdr:colOff>200025</xdr:colOff>
      <xdr:row>29</xdr:row>
      <xdr:rowOff>104775</xdr:rowOff>
    </xdr:to>
    <xdr:sp macro="" textlink="">
      <xdr:nvSpPr>
        <xdr:cNvPr id="315397" name="Text Box 5">
          <a:extLst>
            <a:ext uri="{FF2B5EF4-FFF2-40B4-BE49-F238E27FC236}">
              <a16:creationId xmlns:a16="http://schemas.microsoft.com/office/drawing/2014/main" id="{381A20AF-BA3E-88DB-2F89-74F688EC6EE2}"/>
            </a:ext>
          </a:extLst>
        </xdr:cNvPr>
        <xdr:cNvSpPr txBox="1">
          <a:spLocks noChangeArrowheads="1"/>
        </xdr:cNvSpPr>
      </xdr:nvSpPr>
      <xdr:spPr bwMode="auto">
        <a:xfrm>
          <a:off x="0" y="3400425"/>
          <a:ext cx="2000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0</xdr:col>
      <xdr:colOff>438150</xdr:colOff>
      <xdr:row>21</xdr:row>
      <xdr:rowOff>9525</xdr:rowOff>
    </xdr:from>
    <xdr:to>
      <xdr:col>3</xdr:col>
      <xdr:colOff>504825</xdr:colOff>
      <xdr:row>29</xdr:row>
      <xdr:rowOff>133350</xdr:rowOff>
    </xdr:to>
    <xdr:graphicFrame macro="">
      <xdr:nvGraphicFramePr>
        <xdr:cNvPr id="315398" name="Chart 6">
          <a:extLst>
            <a:ext uri="{FF2B5EF4-FFF2-40B4-BE49-F238E27FC236}">
              <a16:creationId xmlns:a16="http://schemas.microsoft.com/office/drawing/2014/main" id="{07800E69-D45F-9B93-7DC2-CC1113970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30</xdr:row>
      <xdr:rowOff>57150</xdr:rowOff>
    </xdr:from>
    <xdr:to>
      <xdr:col>0</xdr:col>
      <xdr:colOff>209550</xdr:colOff>
      <xdr:row>37</xdr:row>
      <xdr:rowOff>76200</xdr:rowOff>
    </xdr:to>
    <xdr:sp macro="" textlink="">
      <xdr:nvSpPr>
        <xdr:cNvPr id="315401" name="Text Box 9">
          <a:extLst>
            <a:ext uri="{FF2B5EF4-FFF2-40B4-BE49-F238E27FC236}">
              <a16:creationId xmlns:a16="http://schemas.microsoft.com/office/drawing/2014/main" id="{589D6637-BE6D-020E-D0D2-A89A69E9D942}"/>
            </a:ext>
          </a:extLst>
        </xdr:cNvPr>
        <xdr:cNvSpPr txBox="1">
          <a:spLocks noChangeArrowheads="1"/>
        </xdr:cNvSpPr>
      </xdr:nvSpPr>
      <xdr:spPr bwMode="auto">
        <a:xfrm>
          <a:off x="0" y="4962525"/>
          <a:ext cx="20955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247650</xdr:colOff>
      <xdr:row>46</xdr:row>
      <xdr:rowOff>85725</xdr:rowOff>
    </xdr:to>
    <xdr:sp macro="" textlink="">
      <xdr:nvSpPr>
        <xdr:cNvPr id="315402" name="Text Box 10">
          <a:extLst>
            <a:ext uri="{FF2B5EF4-FFF2-40B4-BE49-F238E27FC236}">
              <a16:creationId xmlns:a16="http://schemas.microsoft.com/office/drawing/2014/main" id="{082C08F5-63D8-C417-FAA6-4E70A099F55E}"/>
            </a:ext>
          </a:extLst>
        </xdr:cNvPr>
        <xdr:cNvSpPr txBox="1">
          <a:spLocks noChangeArrowheads="1"/>
        </xdr:cNvSpPr>
      </xdr:nvSpPr>
      <xdr:spPr bwMode="auto">
        <a:xfrm>
          <a:off x="0" y="6581775"/>
          <a:ext cx="2476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2</xdr:col>
      <xdr:colOff>1352550</xdr:colOff>
      <xdr:row>5</xdr:row>
      <xdr:rowOff>47625</xdr:rowOff>
    </xdr:from>
    <xdr:to>
      <xdr:col>16</xdr:col>
      <xdr:colOff>161925</xdr:colOff>
      <xdr:row>17</xdr:row>
      <xdr:rowOff>0</xdr:rowOff>
    </xdr:to>
    <xdr:sp macro="" textlink="">
      <xdr:nvSpPr>
        <xdr:cNvPr id="315406" name="Rectangle 14">
          <a:extLst>
            <a:ext uri="{FF2B5EF4-FFF2-40B4-BE49-F238E27FC236}">
              <a16:creationId xmlns:a16="http://schemas.microsoft.com/office/drawing/2014/main" id="{7E548CA3-EF5A-2DB9-8BA9-482C48FAA3C3}"/>
            </a:ext>
          </a:extLst>
        </xdr:cNvPr>
        <xdr:cNvSpPr>
          <a:spLocks noChangeArrowheads="1"/>
        </xdr:cNvSpPr>
      </xdr:nvSpPr>
      <xdr:spPr bwMode="auto">
        <a:xfrm>
          <a:off x="1895475" y="1095375"/>
          <a:ext cx="6838950" cy="161925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752475</xdr:colOff>
      <xdr:row>21</xdr:row>
      <xdr:rowOff>0</xdr:rowOff>
    </xdr:from>
    <xdr:to>
      <xdr:col>9</xdr:col>
      <xdr:colOff>133350</xdr:colOff>
      <xdr:row>29</xdr:row>
      <xdr:rowOff>133350</xdr:rowOff>
    </xdr:to>
    <xdr:graphicFrame macro="">
      <xdr:nvGraphicFramePr>
        <xdr:cNvPr id="315407" name="Chart 15">
          <a:extLst>
            <a:ext uri="{FF2B5EF4-FFF2-40B4-BE49-F238E27FC236}">
              <a16:creationId xmlns:a16="http://schemas.microsoft.com/office/drawing/2014/main" id="{6C25E8EE-ACFF-0FC9-9D15-836CF6D3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476250</xdr:colOff>
      <xdr:row>39</xdr:row>
      <xdr:rowOff>9525</xdr:rowOff>
    </xdr:from>
    <xdr:to>
      <xdr:col>3</xdr:col>
      <xdr:colOff>495300</xdr:colOff>
      <xdr:row>46</xdr:row>
      <xdr:rowOff>123825</xdr:rowOff>
    </xdr:to>
    <xdr:graphicFrame macro="">
      <xdr:nvGraphicFramePr>
        <xdr:cNvPr id="315410" name="Chart 18">
          <a:extLst>
            <a:ext uri="{FF2B5EF4-FFF2-40B4-BE49-F238E27FC236}">
              <a16:creationId xmlns:a16="http://schemas.microsoft.com/office/drawing/2014/main" id="{260E2961-E75F-B6FE-1756-2DAFBE9CA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771525</xdr:colOff>
      <xdr:row>39</xdr:row>
      <xdr:rowOff>19050</xdr:rowOff>
    </xdr:from>
    <xdr:to>
      <xdr:col>9</xdr:col>
      <xdr:colOff>142875</xdr:colOff>
      <xdr:row>46</xdr:row>
      <xdr:rowOff>142875</xdr:rowOff>
    </xdr:to>
    <xdr:graphicFrame macro="">
      <xdr:nvGraphicFramePr>
        <xdr:cNvPr id="315411" name="Chart 19">
          <a:extLst>
            <a:ext uri="{FF2B5EF4-FFF2-40B4-BE49-F238E27FC236}">
              <a16:creationId xmlns:a16="http://schemas.microsoft.com/office/drawing/2014/main" id="{096F9D18-378D-3A22-D0BB-44218A6A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619125</xdr:colOff>
      <xdr:row>19</xdr:row>
      <xdr:rowOff>9525</xdr:rowOff>
    </xdr:from>
    <xdr:to>
      <xdr:col>3</xdr:col>
      <xdr:colOff>619125</xdr:colOff>
      <xdr:row>48</xdr:row>
      <xdr:rowOff>142875</xdr:rowOff>
    </xdr:to>
    <xdr:sp macro="" textlink="">
      <xdr:nvSpPr>
        <xdr:cNvPr id="315439" name="Line 47">
          <a:extLst>
            <a:ext uri="{FF2B5EF4-FFF2-40B4-BE49-F238E27FC236}">
              <a16:creationId xmlns:a16="http://schemas.microsoft.com/office/drawing/2014/main" id="{2AA4B8D3-A93F-9587-30EA-C00EA76210B4}"/>
            </a:ext>
          </a:extLst>
        </xdr:cNvPr>
        <xdr:cNvSpPr>
          <a:spLocks noChangeShapeType="1"/>
        </xdr:cNvSpPr>
      </xdr:nvSpPr>
      <xdr:spPr bwMode="auto">
        <a:xfrm>
          <a:off x="2609850" y="3105150"/>
          <a:ext cx="0" cy="52292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238125</xdr:colOff>
      <xdr:row>18</xdr:row>
      <xdr:rowOff>171450</xdr:rowOff>
    </xdr:from>
    <xdr:to>
      <xdr:col>9</xdr:col>
      <xdr:colOff>238125</xdr:colOff>
      <xdr:row>48</xdr:row>
      <xdr:rowOff>114300</xdr:rowOff>
    </xdr:to>
    <xdr:sp macro="" textlink="">
      <xdr:nvSpPr>
        <xdr:cNvPr id="315440" name="Line 48">
          <a:extLst>
            <a:ext uri="{FF2B5EF4-FFF2-40B4-BE49-F238E27FC236}">
              <a16:creationId xmlns:a16="http://schemas.microsoft.com/office/drawing/2014/main" id="{FD406F23-2A32-3EA4-AD35-34B027828862}"/>
            </a:ext>
          </a:extLst>
        </xdr:cNvPr>
        <xdr:cNvSpPr>
          <a:spLocks noChangeShapeType="1"/>
        </xdr:cNvSpPr>
      </xdr:nvSpPr>
      <xdr:spPr bwMode="auto">
        <a:xfrm>
          <a:off x="5334000" y="3076575"/>
          <a:ext cx="0" cy="52292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409575</xdr:colOff>
      <xdr:row>38</xdr:row>
      <xdr:rowOff>152400</xdr:rowOff>
    </xdr:from>
    <xdr:to>
      <xdr:col>15</xdr:col>
      <xdr:colOff>514350</xdr:colOff>
      <xdr:row>46</xdr:row>
      <xdr:rowOff>123825</xdr:rowOff>
    </xdr:to>
    <xdr:graphicFrame macro="">
      <xdr:nvGraphicFramePr>
        <xdr:cNvPr id="315442" name="Chart 50">
          <a:extLst>
            <a:ext uri="{FF2B5EF4-FFF2-40B4-BE49-F238E27FC236}">
              <a16:creationId xmlns:a16="http://schemas.microsoft.com/office/drawing/2014/main" id="{2E7A9BE3-0EB5-FE86-1A73-B3B4A0B52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752475</xdr:colOff>
      <xdr:row>73</xdr:row>
      <xdr:rowOff>9525</xdr:rowOff>
    </xdr:from>
    <xdr:to>
      <xdr:col>5</xdr:col>
      <xdr:colOff>752475</xdr:colOff>
      <xdr:row>105</xdr:row>
      <xdr:rowOff>57150</xdr:rowOff>
    </xdr:to>
    <xdr:sp macro="" textlink="">
      <xdr:nvSpPr>
        <xdr:cNvPr id="315444" name="Line 52">
          <a:extLst>
            <a:ext uri="{FF2B5EF4-FFF2-40B4-BE49-F238E27FC236}">
              <a16:creationId xmlns:a16="http://schemas.microsoft.com/office/drawing/2014/main" id="{AC979BBC-17FD-F60C-BFEE-E206738A4E60}"/>
            </a:ext>
          </a:extLst>
        </xdr:cNvPr>
        <xdr:cNvSpPr>
          <a:spLocks noChangeShapeType="1"/>
        </xdr:cNvSpPr>
      </xdr:nvSpPr>
      <xdr:spPr bwMode="auto">
        <a:xfrm>
          <a:off x="3781425" y="12249150"/>
          <a:ext cx="0" cy="52292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628650</xdr:colOff>
      <xdr:row>18</xdr:row>
      <xdr:rowOff>171450</xdr:rowOff>
    </xdr:from>
    <xdr:to>
      <xdr:col>15</xdr:col>
      <xdr:colOff>628650</xdr:colOff>
      <xdr:row>48</xdr:row>
      <xdr:rowOff>114300</xdr:rowOff>
    </xdr:to>
    <xdr:sp macro="" textlink="">
      <xdr:nvSpPr>
        <xdr:cNvPr id="315445" name="Line 53">
          <a:extLst>
            <a:ext uri="{FF2B5EF4-FFF2-40B4-BE49-F238E27FC236}">
              <a16:creationId xmlns:a16="http://schemas.microsoft.com/office/drawing/2014/main" id="{126FACB5-2C72-5CB3-6BBD-E17215A6365A}"/>
            </a:ext>
          </a:extLst>
        </xdr:cNvPr>
        <xdr:cNvSpPr>
          <a:spLocks noChangeShapeType="1"/>
        </xdr:cNvSpPr>
      </xdr:nvSpPr>
      <xdr:spPr bwMode="auto">
        <a:xfrm>
          <a:off x="8201025" y="3076575"/>
          <a:ext cx="0" cy="52292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714375</xdr:colOff>
      <xdr:row>21</xdr:row>
      <xdr:rowOff>0</xdr:rowOff>
    </xdr:from>
    <xdr:to>
      <xdr:col>18</xdr:col>
      <xdr:colOff>285750</xdr:colOff>
      <xdr:row>29</xdr:row>
      <xdr:rowOff>133350</xdr:rowOff>
    </xdr:to>
    <xdr:graphicFrame macro="">
      <xdr:nvGraphicFramePr>
        <xdr:cNvPr id="315446" name="Chart 54">
          <a:extLst>
            <a:ext uri="{FF2B5EF4-FFF2-40B4-BE49-F238E27FC236}">
              <a16:creationId xmlns:a16="http://schemas.microsoft.com/office/drawing/2014/main" id="{58BBD6E5-B096-596A-A1CA-6295EE02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723900</xdr:colOff>
      <xdr:row>30</xdr:row>
      <xdr:rowOff>104775</xdr:rowOff>
    </xdr:from>
    <xdr:to>
      <xdr:col>18</xdr:col>
      <xdr:colOff>285750</xdr:colOff>
      <xdr:row>38</xdr:row>
      <xdr:rowOff>9525</xdr:rowOff>
    </xdr:to>
    <xdr:graphicFrame macro="">
      <xdr:nvGraphicFramePr>
        <xdr:cNvPr id="315447" name="Chart 55">
          <a:extLst>
            <a:ext uri="{FF2B5EF4-FFF2-40B4-BE49-F238E27FC236}">
              <a16:creationId xmlns:a16="http://schemas.microsoft.com/office/drawing/2014/main" id="{192BF446-7F18-7EAF-C6E5-B22C2D5F1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723900</xdr:colOff>
      <xdr:row>38</xdr:row>
      <xdr:rowOff>142875</xdr:rowOff>
    </xdr:from>
    <xdr:to>
      <xdr:col>18</xdr:col>
      <xdr:colOff>276225</xdr:colOff>
      <xdr:row>46</xdr:row>
      <xdr:rowOff>123825</xdr:rowOff>
    </xdr:to>
    <xdr:graphicFrame macro="">
      <xdr:nvGraphicFramePr>
        <xdr:cNvPr id="315448" name="Chart 56">
          <a:extLst>
            <a:ext uri="{FF2B5EF4-FFF2-40B4-BE49-F238E27FC236}">
              <a16:creationId xmlns:a16="http://schemas.microsoft.com/office/drawing/2014/main" id="{04A3E467-7AC2-7A5A-196B-80D2A6195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</xdr:col>
      <xdr:colOff>1438275</xdr:colOff>
      <xdr:row>21</xdr:row>
      <xdr:rowOff>47625</xdr:rowOff>
    </xdr:from>
    <xdr:ext cx="476250" cy="146050"/>
    <xdr:sp macro="" textlink="">
      <xdr:nvSpPr>
        <xdr:cNvPr id="315450" name="Text Box 58">
          <a:extLst>
            <a:ext uri="{FF2B5EF4-FFF2-40B4-BE49-F238E27FC236}">
              <a16:creationId xmlns:a16="http://schemas.microsoft.com/office/drawing/2014/main" id="{61EE9554-FF14-E3E6-AA21-A75F80305774}"/>
            </a:ext>
          </a:extLst>
        </xdr:cNvPr>
        <xdr:cNvSpPr txBox="1">
          <a:spLocks noChangeArrowheads="1"/>
        </xdr:cNvSpPr>
      </xdr:nvSpPr>
      <xdr:spPr bwMode="auto">
        <a:xfrm>
          <a:off x="1981200" y="3495675"/>
          <a:ext cx="4762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$28.2 MM Plan</a:t>
          </a:r>
        </a:p>
      </xdr:txBody>
    </xdr:sp>
    <xdr:clientData/>
  </xdr:oneCellAnchor>
  <xdr:oneCellAnchor>
    <xdr:from>
      <xdr:col>7</xdr:col>
      <xdr:colOff>638175</xdr:colOff>
      <xdr:row>21</xdr:row>
      <xdr:rowOff>85725</xdr:rowOff>
    </xdr:from>
    <xdr:ext cx="463550" cy="146050"/>
    <xdr:sp macro="" textlink="">
      <xdr:nvSpPr>
        <xdr:cNvPr id="315451" name="Text Box 59">
          <a:extLst>
            <a:ext uri="{FF2B5EF4-FFF2-40B4-BE49-F238E27FC236}">
              <a16:creationId xmlns:a16="http://schemas.microsoft.com/office/drawing/2014/main" id="{48D53BE8-558A-64EE-D791-56DC65EA8A73}"/>
            </a:ext>
          </a:extLst>
        </xdr:cNvPr>
        <xdr:cNvSpPr txBox="1">
          <a:spLocks noChangeArrowheads="1"/>
        </xdr:cNvSpPr>
      </xdr:nvSpPr>
      <xdr:spPr bwMode="auto">
        <a:xfrm>
          <a:off x="4686300" y="3533775"/>
          <a:ext cx="4572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$10.0 MM Plan</a:t>
          </a:r>
        </a:p>
      </xdr:txBody>
    </xdr:sp>
    <xdr:clientData/>
  </xdr:oneCellAnchor>
  <xdr:oneCellAnchor>
    <xdr:from>
      <xdr:col>17</xdr:col>
      <xdr:colOff>381000</xdr:colOff>
      <xdr:row>21</xdr:row>
      <xdr:rowOff>66675</xdr:rowOff>
    </xdr:from>
    <xdr:ext cx="434975" cy="136525"/>
    <xdr:sp macro="" textlink="">
      <xdr:nvSpPr>
        <xdr:cNvPr id="315452" name="Text Box 60">
          <a:extLst>
            <a:ext uri="{FF2B5EF4-FFF2-40B4-BE49-F238E27FC236}">
              <a16:creationId xmlns:a16="http://schemas.microsoft.com/office/drawing/2014/main" id="{0AAC565A-8C76-E32F-E6B1-72B472900EA9}"/>
            </a:ext>
          </a:extLst>
        </xdr:cNvPr>
        <xdr:cNvSpPr txBox="1">
          <a:spLocks noChangeArrowheads="1"/>
        </xdr:cNvSpPr>
      </xdr:nvSpPr>
      <xdr:spPr bwMode="auto">
        <a:xfrm>
          <a:off x="10125075" y="3514725"/>
          <a:ext cx="4286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$7.1 MM Plan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0.07211</cdr:x>
      <cdr:y>0.0749</cdr:y>
    </cdr:from>
    <cdr:to>
      <cdr:x>0.19865</cdr:x>
      <cdr:y>0.17435</cdr:y>
    </cdr:to>
    <cdr:sp macro="" textlink="">
      <cdr:nvSpPr>
        <cdr:cNvPr id="405505" name="Text Box 1">
          <a:extLst xmlns:a="http://schemas.openxmlformats.org/drawingml/2006/main">
            <a:ext uri="{FF2B5EF4-FFF2-40B4-BE49-F238E27FC236}">
              <a16:creationId xmlns:a16="http://schemas.microsoft.com/office/drawing/2014/main" id="{FE6B047B-0156-9589-A9C1-B041C95FCC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944" y="110900"/>
          <a:ext cx="304946" cy="1430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0.08322</cdr:x>
      <cdr:y>0.04967</cdr:y>
    </cdr:from>
    <cdr:to>
      <cdr:x>0.21022</cdr:x>
      <cdr:y>0.14977</cdr:y>
    </cdr:to>
    <cdr:sp macro="" textlink="">
      <cdr:nvSpPr>
        <cdr:cNvPr id="406529" name="Text Box 1">
          <a:extLst xmlns:a="http://schemas.openxmlformats.org/drawingml/2006/main">
            <a:ext uri="{FF2B5EF4-FFF2-40B4-BE49-F238E27FC236}">
              <a16:creationId xmlns:a16="http://schemas.microsoft.com/office/drawing/2014/main" id="{10522A4D-73D6-5C6B-3B48-3143F27189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933" y="74136"/>
          <a:ext cx="304843" cy="1430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65" name="Text Box 1">
          <a:extLst>
            <a:ext uri="{FF2B5EF4-FFF2-40B4-BE49-F238E27FC236}">
              <a16:creationId xmlns:a16="http://schemas.microsoft.com/office/drawing/2014/main" id="{D8429C78-9838-1E4A-C965-2D2E097F86D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66" name="Text Box 2">
          <a:extLst>
            <a:ext uri="{FF2B5EF4-FFF2-40B4-BE49-F238E27FC236}">
              <a16:creationId xmlns:a16="http://schemas.microsoft.com/office/drawing/2014/main" id="{D065D463-FE4E-199A-0A43-820C9F94C0C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67" name="Text Box 3">
          <a:extLst>
            <a:ext uri="{FF2B5EF4-FFF2-40B4-BE49-F238E27FC236}">
              <a16:creationId xmlns:a16="http://schemas.microsoft.com/office/drawing/2014/main" id="{C7C2FB4A-7C86-5867-7F21-0C1085E6B4D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68" name="Text Box 4">
          <a:extLst>
            <a:ext uri="{FF2B5EF4-FFF2-40B4-BE49-F238E27FC236}">
              <a16:creationId xmlns:a16="http://schemas.microsoft.com/office/drawing/2014/main" id="{DC2C635F-57C2-AB6D-298F-50A8F33E939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69" name="Text Box 5">
          <a:extLst>
            <a:ext uri="{FF2B5EF4-FFF2-40B4-BE49-F238E27FC236}">
              <a16:creationId xmlns:a16="http://schemas.microsoft.com/office/drawing/2014/main" id="{324E681C-87EF-8C6C-0005-40824A14BC1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70" name="Text Box 6">
          <a:extLst>
            <a:ext uri="{FF2B5EF4-FFF2-40B4-BE49-F238E27FC236}">
              <a16:creationId xmlns:a16="http://schemas.microsoft.com/office/drawing/2014/main" id="{C5B8E1F1-1BDF-28F1-B1B1-DFFEE18DD45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71" name="Text Box 7">
          <a:extLst>
            <a:ext uri="{FF2B5EF4-FFF2-40B4-BE49-F238E27FC236}">
              <a16:creationId xmlns:a16="http://schemas.microsoft.com/office/drawing/2014/main" id="{101078DF-53CA-432F-34DE-B31805FFC441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72" name="Text Box 8">
          <a:extLst>
            <a:ext uri="{FF2B5EF4-FFF2-40B4-BE49-F238E27FC236}">
              <a16:creationId xmlns:a16="http://schemas.microsoft.com/office/drawing/2014/main" id="{736ECCDB-7948-4DE9-AF51-B5E5CF8B8D6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73" name="Text Box 9">
          <a:extLst>
            <a:ext uri="{FF2B5EF4-FFF2-40B4-BE49-F238E27FC236}">
              <a16:creationId xmlns:a16="http://schemas.microsoft.com/office/drawing/2014/main" id="{51684FCF-D1A2-ADE9-2E1E-2700EBAE36D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74" name="Text Box 10">
          <a:extLst>
            <a:ext uri="{FF2B5EF4-FFF2-40B4-BE49-F238E27FC236}">
              <a16:creationId xmlns:a16="http://schemas.microsoft.com/office/drawing/2014/main" id="{17BA79AF-DD87-E4DE-C1C0-5E2B0C69D30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75" name="Text Box 11">
          <a:extLst>
            <a:ext uri="{FF2B5EF4-FFF2-40B4-BE49-F238E27FC236}">
              <a16:creationId xmlns:a16="http://schemas.microsoft.com/office/drawing/2014/main" id="{C3902190-DAEB-45FF-7C87-6B90AB0021F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76" name="Text Box 12">
          <a:extLst>
            <a:ext uri="{FF2B5EF4-FFF2-40B4-BE49-F238E27FC236}">
              <a16:creationId xmlns:a16="http://schemas.microsoft.com/office/drawing/2014/main" id="{C36E3D31-58F0-58EE-75F4-0568E374E48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77" name="Text Box 13">
          <a:extLst>
            <a:ext uri="{FF2B5EF4-FFF2-40B4-BE49-F238E27FC236}">
              <a16:creationId xmlns:a16="http://schemas.microsoft.com/office/drawing/2014/main" id="{D92734B8-C1DC-6F53-1353-446BCD7E06A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78" name="Text Box 14">
          <a:extLst>
            <a:ext uri="{FF2B5EF4-FFF2-40B4-BE49-F238E27FC236}">
              <a16:creationId xmlns:a16="http://schemas.microsoft.com/office/drawing/2014/main" id="{82531CB6-59DF-092B-2974-090E44C152B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79" name="Text Box 15">
          <a:extLst>
            <a:ext uri="{FF2B5EF4-FFF2-40B4-BE49-F238E27FC236}">
              <a16:creationId xmlns:a16="http://schemas.microsoft.com/office/drawing/2014/main" id="{4539E9E3-22B5-5589-B84D-B44C7521060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80" name="Text Box 16">
          <a:extLst>
            <a:ext uri="{FF2B5EF4-FFF2-40B4-BE49-F238E27FC236}">
              <a16:creationId xmlns:a16="http://schemas.microsoft.com/office/drawing/2014/main" id="{69CB806E-B480-DAE9-4A53-14FFC6EFE96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81" name="Text Box 17">
          <a:extLst>
            <a:ext uri="{FF2B5EF4-FFF2-40B4-BE49-F238E27FC236}">
              <a16:creationId xmlns:a16="http://schemas.microsoft.com/office/drawing/2014/main" id="{7864AD2A-9CC9-A13E-09A7-854FC194BE0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82" name="Text Box 18">
          <a:extLst>
            <a:ext uri="{FF2B5EF4-FFF2-40B4-BE49-F238E27FC236}">
              <a16:creationId xmlns:a16="http://schemas.microsoft.com/office/drawing/2014/main" id="{3B8671CF-5A19-69DD-DF75-11999BC6036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83" name="Text Box 19">
          <a:extLst>
            <a:ext uri="{FF2B5EF4-FFF2-40B4-BE49-F238E27FC236}">
              <a16:creationId xmlns:a16="http://schemas.microsoft.com/office/drawing/2014/main" id="{D6F74722-2122-1DB1-B841-43C756ABFF7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84" name="Text Box 20">
          <a:extLst>
            <a:ext uri="{FF2B5EF4-FFF2-40B4-BE49-F238E27FC236}">
              <a16:creationId xmlns:a16="http://schemas.microsoft.com/office/drawing/2014/main" id="{DADA7F86-4D0E-5B53-8BA6-4C35AB34D0E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85" name="Text Box 21">
          <a:extLst>
            <a:ext uri="{FF2B5EF4-FFF2-40B4-BE49-F238E27FC236}">
              <a16:creationId xmlns:a16="http://schemas.microsoft.com/office/drawing/2014/main" id="{36A16DC8-F098-4660-5476-414E6E19F0C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86" name="Text Box 22">
          <a:extLst>
            <a:ext uri="{FF2B5EF4-FFF2-40B4-BE49-F238E27FC236}">
              <a16:creationId xmlns:a16="http://schemas.microsoft.com/office/drawing/2014/main" id="{F7984E8E-75FB-FBE8-BDC3-82CF5EC1303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87" name="Text Box 23">
          <a:extLst>
            <a:ext uri="{FF2B5EF4-FFF2-40B4-BE49-F238E27FC236}">
              <a16:creationId xmlns:a16="http://schemas.microsoft.com/office/drawing/2014/main" id="{F4B523D4-4E00-23D8-6987-84EDC4605899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88" name="Text Box 24">
          <a:extLst>
            <a:ext uri="{FF2B5EF4-FFF2-40B4-BE49-F238E27FC236}">
              <a16:creationId xmlns:a16="http://schemas.microsoft.com/office/drawing/2014/main" id="{9693DD5E-584B-3232-5373-67BA26A7B74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89" name="Text Box 25">
          <a:extLst>
            <a:ext uri="{FF2B5EF4-FFF2-40B4-BE49-F238E27FC236}">
              <a16:creationId xmlns:a16="http://schemas.microsoft.com/office/drawing/2014/main" id="{E0D11607-C1CE-1736-6B49-168B2A006EF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90" name="Text Box 26">
          <a:extLst>
            <a:ext uri="{FF2B5EF4-FFF2-40B4-BE49-F238E27FC236}">
              <a16:creationId xmlns:a16="http://schemas.microsoft.com/office/drawing/2014/main" id="{5EF38095-E1B0-051F-4F84-7351A51B3E7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91" name="Text Box 27">
          <a:extLst>
            <a:ext uri="{FF2B5EF4-FFF2-40B4-BE49-F238E27FC236}">
              <a16:creationId xmlns:a16="http://schemas.microsoft.com/office/drawing/2014/main" id="{5EF7D933-90A2-5449-A841-EF3F7FFEC46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92" name="Text Box 28">
          <a:extLst>
            <a:ext uri="{FF2B5EF4-FFF2-40B4-BE49-F238E27FC236}">
              <a16:creationId xmlns:a16="http://schemas.microsoft.com/office/drawing/2014/main" id="{A8DAB986-7E63-4C50-22BA-C9B6EB3F43E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93" name="Text Box 29">
          <a:extLst>
            <a:ext uri="{FF2B5EF4-FFF2-40B4-BE49-F238E27FC236}">
              <a16:creationId xmlns:a16="http://schemas.microsoft.com/office/drawing/2014/main" id="{202B37F2-525A-0866-C2F5-CA35A309AC9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94" name="Text Box 30">
          <a:extLst>
            <a:ext uri="{FF2B5EF4-FFF2-40B4-BE49-F238E27FC236}">
              <a16:creationId xmlns:a16="http://schemas.microsoft.com/office/drawing/2014/main" id="{9D218D5C-E503-9674-6499-04670DC7107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95" name="Text Box 31">
          <a:extLst>
            <a:ext uri="{FF2B5EF4-FFF2-40B4-BE49-F238E27FC236}">
              <a16:creationId xmlns:a16="http://schemas.microsoft.com/office/drawing/2014/main" id="{56633BEF-F4A5-787F-9C03-24813B95925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96" name="Text Box 32">
          <a:extLst>
            <a:ext uri="{FF2B5EF4-FFF2-40B4-BE49-F238E27FC236}">
              <a16:creationId xmlns:a16="http://schemas.microsoft.com/office/drawing/2014/main" id="{2CADA93D-CE52-6322-570C-BE3D8B91A38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97" name="Text Box 33">
          <a:extLst>
            <a:ext uri="{FF2B5EF4-FFF2-40B4-BE49-F238E27FC236}">
              <a16:creationId xmlns:a16="http://schemas.microsoft.com/office/drawing/2014/main" id="{2669021C-0654-1D60-6EB4-D553BFAE5FF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498" name="Text Box 34">
          <a:extLst>
            <a:ext uri="{FF2B5EF4-FFF2-40B4-BE49-F238E27FC236}">
              <a16:creationId xmlns:a16="http://schemas.microsoft.com/office/drawing/2014/main" id="{EE8E33D3-8454-B2A3-9B3A-1026922A3B0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499" name="Text Box 35">
          <a:extLst>
            <a:ext uri="{FF2B5EF4-FFF2-40B4-BE49-F238E27FC236}">
              <a16:creationId xmlns:a16="http://schemas.microsoft.com/office/drawing/2014/main" id="{BD8980AA-DC8A-534B-CF53-8150446B578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00" name="Text Box 36">
          <a:extLst>
            <a:ext uri="{FF2B5EF4-FFF2-40B4-BE49-F238E27FC236}">
              <a16:creationId xmlns:a16="http://schemas.microsoft.com/office/drawing/2014/main" id="{E6A4E02E-E1A1-8CAD-D85F-8733BAFFA8FF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01" name="Text Box 37">
          <a:extLst>
            <a:ext uri="{FF2B5EF4-FFF2-40B4-BE49-F238E27FC236}">
              <a16:creationId xmlns:a16="http://schemas.microsoft.com/office/drawing/2014/main" id="{17440E2C-2730-E5B3-6F14-4FC9E2DDF39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02" name="Text Box 38">
          <a:extLst>
            <a:ext uri="{FF2B5EF4-FFF2-40B4-BE49-F238E27FC236}">
              <a16:creationId xmlns:a16="http://schemas.microsoft.com/office/drawing/2014/main" id="{325CAA00-7EF5-33A7-BEAF-87EBA112C72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03" name="Text Box 39">
          <a:extLst>
            <a:ext uri="{FF2B5EF4-FFF2-40B4-BE49-F238E27FC236}">
              <a16:creationId xmlns:a16="http://schemas.microsoft.com/office/drawing/2014/main" id="{9D2040FD-CF53-B6C0-41D8-74FB95A635EF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04" name="Text Box 40">
          <a:extLst>
            <a:ext uri="{FF2B5EF4-FFF2-40B4-BE49-F238E27FC236}">
              <a16:creationId xmlns:a16="http://schemas.microsoft.com/office/drawing/2014/main" id="{4079924A-D91C-697B-CB91-18D14C8F8BA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05" name="Text Box 41">
          <a:extLst>
            <a:ext uri="{FF2B5EF4-FFF2-40B4-BE49-F238E27FC236}">
              <a16:creationId xmlns:a16="http://schemas.microsoft.com/office/drawing/2014/main" id="{9549AA1F-6DC3-75EB-EE28-C7B3576260D1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06" name="Text Box 42">
          <a:extLst>
            <a:ext uri="{FF2B5EF4-FFF2-40B4-BE49-F238E27FC236}">
              <a16:creationId xmlns:a16="http://schemas.microsoft.com/office/drawing/2014/main" id="{A1D866D2-F528-1612-AA28-0215CF8A5B7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07" name="Text Box 43">
          <a:extLst>
            <a:ext uri="{FF2B5EF4-FFF2-40B4-BE49-F238E27FC236}">
              <a16:creationId xmlns:a16="http://schemas.microsoft.com/office/drawing/2014/main" id="{0D43B3F8-3DA5-49C1-C0DD-038FC8DBD10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08" name="Text Box 44">
          <a:extLst>
            <a:ext uri="{FF2B5EF4-FFF2-40B4-BE49-F238E27FC236}">
              <a16:creationId xmlns:a16="http://schemas.microsoft.com/office/drawing/2014/main" id="{AEC6B564-555C-63F5-3E02-5BA79DD8F82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09" name="Text Box 45">
          <a:extLst>
            <a:ext uri="{FF2B5EF4-FFF2-40B4-BE49-F238E27FC236}">
              <a16:creationId xmlns:a16="http://schemas.microsoft.com/office/drawing/2014/main" id="{4C587E76-4AD6-92FE-40AD-598AE62CBE2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10" name="Text Box 46">
          <a:extLst>
            <a:ext uri="{FF2B5EF4-FFF2-40B4-BE49-F238E27FC236}">
              <a16:creationId xmlns:a16="http://schemas.microsoft.com/office/drawing/2014/main" id="{7E8EF85A-CF18-04C0-9409-811F8006765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11" name="Text Box 47">
          <a:extLst>
            <a:ext uri="{FF2B5EF4-FFF2-40B4-BE49-F238E27FC236}">
              <a16:creationId xmlns:a16="http://schemas.microsoft.com/office/drawing/2014/main" id="{5617D22D-5FAD-1380-73BD-FBA4CA0A240F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12" name="Text Box 48">
          <a:extLst>
            <a:ext uri="{FF2B5EF4-FFF2-40B4-BE49-F238E27FC236}">
              <a16:creationId xmlns:a16="http://schemas.microsoft.com/office/drawing/2014/main" id="{5DFCBA18-7584-FD37-EFC8-B579400ECDC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13" name="Text Box 49">
          <a:extLst>
            <a:ext uri="{FF2B5EF4-FFF2-40B4-BE49-F238E27FC236}">
              <a16:creationId xmlns:a16="http://schemas.microsoft.com/office/drawing/2014/main" id="{01BD2E63-A47A-8638-3718-6640C504054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14" name="Text Box 50">
          <a:extLst>
            <a:ext uri="{FF2B5EF4-FFF2-40B4-BE49-F238E27FC236}">
              <a16:creationId xmlns:a16="http://schemas.microsoft.com/office/drawing/2014/main" id="{D05905BC-2440-064B-FBC0-79823F8CA01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15" name="Text Box 51">
          <a:extLst>
            <a:ext uri="{FF2B5EF4-FFF2-40B4-BE49-F238E27FC236}">
              <a16:creationId xmlns:a16="http://schemas.microsoft.com/office/drawing/2014/main" id="{33DB97F7-5B5D-76EE-3574-D1208115A45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16" name="Text Box 52">
          <a:extLst>
            <a:ext uri="{FF2B5EF4-FFF2-40B4-BE49-F238E27FC236}">
              <a16:creationId xmlns:a16="http://schemas.microsoft.com/office/drawing/2014/main" id="{C4A7D527-DF94-F6B6-491B-B792EF33200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17" name="Text Box 53">
          <a:extLst>
            <a:ext uri="{FF2B5EF4-FFF2-40B4-BE49-F238E27FC236}">
              <a16:creationId xmlns:a16="http://schemas.microsoft.com/office/drawing/2014/main" id="{53198B55-EB37-C3E5-C7E2-C4ED4F50E23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18" name="Text Box 54">
          <a:extLst>
            <a:ext uri="{FF2B5EF4-FFF2-40B4-BE49-F238E27FC236}">
              <a16:creationId xmlns:a16="http://schemas.microsoft.com/office/drawing/2014/main" id="{AB092973-1C19-36C3-8967-7EDEB93298C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19" name="Text Box 55">
          <a:extLst>
            <a:ext uri="{FF2B5EF4-FFF2-40B4-BE49-F238E27FC236}">
              <a16:creationId xmlns:a16="http://schemas.microsoft.com/office/drawing/2014/main" id="{10CC2185-040B-A62B-6062-E704A84F84A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20" name="Text Box 56">
          <a:extLst>
            <a:ext uri="{FF2B5EF4-FFF2-40B4-BE49-F238E27FC236}">
              <a16:creationId xmlns:a16="http://schemas.microsoft.com/office/drawing/2014/main" id="{44446AD3-9F7F-E09F-17A5-7DEA222C9B45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21" name="Text Box 57">
          <a:extLst>
            <a:ext uri="{FF2B5EF4-FFF2-40B4-BE49-F238E27FC236}">
              <a16:creationId xmlns:a16="http://schemas.microsoft.com/office/drawing/2014/main" id="{5469BF0D-31B6-86DA-B5D1-2B380CEF24A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22" name="Text Box 58">
          <a:extLst>
            <a:ext uri="{FF2B5EF4-FFF2-40B4-BE49-F238E27FC236}">
              <a16:creationId xmlns:a16="http://schemas.microsoft.com/office/drawing/2014/main" id="{512B5909-1D63-528C-0DEE-46CB013D429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23" name="Text Box 59">
          <a:extLst>
            <a:ext uri="{FF2B5EF4-FFF2-40B4-BE49-F238E27FC236}">
              <a16:creationId xmlns:a16="http://schemas.microsoft.com/office/drawing/2014/main" id="{BD6D1ABC-0998-A4CE-2440-7D502B6C926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24" name="Text Box 60">
          <a:extLst>
            <a:ext uri="{FF2B5EF4-FFF2-40B4-BE49-F238E27FC236}">
              <a16:creationId xmlns:a16="http://schemas.microsoft.com/office/drawing/2014/main" id="{427884D1-7F09-2C09-F96B-EBCBC50EFD2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25" name="Text Box 61">
          <a:extLst>
            <a:ext uri="{FF2B5EF4-FFF2-40B4-BE49-F238E27FC236}">
              <a16:creationId xmlns:a16="http://schemas.microsoft.com/office/drawing/2014/main" id="{6C729623-5435-7FF1-9436-48DFEC97CCC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26" name="Text Box 62">
          <a:extLst>
            <a:ext uri="{FF2B5EF4-FFF2-40B4-BE49-F238E27FC236}">
              <a16:creationId xmlns:a16="http://schemas.microsoft.com/office/drawing/2014/main" id="{2BD89873-5D38-8035-8981-3A4FA5863455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27" name="Text Box 63">
          <a:extLst>
            <a:ext uri="{FF2B5EF4-FFF2-40B4-BE49-F238E27FC236}">
              <a16:creationId xmlns:a16="http://schemas.microsoft.com/office/drawing/2014/main" id="{73707440-84CE-A50A-EABE-086D3268A74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28" name="Text Box 64">
          <a:extLst>
            <a:ext uri="{FF2B5EF4-FFF2-40B4-BE49-F238E27FC236}">
              <a16:creationId xmlns:a16="http://schemas.microsoft.com/office/drawing/2014/main" id="{F620EB9C-B0E4-3793-EAF5-A695D7BDC0C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29" name="Text Box 65">
          <a:extLst>
            <a:ext uri="{FF2B5EF4-FFF2-40B4-BE49-F238E27FC236}">
              <a16:creationId xmlns:a16="http://schemas.microsoft.com/office/drawing/2014/main" id="{CE4F77C7-8CF1-9B83-AD70-58E4A894ABC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30" name="Text Box 66">
          <a:extLst>
            <a:ext uri="{FF2B5EF4-FFF2-40B4-BE49-F238E27FC236}">
              <a16:creationId xmlns:a16="http://schemas.microsoft.com/office/drawing/2014/main" id="{877E161B-487B-C828-3724-BE6AD3131975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31" name="Text Box 67">
          <a:extLst>
            <a:ext uri="{FF2B5EF4-FFF2-40B4-BE49-F238E27FC236}">
              <a16:creationId xmlns:a16="http://schemas.microsoft.com/office/drawing/2014/main" id="{8C9B2F34-CC43-C8A0-B215-8F475F78FF9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32" name="Text Box 68">
          <a:extLst>
            <a:ext uri="{FF2B5EF4-FFF2-40B4-BE49-F238E27FC236}">
              <a16:creationId xmlns:a16="http://schemas.microsoft.com/office/drawing/2014/main" id="{5F61D58B-39B5-243C-8260-EF64DDEA045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33" name="Text Box 69">
          <a:extLst>
            <a:ext uri="{FF2B5EF4-FFF2-40B4-BE49-F238E27FC236}">
              <a16:creationId xmlns:a16="http://schemas.microsoft.com/office/drawing/2014/main" id="{591298B4-E312-5460-4E6C-68DF5FF3D9E1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34" name="Text Box 70">
          <a:extLst>
            <a:ext uri="{FF2B5EF4-FFF2-40B4-BE49-F238E27FC236}">
              <a16:creationId xmlns:a16="http://schemas.microsoft.com/office/drawing/2014/main" id="{25F6232B-EFA6-9424-A6A9-84BBDE0FD4B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35" name="Text Box 71">
          <a:extLst>
            <a:ext uri="{FF2B5EF4-FFF2-40B4-BE49-F238E27FC236}">
              <a16:creationId xmlns:a16="http://schemas.microsoft.com/office/drawing/2014/main" id="{BA7A9F7F-8785-B9BA-8C37-6E934D247DE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36" name="Text Box 72">
          <a:extLst>
            <a:ext uri="{FF2B5EF4-FFF2-40B4-BE49-F238E27FC236}">
              <a16:creationId xmlns:a16="http://schemas.microsoft.com/office/drawing/2014/main" id="{0DAB2DA1-AF57-F1D3-24F1-32C4C109FD1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37" name="Text Box 73">
          <a:extLst>
            <a:ext uri="{FF2B5EF4-FFF2-40B4-BE49-F238E27FC236}">
              <a16:creationId xmlns:a16="http://schemas.microsoft.com/office/drawing/2014/main" id="{C76B894B-880D-20C2-5429-1698F549DAB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38" name="Text Box 74">
          <a:extLst>
            <a:ext uri="{FF2B5EF4-FFF2-40B4-BE49-F238E27FC236}">
              <a16:creationId xmlns:a16="http://schemas.microsoft.com/office/drawing/2014/main" id="{72CD7205-5726-3566-C7C3-2EDECE79C6A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39" name="Text Box 75">
          <a:extLst>
            <a:ext uri="{FF2B5EF4-FFF2-40B4-BE49-F238E27FC236}">
              <a16:creationId xmlns:a16="http://schemas.microsoft.com/office/drawing/2014/main" id="{2B773FA4-539E-EDC4-60B5-5D1A7DB52D9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40" name="Text Box 76">
          <a:extLst>
            <a:ext uri="{FF2B5EF4-FFF2-40B4-BE49-F238E27FC236}">
              <a16:creationId xmlns:a16="http://schemas.microsoft.com/office/drawing/2014/main" id="{F051ACC9-EDEB-2F5C-43D5-A3DEFF47CB6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41" name="Text Box 77">
          <a:extLst>
            <a:ext uri="{FF2B5EF4-FFF2-40B4-BE49-F238E27FC236}">
              <a16:creationId xmlns:a16="http://schemas.microsoft.com/office/drawing/2014/main" id="{6A67DD3E-525F-7EA0-0553-F7F77506CBD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42" name="Text Box 78">
          <a:extLst>
            <a:ext uri="{FF2B5EF4-FFF2-40B4-BE49-F238E27FC236}">
              <a16:creationId xmlns:a16="http://schemas.microsoft.com/office/drawing/2014/main" id="{38384B68-36E3-0895-D7C0-0CEC7BF2F23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43" name="Text Box 79">
          <a:extLst>
            <a:ext uri="{FF2B5EF4-FFF2-40B4-BE49-F238E27FC236}">
              <a16:creationId xmlns:a16="http://schemas.microsoft.com/office/drawing/2014/main" id="{DA5284A9-DAAC-EC89-F2C2-8E29F9425B0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44" name="Text Box 80">
          <a:extLst>
            <a:ext uri="{FF2B5EF4-FFF2-40B4-BE49-F238E27FC236}">
              <a16:creationId xmlns:a16="http://schemas.microsoft.com/office/drawing/2014/main" id="{C201485E-BC83-45E8-C753-08339E6C381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45" name="Text Box 81">
          <a:extLst>
            <a:ext uri="{FF2B5EF4-FFF2-40B4-BE49-F238E27FC236}">
              <a16:creationId xmlns:a16="http://schemas.microsoft.com/office/drawing/2014/main" id="{4BA58C61-AF10-1030-C347-7234F8E9D28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46" name="Text Box 82">
          <a:extLst>
            <a:ext uri="{FF2B5EF4-FFF2-40B4-BE49-F238E27FC236}">
              <a16:creationId xmlns:a16="http://schemas.microsoft.com/office/drawing/2014/main" id="{A7D90324-80EA-62C6-B19F-41A4E4D8130F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47" name="Text Box 83">
          <a:extLst>
            <a:ext uri="{FF2B5EF4-FFF2-40B4-BE49-F238E27FC236}">
              <a16:creationId xmlns:a16="http://schemas.microsoft.com/office/drawing/2014/main" id="{F3DC748E-63D8-1F4D-CAEB-72A31D15E6F9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48" name="Text Box 84">
          <a:extLst>
            <a:ext uri="{FF2B5EF4-FFF2-40B4-BE49-F238E27FC236}">
              <a16:creationId xmlns:a16="http://schemas.microsoft.com/office/drawing/2014/main" id="{85528855-698F-CAA0-AC4C-488FC4090ABB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49" name="Text Box 85">
          <a:extLst>
            <a:ext uri="{FF2B5EF4-FFF2-40B4-BE49-F238E27FC236}">
              <a16:creationId xmlns:a16="http://schemas.microsoft.com/office/drawing/2014/main" id="{9E334D58-BADB-B58D-797C-A34AFE2F42A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50" name="Text Box 86">
          <a:extLst>
            <a:ext uri="{FF2B5EF4-FFF2-40B4-BE49-F238E27FC236}">
              <a16:creationId xmlns:a16="http://schemas.microsoft.com/office/drawing/2014/main" id="{3B96A0FC-2AAA-498E-8C07-729D430830D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51" name="Text Box 87">
          <a:extLst>
            <a:ext uri="{FF2B5EF4-FFF2-40B4-BE49-F238E27FC236}">
              <a16:creationId xmlns:a16="http://schemas.microsoft.com/office/drawing/2014/main" id="{8239556C-BCCB-3539-0231-63AD0FB73F4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52" name="Text Box 88">
          <a:extLst>
            <a:ext uri="{FF2B5EF4-FFF2-40B4-BE49-F238E27FC236}">
              <a16:creationId xmlns:a16="http://schemas.microsoft.com/office/drawing/2014/main" id="{BEB18814-191E-0FB7-A858-4B2D7119087E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53" name="Text Box 89">
          <a:extLst>
            <a:ext uri="{FF2B5EF4-FFF2-40B4-BE49-F238E27FC236}">
              <a16:creationId xmlns:a16="http://schemas.microsoft.com/office/drawing/2014/main" id="{3804D4BE-5E43-25F4-B439-1BF253E9469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54" name="Text Box 90">
          <a:extLst>
            <a:ext uri="{FF2B5EF4-FFF2-40B4-BE49-F238E27FC236}">
              <a16:creationId xmlns:a16="http://schemas.microsoft.com/office/drawing/2014/main" id="{CE0CEDBE-380C-175F-C639-FE1DFA909E4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55" name="Text Box 91">
          <a:extLst>
            <a:ext uri="{FF2B5EF4-FFF2-40B4-BE49-F238E27FC236}">
              <a16:creationId xmlns:a16="http://schemas.microsoft.com/office/drawing/2014/main" id="{C2F93CB2-750C-F731-593E-415D807DDA1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56" name="Text Box 92">
          <a:extLst>
            <a:ext uri="{FF2B5EF4-FFF2-40B4-BE49-F238E27FC236}">
              <a16:creationId xmlns:a16="http://schemas.microsoft.com/office/drawing/2014/main" id="{AD448976-72ED-CBA7-61D7-E66F1829D28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57" name="Text Box 93">
          <a:extLst>
            <a:ext uri="{FF2B5EF4-FFF2-40B4-BE49-F238E27FC236}">
              <a16:creationId xmlns:a16="http://schemas.microsoft.com/office/drawing/2014/main" id="{1DB829C5-3ADA-BC9D-679F-F1716D39376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58" name="Text Box 94">
          <a:extLst>
            <a:ext uri="{FF2B5EF4-FFF2-40B4-BE49-F238E27FC236}">
              <a16:creationId xmlns:a16="http://schemas.microsoft.com/office/drawing/2014/main" id="{ECA585A7-EB95-C64F-19F9-755E9C64FEE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59" name="Text Box 95">
          <a:extLst>
            <a:ext uri="{FF2B5EF4-FFF2-40B4-BE49-F238E27FC236}">
              <a16:creationId xmlns:a16="http://schemas.microsoft.com/office/drawing/2014/main" id="{968747A4-F31C-9593-9311-D4126E40F73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60" name="Text Box 96">
          <a:extLst>
            <a:ext uri="{FF2B5EF4-FFF2-40B4-BE49-F238E27FC236}">
              <a16:creationId xmlns:a16="http://schemas.microsoft.com/office/drawing/2014/main" id="{07BA2D1D-6FC5-3581-41EC-02188AC31CE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61" name="Text Box 97">
          <a:extLst>
            <a:ext uri="{FF2B5EF4-FFF2-40B4-BE49-F238E27FC236}">
              <a16:creationId xmlns:a16="http://schemas.microsoft.com/office/drawing/2014/main" id="{CC8ED0D9-E976-0DF8-E77E-9AE2D8B893F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62" name="Text Box 98">
          <a:extLst>
            <a:ext uri="{FF2B5EF4-FFF2-40B4-BE49-F238E27FC236}">
              <a16:creationId xmlns:a16="http://schemas.microsoft.com/office/drawing/2014/main" id="{DAC23898-EB09-A3AC-CC7B-0C18018FFEDE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63" name="Text Box 99">
          <a:extLst>
            <a:ext uri="{FF2B5EF4-FFF2-40B4-BE49-F238E27FC236}">
              <a16:creationId xmlns:a16="http://schemas.microsoft.com/office/drawing/2014/main" id="{DD41088D-FE8D-4991-79C9-488ED963BF0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64" name="Text Box 100">
          <a:extLst>
            <a:ext uri="{FF2B5EF4-FFF2-40B4-BE49-F238E27FC236}">
              <a16:creationId xmlns:a16="http://schemas.microsoft.com/office/drawing/2014/main" id="{9F1A9ED0-E3F7-C05E-A219-BA4C738F61E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65" name="Text Box 101">
          <a:extLst>
            <a:ext uri="{FF2B5EF4-FFF2-40B4-BE49-F238E27FC236}">
              <a16:creationId xmlns:a16="http://schemas.microsoft.com/office/drawing/2014/main" id="{B6111719-700B-8EC4-4ADB-8E113B75B6C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66" name="Text Box 102">
          <a:extLst>
            <a:ext uri="{FF2B5EF4-FFF2-40B4-BE49-F238E27FC236}">
              <a16:creationId xmlns:a16="http://schemas.microsoft.com/office/drawing/2014/main" id="{AA53BBA1-035E-DFAF-E78C-C34296823B05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67" name="Text Box 103">
          <a:extLst>
            <a:ext uri="{FF2B5EF4-FFF2-40B4-BE49-F238E27FC236}">
              <a16:creationId xmlns:a16="http://schemas.microsoft.com/office/drawing/2014/main" id="{07974577-1930-2407-F579-25A13150E65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68" name="Text Box 104">
          <a:extLst>
            <a:ext uri="{FF2B5EF4-FFF2-40B4-BE49-F238E27FC236}">
              <a16:creationId xmlns:a16="http://schemas.microsoft.com/office/drawing/2014/main" id="{1B24AA2D-C18F-17A0-86D4-30F49243096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69" name="Text Box 105">
          <a:extLst>
            <a:ext uri="{FF2B5EF4-FFF2-40B4-BE49-F238E27FC236}">
              <a16:creationId xmlns:a16="http://schemas.microsoft.com/office/drawing/2014/main" id="{41AB5A7F-69F8-0460-C607-0A2FEF88BE9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70" name="Text Box 106">
          <a:extLst>
            <a:ext uri="{FF2B5EF4-FFF2-40B4-BE49-F238E27FC236}">
              <a16:creationId xmlns:a16="http://schemas.microsoft.com/office/drawing/2014/main" id="{F61188BD-4B97-3BA3-B93D-732DE93D1D7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71" name="Text Box 107">
          <a:extLst>
            <a:ext uri="{FF2B5EF4-FFF2-40B4-BE49-F238E27FC236}">
              <a16:creationId xmlns:a16="http://schemas.microsoft.com/office/drawing/2014/main" id="{7506428F-69F8-A862-6B70-1EF7B15772D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72" name="Text Box 108">
          <a:extLst>
            <a:ext uri="{FF2B5EF4-FFF2-40B4-BE49-F238E27FC236}">
              <a16:creationId xmlns:a16="http://schemas.microsoft.com/office/drawing/2014/main" id="{32026200-6DC3-0918-3B31-B5E6A5734C8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73" name="Text Box 109">
          <a:extLst>
            <a:ext uri="{FF2B5EF4-FFF2-40B4-BE49-F238E27FC236}">
              <a16:creationId xmlns:a16="http://schemas.microsoft.com/office/drawing/2014/main" id="{65391BD5-5DAF-3FF9-D706-7E8B080BCDC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74" name="Text Box 110">
          <a:extLst>
            <a:ext uri="{FF2B5EF4-FFF2-40B4-BE49-F238E27FC236}">
              <a16:creationId xmlns:a16="http://schemas.microsoft.com/office/drawing/2014/main" id="{5A17E1B4-DA0C-604A-120C-63B6CCC2957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75" name="Text Box 111">
          <a:extLst>
            <a:ext uri="{FF2B5EF4-FFF2-40B4-BE49-F238E27FC236}">
              <a16:creationId xmlns:a16="http://schemas.microsoft.com/office/drawing/2014/main" id="{A5DA5423-A339-8961-7D8D-096649AC8FA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76" name="Text Box 112">
          <a:extLst>
            <a:ext uri="{FF2B5EF4-FFF2-40B4-BE49-F238E27FC236}">
              <a16:creationId xmlns:a16="http://schemas.microsoft.com/office/drawing/2014/main" id="{37EAF26A-27EC-5FC6-7BC4-BFE4E78B5A9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77" name="Text Box 113">
          <a:extLst>
            <a:ext uri="{FF2B5EF4-FFF2-40B4-BE49-F238E27FC236}">
              <a16:creationId xmlns:a16="http://schemas.microsoft.com/office/drawing/2014/main" id="{73770568-2187-F733-6500-8C29BCA405B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78" name="Text Box 114">
          <a:extLst>
            <a:ext uri="{FF2B5EF4-FFF2-40B4-BE49-F238E27FC236}">
              <a16:creationId xmlns:a16="http://schemas.microsoft.com/office/drawing/2014/main" id="{BCAFC9AA-E784-2AAF-347C-02E053EFC09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79" name="Text Box 115">
          <a:extLst>
            <a:ext uri="{FF2B5EF4-FFF2-40B4-BE49-F238E27FC236}">
              <a16:creationId xmlns:a16="http://schemas.microsoft.com/office/drawing/2014/main" id="{E65F35AA-4E3B-63E8-83B2-459AC9CFC75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80" name="Text Box 116">
          <a:extLst>
            <a:ext uri="{FF2B5EF4-FFF2-40B4-BE49-F238E27FC236}">
              <a16:creationId xmlns:a16="http://schemas.microsoft.com/office/drawing/2014/main" id="{098B1CA1-7EF6-27AE-B720-3B8420ACD79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81" name="Text Box 117">
          <a:extLst>
            <a:ext uri="{FF2B5EF4-FFF2-40B4-BE49-F238E27FC236}">
              <a16:creationId xmlns:a16="http://schemas.microsoft.com/office/drawing/2014/main" id="{41C26633-C6E3-CA70-B495-B6A8095B0DC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82" name="Text Box 118">
          <a:extLst>
            <a:ext uri="{FF2B5EF4-FFF2-40B4-BE49-F238E27FC236}">
              <a16:creationId xmlns:a16="http://schemas.microsoft.com/office/drawing/2014/main" id="{B10E178F-C73D-F238-2C1E-42D6C4034C8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83" name="Text Box 119">
          <a:extLst>
            <a:ext uri="{FF2B5EF4-FFF2-40B4-BE49-F238E27FC236}">
              <a16:creationId xmlns:a16="http://schemas.microsoft.com/office/drawing/2014/main" id="{34CB0D7F-98FC-68BD-317C-35D670D2F53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84" name="Text Box 120">
          <a:extLst>
            <a:ext uri="{FF2B5EF4-FFF2-40B4-BE49-F238E27FC236}">
              <a16:creationId xmlns:a16="http://schemas.microsoft.com/office/drawing/2014/main" id="{23C01572-E1A7-E51F-C567-561A7613905F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85" name="Text Box 121">
          <a:extLst>
            <a:ext uri="{FF2B5EF4-FFF2-40B4-BE49-F238E27FC236}">
              <a16:creationId xmlns:a16="http://schemas.microsoft.com/office/drawing/2014/main" id="{C1EBAB99-73B0-7FCB-B123-278AFFF253F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86" name="Text Box 122">
          <a:extLst>
            <a:ext uri="{FF2B5EF4-FFF2-40B4-BE49-F238E27FC236}">
              <a16:creationId xmlns:a16="http://schemas.microsoft.com/office/drawing/2014/main" id="{CBF45A8A-543E-4233-832C-65EBED13ABB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87" name="Text Box 123">
          <a:extLst>
            <a:ext uri="{FF2B5EF4-FFF2-40B4-BE49-F238E27FC236}">
              <a16:creationId xmlns:a16="http://schemas.microsoft.com/office/drawing/2014/main" id="{6D1D0321-A179-8068-7B8F-5ACC197B848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88" name="Text Box 124">
          <a:extLst>
            <a:ext uri="{FF2B5EF4-FFF2-40B4-BE49-F238E27FC236}">
              <a16:creationId xmlns:a16="http://schemas.microsoft.com/office/drawing/2014/main" id="{77C4BB2C-C4E6-ECCE-1B3E-9B7004A9183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89" name="Text Box 125">
          <a:extLst>
            <a:ext uri="{FF2B5EF4-FFF2-40B4-BE49-F238E27FC236}">
              <a16:creationId xmlns:a16="http://schemas.microsoft.com/office/drawing/2014/main" id="{EC839885-B386-1C45-4578-A2BD5DFBCB5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90" name="Text Box 126">
          <a:extLst>
            <a:ext uri="{FF2B5EF4-FFF2-40B4-BE49-F238E27FC236}">
              <a16:creationId xmlns:a16="http://schemas.microsoft.com/office/drawing/2014/main" id="{C018AA5F-3BF6-0D77-F8A2-F688B3079EE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91" name="Text Box 127">
          <a:extLst>
            <a:ext uri="{FF2B5EF4-FFF2-40B4-BE49-F238E27FC236}">
              <a16:creationId xmlns:a16="http://schemas.microsoft.com/office/drawing/2014/main" id="{C4A8EAE6-CA68-D22F-CF17-55D2AE82E2A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92" name="Text Box 128">
          <a:extLst>
            <a:ext uri="{FF2B5EF4-FFF2-40B4-BE49-F238E27FC236}">
              <a16:creationId xmlns:a16="http://schemas.microsoft.com/office/drawing/2014/main" id="{632FBC64-17E0-77F6-1DEB-4841F089B3D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93" name="Text Box 129">
          <a:extLst>
            <a:ext uri="{FF2B5EF4-FFF2-40B4-BE49-F238E27FC236}">
              <a16:creationId xmlns:a16="http://schemas.microsoft.com/office/drawing/2014/main" id="{F6784F9B-B4BA-F7B2-26DF-504A2918E46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94" name="Text Box 130">
          <a:extLst>
            <a:ext uri="{FF2B5EF4-FFF2-40B4-BE49-F238E27FC236}">
              <a16:creationId xmlns:a16="http://schemas.microsoft.com/office/drawing/2014/main" id="{BDAD86FC-B8E3-FA08-4FA9-87A30E183A5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95" name="Text Box 131">
          <a:extLst>
            <a:ext uri="{FF2B5EF4-FFF2-40B4-BE49-F238E27FC236}">
              <a16:creationId xmlns:a16="http://schemas.microsoft.com/office/drawing/2014/main" id="{DC3E166F-CA1E-B8BF-4EF3-BCBD2346308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96" name="Text Box 132">
          <a:extLst>
            <a:ext uri="{FF2B5EF4-FFF2-40B4-BE49-F238E27FC236}">
              <a16:creationId xmlns:a16="http://schemas.microsoft.com/office/drawing/2014/main" id="{1B495C76-43C2-0392-5CB5-85495E9C7C6A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97" name="Text Box 133">
          <a:extLst>
            <a:ext uri="{FF2B5EF4-FFF2-40B4-BE49-F238E27FC236}">
              <a16:creationId xmlns:a16="http://schemas.microsoft.com/office/drawing/2014/main" id="{18E8AAC2-83FD-E29A-F766-F0176F81C13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598" name="Text Box 134">
          <a:extLst>
            <a:ext uri="{FF2B5EF4-FFF2-40B4-BE49-F238E27FC236}">
              <a16:creationId xmlns:a16="http://schemas.microsoft.com/office/drawing/2014/main" id="{2933C112-4BC6-3827-1FAF-CF1C7439753F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599" name="Text Box 135">
          <a:extLst>
            <a:ext uri="{FF2B5EF4-FFF2-40B4-BE49-F238E27FC236}">
              <a16:creationId xmlns:a16="http://schemas.microsoft.com/office/drawing/2014/main" id="{AB0D1A02-5275-A952-BE5D-9F68A1320D7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00" name="Text Box 136">
          <a:extLst>
            <a:ext uri="{FF2B5EF4-FFF2-40B4-BE49-F238E27FC236}">
              <a16:creationId xmlns:a16="http://schemas.microsoft.com/office/drawing/2014/main" id="{80960F85-7324-9070-172F-610CFB0E1ADB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01" name="Text Box 137">
          <a:extLst>
            <a:ext uri="{FF2B5EF4-FFF2-40B4-BE49-F238E27FC236}">
              <a16:creationId xmlns:a16="http://schemas.microsoft.com/office/drawing/2014/main" id="{C3D5F3C4-BBD8-4DC8-BC03-FDC5B23C251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02" name="Text Box 138">
          <a:extLst>
            <a:ext uri="{FF2B5EF4-FFF2-40B4-BE49-F238E27FC236}">
              <a16:creationId xmlns:a16="http://schemas.microsoft.com/office/drawing/2014/main" id="{0C8472A8-F8F6-86B6-CD55-9BBFE22F367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03" name="Text Box 139">
          <a:extLst>
            <a:ext uri="{FF2B5EF4-FFF2-40B4-BE49-F238E27FC236}">
              <a16:creationId xmlns:a16="http://schemas.microsoft.com/office/drawing/2014/main" id="{797F7F8D-410B-E50A-BCB2-8814C745977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04" name="Text Box 140">
          <a:extLst>
            <a:ext uri="{FF2B5EF4-FFF2-40B4-BE49-F238E27FC236}">
              <a16:creationId xmlns:a16="http://schemas.microsoft.com/office/drawing/2014/main" id="{213E0076-031A-A4FC-5B6A-212A1192E17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05" name="Text Box 141">
          <a:extLst>
            <a:ext uri="{FF2B5EF4-FFF2-40B4-BE49-F238E27FC236}">
              <a16:creationId xmlns:a16="http://schemas.microsoft.com/office/drawing/2014/main" id="{E6904FC5-F9AE-5864-6A63-6BC42136296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06" name="Text Box 142">
          <a:extLst>
            <a:ext uri="{FF2B5EF4-FFF2-40B4-BE49-F238E27FC236}">
              <a16:creationId xmlns:a16="http://schemas.microsoft.com/office/drawing/2014/main" id="{74ECD2FA-2622-BB4B-7186-F75F33EFFD5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07" name="Text Box 143">
          <a:extLst>
            <a:ext uri="{FF2B5EF4-FFF2-40B4-BE49-F238E27FC236}">
              <a16:creationId xmlns:a16="http://schemas.microsoft.com/office/drawing/2014/main" id="{1E2904B5-EA47-1D62-8081-E867A30EE03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08" name="Text Box 144">
          <a:extLst>
            <a:ext uri="{FF2B5EF4-FFF2-40B4-BE49-F238E27FC236}">
              <a16:creationId xmlns:a16="http://schemas.microsoft.com/office/drawing/2014/main" id="{96895DBD-B985-00CD-E35C-AC76BED36EC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09" name="Text Box 145">
          <a:extLst>
            <a:ext uri="{FF2B5EF4-FFF2-40B4-BE49-F238E27FC236}">
              <a16:creationId xmlns:a16="http://schemas.microsoft.com/office/drawing/2014/main" id="{C9376F8C-CED6-C57A-E0D0-7D81A08DF42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10" name="Text Box 146">
          <a:extLst>
            <a:ext uri="{FF2B5EF4-FFF2-40B4-BE49-F238E27FC236}">
              <a16:creationId xmlns:a16="http://schemas.microsoft.com/office/drawing/2014/main" id="{B680208A-CCE3-BB13-818D-838BC1602DE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11" name="Text Box 147">
          <a:extLst>
            <a:ext uri="{FF2B5EF4-FFF2-40B4-BE49-F238E27FC236}">
              <a16:creationId xmlns:a16="http://schemas.microsoft.com/office/drawing/2014/main" id="{915E054B-2DB2-1927-3149-44E991F536C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12" name="Text Box 148">
          <a:extLst>
            <a:ext uri="{FF2B5EF4-FFF2-40B4-BE49-F238E27FC236}">
              <a16:creationId xmlns:a16="http://schemas.microsoft.com/office/drawing/2014/main" id="{791CA51D-B556-9C4F-35E8-63BE8821BC3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13" name="Text Box 149">
          <a:extLst>
            <a:ext uri="{FF2B5EF4-FFF2-40B4-BE49-F238E27FC236}">
              <a16:creationId xmlns:a16="http://schemas.microsoft.com/office/drawing/2014/main" id="{34398E44-8120-0E6F-285E-C394A220F0D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14" name="Text Box 150">
          <a:extLst>
            <a:ext uri="{FF2B5EF4-FFF2-40B4-BE49-F238E27FC236}">
              <a16:creationId xmlns:a16="http://schemas.microsoft.com/office/drawing/2014/main" id="{CEB3E4F4-F205-02FC-7D88-8712817AA4F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15" name="Text Box 151">
          <a:extLst>
            <a:ext uri="{FF2B5EF4-FFF2-40B4-BE49-F238E27FC236}">
              <a16:creationId xmlns:a16="http://schemas.microsoft.com/office/drawing/2014/main" id="{06035575-69F3-FA9A-759E-0F4675AB225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16" name="Text Box 152">
          <a:extLst>
            <a:ext uri="{FF2B5EF4-FFF2-40B4-BE49-F238E27FC236}">
              <a16:creationId xmlns:a16="http://schemas.microsoft.com/office/drawing/2014/main" id="{63DCA792-B595-C806-FABA-2506BB743E6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17" name="Text Box 153">
          <a:extLst>
            <a:ext uri="{FF2B5EF4-FFF2-40B4-BE49-F238E27FC236}">
              <a16:creationId xmlns:a16="http://schemas.microsoft.com/office/drawing/2014/main" id="{E7B3D16A-E0E4-BA1A-8D10-700297F351F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18" name="Text Box 154">
          <a:extLst>
            <a:ext uri="{FF2B5EF4-FFF2-40B4-BE49-F238E27FC236}">
              <a16:creationId xmlns:a16="http://schemas.microsoft.com/office/drawing/2014/main" id="{BB3B5EEA-C059-AF93-1139-D36697184B1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19" name="Text Box 155">
          <a:extLst>
            <a:ext uri="{FF2B5EF4-FFF2-40B4-BE49-F238E27FC236}">
              <a16:creationId xmlns:a16="http://schemas.microsoft.com/office/drawing/2014/main" id="{981F5635-593F-F2DF-D5A0-F1920332983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20" name="Text Box 156">
          <a:extLst>
            <a:ext uri="{FF2B5EF4-FFF2-40B4-BE49-F238E27FC236}">
              <a16:creationId xmlns:a16="http://schemas.microsoft.com/office/drawing/2014/main" id="{FF5D16B3-D244-19BA-54A8-2AAE04E9A926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21" name="Text Box 157">
          <a:extLst>
            <a:ext uri="{FF2B5EF4-FFF2-40B4-BE49-F238E27FC236}">
              <a16:creationId xmlns:a16="http://schemas.microsoft.com/office/drawing/2014/main" id="{F51B3DCB-DB7E-A060-0D0C-20B7FC65B06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22" name="Text Box 158">
          <a:extLst>
            <a:ext uri="{FF2B5EF4-FFF2-40B4-BE49-F238E27FC236}">
              <a16:creationId xmlns:a16="http://schemas.microsoft.com/office/drawing/2014/main" id="{9759D6FF-BF5F-B280-7AA0-7F78ED2E0D7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23" name="Text Box 159">
          <a:extLst>
            <a:ext uri="{FF2B5EF4-FFF2-40B4-BE49-F238E27FC236}">
              <a16:creationId xmlns:a16="http://schemas.microsoft.com/office/drawing/2014/main" id="{6AAA2709-B63D-2010-8E68-71DC11650D3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24" name="Text Box 160">
          <a:extLst>
            <a:ext uri="{FF2B5EF4-FFF2-40B4-BE49-F238E27FC236}">
              <a16:creationId xmlns:a16="http://schemas.microsoft.com/office/drawing/2014/main" id="{BA6252EE-42D3-AA56-2206-DEEA1BC7D5F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25" name="Text Box 161">
          <a:extLst>
            <a:ext uri="{FF2B5EF4-FFF2-40B4-BE49-F238E27FC236}">
              <a16:creationId xmlns:a16="http://schemas.microsoft.com/office/drawing/2014/main" id="{B2D357D8-374B-0181-6D90-60884725524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26" name="Text Box 162">
          <a:extLst>
            <a:ext uri="{FF2B5EF4-FFF2-40B4-BE49-F238E27FC236}">
              <a16:creationId xmlns:a16="http://schemas.microsoft.com/office/drawing/2014/main" id="{1463BC7C-F98C-1938-36DD-4CD3C54BB63E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27" name="Text Box 163">
          <a:extLst>
            <a:ext uri="{FF2B5EF4-FFF2-40B4-BE49-F238E27FC236}">
              <a16:creationId xmlns:a16="http://schemas.microsoft.com/office/drawing/2014/main" id="{3182CF56-FCB6-3414-8839-FF15866AE67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28" name="Text Box 164">
          <a:extLst>
            <a:ext uri="{FF2B5EF4-FFF2-40B4-BE49-F238E27FC236}">
              <a16:creationId xmlns:a16="http://schemas.microsoft.com/office/drawing/2014/main" id="{7E3A4284-630A-8592-5CB5-4ED31ECBAFF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29" name="Text Box 165">
          <a:extLst>
            <a:ext uri="{FF2B5EF4-FFF2-40B4-BE49-F238E27FC236}">
              <a16:creationId xmlns:a16="http://schemas.microsoft.com/office/drawing/2014/main" id="{01A6D811-E2C6-A3FB-0957-8D36C09D176F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30" name="Text Box 166">
          <a:extLst>
            <a:ext uri="{FF2B5EF4-FFF2-40B4-BE49-F238E27FC236}">
              <a16:creationId xmlns:a16="http://schemas.microsoft.com/office/drawing/2014/main" id="{2F1CD77F-1FC9-A02B-AF25-B5261E26EBF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31" name="Text Box 167">
          <a:extLst>
            <a:ext uri="{FF2B5EF4-FFF2-40B4-BE49-F238E27FC236}">
              <a16:creationId xmlns:a16="http://schemas.microsoft.com/office/drawing/2014/main" id="{DFAF3F02-B281-A485-9D32-863593A45BC9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32" name="Text Box 168">
          <a:extLst>
            <a:ext uri="{FF2B5EF4-FFF2-40B4-BE49-F238E27FC236}">
              <a16:creationId xmlns:a16="http://schemas.microsoft.com/office/drawing/2014/main" id="{D823011D-947D-E380-218D-99BE4E22770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33" name="Text Box 169">
          <a:extLst>
            <a:ext uri="{FF2B5EF4-FFF2-40B4-BE49-F238E27FC236}">
              <a16:creationId xmlns:a16="http://schemas.microsoft.com/office/drawing/2014/main" id="{01D61A7F-57CA-373D-6C60-6BED8B76961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34" name="Text Box 170">
          <a:extLst>
            <a:ext uri="{FF2B5EF4-FFF2-40B4-BE49-F238E27FC236}">
              <a16:creationId xmlns:a16="http://schemas.microsoft.com/office/drawing/2014/main" id="{317893A9-EDEF-E53D-5EB5-34B152A92173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35" name="Text Box 171">
          <a:extLst>
            <a:ext uri="{FF2B5EF4-FFF2-40B4-BE49-F238E27FC236}">
              <a16:creationId xmlns:a16="http://schemas.microsoft.com/office/drawing/2014/main" id="{CEC06D33-D649-061B-9DA0-8216789C6FE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36" name="Text Box 172">
          <a:extLst>
            <a:ext uri="{FF2B5EF4-FFF2-40B4-BE49-F238E27FC236}">
              <a16:creationId xmlns:a16="http://schemas.microsoft.com/office/drawing/2014/main" id="{643F69A7-6482-668F-3912-AFD69C5D5B2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37" name="Text Box 173">
          <a:extLst>
            <a:ext uri="{FF2B5EF4-FFF2-40B4-BE49-F238E27FC236}">
              <a16:creationId xmlns:a16="http://schemas.microsoft.com/office/drawing/2014/main" id="{8F220707-3982-32B1-7A4B-AF0225AC4EB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38" name="Text Box 174">
          <a:extLst>
            <a:ext uri="{FF2B5EF4-FFF2-40B4-BE49-F238E27FC236}">
              <a16:creationId xmlns:a16="http://schemas.microsoft.com/office/drawing/2014/main" id="{1433FB6F-0751-0657-2B3F-023B5F38315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39" name="Text Box 175">
          <a:extLst>
            <a:ext uri="{FF2B5EF4-FFF2-40B4-BE49-F238E27FC236}">
              <a16:creationId xmlns:a16="http://schemas.microsoft.com/office/drawing/2014/main" id="{AD671C30-14F2-F0AD-DE79-9569EB2BB58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40" name="Text Box 176">
          <a:extLst>
            <a:ext uri="{FF2B5EF4-FFF2-40B4-BE49-F238E27FC236}">
              <a16:creationId xmlns:a16="http://schemas.microsoft.com/office/drawing/2014/main" id="{489BE2A1-707B-DCBA-7A6F-7718F048A29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41" name="Text Box 177">
          <a:extLst>
            <a:ext uri="{FF2B5EF4-FFF2-40B4-BE49-F238E27FC236}">
              <a16:creationId xmlns:a16="http://schemas.microsoft.com/office/drawing/2014/main" id="{F2791602-F1B0-1C84-D4D9-83CE10C2B30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42" name="Text Box 178">
          <a:extLst>
            <a:ext uri="{FF2B5EF4-FFF2-40B4-BE49-F238E27FC236}">
              <a16:creationId xmlns:a16="http://schemas.microsoft.com/office/drawing/2014/main" id="{926F6F1D-663A-CFD8-8280-718FC13C2F2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43" name="Text Box 179">
          <a:extLst>
            <a:ext uri="{FF2B5EF4-FFF2-40B4-BE49-F238E27FC236}">
              <a16:creationId xmlns:a16="http://schemas.microsoft.com/office/drawing/2014/main" id="{4FDF1DCD-6C84-E1E9-C477-BA9ACC899BE4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44" name="Text Box 180">
          <a:extLst>
            <a:ext uri="{FF2B5EF4-FFF2-40B4-BE49-F238E27FC236}">
              <a16:creationId xmlns:a16="http://schemas.microsoft.com/office/drawing/2014/main" id="{8D577038-3078-1FDB-2A7E-BB593151325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45" name="Text Box 181">
          <a:extLst>
            <a:ext uri="{FF2B5EF4-FFF2-40B4-BE49-F238E27FC236}">
              <a16:creationId xmlns:a16="http://schemas.microsoft.com/office/drawing/2014/main" id="{2AC50C4B-9438-2CD1-C6AA-C640B8296B8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46" name="Text Box 182">
          <a:extLst>
            <a:ext uri="{FF2B5EF4-FFF2-40B4-BE49-F238E27FC236}">
              <a16:creationId xmlns:a16="http://schemas.microsoft.com/office/drawing/2014/main" id="{D1D9820F-46A8-B8D5-C827-A69B8892550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47" name="Text Box 183">
          <a:extLst>
            <a:ext uri="{FF2B5EF4-FFF2-40B4-BE49-F238E27FC236}">
              <a16:creationId xmlns:a16="http://schemas.microsoft.com/office/drawing/2014/main" id="{A3BF4C98-B49A-EF57-722D-8CB46ED9D6C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48" name="Text Box 184">
          <a:extLst>
            <a:ext uri="{FF2B5EF4-FFF2-40B4-BE49-F238E27FC236}">
              <a16:creationId xmlns:a16="http://schemas.microsoft.com/office/drawing/2014/main" id="{B662CD84-2516-0026-36EB-8516B4F7614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49" name="Text Box 185">
          <a:extLst>
            <a:ext uri="{FF2B5EF4-FFF2-40B4-BE49-F238E27FC236}">
              <a16:creationId xmlns:a16="http://schemas.microsoft.com/office/drawing/2014/main" id="{87EBCB27-0C40-0138-E3A8-D74A5DA9380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50" name="Text Box 186">
          <a:extLst>
            <a:ext uri="{FF2B5EF4-FFF2-40B4-BE49-F238E27FC236}">
              <a16:creationId xmlns:a16="http://schemas.microsoft.com/office/drawing/2014/main" id="{CC8E1192-3197-B3F8-F0E9-2E8E3B1A1AC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51" name="Text Box 187">
          <a:extLst>
            <a:ext uri="{FF2B5EF4-FFF2-40B4-BE49-F238E27FC236}">
              <a16:creationId xmlns:a16="http://schemas.microsoft.com/office/drawing/2014/main" id="{AC45CEAF-97E9-161C-6C93-2F339446E4C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52" name="Text Box 188">
          <a:extLst>
            <a:ext uri="{FF2B5EF4-FFF2-40B4-BE49-F238E27FC236}">
              <a16:creationId xmlns:a16="http://schemas.microsoft.com/office/drawing/2014/main" id="{5B042967-8718-956B-80E0-B0EACDB7F6F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53" name="Text Box 189">
          <a:extLst>
            <a:ext uri="{FF2B5EF4-FFF2-40B4-BE49-F238E27FC236}">
              <a16:creationId xmlns:a16="http://schemas.microsoft.com/office/drawing/2014/main" id="{6BA78482-0327-E612-1DED-B29C4FB55C3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54" name="Text Box 190">
          <a:extLst>
            <a:ext uri="{FF2B5EF4-FFF2-40B4-BE49-F238E27FC236}">
              <a16:creationId xmlns:a16="http://schemas.microsoft.com/office/drawing/2014/main" id="{6AC1871C-0C82-D4BE-9CE8-0934D7FB060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55" name="Text Box 191">
          <a:extLst>
            <a:ext uri="{FF2B5EF4-FFF2-40B4-BE49-F238E27FC236}">
              <a16:creationId xmlns:a16="http://schemas.microsoft.com/office/drawing/2014/main" id="{31D0A8EE-E30C-FB28-1C36-EB151A539E5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56" name="Text Box 192">
          <a:extLst>
            <a:ext uri="{FF2B5EF4-FFF2-40B4-BE49-F238E27FC236}">
              <a16:creationId xmlns:a16="http://schemas.microsoft.com/office/drawing/2014/main" id="{76D2925D-6A05-9DE4-6BC2-F5066A072A5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57" name="Text Box 193">
          <a:extLst>
            <a:ext uri="{FF2B5EF4-FFF2-40B4-BE49-F238E27FC236}">
              <a16:creationId xmlns:a16="http://schemas.microsoft.com/office/drawing/2014/main" id="{03F4E83F-7783-1813-C1AE-54B6DD85A01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58" name="Text Box 194">
          <a:extLst>
            <a:ext uri="{FF2B5EF4-FFF2-40B4-BE49-F238E27FC236}">
              <a16:creationId xmlns:a16="http://schemas.microsoft.com/office/drawing/2014/main" id="{7BF84FA0-8D3E-D368-2121-3A2B31DFB9B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59" name="Text Box 195">
          <a:extLst>
            <a:ext uri="{FF2B5EF4-FFF2-40B4-BE49-F238E27FC236}">
              <a16:creationId xmlns:a16="http://schemas.microsoft.com/office/drawing/2014/main" id="{08B3D7B0-C254-1DCD-24E3-6796F609D40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60" name="Text Box 196">
          <a:extLst>
            <a:ext uri="{FF2B5EF4-FFF2-40B4-BE49-F238E27FC236}">
              <a16:creationId xmlns:a16="http://schemas.microsoft.com/office/drawing/2014/main" id="{E0A71B00-11CA-857F-5FB1-59C010B0DF5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61" name="Text Box 197">
          <a:extLst>
            <a:ext uri="{FF2B5EF4-FFF2-40B4-BE49-F238E27FC236}">
              <a16:creationId xmlns:a16="http://schemas.microsoft.com/office/drawing/2014/main" id="{0A12CA6E-80E2-B93E-3BF4-F2ECFB1F125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62" name="Text Box 198">
          <a:extLst>
            <a:ext uri="{FF2B5EF4-FFF2-40B4-BE49-F238E27FC236}">
              <a16:creationId xmlns:a16="http://schemas.microsoft.com/office/drawing/2014/main" id="{297BFD62-EE1B-88C9-29A3-48759DD57E8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63" name="Text Box 199">
          <a:extLst>
            <a:ext uri="{FF2B5EF4-FFF2-40B4-BE49-F238E27FC236}">
              <a16:creationId xmlns:a16="http://schemas.microsoft.com/office/drawing/2014/main" id="{16842A7D-F600-A10D-4681-D82B6AC29B5E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64" name="Text Box 200">
          <a:extLst>
            <a:ext uri="{FF2B5EF4-FFF2-40B4-BE49-F238E27FC236}">
              <a16:creationId xmlns:a16="http://schemas.microsoft.com/office/drawing/2014/main" id="{A952AB09-C842-AFEA-8ABF-8AEB6DB6A99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65" name="Text Box 201">
          <a:extLst>
            <a:ext uri="{FF2B5EF4-FFF2-40B4-BE49-F238E27FC236}">
              <a16:creationId xmlns:a16="http://schemas.microsoft.com/office/drawing/2014/main" id="{71CEFF39-CFD2-4E8D-1808-86B7581C8DF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66" name="Text Box 202">
          <a:extLst>
            <a:ext uri="{FF2B5EF4-FFF2-40B4-BE49-F238E27FC236}">
              <a16:creationId xmlns:a16="http://schemas.microsoft.com/office/drawing/2014/main" id="{7E9E8B06-00C4-827D-DF52-D69675E2A2D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67" name="Text Box 203">
          <a:extLst>
            <a:ext uri="{FF2B5EF4-FFF2-40B4-BE49-F238E27FC236}">
              <a16:creationId xmlns:a16="http://schemas.microsoft.com/office/drawing/2014/main" id="{73EE9226-1922-8FA1-ECC9-CEDA04A5151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68" name="Text Box 204">
          <a:extLst>
            <a:ext uri="{FF2B5EF4-FFF2-40B4-BE49-F238E27FC236}">
              <a16:creationId xmlns:a16="http://schemas.microsoft.com/office/drawing/2014/main" id="{48370CE7-BB82-8343-3584-7AC6C3B8CF9A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69" name="Text Box 205">
          <a:extLst>
            <a:ext uri="{FF2B5EF4-FFF2-40B4-BE49-F238E27FC236}">
              <a16:creationId xmlns:a16="http://schemas.microsoft.com/office/drawing/2014/main" id="{A9C8601B-ADF5-7C68-5791-DB31F7AFA11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70" name="Text Box 206">
          <a:extLst>
            <a:ext uri="{FF2B5EF4-FFF2-40B4-BE49-F238E27FC236}">
              <a16:creationId xmlns:a16="http://schemas.microsoft.com/office/drawing/2014/main" id="{2E797351-D779-BE7D-EEB2-5FAD97FC11D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71" name="Text Box 207">
          <a:extLst>
            <a:ext uri="{FF2B5EF4-FFF2-40B4-BE49-F238E27FC236}">
              <a16:creationId xmlns:a16="http://schemas.microsoft.com/office/drawing/2014/main" id="{A847CD06-FA76-532A-728B-2511F966F87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72" name="Text Box 208">
          <a:extLst>
            <a:ext uri="{FF2B5EF4-FFF2-40B4-BE49-F238E27FC236}">
              <a16:creationId xmlns:a16="http://schemas.microsoft.com/office/drawing/2014/main" id="{2F762086-F865-C402-74F3-D56C0BEE6CED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1057275</xdr:colOff>
      <xdr:row>50</xdr:row>
      <xdr:rowOff>0</xdr:rowOff>
    </xdr:to>
    <xdr:sp macro="" textlink="">
      <xdr:nvSpPr>
        <xdr:cNvPr id="446673" name="Text Box 209">
          <a:extLst>
            <a:ext uri="{FF2B5EF4-FFF2-40B4-BE49-F238E27FC236}">
              <a16:creationId xmlns:a16="http://schemas.microsoft.com/office/drawing/2014/main" id="{EBA34DE1-C41C-DC4C-2556-261B3608B18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91440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1057275</xdr:colOff>
      <xdr:row>50</xdr:row>
      <xdr:rowOff>38100</xdr:rowOff>
    </xdr:to>
    <xdr:sp macro="" textlink="">
      <xdr:nvSpPr>
        <xdr:cNvPr id="446674" name="Text Box 210">
          <a:extLst>
            <a:ext uri="{FF2B5EF4-FFF2-40B4-BE49-F238E27FC236}">
              <a16:creationId xmlns:a16="http://schemas.microsoft.com/office/drawing/2014/main" id="{2E7BEEB3-175B-98DB-2DCC-0B423962F73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75" name="Text Box 211">
          <a:extLst>
            <a:ext uri="{FF2B5EF4-FFF2-40B4-BE49-F238E27FC236}">
              <a16:creationId xmlns:a16="http://schemas.microsoft.com/office/drawing/2014/main" id="{3DC07D36-A863-AB24-ABCA-F761325937D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76" name="Text Box 212">
          <a:extLst>
            <a:ext uri="{FF2B5EF4-FFF2-40B4-BE49-F238E27FC236}">
              <a16:creationId xmlns:a16="http://schemas.microsoft.com/office/drawing/2014/main" id="{4522112D-8D88-E5EF-3954-212BB1A91D2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77" name="Text Box 213">
          <a:extLst>
            <a:ext uri="{FF2B5EF4-FFF2-40B4-BE49-F238E27FC236}">
              <a16:creationId xmlns:a16="http://schemas.microsoft.com/office/drawing/2014/main" id="{EC32A8DD-0522-723C-1048-E0FD5EE1EEAA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78" name="Text Box 214">
          <a:extLst>
            <a:ext uri="{FF2B5EF4-FFF2-40B4-BE49-F238E27FC236}">
              <a16:creationId xmlns:a16="http://schemas.microsoft.com/office/drawing/2014/main" id="{216E3B5A-DA9B-50D4-912B-E738D22B6081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79" name="Text Box 215">
          <a:extLst>
            <a:ext uri="{FF2B5EF4-FFF2-40B4-BE49-F238E27FC236}">
              <a16:creationId xmlns:a16="http://schemas.microsoft.com/office/drawing/2014/main" id="{3A0BBA2F-D39D-9C64-819D-FADE4F6FC74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80" name="Text Box 216">
          <a:extLst>
            <a:ext uri="{FF2B5EF4-FFF2-40B4-BE49-F238E27FC236}">
              <a16:creationId xmlns:a16="http://schemas.microsoft.com/office/drawing/2014/main" id="{4B7C69F0-121F-56CA-306B-A7875583A1E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81" name="Text Box 217">
          <a:extLst>
            <a:ext uri="{FF2B5EF4-FFF2-40B4-BE49-F238E27FC236}">
              <a16:creationId xmlns:a16="http://schemas.microsoft.com/office/drawing/2014/main" id="{353AFDF6-BBD3-4894-C8A8-0D4B55EF217D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82" name="Text Box 218">
          <a:extLst>
            <a:ext uri="{FF2B5EF4-FFF2-40B4-BE49-F238E27FC236}">
              <a16:creationId xmlns:a16="http://schemas.microsoft.com/office/drawing/2014/main" id="{F45E4DD8-B2FC-AE91-4BDC-492AC56ED0F5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83" name="Text Box 219">
          <a:extLst>
            <a:ext uri="{FF2B5EF4-FFF2-40B4-BE49-F238E27FC236}">
              <a16:creationId xmlns:a16="http://schemas.microsoft.com/office/drawing/2014/main" id="{F0B931E0-1554-18D6-5FED-B79D517DFC4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84" name="Text Box 220">
          <a:extLst>
            <a:ext uri="{FF2B5EF4-FFF2-40B4-BE49-F238E27FC236}">
              <a16:creationId xmlns:a16="http://schemas.microsoft.com/office/drawing/2014/main" id="{A6F2C98B-04E9-1E28-4549-8FA08FD8BC77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85" name="Text Box 221">
          <a:extLst>
            <a:ext uri="{FF2B5EF4-FFF2-40B4-BE49-F238E27FC236}">
              <a16:creationId xmlns:a16="http://schemas.microsoft.com/office/drawing/2014/main" id="{51DD5249-F6D1-7443-890E-47721F0527A5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86" name="Text Box 222">
          <a:extLst>
            <a:ext uri="{FF2B5EF4-FFF2-40B4-BE49-F238E27FC236}">
              <a16:creationId xmlns:a16="http://schemas.microsoft.com/office/drawing/2014/main" id="{C0CC9F25-A6F0-981D-6FAD-1423915A502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87" name="Text Box 223">
          <a:extLst>
            <a:ext uri="{FF2B5EF4-FFF2-40B4-BE49-F238E27FC236}">
              <a16:creationId xmlns:a16="http://schemas.microsoft.com/office/drawing/2014/main" id="{FC1708A4-875A-ACC3-37A2-532665565239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88" name="Text Box 224">
          <a:extLst>
            <a:ext uri="{FF2B5EF4-FFF2-40B4-BE49-F238E27FC236}">
              <a16:creationId xmlns:a16="http://schemas.microsoft.com/office/drawing/2014/main" id="{6A4DD349-8E75-B0C0-AD10-6403C89A294C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89" name="Text Box 225">
          <a:extLst>
            <a:ext uri="{FF2B5EF4-FFF2-40B4-BE49-F238E27FC236}">
              <a16:creationId xmlns:a16="http://schemas.microsoft.com/office/drawing/2014/main" id="{BE0458F5-0881-0180-B03B-E67643BE324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90" name="Text Box 226">
          <a:extLst>
            <a:ext uri="{FF2B5EF4-FFF2-40B4-BE49-F238E27FC236}">
              <a16:creationId xmlns:a16="http://schemas.microsoft.com/office/drawing/2014/main" id="{0335A00B-FDE3-4D45-F6A0-994766A1B74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91" name="Text Box 227">
          <a:extLst>
            <a:ext uri="{FF2B5EF4-FFF2-40B4-BE49-F238E27FC236}">
              <a16:creationId xmlns:a16="http://schemas.microsoft.com/office/drawing/2014/main" id="{0DE2CA5E-67E2-6977-A735-6D16345BCC37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92" name="Text Box 228">
          <a:extLst>
            <a:ext uri="{FF2B5EF4-FFF2-40B4-BE49-F238E27FC236}">
              <a16:creationId xmlns:a16="http://schemas.microsoft.com/office/drawing/2014/main" id="{D659A605-46D1-04A0-BDB1-8A1B35D07A44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93" name="Text Box 229">
          <a:extLst>
            <a:ext uri="{FF2B5EF4-FFF2-40B4-BE49-F238E27FC236}">
              <a16:creationId xmlns:a16="http://schemas.microsoft.com/office/drawing/2014/main" id="{68F7E109-39E3-D7A9-7553-C3FAA2A3DB73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94" name="Text Box 230">
          <a:extLst>
            <a:ext uri="{FF2B5EF4-FFF2-40B4-BE49-F238E27FC236}">
              <a16:creationId xmlns:a16="http://schemas.microsoft.com/office/drawing/2014/main" id="{C95F2CC6-4AD0-E662-2EAA-EAEA23481DAF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95" name="Text Box 231">
          <a:extLst>
            <a:ext uri="{FF2B5EF4-FFF2-40B4-BE49-F238E27FC236}">
              <a16:creationId xmlns:a16="http://schemas.microsoft.com/office/drawing/2014/main" id="{0E06DA1C-1066-9E81-AE13-EBF640510B38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96" name="Text Box 232">
          <a:extLst>
            <a:ext uri="{FF2B5EF4-FFF2-40B4-BE49-F238E27FC236}">
              <a16:creationId xmlns:a16="http://schemas.microsoft.com/office/drawing/2014/main" id="{7ADFF5ED-E989-3BD2-AFF5-B61ABB4C8C0E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97" name="Text Box 233">
          <a:extLst>
            <a:ext uri="{FF2B5EF4-FFF2-40B4-BE49-F238E27FC236}">
              <a16:creationId xmlns:a16="http://schemas.microsoft.com/office/drawing/2014/main" id="{4C92603C-AA7E-271E-5F6B-008F1DC400A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698" name="Text Box 234">
          <a:extLst>
            <a:ext uri="{FF2B5EF4-FFF2-40B4-BE49-F238E27FC236}">
              <a16:creationId xmlns:a16="http://schemas.microsoft.com/office/drawing/2014/main" id="{2A1F1C6A-D522-0532-DE26-E7D0009FD422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699" name="Text Box 235">
          <a:extLst>
            <a:ext uri="{FF2B5EF4-FFF2-40B4-BE49-F238E27FC236}">
              <a16:creationId xmlns:a16="http://schemas.microsoft.com/office/drawing/2014/main" id="{9C99434E-5676-D1E7-ADEF-5DA3EC95C1FB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01" name="Text Box 237">
          <a:extLst>
            <a:ext uri="{FF2B5EF4-FFF2-40B4-BE49-F238E27FC236}">
              <a16:creationId xmlns:a16="http://schemas.microsoft.com/office/drawing/2014/main" id="{2960C950-A20E-B099-CD76-7C1EA6D3CAF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03" name="Text Box 239">
          <a:extLst>
            <a:ext uri="{FF2B5EF4-FFF2-40B4-BE49-F238E27FC236}">
              <a16:creationId xmlns:a16="http://schemas.microsoft.com/office/drawing/2014/main" id="{2397A159-DF63-2D74-E1F5-32F362D236A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05" name="Text Box 241">
          <a:extLst>
            <a:ext uri="{FF2B5EF4-FFF2-40B4-BE49-F238E27FC236}">
              <a16:creationId xmlns:a16="http://schemas.microsoft.com/office/drawing/2014/main" id="{8A2D4E43-5671-214D-737B-079842A702B6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706" name="Text Box 242">
          <a:extLst>
            <a:ext uri="{FF2B5EF4-FFF2-40B4-BE49-F238E27FC236}">
              <a16:creationId xmlns:a16="http://schemas.microsoft.com/office/drawing/2014/main" id="{BB2A0174-D59A-94EE-1AA4-44109D2C4CAA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07" name="Text Box 243">
          <a:extLst>
            <a:ext uri="{FF2B5EF4-FFF2-40B4-BE49-F238E27FC236}">
              <a16:creationId xmlns:a16="http://schemas.microsoft.com/office/drawing/2014/main" id="{7631E500-CDA9-2094-23E7-D46AB795F16F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708" name="Text Box 244">
          <a:extLst>
            <a:ext uri="{FF2B5EF4-FFF2-40B4-BE49-F238E27FC236}">
              <a16:creationId xmlns:a16="http://schemas.microsoft.com/office/drawing/2014/main" id="{D22E8B23-073B-FCBF-9413-F8027C487409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09" name="Text Box 245">
          <a:extLst>
            <a:ext uri="{FF2B5EF4-FFF2-40B4-BE49-F238E27FC236}">
              <a16:creationId xmlns:a16="http://schemas.microsoft.com/office/drawing/2014/main" id="{9828336B-CD81-022F-52D1-89D0B77024F2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710" name="Text Box 246">
          <a:extLst>
            <a:ext uri="{FF2B5EF4-FFF2-40B4-BE49-F238E27FC236}">
              <a16:creationId xmlns:a16="http://schemas.microsoft.com/office/drawing/2014/main" id="{EE791EE3-865D-D80F-F245-E23971E011C8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11" name="Text Box 247">
          <a:extLst>
            <a:ext uri="{FF2B5EF4-FFF2-40B4-BE49-F238E27FC236}">
              <a16:creationId xmlns:a16="http://schemas.microsoft.com/office/drawing/2014/main" id="{990B0212-6486-42A7-34AE-15E7E395C4EC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712" name="Text Box 248">
          <a:extLst>
            <a:ext uri="{FF2B5EF4-FFF2-40B4-BE49-F238E27FC236}">
              <a16:creationId xmlns:a16="http://schemas.microsoft.com/office/drawing/2014/main" id="{DDCE528B-BCE8-36B2-E8BB-6A1298C74960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38100</xdr:rowOff>
    </xdr:from>
    <xdr:to>
      <xdr:col>0</xdr:col>
      <xdr:colOff>1038225</xdr:colOff>
      <xdr:row>50</xdr:row>
      <xdr:rowOff>0</xdr:rowOff>
    </xdr:to>
    <xdr:sp macro="" textlink="">
      <xdr:nvSpPr>
        <xdr:cNvPr id="446713" name="Text Box 249">
          <a:extLst>
            <a:ext uri="{FF2B5EF4-FFF2-40B4-BE49-F238E27FC236}">
              <a16:creationId xmlns:a16="http://schemas.microsoft.com/office/drawing/2014/main" id="{3E1D71A8-CB68-CEDB-C976-88AC851EB620}"/>
            </a:ext>
          </a:extLst>
        </xdr:cNvPr>
        <xdr:cNvSpPr txBox="1">
          <a:spLocks noChangeArrowheads="1"/>
        </xdr:cNvSpPr>
      </xdr:nvSpPr>
      <xdr:spPr bwMode="auto">
        <a:xfrm>
          <a:off x="142875" y="8753475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47</xdr:row>
      <xdr:rowOff>66675</xdr:rowOff>
    </xdr:from>
    <xdr:to>
      <xdr:col>0</xdr:col>
      <xdr:colOff>1038225</xdr:colOff>
      <xdr:row>50</xdr:row>
      <xdr:rowOff>28575</xdr:rowOff>
    </xdr:to>
    <xdr:sp macro="" textlink="">
      <xdr:nvSpPr>
        <xdr:cNvPr id="446714" name="Text Box 250">
          <a:extLst>
            <a:ext uri="{FF2B5EF4-FFF2-40B4-BE49-F238E27FC236}">
              <a16:creationId xmlns:a16="http://schemas.microsoft.com/office/drawing/2014/main" id="{10D8FA97-5372-A716-D757-1FFEF5915BAE}"/>
            </a:ext>
          </a:extLst>
        </xdr:cNvPr>
        <xdr:cNvSpPr txBox="1">
          <a:spLocks noChangeArrowheads="1"/>
        </xdr:cNvSpPr>
      </xdr:nvSpPr>
      <xdr:spPr bwMode="auto">
        <a:xfrm>
          <a:off x="142875" y="8782050"/>
          <a:ext cx="8953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0.77942</cdr:x>
      <cdr:y>0.05083</cdr:y>
    </cdr:from>
    <cdr:to>
      <cdr:x>0.929</cdr:x>
      <cdr:y>0.13087</cdr:y>
    </cdr:to>
    <cdr:sp macro="" textlink="">
      <cdr:nvSpPr>
        <cdr:cNvPr id="316421" name="Text Box 5">
          <a:extLst xmlns:a="http://schemas.openxmlformats.org/drawingml/2006/main">
            <a:ext uri="{FF2B5EF4-FFF2-40B4-BE49-F238E27FC236}">
              <a16:creationId xmlns:a16="http://schemas.microsoft.com/office/drawing/2014/main" id="{14003D07-95CF-CA7B-37D5-F2B7280D7A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7334" y="75803"/>
          <a:ext cx="390392" cy="114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$27.5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0.06311</cdr:x>
      <cdr:y>0.03333</cdr:y>
    </cdr:from>
    <cdr:to>
      <cdr:x>0.14741</cdr:x>
      <cdr:y>0.11337</cdr:y>
    </cdr:to>
    <cdr:sp macro="" textlink="">
      <cdr:nvSpPr>
        <cdr:cNvPr id="317446" name="Text Box 6">
          <a:extLst xmlns:a="http://schemas.openxmlformats.org/drawingml/2006/main">
            <a:ext uri="{FF2B5EF4-FFF2-40B4-BE49-F238E27FC236}">
              <a16:creationId xmlns:a16="http://schemas.microsoft.com/office/drawing/2014/main" id="{643AC3A5-7A8A-0D0D-2B96-CA892CF9E1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286" y="50800"/>
          <a:ext cx="219194" cy="114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0.0981</cdr:x>
      <cdr:y>0.03822</cdr:y>
    </cdr:from>
    <cdr:to>
      <cdr:x>0.23614</cdr:x>
      <cdr:y>0.13897</cdr:y>
    </cdr:to>
    <cdr:sp macro="" textlink="">
      <cdr:nvSpPr>
        <cdr:cNvPr id="318472" name="Text Box 8">
          <a:extLst xmlns:a="http://schemas.openxmlformats.org/drawingml/2006/main">
            <a:ext uri="{FF2B5EF4-FFF2-40B4-BE49-F238E27FC236}">
              <a16:creationId xmlns:a16="http://schemas.microsoft.com/office/drawing/2014/main" id="{D5D273DC-63A1-E985-3EEE-76088AA26F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964" y="57420"/>
          <a:ext cx="305024" cy="142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0.07174</cdr:x>
      <cdr:y>0.07577</cdr:y>
    </cdr:from>
    <cdr:to>
      <cdr:x>0.1939</cdr:x>
      <cdr:y>0.17652</cdr:y>
    </cdr:to>
    <cdr:sp macro="" textlink="">
      <cdr:nvSpPr>
        <cdr:cNvPr id="319497" name="Text Box 9">
          <a:extLst xmlns:a="http://schemas.openxmlformats.org/drawingml/2006/main">
            <a:ext uri="{FF2B5EF4-FFF2-40B4-BE49-F238E27FC236}">
              <a16:creationId xmlns:a16="http://schemas.microsoft.com/office/drawing/2014/main" id="{FB40F863-4066-3279-40B0-298301B3E97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216" y="110710"/>
          <a:ext cx="304839" cy="1429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0.16054</cdr:x>
      <cdr:y>0.6246</cdr:y>
    </cdr:from>
    <cdr:to>
      <cdr:x>0.19499</cdr:x>
      <cdr:y>0.73123</cdr:y>
    </cdr:to>
    <cdr:sp macro="" textlink="">
      <cdr:nvSpPr>
        <cdr:cNvPr id="320513" name="Text Box 1">
          <a:extLst xmlns:a="http://schemas.openxmlformats.org/drawingml/2006/main">
            <a:ext uri="{FF2B5EF4-FFF2-40B4-BE49-F238E27FC236}">
              <a16:creationId xmlns:a16="http://schemas.microsoft.com/office/drawing/2014/main" id="{329E5B83-8968-4983-40F4-377BBF4B3DA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938" y="895572"/>
          <a:ext cx="76124" cy="152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0.12258</cdr:x>
      <cdr:y>0.03891</cdr:y>
    </cdr:from>
    <cdr:to>
      <cdr:x>0.30005</cdr:x>
      <cdr:y>0.14096</cdr:y>
    </cdr:to>
    <cdr:sp macro="" textlink="">
      <cdr:nvSpPr>
        <cdr:cNvPr id="324616" name="Text Box 1032">
          <a:extLst xmlns:a="http://schemas.openxmlformats.org/drawingml/2006/main">
            <a:ext uri="{FF2B5EF4-FFF2-40B4-BE49-F238E27FC236}">
              <a16:creationId xmlns:a16="http://schemas.microsoft.com/office/drawing/2014/main" id="{3916B372-D3F5-3B74-3AA2-54BE64FDFF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2880" y="57651"/>
          <a:ext cx="390482" cy="1428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BBL WTI    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0.05185</cdr:x>
      <cdr:y>0.03378</cdr:y>
    </cdr:from>
    <cdr:to>
      <cdr:x>0.17447</cdr:x>
      <cdr:y>0.13519</cdr:y>
    </cdr:to>
    <cdr:sp macro="" textlink="">
      <cdr:nvSpPr>
        <cdr:cNvPr id="325642" name="Text Box 1034">
          <a:extLst xmlns:a="http://schemas.openxmlformats.org/drawingml/2006/main">
            <a:ext uri="{FF2B5EF4-FFF2-40B4-BE49-F238E27FC236}">
              <a16:creationId xmlns:a16="http://schemas.microsoft.com/office/drawing/2014/main" id="{4BF52575-B9F7-51AD-E459-BEC54B74B3B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086" y="50800"/>
          <a:ext cx="304824" cy="142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Tons    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0.0704</cdr:x>
      <cdr:y>0.03356</cdr:y>
    </cdr:from>
    <cdr:to>
      <cdr:x>0.20284</cdr:x>
      <cdr:y>0.10072</cdr:y>
    </cdr:to>
    <cdr:sp macro="" textlink="">
      <cdr:nvSpPr>
        <cdr:cNvPr id="404481" name="Text Box 1">
          <a:extLst xmlns:a="http://schemas.openxmlformats.org/drawingml/2006/main">
            <a:ext uri="{FF2B5EF4-FFF2-40B4-BE49-F238E27FC236}">
              <a16:creationId xmlns:a16="http://schemas.microsoft.com/office/drawing/2014/main" id="{F602ECA8-27D7-54F1-6ABE-9F5A7D93DB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560" y="50800"/>
          <a:ext cx="343138" cy="9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GM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"/>
      <sheetName val="Hot List"/>
      <sheetName val="Portfolio Data"/>
      <sheetName val="Headcount Data"/>
    </sheetNames>
    <sheetDataSet>
      <sheetData sheetId="0"/>
      <sheetData sheetId="1">
        <row r="16">
          <cell r="E16">
            <v>121.4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D51"/>
  <sheetViews>
    <sheetView tabSelected="1" zoomScale="75" workbookViewId="0">
      <selection activeCell="C6" sqref="C6"/>
    </sheetView>
  </sheetViews>
  <sheetFormatPr defaultRowHeight="12.75" x14ac:dyDescent="0.2"/>
  <cols>
    <col min="1" max="1" width="4.42578125" customWidth="1"/>
    <col min="2" max="2" width="3.7109375" customWidth="1"/>
    <col min="3" max="3" width="21.7109375" customWidth="1"/>
    <col min="4" max="4" width="13.85546875" customWidth="1"/>
    <col min="5" max="5" width="1.7109375" customWidth="1"/>
    <col min="6" max="6" width="12.28515625" style="4" customWidth="1"/>
    <col min="7" max="7" width="3" style="4" customWidth="1"/>
    <col min="8" max="8" width="12.28515625" style="4" customWidth="1"/>
    <col min="9" max="9" width="3.42578125" style="4" customWidth="1"/>
    <col min="10" max="10" width="12.28515625" style="4" customWidth="1"/>
    <col min="11" max="12" width="2.5703125" style="4" customWidth="1"/>
    <col min="13" max="13" width="13.5703125" style="4" customWidth="1"/>
    <col min="14" max="14" width="2.7109375" style="4" customWidth="1"/>
    <col min="15" max="15" width="3.42578125" style="4" customWidth="1"/>
    <col min="16" max="16" width="15" style="4" customWidth="1"/>
    <col min="17" max="17" width="17.5703125" customWidth="1"/>
    <col min="18" max="18" width="10" customWidth="1"/>
    <col min="19" max="19" width="47.140625" customWidth="1"/>
  </cols>
  <sheetData>
    <row r="1" spans="1:30" s="17" customFormat="1" ht="21.75" customHeight="1" x14ac:dyDescent="0.25">
      <c r="A1" s="258" t="s">
        <v>13</v>
      </c>
      <c r="B1" s="258"/>
      <c r="C1" s="258"/>
      <c r="E1" s="2"/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256" t="str">
        <f>[1]Dates!$Q$1</f>
        <v>Second Quarter 2001</v>
      </c>
      <c r="R1" s="256"/>
      <c r="S1" s="16"/>
      <c r="T1" s="1"/>
      <c r="U1" s="16"/>
      <c r="V1" s="1"/>
      <c r="W1" s="1"/>
      <c r="X1" s="16"/>
      <c r="Y1" s="1"/>
      <c r="Z1" s="16"/>
      <c r="AA1" s="1"/>
      <c r="AC1" s="18"/>
      <c r="AD1" s="18"/>
    </row>
    <row r="2" spans="1:30" s="16" customFormat="1" ht="15" customHeight="1" x14ac:dyDescent="0.25">
      <c r="B2" s="117" t="str">
        <f>[1]Dates!$B$3</f>
        <v>Through 06/08/01</v>
      </c>
      <c r="C2" s="2"/>
      <c r="D2" s="2"/>
      <c r="E2" s="2"/>
      <c r="F2" s="10"/>
      <c r="G2" s="3"/>
      <c r="H2" s="3"/>
      <c r="I2" s="3"/>
      <c r="J2" s="3"/>
      <c r="K2" s="3"/>
      <c r="L2" s="3"/>
      <c r="M2" s="3"/>
      <c r="N2" s="3"/>
      <c r="O2" s="3"/>
      <c r="P2" s="3"/>
      <c r="Q2" s="22"/>
      <c r="R2" s="1"/>
      <c r="T2" s="1"/>
      <c r="V2" s="1"/>
      <c r="W2" s="1"/>
      <c r="Y2" s="1"/>
      <c r="AA2" s="1"/>
      <c r="AC2" s="20"/>
      <c r="AD2" s="20"/>
    </row>
    <row r="3" spans="1:30" s="16" customFormat="1" ht="15" customHeight="1" x14ac:dyDescent="0.25">
      <c r="B3" s="21"/>
      <c r="C3" s="2"/>
      <c r="D3" s="2"/>
      <c r="E3" s="2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22"/>
      <c r="R3" s="1"/>
      <c r="T3" s="1"/>
      <c r="V3" s="1"/>
      <c r="W3" s="1"/>
      <c r="Y3" s="1"/>
      <c r="AA3" s="1"/>
      <c r="AC3" s="20"/>
      <c r="AD3" s="20"/>
    </row>
    <row r="4" spans="1:30" s="16" customFormat="1" ht="15" customHeight="1" x14ac:dyDescent="0.25">
      <c r="B4" s="21"/>
      <c r="C4" s="2"/>
      <c r="D4" s="2"/>
      <c r="E4" s="2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22"/>
      <c r="R4" s="1"/>
      <c r="T4" s="1"/>
      <c r="V4" s="1"/>
      <c r="W4" s="1"/>
      <c r="Y4" s="1"/>
      <c r="AA4" s="1"/>
      <c r="AC4" s="20"/>
      <c r="AD4" s="20"/>
    </row>
    <row r="5" spans="1:30" ht="15.75" customHeight="1" x14ac:dyDescent="0.25">
      <c r="D5" s="19" t="s">
        <v>7</v>
      </c>
      <c r="F5"/>
      <c r="G5"/>
      <c r="H5"/>
      <c r="I5"/>
      <c r="J5"/>
      <c r="K5"/>
      <c r="L5"/>
      <c r="M5"/>
      <c r="N5"/>
      <c r="O5"/>
      <c r="P5"/>
    </row>
    <row r="6" spans="1:30" ht="11.25" customHeight="1" x14ac:dyDescent="0.2"/>
    <row r="7" spans="1:30" ht="11.25" customHeight="1" x14ac:dyDescent="0.2">
      <c r="H7" s="4" t="s">
        <v>78</v>
      </c>
    </row>
    <row r="8" spans="1:30" s="7" customFormat="1" ht="11.25" x14ac:dyDescent="0.2">
      <c r="F8" s="4" t="s">
        <v>3</v>
      </c>
      <c r="G8" s="4"/>
      <c r="H8" s="4" t="s">
        <v>49</v>
      </c>
      <c r="I8" s="4"/>
      <c r="J8" s="4"/>
      <c r="K8" s="13"/>
      <c r="L8" s="11"/>
      <c r="M8" s="11" t="s">
        <v>0</v>
      </c>
      <c r="N8" s="13"/>
      <c r="O8" s="4"/>
      <c r="P8" s="4"/>
    </row>
    <row r="9" spans="1:30" s="7" customFormat="1" ht="11.25" x14ac:dyDescent="0.2">
      <c r="F9" s="5" t="s">
        <v>4</v>
      </c>
      <c r="G9" s="4"/>
      <c r="H9" s="5" t="s">
        <v>2</v>
      </c>
      <c r="I9" s="4"/>
      <c r="J9" s="5" t="s">
        <v>5</v>
      </c>
      <c r="K9" s="13"/>
      <c r="L9" s="11"/>
      <c r="M9" s="5" t="s">
        <v>5</v>
      </c>
      <c r="N9" s="13"/>
      <c r="O9" s="4"/>
      <c r="P9" s="5" t="s">
        <v>6</v>
      </c>
    </row>
    <row r="10" spans="1:30" s="7" customFormat="1" ht="11.25" x14ac:dyDescent="0.2">
      <c r="D10" s="33" t="s">
        <v>18</v>
      </c>
      <c r="F10" s="23">
        <f>'Linked Data'!C6</f>
        <v>-53.1</v>
      </c>
      <c r="G10" s="24"/>
      <c r="H10" s="23">
        <f>'Linked Data'!I6</f>
        <v>7.2</v>
      </c>
      <c r="I10" s="24"/>
      <c r="J10" s="26">
        <f>F10-H10</f>
        <v>-60.300000000000004</v>
      </c>
      <c r="K10" s="25"/>
      <c r="L10" s="23"/>
      <c r="M10" s="23">
        <f>'Linked Data'!O6</f>
        <v>21.2</v>
      </c>
      <c r="N10" s="25"/>
      <c r="O10" s="24"/>
      <c r="P10" s="26">
        <f>J10-M10</f>
        <v>-81.5</v>
      </c>
    </row>
    <row r="11" spans="1:30" s="7" customFormat="1" ht="11.25" x14ac:dyDescent="0.2">
      <c r="D11" s="33" t="s">
        <v>11</v>
      </c>
      <c r="F11" s="23">
        <f>'Linked Data'!C8</f>
        <v>-7.6</v>
      </c>
      <c r="G11" s="24"/>
      <c r="H11" s="23">
        <f>'Linked Data'!I8</f>
        <v>5.6</v>
      </c>
      <c r="I11" s="24"/>
      <c r="J11" s="26">
        <f>F11-H11</f>
        <v>-13.2</v>
      </c>
      <c r="K11" s="25"/>
      <c r="L11" s="23"/>
      <c r="M11" s="23">
        <f>'Linked Data'!O8</f>
        <v>4.5999999999999996</v>
      </c>
      <c r="N11" s="25"/>
      <c r="O11" s="24"/>
      <c r="P11" s="26">
        <f>J11-M11</f>
        <v>-17.799999999999997</v>
      </c>
    </row>
    <row r="12" spans="1:30" s="7" customFormat="1" ht="11.25" x14ac:dyDescent="0.2">
      <c r="D12" s="7" t="s">
        <v>10</v>
      </c>
      <c r="F12" s="23">
        <f>'Linked Data'!C7</f>
        <v>3.1</v>
      </c>
      <c r="G12" s="26"/>
      <c r="H12" s="23">
        <f>'Linked Data'!I7</f>
        <v>3.7</v>
      </c>
      <c r="I12" s="26"/>
      <c r="J12" s="26">
        <f>F12-H12</f>
        <v>-0.60000000000000009</v>
      </c>
      <c r="K12" s="27"/>
      <c r="L12" s="28"/>
      <c r="M12" s="23">
        <f>'Linked Data'!O7</f>
        <v>23.8</v>
      </c>
      <c r="N12" s="27"/>
      <c r="O12" s="26"/>
      <c r="P12" s="26">
        <f>J12-M12</f>
        <v>-24.400000000000002</v>
      </c>
    </row>
    <row r="13" spans="1:30" s="7" customFormat="1" ht="11.25" x14ac:dyDescent="0.2">
      <c r="D13" s="7" t="s">
        <v>16</v>
      </c>
      <c r="F13" s="23">
        <f>'Linked Data'!C9</f>
        <v>3.6</v>
      </c>
      <c r="G13" s="26"/>
      <c r="H13" s="23">
        <f>'Linked Data'!I9</f>
        <v>1.5</v>
      </c>
      <c r="I13" s="26"/>
      <c r="J13" s="26">
        <f>F13-H13</f>
        <v>2.1</v>
      </c>
      <c r="K13" s="27"/>
      <c r="L13" s="28"/>
      <c r="M13" s="23">
        <f>'Linked Data'!O9</f>
        <v>5.6</v>
      </c>
      <c r="N13" s="27"/>
      <c r="O13" s="26"/>
      <c r="P13" s="26">
        <f>J13-M13</f>
        <v>-3.4999999999999996</v>
      </c>
    </row>
    <row r="14" spans="1:30" s="7" customFormat="1" ht="12.95" customHeight="1" x14ac:dyDescent="0.2">
      <c r="D14" s="7" t="s">
        <v>8</v>
      </c>
      <c r="F14" s="23">
        <f>'Linked Data'!C10</f>
        <v>4</v>
      </c>
      <c r="G14" s="26"/>
      <c r="H14" s="23">
        <f>'Linked Data'!I10</f>
        <v>13.7</v>
      </c>
      <c r="I14" s="26"/>
      <c r="J14" s="26">
        <f>F14-H14</f>
        <v>-9.6999999999999993</v>
      </c>
      <c r="K14" s="27"/>
      <c r="L14" s="28"/>
      <c r="M14" s="23">
        <f>'Linked Data'!O10</f>
        <v>-3.3999999999999995</v>
      </c>
      <c r="N14" s="27"/>
      <c r="O14" s="26"/>
      <c r="P14" s="26">
        <f>J14-M14</f>
        <v>-6.3</v>
      </c>
    </row>
    <row r="15" spans="1:30" s="8" customFormat="1" ht="14.25" customHeight="1" thickBot="1" x14ac:dyDescent="0.25">
      <c r="D15" s="9" t="s">
        <v>1</v>
      </c>
      <c r="F15" s="29">
        <f>SUM(F10:F14)</f>
        <v>-50</v>
      </c>
      <c r="G15" s="30"/>
      <c r="H15" s="29">
        <f>SUM(H10:H14)</f>
        <v>31.7</v>
      </c>
      <c r="I15" s="30"/>
      <c r="J15" s="29">
        <f>SUM(J10:J14)</f>
        <v>-81.7</v>
      </c>
      <c r="K15" s="31"/>
      <c r="L15" s="32"/>
      <c r="M15" s="29">
        <f>SUM(M10:M14)</f>
        <v>51.8</v>
      </c>
      <c r="N15" s="31"/>
      <c r="O15" s="30"/>
      <c r="P15" s="29">
        <f>SUM(P10:P14)</f>
        <v>-133.5</v>
      </c>
    </row>
    <row r="16" spans="1:30" s="8" customFormat="1" ht="7.5" customHeight="1" thickTop="1" x14ac:dyDescent="0.2">
      <c r="D16" s="9"/>
      <c r="F16" s="12"/>
      <c r="G16" s="6"/>
      <c r="H16" s="12"/>
      <c r="I16" s="6"/>
      <c r="J16" s="12"/>
      <c r="K16" s="14"/>
      <c r="L16" s="12"/>
      <c r="M16" s="12"/>
      <c r="N16" s="14"/>
      <c r="O16" s="6"/>
      <c r="P16" s="12"/>
    </row>
    <row r="17" spans="3:17" ht="6.75" customHeight="1" x14ac:dyDescent="0.2"/>
    <row r="18" spans="3:17" ht="15" customHeight="1" x14ac:dyDescent="0.2"/>
    <row r="19" spans="3:17" ht="15" customHeight="1" x14ac:dyDescent="0.2"/>
    <row r="20" spans="3:17" ht="12" customHeight="1" x14ac:dyDescent="0.2"/>
    <row r="21" spans="3:17" s="34" customFormat="1" ht="15.75" customHeight="1" x14ac:dyDescent="0.2">
      <c r="C21" s="257" t="s">
        <v>19</v>
      </c>
      <c r="D21" s="257"/>
      <c r="F21" s="38" t="s">
        <v>14</v>
      </c>
      <c r="J21" s="35"/>
      <c r="K21" s="36"/>
      <c r="L21" s="36"/>
      <c r="M21" s="39" t="s">
        <v>15</v>
      </c>
      <c r="O21" s="35"/>
      <c r="Q21" s="40" t="s">
        <v>17</v>
      </c>
    </row>
    <row r="22" spans="3:17" x14ac:dyDescent="0.2">
      <c r="K22" s="11"/>
      <c r="L22" s="11"/>
    </row>
    <row r="23" spans="3:17" x14ac:dyDescent="0.2">
      <c r="K23" s="11"/>
      <c r="L23" s="11"/>
    </row>
    <row r="24" spans="3:17" x14ac:dyDescent="0.2">
      <c r="K24" s="11"/>
      <c r="L24" s="11"/>
    </row>
    <row r="25" spans="3:17" x14ac:dyDescent="0.2">
      <c r="K25" s="11"/>
      <c r="L25" s="11"/>
    </row>
    <row r="26" spans="3:17" x14ac:dyDescent="0.2">
      <c r="K26" s="11"/>
      <c r="L26" s="11"/>
    </row>
    <row r="27" spans="3:17" x14ac:dyDescent="0.2">
      <c r="K27" s="11"/>
      <c r="L27" s="11"/>
    </row>
    <row r="28" spans="3:17" x14ac:dyDescent="0.2">
      <c r="K28" s="11"/>
      <c r="L28" s="11"/>
    </row>
    <row r="29" spans="3:17" x14ac:dyDescent="0.2">
      <c r="K29" s="11"/>
      <c r="L29" s="11"/>
    </row>
    <row r="30" spans="3:17" x14ac:dyDescent="0.2">
      <c r="K30" s="11"/>
      <c r="L30" s="11"/>
    </row>
    <row r="31" spans="3:17" ht="30.75" customHeight="1" x14ac:dyDescent="0.2">
      <c r="K31" s="11"/>
      <c r="L31" s="11"/>
    </row>
    <row r="32" spans="3:17" x14ac:dyDescent="0.2">
      <c r="K32" s="11"/>
      <c r="L32" s="11"/>
    </row>
    <row r="33" spans="11:12" x14ac:dyDescent="0.2">
      <c r="K33" s="11"/>
      <c r="L33" s="11"/>
    </row>
    <row r="34" spans="11:12" x14ac:dyDescent="0.2">
      <c r="K34" s="11"/>
      <c r="L34" s="11"/>
    </row>
    <row r="35" spans="11:12" x14ac:dyDescent="0.2">
      <c r="K35" s="11"/>
      <c r="L35" s="11"/>
    </row>
    <row r="36" spans="11:12" x14ac:dyDescent="0.2">
      <c r="K36" s="11"/>
      <c r="L36" s="11"/>
    </row>
    <row r="37" spans="11:12" x14ac:dyDescent="0.2">
      <c r="K37" s="11"/>
      <c r="L37" s="11"/>
    </row>
    <row r="38" spans="11:12" x14ac:dyDescent="0.2">
      <c r="K38" s="11"/>
      <c r="L38" s="11"/>
    </row>
    <row r="39" spans="11:12" x14ac:dyDescent="0.2">
      <c r="K39" s="11"/>
      <c r="L39" s="11"/>
    </row>
    <row r="40" spans="11:12" x14ac:dyDescent="0.2">
      <c r="K40" s="11"/>
      <c r="L40" s="11"/>
    </row>
    <row r="41" spans="11:12" ht="10.5" customHeight="1" x14ac:dyDescent="0.2">
      <c r="K41" s="11"/>
      <c r="L41" s="11"/>
    </row>
    <row r="42" spans="11:12" ht="26.25" customHeight="1" x14ac:dyDescent="0.2">
      <c r="K42" s="11"/>
      <c r="L42" s="11"/>
    </row>
    <row r="43" spans="11:12" x14ac:dyDescent="0.2">
      <c r="K43" s="11"/>
      <c r="L43" s="11"/>
    </row>
    <row r="44" spans="11:12" x14ac:dyDescent="0.2">
      <c r="K44" s="11"/>
      <c r="L44" s="11"/>
    </row>
    <row r="45" spans="11:12" x14ac:dyDescent="0.2">
      <c r="K45" s="11"/>
      <c r="L45" s="11"/>
    </row>
    <row r="46" spans="11:12" x14ac:dyDescent="0.2">
      <c r="K46" s="11"/>
      <c r="L46" s="11"/>
    </row>
    <row r="47" spans="11:12" x14ac:dyDescent="0.2">
      <c r="K47" s="11"/>
      <c r="L47" s="11"/>
    </row>
    <row r="48" spans="11:12" x14ac:dyDescent="0.2">
      <c r="K48" s="11"/>
      <c r="L48" s="11"/>
    </row>
    <row r="49" spans="11:12" x14ac:dyDescent="0.2">
      <c r="K49" s="11"/>
      <c r="L49" s="11"/>
    </row>
    <row r="50" spans="11:12" x14ac:dyDescent="0.2">
      <c r="K50" s="11"/>
      <c r="L50" s="11"/>
    </row>
    <row r="51" spans="11:12" x14ac:dyDescent="0.2">
      <c r="K51" s="11"/>
      <c r="L51" s="11"/>
    </row>
  </sheetData>
  <mergeCells count="3">
    <mergeCell ref="Q1:R1"/>
    <mergeCell ref="C21:D21"/>
    <mergeCell ref="A1:C1"/>
  </mergeCells>
  <phoneticPr fontId="6" type="noConversion"/>
  <pageMargins left="0.5" right="0.5" top="0.5" bottom="0.5" header="0.5" footer="0.5"/>
  <pageSetup scale="80" orientation="landscape" r:id="rId1"/>
  <headerFooter alignWithMargins="0">
    <oddFooter>&amp;C11&amp;R&amp;6&amp;D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Y807"/>
  <sheetViews>
    <sheetView topLeftCell="A17" workbookViewId="0">
      <pane ySplit="750" topLeftCell="A80" activePane="bottomLeft"/>
      <selection activeCell="Z49" sqref="Z49"/>
      <selection pane="bottomLeft" activeCell="B88" sqref="B88"/>
    </sheetView>
  </sheetViews>
  <sheetFormatPr defaultRowHeight="12" x14ac:dyDescent="0.2"/>
  <cols>
    <col min="1" max="1" width="8.85546875" style="54" customWidth="1"/>
    <col min="2" max="2" width="11.5703125" style="164" bestFit="1" customWidth="1"/>
    <col min="3" max="3" width="1" style="164" customWidth="1"/>
    <col min="4" max="4" width="11.5703125" style="164" customWidth="1"/>
    <col min="5" max="5" width="2.28515625" style="164" customWidth="1"/>
    <col min="6" max="6" width="11.5703125" style="164" customWidth="1"/>
    <col min="7" max="7" width="1.28515625" style="164" customWidth="1"/>
    <col min="8" max="8" width="11.5703125" style="164" customWidth="1"/>
    <col min="9" max="9" width="2.7109375" style="164" customWidth="1"/>
    <col min="10" max="10" width="11.5703125" style="164" customWidth="1"/>
    <col min="11" max="11" width="1.42578125" style="54" customWidth="1"/>
    <col min="12" max="12" width="9.140625" style="54"/>
    <col min="13" max="13" width="2.85546875" style="54" customWidth="1"/>
    <col min="14" max="14" width="9.140625" style="54"/>
    <col min="15" max="15" width="1.140625" style="54" customWidth="1"/>
    <col min="16" max="16" width="9.140625" style="54"/>
    <col min="17" max="17" width="3.7109375" style="54" customWidth="1"/>
    <col min="18" max="18" width="11.5703125" style="164" bestFit="1" customWidth="1"/>
    <col min="19" max="19" width="1" style="164" customWidth="1"/>
    <col min="20" max="20" width="11.5703125" style="164" customWidth="1"/>
    <col min="21" max="21" width="2.28515625" style="164" customWidth="1"/>
    <col min="22" max="22" width="11.5703125" style="164" customWidth="1"/>
    <col min="23" max="23" width="1.28515625" style="164" customWidth="1"/>
    <col min="24" max="24" width="11.5703125" style="164" customWidth="1"/>
    <col min="25" max="25" width="2.7109375" style="164" customWidth="1"/>
    <col min="26" max="26" width="11.5703125" style="164" customWidth="1"/>
    <col min="27" max="27" width="1.42578125" style="54" customWidth="1"/>
    <col min="28" max="28" width="9.140625" style="54"/>
    <col min="29" max="29" width="2.85546875" style="54" customWidth="1"/>
    <col min="30" max="30" width="9.140625" style="54"/>
    <col min="31" max="31" width="1.140625" style="54" customWidth="1"/>
    <col min="32" max="16384" width="9.140625" style="54"/>
  </cols>
  <sheetData>
    <row r="1" spans="1:28" ht="23.25" customHeight="1" thickBot="1" x14ac:dyDescent="0.25">
      <c r="A1" s="262" t="s">
        <v>9</v>
      </c>
      <c r="B1" s="262"/>
      <c r="C1" s="262"/>
      <c r="D1" s="262"/>
      <c r="E1" s="262"/>
      <c r="F1" s="262"/>
      <c r="G1" s="262"/>
      <c r="H1" s="262"/>
      <c r="I1" s="262"/>
      <c r="J1" s="262"/>
      <c r="R1" s="54"/>
      <c r="S1" s="54"/>
      <c r="T1" s="54"/>
      <c r="U1" s="54"/>
      <c r="V1" s="54"/>
      <c r="W1" s="54"/>
      <c r="X1" s="54"/>
      <c r="Y1" s="54"/>
      <c r="Z1" s="54"/>
    </row>
    <row r="2" spans="1:28" s="158" customFormat="1" ht="15" customHeight="1" thickBot="1" x14ac:dyDescent="0.25">
      <c r="A2" s="263" t="s">
        <v>12</v>
      </c>
      <c r="B2" s="264"/>
      <c r="C2" s="157"/>
      <c r="D2" s="157"/>
      <c r="E2" s="157"/>
      <c r="F2" s="157"/>
      <c r="G2" s="157"/>
      <c r="H2" s="157"/>
      <c r="I2" s="157"/>
      <c r="J2" s="157"/>
      <c r="P2" s="186"/>
      <c r="Q2" s="186"/>
      <c r="R2" s="186"/>
      <c r="S2" s="187"/>
      <c r="T2" s="187"/>
      <c r="U2" s="187"/>
      <c r="V2" s="187"/>
      <c r="W2" s="187"/>
      <c r="X2" s="187"/>
      <c r="Y2" s="187"/>
      <c r="Z2" s="187"/>
      <c r="AA2" s="186"/>
      <c r="AB2" s="186"/>
    </row>
    <row r="3" spans="1:28" s="162" customFormat="1" ht="8.25" customHeight="1" x14ac:dyDescent="0.2">
      <c r="A3" s="118"/>
      <c r="B3" s="118"/>
      <c r="C3" s="159"/>
      <c r="D3" s="159"/>
      <c r="E3" s="159"/>
      <c r="F3" s="159"/>
      <c r="G3" s="159"/>
      <c r="H3" s="159"/>
      <c r="I3" s="160"/>
      <c r="J3" s="160"/>
      <c r="K3" s="161"/>
      <c r="P3" s="161"/>
      <c r="Q3" s="161"/>
      <c r="R3" s="118"/>
      <c r="S3" s="160"/>
      <c r="T3" s="160"/>
      <c r="U3" s="160"/>
      <c r="V3" s="160"/>
      <c r="W3" s="160"/>
      <c r="X3" s="160"/>
      <c r="Y3" s="160"/>
      <c r="Z3" s="160"/>
      <c r="AA3" s="161"/>
      <c r="AB3" s="161"/>
    </row>
    <row r="4" spans="1:28" s="156" customFormat="1" ht="24" x14ac:dyDescent="0.2">
      <c r="A4" s="196"/>
      <c r="B4" s="197" t="s">
        <v>18</v>
      </c>
      <c r="C4" s="198"/>
      <c r="D4" s="222" t="s">
        <v>123</v>
      </c>
      <c r="E4" s="198"/>
      <c r="F4" s="197" t="s">
        <v>11</v>
      </c>
      <c r="G4" s="198"/>
      <c r="H4" s="222" t="s">
        <v>124</v>
      </c>
      <c r="I4" s="198"/>
      <c r="J4" s="197" t="s">
        <v>10</v>
      </c>
      <c r="K4" s="198"/>
      <c r="L4" s="222" t="s">
        <v>125</v>
      </c>
      <c r="M4" s="198"/>
      <c r="N4" s="197" t="s">
        <v>16</v>
      </c>
      <c r="O4" s="198"/>
      <c r="P4" s="222" t="s">
        <v>126</v>
      </c>
      <c r="Q4" s="201"/>
      <c r="R4" s="202"/>
      <c r="S4" s="199"/>
      <c r="T4" s="202"/>
      <c r="U4" s="199"/>
      <c r="V4" s="202"/>
      <c r="W4" s="199"/>
      <c r="X4" s="202"/>
      <c r="Y4" s="199"/>
      <c r="Z4" s="200"/>
      <c r="AA4" s="201"/>
      <c r="AB4" s="201"/>
    </row>
    <row r="5" spans="1:28" x14ac:dyDescent="0.2">
      <c r="A5" s="163" t="s">
        <v>108</v>
      </c>
      <c r="B5" s="165">
        <v>-16.8</v>
      </c>
      <c r="C5" s="165"/>
      <c r="D5" s="220">
        <v>28.2</v>
      </c>
      <c r="F5" s="165">
        <v>-0.8</v>
      </c>
      <c r="G5" s="165"/>
      <c r="H5" s="220">
        <v>10</v>
      </c>
      <c r="J5" s="165">
        <v>0.4</v>
      </c>
      <c r="K5" s="165"/>
      <c r="L5" s="220">
        <v>27.5</v>
      </c>
      <c r="M5" s="164"/>
      <c r="N5" s="165">
        <v>0.6</v>
      </c>
      <c r="O5" s="164"/>
      <c r="P5" s="221">
        <v>7.1</v>
      </c>
      <c r="Q5" s="48"/>
      <c r="R5" s="166"/>
      <c r="S5" s="166"/>
      <c r="T5" s="166"/>
      <c r="U5" s="166"/>
      <c r="V5" s="166"/>
      <c r="W5" s="166"/>
      <c r="X5" s="166"/>
      <c r="Y5" s="166"/>
      <c r="Z5" s="167"/>
      <c r="AA5" s="48"/>
      <c r="AB5" s="48"/>
    </row>
    <row r="6" spans="1:28" x14ac:dyDescent="0.2">
      <c r="A6" s="163" t="s">
        <v>109</v>
      </c>
      <c r="B6" s="165">
        <v>-37.200000000000003</v>
      </c>
      <c r="C6" s="165"/>
      <c r="D6" s="220">
        <v>28.2</v>
      </c>
      <c r="E6" s="165"/>
      <c r="F6" s="165">
        <v>-2.6</v>
      </c>
      <c r="G6" s="165"/>
      <c r="H6" s="220">
        <v>10</v>
      </c>
      <c r="I6" s="165"/>
      <c r="J6" s="168">
        <v>-1.6</v>
      </c>
      <c r="K6" s="164"/>
      <c r="L6" s="220">
        <v>27.5</v>
      </c>
      <c r="M6" s="164"/>
      <c r="N6" s="164">
        <v>0.2</v>
      </c>
      <c r="O6" s="164"/>
      <c r="P6" s="221">
        <v>7.1</v>
      </c>
      <c r="R6" s="165"/>
      <c r="S6" s="165"/>
      <c r="T6" s="165"/>
      <c r="U6" s="165"/>
      <c r="V6" s="165"/>
      <c r="W6" s="165"/>
      <c r="X6" s="165"/>
      <c r="Y6" s="165"/>
      <c r="Z6" s="168"/>
    </row>
    <row r="7" spans="1:28" x14ac:dyDescent="0.2">
      <c r="A7" s="163" t="s">
        <v>110</v>
      </c>
      <c r="B7" s="165">
        <v>-55.7</v>
      </c>
      <c r="C7" s="165"/>
      <c r="D7" s="220">
        <v>28.2</v>
      </c>
      <c r="E7" s="165"/>
      <c r="F7" s="165">
        <v>-2.2999999999999998</v>
      </c>
      <c r="G7" s="165"/>
      <c r="H7" s="220">
        <v>10</v>
      </c>
      <c r="I7" s="165"/>
      <c r="J7" s="168">
        <v>4.2</v>
      </c>
      <c r="K7" s="164"/>
      <c r="L7" s="220">
        <v>27.5</v>
      </c>
      <c r="M7" s="164"/>
      <c r="N7" s="164">
        <v>-0.8</v>
      </c>
      <c r="O7" s="164"/>
      <c r="P7" s="221">
        <v>7.1</v>
      </c>
      <c r="R7" s="165"/>
      <c r="S7" s="165"/>
      <c r="T7" s="165"/>
      <c r="U7" s="165"/>
      <c r="V7" s="165"/>
      <c r="W7" s="165"/>
      <c r="X7" s="165"/>
      <c r="Y7" s="165"/>
      <c r="Z7" s="168"/>
    </row>
    <row r="8" spans="1:28" x14ac:dyDescent="0.2">
      <c r="A8" s="163" t="s">
        <v>111</v>
      </c>
      <c r="B8" s="165">
        <v>-58.3</v>
      </c>
      <c r="C8" s="165"/>
      <c r="D8" s="220">
        <v>28.2</v>
      </c>
      <c r="E8" s="165"/>
      <c r="F8" s="165">
        <v>-1.7</v>
      </c>
      <c r="G8" s="165"/>
      <c r="H8" s="220">
        <v>10</v>
      </c>
      <c r="I8" s="165"/>
      <c r="J8" s="168">
        <v>-6.9</v>
      </c>
      <c r="K8" s="164"/>
      <c r="L8" s="220">
        <v>27.5</v>
      </c>
      <c r="M8" s="164"/>
      <c r="N8" s="164">
        <v>0.7</v>
      </c>
      <c r="O8" s="164"/>
      <c r="P8" s="221">
        <v>7.1</v>
      </c>
      <c r="R8" s="165"/>
      <c r="S8" s="165"/>
      <c r="T8" s="165"/>
      <c r="U8" s="165"/>
      <c r="V8" s="165"/>
      <c r="W8" s="165"/>
      <c r="X8" s="165"/>
      <c r="Y8" s="165"/>
      <c r="Z8" s="168"/>
    </row>
    <row r="9" spans="1:28" x14ac:dyDescent="0.2">
      <c r="A9" s="163" t="s">
        <v>112</v>
      </c>
      <c r="B9" s="165">
        <v>-70.8</v>
      </c>
      <c r="C9" s="165"/>
      <c r="D9" s="220">
        <v>28.2</v>
      </c>
      <c r="E9" s="165"/>
      <c r="F9" s="165">
        <v>-1.6</v>
      </c>
      <c r="G9" s="165"/>
      <c r="H9" s="220">
        <v>10</v>
      </c>
      <c r="I9" s="165"/>
      <c r="J9" s="168">
        <v>-10.3</v>
      </c>
      <c r="K9" s="164"/>
      <c r="L9" s="220">
        <v>27.5</v>
      </c>
      <c r="M9" s="164"/>
      <c r="N9" s="164">
        <v>0.2</v>
      </c>
      <c r="O9" s="164"/>
      <c r="P9" s="221">
        <v>7.1</v>
      </c>
      <c r="R9" s="165"/>
      <c r="S9" s="165"/>
      <c r="T9" s="165"/>
      <c r="U9" s="165"/>
      <c r="V9" s="165"/>
      <c r="W9" s="165"/>
      <c r="X9" s="165"/>
      <c r="Y9" s="165"/>
      <c r="Z9" s="168"/>
    </row>
    <row r="10" spans="1:28" x14ac:dyDescent="0.2">
      <c r="A10" s="163" t="s">
        <v>113</v>
      </c>
      <c r="B10" s="165">
        <v>-72.900000000000006</v>
      </c>
      <c r="C10" s="165"/>
      <c r="D10" s="220">
        <v>28.2</v>
      </c>
      <c r="E10" s="165"/>
      <c r="F10" s="165">
        <v>-6.2</v>
      </c>
      <c r="G10" s="165"/>
      <c r="H10" s="220">
        <v>10</v>
      </c>
      <c r="I10" s="165"/>
      <c r="J10" s="168">
        <v>-4.8</v>
      </c>
      <c r="K10" s="164"/>
      <c r="L10" s="220">
        <v>27.5</v>
      </c>
      <c r="M10" s="164"/>
      <c r="N10" s="164">
        <v>1.6</v>
      </c>
      <c r="O10" s="164"/>
      <c r="P10" s="221">
        <v>7.1</v>
      </c>
      <c r="R10" s="165"/>
      <c r="S10" s="165"/>
      <c r="T10" s="165"/>
      <c r="U10" s="165"/>
      <c r="V10" s="165"/>
      <c r="W10" s="165"/>
      <c r="X10" s="165"/>
      <c r="Y10" s="165"/>
      <c r="Z10" s="168"/>
    </row>
    <row r="11" spans="1:28" x14ac:dyDescent="0.2">
      <c r="A11" s="163" t="s">
        <v>114</v>
      </c>
      <c r="B11" s="165">
        <v>-63.7</v>
      </c>
      <c r="C11" s="165"/>
      <c r="D11" s="220">
        <v>28.2</v>
      </c>
      <c r="E11" s="165"/>
      <c r="F11" s="165">
        <v>-7.5</v>
      </c>
      <c r="G11" s="165"/>
      <c r="H11" s="220">
        <v>10</v>
      </c>
      <c r="I11" s="165"/>
      <c r="J11" s="168">
        <v>-2</v>
      </c>
      <c r="K11" s="164"/>
      <c r="L11" s="220">
        <v>27.5</v>
      </c>
      <c r="M11" s="164"/>
      <c r="N11" s="164">
        <v>3.6</v>
      </c>
      <c r="O11" s="164"/>
      <c r="P11" s="221">
        <v>7.1</v>
      </c>
      <c r="R11" s="165"/>
      <c r="S11" s="165"/>
      <c r="T11" s="165"/>
      <c r="U11" s="165"/>
      <c r="V11" s="165"/>
      <c r="W11" s="165"/>
      <c r="X11" s="165"/>
      <c r="Y11" s="165"/>
      <c r="Z11" s="168"/>
    </row>
    <row r="12" spans="1:28" x14ac:dyDescent="0.2">
      <c r="A12" s="163" t="s">
        <v>115</v>
      </c>
      <c r="B12" s="165">
        <v>-53.1</v>
      </c>
      <c r="C12" s="165"/>
      <c r="D12" s="220">
        <v>28.2</v>
      </c>
      <c r="E12" s="165"/>
      <c r="F12" s="165">
        <v>-7.6</v>
      </c>
      <c r="G12" s="165"/>
      <c r="H12" s="220">
        <v>10</v>
      </c>
      <c r="I12" s="165"/>
      <c r="J12" s="168">
        <v>3.1</v>
      </c>
      <c r="K12" s="164"/>
      <c r="L12" s="220">
        <v>27.5</v>
      </c>
      <c r="M12" s="164"/>
      <c r="N12" s="164">
        <v>3.6</v>
      </c>
      <c r="O12" s="164"/>
      <c r="P12" s="221">
        <v>7.1</v>
      </c>
      <c r="R12" s="165"/>
      <c r="S12" s="165"/>
      <c r="T12" s="165"/>
      <c r="U12" s="165"/>
      <c r="V12" s="165"/>
      <c r="W12" s="165"/>
      <c r="X12" s="165"/>
      <c r="Y12" s="165"/>
      <c r="Z12" s="168"/>
    </row>
    <row r="13" spans="1:28" x14ac:dyDescent="0.2">
      <c r="A13" s="163" t="s">
        <v>116</v>
      </c>
      <c r="B13" s="165"/>
      <c r="C13" s="165"/>
      <c r="D13" s="220">
        <v>28.2</v>
      </c>
      <c r="E13" s="165"/>
      <c r="F13" s="165"/>
      <c r="G13" s="165"/>
      <c r="H13" s="220">
        <v>10</v>
      </c>
      <c r="I13" s="165"/>
      <c r="J13" s="168"/>
      <c r="K13" s="164"/>
      <c r="L13" s="220">
        <v>27.5</v>
      </c>
      <c r="M13" s="164"/>
      <c r="N13" s="164"/>
      <c r="O13" s="164"/>
      <c r="P13" s="221">
        <v>7.1</v>
      </c>
      <c r="R13" s="165"/>
      <c r="S13" s="165"/>
      <c r="T13" s="165"/>
      <c r="U13" s="165"/>
      <c r="V13" s="165"/>
      <c r="W13" s="165"/>
      <c r="X13" s="165"/>
      <c r="Y13" s="165"/>
      <c r="Z13" s="168"/>
    </row>
    <row r="14" spans="1:28" x14ac:dyDescent="0.2">
      <c r="A14" s="163" t="s">
        <v>117</v>
      </c>
      <c r="B14" s="165"/>
      <c r="C14" s="165"/>
      <c r="D14" s="220">
        <v>28.2</v>
      </c>
      <c r="E14" s="165"/>
      <c r="F14" s="165"/>
      <c r="G14" s="165"/>
      <c r="H14" s="220">
        <v>10</v>
      </c>
      <c r="I14" s="165"/>
      <c r="J14" s="168"/>
      <c r="K14" s="164"/>
      <c r="L14" s="220">
        <v>27.5</v>
      </c>
      <c r="M14" s="164"/>
      <c r="N14" s="164"/>
      <c r="O14" s="164"/>
      <c r="P14" s="221">
        <v>7.1</v>
      </c>
      <c r="R14" s="165"/>
      <c r="S14" s="165"/>
      <c r="T14" s="165"/>
      <c r="U14" s="165"/>
      <c r="V14" s="165"/>
      <c r="W14" s="165"/>
      <c r="X14" s="165"/>
      <c r="Y14" s="165"/>
      <c r="Z14" s="168"/>
    </row>
    <row r="15" spans="1:28" x14ac:dyDescent="0.2">
      <c r="A15" s="163" t="s">
        <v>118</v>
      </c>
      <c r="B15" s="165"/>
      <c r="C15" s="165"/>
      <c r="D15" s="220">
        <v>28.2</v>
      </c>
      <c r="E15" s="165"/>
      <c r="F15" s="165"/>
      <c r="G15" s="165"/>
      <c r="H15" s="220">
        <v>10</v>
      </c>
      <c r="I15" s="165"/>
      <c r="J15" s="168"/>
      <c r="K15" s="164"/>
      <c r="L15" s="220">
        <v>27.5</v>
      </c>
      <c r="M15" s="164"/>
      <c r="N15" s="164"/>
      <c r="O15" s="164"/>
      <c r="P15" s="221">
        <v>7.1</v>
      </c>
      <c r="R15" s="165"/>
      <c r="S15" s="165"/>
      <c r="T15" s="165"/>
      <c r="U15" s="165"/>
      <c r="V15" s="165"/>
      <c r="W15" s="165"/>
      <c r="X15" s="165"/>
      <c r="Y15" s="165"/>
      <c r="Z15" s="168"/>
    </row>
    <row r="16" spans="1:28" s="133" customFormat="1" ht="23.25" customHeight="1" thickBot="1" x14ac:dyDescent="0.25">
      <c r="A16" s="169"/>
      <c r="B16" s="170"/>
      <c r="C16" s="170"/>
      <c r="D16" s="170"/>
      <c r="E16" s="170"/>
      <c r="F16" s="170"/>
      <c r="G16" s="170"/>
      <c r="H16" s="170"/>
      <c r="I16" s="170"/>
      <c r="J16" s="265"/>
      <c r="K16" s="265"/>
      <c r="L16" s="265"/>
      <c r="M16" s="170"/>
      <c r="N16" s="170"/>
      <c r="O16" s="170"/>
      <c r="P16" s="170"/>
      <c r="R16" s="170"/>
      <c r="S16" s="170"/>
      <c r="T16" s="170"/>
      <c r="U16" s="170"/>
      <c r="V16" s="170"/>
      <c r="W16" s="170"/>
      <c r="X16" s="170"/>
      <c r="Y16" s="170"/>
      <c r="Z16" s="167"/>
    </row>
    <row r="17" spans="1:51" ht="12.75" thickBot="1" x14ac:dyDescent="0.25">
      <c r="B17" s="259" t="s">
        <v>98</v>
      </c>
      <c r="C17" s="260"/>
      <c r="D17" s="261"/>
      <c r="F17" s="259" t="s">
        <v>11</v>
      </c>
      <c r="G17" s="260"/>
      <c r="H17" s="261"/>
      <c r="J17" s="259" t="s">
        <v>10</v>
      </c>
      <c r="K17" s="260"/>
      <c r="L17" s="261"/>
      <c r="N17" s="259" t="s">
        <v>16</v>
      </c>
      <c r="O17" s="260"/>
      <c r="P17" s="261"/>
      <c r="Q17" s="171"/>
      <c r="R17" s="259" t="s">
        <v>98</v>
      </c>
      <c r="S17" s="260"/>
      <c r="T17" s="261"/>
      <c r="V17" s="259" t="s">
        <v>11</v>
      </c>
      <c r="W17" s="260"/>
      <c r="X17" s="261"/>
      <c r="Z17" s="259" t="s">
        <v>10</v>
      </c>
      <c r="AA17" s="260"/>
      <c r="AB17" s="261"/>
      <c r="AD17" s="259" t="s">
        <v>16</v>
      </c>
      <c r="AE17" s="260"/>
      <c r="AF17" s="261"/>
    </row>
    <row r="18" spans="1:51" x14ac:dyDescent="0.2">
      <c r="B18" s="177" t="s">
        <v>20</v>
      </c>
      <c r="C18" s="172"/>
      <c r="D18" s="177" t="s">
        <v>21</v>
      </c>
      <c r="E18" s="172"/>
      <c r="F18" s="177" t="s">
        <v>20</v>
      </c>
      <c r="G18" s="172"/>
      <c r="H18" s="177" t="s">
        <v>21</v>
      </c>
      <c r="I18" s="172"/>
      <c r="J18" s="177" t="s">
        <v>20</v>
      </c>
      <c r="K18" s="172"/>
      <c r="L18" s="177" t="s">
        <v>21</v>
      </c>
      <c r="M18" s="173"/>
      <c r="N18" s="177" t="s">
        <v>20</v>
      </c>
      <c r="O18" s="172"/>
      <c r="P18" s="177" t="s">
        <v>21</v>
      </c>
      <c r="Q18" s="174"/>
      <c r="R18" s="178" t="s">
        <v>22</v>
      </c>
      <c r="S18" s="175"/>
      <c r="T18" s="178" t="s">
        <v>77</v>
      </c>
      <c r="U18" s="175"/>
      <c r="V18" s="178" t="s">
        <v>22</v>
      </c>
      <c r="W18" s="175"/>
      <c r="X18" s="178" t="s">
        <v>77</v>
      </c>
      <c r="Y18" s="175"/>
      <c r="Z18" s="178" t="s">
        <v>22</v>
      </c>
      <c r="AA18" s="175"/>
      <c r="AB18" s="178" t="s">
        <v>77</v>
      </c>
      <c r="AC18" s="176"/>
      <c r="AD18" s="178" t="s">
        <v>22</v>
      </c>
      <c r="AE18" s="175"/>
      <c r="AF18" s="178" t="s">
        <v>77</v>
      </c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</row>
    <row r="19" spans="1:51" ht="15" customHeight="1" x14ac:dyDescent="0.2">
      <c r="A19" s="217">
        <v>36982</v>
      </c>
      <c r="B19" s="179">
        <v>5.8</v>
      </c>
      <c r="C19" s="179"/>
      <c r="D19" s="179">
        <v>12</v>
      </c>
      <c r="E19" s="179"/>
      <c r="F19" s="179">
        <v>1</v>
      </c>
      <c r="G19" s="179"/>
      <c r="H19" s="179">
        <v>5</v>
      </c>
      <c r="I19" s="179"/>
      <c r="J19" s="179">
        <v>0.91500000000000004</v>
      </c>
      <c r="K19" s="179"/>
      <c r="L19" s="179">
        <v>15</v>
      </c>
      <c r="M19" s="182"/>
      <c r="N19" s="179">
        <v>0.9</v>
      </c>
      <c r="O19" s="179"/>
      <c r="P19" s="179">
        <v>4.5</v>
      </c>
      <c r="Q19" s="183"/>
      <c r="R19" s="179">
        <v>6.7</v>
      </c>
      <c r="S19" s="179"/>
      <c r="T19" s="179">
        <v>16</v>
      </c>
      <c r="U19" s="179"/>
      <c r="V19" s="179">
        <v>1.6</v>
      </c>
      <c r="W19" s="179"/>
      <c r="X19" s="179">
        <v>30</v>
      </c>
      <c r="Y19" s="179"/>
      <c r="Z19" s="179">
        <v>-18.100000000000001</v>
      </c>
      <c r="AA19" s="179"/>
      <c r="AB19" s="179">
        <v>350</v>
      </c>
      <c r="AC19" s="182"/>
      <c r="AD19" s="179">
        <v>22.5</v>
      </c>
      <c r="AE19" s="179"/>
      <c r="AF19" s="179">
        <v>40</v>
      </c>
    </row>
    <row r="20" spans="1:51" ht="15" customHeight="1" x14ac:dyDescent="0.2">
      <c r="A20" s="217">
        <v>36983</v>
      </c>
      <c r="B20" s="179">
        <v>5.8</v>
      </c>
      <c r="C20" s="179"/>
      <c r="D20" s="179">
        <v>12</v>
      </c>
      <c r="E20" s="179"/>
      <c r="F20" s="179">
        <v>1</v>
      </c>
      <c r="G20" s="179"/>
      <c r="H20" s="179">
        <v>5</v>
      </c>
      <c r="I20" s="179"/>
      <c r="J20" s="179">
        <v>0.91500000000000004</v>
      </c>
      <c r="K20" s="179"/>
      <c r="L20" s="179">
        <v>15</v>
      </c>
      <c r="M20" s="182"/>
      <c r="N20" s="179">
        <v>0.9</v>
      </c>
      <c r="O20" s="179"/>
      <c r="P20" s="179">
        <v>4.5</v>
      </c>
      <c r="Q20" s="183"/>
      <c r="R20" s="179">
        <v>6.7</v>
      </c>
      <c r="S20" s="179"/>
      <c r="T20" s="179">
        <v>16</v>
      </c>
      <c r="U20" s="179"/>
      <c r="V20" s="179">
        <v>1.6</v>
      </c>
      <c r="W20" s="179"/>
      <c r="X20" s="179">
        <v>30</v>
      </c>
      <c r="Y20" s="179"/>
      <c r="Z20" s="179">
        <v>-18.100000000000001</v>
      </c>
      <c r="AA20" s="179"/>
      <c r="AB20" s="179">
        <v>350</v>
      </c>
      <c r="AC20" s="182"/>
      <c r="AD20" s="179">
        <v>22.5</v>
      </c>
      <c r="AE20" s="179"/>
      <c r="AF20" s="179">
        <v>40</v>
      </c>
    </row>
    <row r="21" spans="1:51" ht="15" customHeight="1" x14ac:dyDescent="0.2">
      <c r="A21" s="217">
        <v>36984</v>
      </c>
      <c r="B21" s="179">
        <v>8.8000000000000007</v>
      </c>
      <c r="C21" s="179"/>
      <c r="D21" s="179">
        <v>12</v>
      </c>
      <c r="E21" s="179"/>
      <c r="F21" s="179">
        <v>0.9</v>
      </c>
      <c r="G21" s="179"/>
      <c r="H21" s="179">
        <v>5</v>
      </c>
      <c r="I21" s="179"/>
      <c r="J21" s="179">
        <v>0.8</v>
      </c>
      <c r="K21" s="179"/>
      <c r="L21" s="179">
        <v>15</v>
      </c>
      <c r="M21" s="182"/>
      <c r="N21" s="179">
        <v>0.9</v>
      </c>
      <c r="O21" s="179"/>
      <c r="P21" s="179">
        <v>4.5</v>
      </c>
      <c r="Q21" s="183"/>
      <c r="R21" s="179">
        <v>2.7</v>
      </c>
      <c r="S21" s="179"/>
      <c r="T21" s="179">
        <v>16</v>
      </c>
      <c r="U21" s="179"/>
      <c r="V21" s="179">
        <v>2.2999999999999998</v>
      </c>
      <c r="W21" s="179"/>
      <c r="X21" s="179">
        <v>30</v>
      </c>
      <c r="Y21" s="179"/>
      <c r="Z21" s="179">
        <v>-16.600000000000001</v>
      </c>
      <c r="AA21" s="179"/>
      <c r="AB21" s="179">
        <v>350</v>
      </c>
      <c r="AC21" s="182"/>
      <c r="AD21" s="179">
        <v>22.5</v>
      </c>
      <c r="AE21" s="179"/>
      <c r="AF21" s="179">
        <v>40</v>
      </c>
    </row>
    <row r="22" spans="1:51" ht="15" customHeight="1" x14ac:dyDescent="0.2">
      <c r="A22" s="217">
        <v>36985</v>
      </c>
      <c r="B22" s="179">
        <v>5.2</v>
      </c>
      <c r="C22" s="179"/>
      <c r="D22" s="179">
        <v>12</v>
      </c>
      <c r="E22" s="179"/>
      <c r="F22" s="179">
        <v>1.1000000000000001</v>
      </c>
      <c r="G22" s="179"/>
      <c r="H22" s="179">
        <v>5</v>
      </c>
      <c r="I22" s="179"/>
      <c r="J22" s="179">
        <v>0.9</v>
      </c>
      <c r="K22" s="179"/>
      <c r="L22" s="179">
        <v>15</v>
      </c>
      <c r="M22" s="182"/>
      <c r="N22" s="179">
        <v>0.9</v>
      </c>
      <c r="O22" s="179"/>
      <c r="P22" s="179">
        <v>4.5</v>
      </c>
      <c r="Q22" s="183"/>
      <c r="R22" s="179">
        <v>7.9</v>
      </c>
      <c r="S22" s="179"/>
      <c r="T22" s="179">
        <v>16</v>
      </c>
      <c r="U22" s="179"/>
      <c r="V22" s="179">
        <v>2</v>
      </c>
      <c r="W22" s="179"/>
      <c r="X22" s="179">
        <v>30</v>
      </c>
      <c r="Y22" s="179"/>
      <c r="Z22" s="179">
        <v>-25.3</v>
      </c>
      <c r="AA22" s="179"/>
      <c r="AB22" s="179">
        <v>350</v>
      </c>
      <c r="AC22" s="182"/>
      <c r="AD22" s="179">
        <v>22.5</v>
      </c>
      <c r="AE22" s="179"/>
      <c r="AF22" s="179">
        <v>40</v>
      </c>
    </row>
    <row r="23" spans="1:51" ht="15" customHeight="1" x14ac:dyDescent="0.2">
      <c r="A23" s="217">
        <v>36986</v>
      </c>
      <c r="B23" s="179">
        <v>5.4</v>
      </c>
      <c r="C23" s="179"/>
      <c r="D23" s="179">
        <v>12</v>
      </c>
      <c r="E23" s="179"/>
      <c r="F23" s="179">
        <v>1.1000000000000001</v>
      </c>
      <c r="G23" s="179"/>
      <c r="H23" s="179">
        <v>5</v>
      </c>
      <c r="I23" s="179"/>
      <c r="J23" s="179">
        <v>0.9</v>
      </c>
      <c r="K23" s="179"/>
      <c r="L23" s="179">
        <v>15</v>
      </c>
      <c r="M23" s="182"/>
      <c r="N23" s="179">
        <v>0.9</v>
      </c>
      <c r="O23" s="179"/>
      <c r="P23" s="179">
        <v>4.5</v>
      </c>
      <c r="Q23" s="183"/>
      <c r="R23" s="179">
        <v>10</v>
      </c>
      <c r="S23" s="179"/>
      <c r="T23" s="179">
        <v>16</v>
      </c>
      <c r="U23" s="179"/>
      <c r="V23" s="179">
        <v>1.5</v>
      </c>
      <c r="W23" s="179"/>
      <c r="X23" s="179">
        <v>30</v>
      </c>
      <c r="Y23" s="179"/>
      <c r="Z23" s="179">
        <v>-29.1</v>
      </c>
      <c r="AA23" s="179"/>
      <c r="AB23" s="179">
        <v>350</v>
      </c>
      <c r="AC23" s="182"/>
      <c r="AD23" s="179">
        <v>22.7</v>
      </c>
      <c r="AE23" s="179"/>
      <c r="AF23" s="179">
        <v>40</v>
      </c>
    </row>
    <row r="24" spans="1:51" ht="15" customHeight="1" x14ac:dyDescent="0.2">
      <c r="A24" s="217">
        <v>36987</v>
      </c>
      <c r="B24" s="179">
        <v>5.9</v>
      </c>
      <c r="C24" s="179"/>
      <c r="D24" s="179">
        <v>12</v>
      </c>
      <c r="E24" s="179"/>
      <c r="F24" s="179">
        <v>1</v>
      </c>
      <c r="G24" s="179"/>
      <c r="H24" s="179">
        <v>5</v>
      </c>
      <c r="I24" s="179"/>
      <c r="J24" s="179">
        <v>1</v>
      </c>
      <c r="K24" s="179"/>
      <c r="L24" s="179">
        <v>15</v>
      </c>
      <c r="M24" s="182"/>
      <c r="N24" s="179">
        <v>0.9</v>
      </c>
      <c r="O24" s="179"/>
      <c r="P24" s="179">
        <v>4.5</v>
      </c>
      <c r="Q24" s="183"/>
      <c r="R24" s="179">
        <v>10.6</v>
      </c>
      <c r="S24" s="179"/>
      <c r="T24" s="179">
        <v>16</v>
      </c>
      <c r="U24" s="179"/>
      <c r="V24" s="179">
        <v>2.2999999999999998</v>
      </c>
      <c r="W24" s="179"/>
      <c r="X24" s="179">
        <v>30</v>
      </c>
      <c r="Y24" s="179"/>
      <c r="Z24" s="179">
        <v>-25</v>
      </c>
      <c r="AA24" s="179"/>
      <c r="AB24" s="179">
        <v>350</v>
      </c>
      <c r="AC24" s="182"/>
      <c r="AD24" s="179">
        <v>20.7</v>
      </c>
      <c r="AE24" s="179"/>
      <c r="AF24" s="179">
        <v>40</v>
      </c>
    </row>
    <row r="25" spans="1:51" ht="15" customHeight="1" x14ac:dyDescent="0.2">
      <c r="A25" s="218">
        <v>36988</v>
      </c>
      <c r="B25" s="179">
        <v>5.9</v>
      </c>
      <c r="C25" s="179"/>
      <c r="D25" s="179">
        <v>12</v>
      </c>
      <c r="E25" s="179"/>
      <c r="F25" s="179">
        <v>1</v>
      </c>
      <c r="G25" s="179"/>
      <c r="H25" s="179">
        <v>5</v>
      </c>
      <c r="I25" s="179"/>
      <c r="J25" s="179">
        <v>1</v>
      </c>
      <c r="K25" s="179"/>
      <c r="L25" s="179">
        <v>15</v>
      </c>
      <c r="M25" s="182"/>
      <c r="N25" s="179">
        <v>0.9</v>
      </c>
      <c r="O25" s="179"/>
      <c r="P25" s="179">
        <v>4.5</v>
      </c>
      <c r="Q25" s="183"/>
      <c r="R25" s="179">
        <v>10.6</v>
      </c>
      <c r="S25" s="179"/>
      <c r="T25" s="179">
        <v>16</v>
      </c>
      <c r="U25" s="179"/>
      <c r="V25" s="179">
        <v>2.2999999999999998</v>
      </c>
      <c r="W25" s="179"/>
      <c r="X25" s="179">
        <v>30</v>
      </c>
      <c r="Y25" s="179"/>
      <c r="Z25" s="179">
        <v>-25</v>
      </c>
      <c r="AA25" s="179"/>
      <c r="AB25" s="179">
        <v>350</v>
      </c>
      <c r="AC25" s="182"/>
      <c r="AD25" s="179">
        <v>20.7</v>
      </c>
      <c r="AE25" s="179"/>
      <c r="AF25" s="179">
        <v>40</v>
      </c>
    </row>
    <row r="26" spans="1:51" ht="15" customHeight="1" x14ac:dyDescent="0.2">
      <c r="A26" s="218">
        <v>36989</v>
      </c>
      <c r="B26" s="179">
        <v>5.9</v>
      </c>
      <c r="C26" s="179"/>
      <c r="D26" s="179">
        <v>12</v>
      </c>
      <c r="E26" s="179"/>
      <c r="F26" s="179">
        <v>1</v>
      </c>
      <c r="G26" s="179"/>
      <c r="H26" s="179">
        <v>5</v>
      </c>
      <c r="I26" s="179"/>
      <c r="J26" s="179">
        <v>1</v>
      </c>
      <c r="K26" s="179"/>
      <c r="L26" s="179">
        <v>15</v>
      </c>
      <c r="M26" s="182"/>
      <c r="N26" s="179">
        <v>0.9</v>
      </c>
      <c r="O26" s="179"/>
      <c r="P26" s="179">
        <v>4.5</v>
      </c>
      <c r="Q26" s="183"/>
      <c r="R26" s="179">
        <v>10.6</v>
      </c>
      <c r="S26" s="179"/>
      <c r="T26" s="179">
        <v>16</v>
      </c>
      <c r="U26" s="179"/>
      <c r="V26" s="179">
        <v>2.2999999999999998</v>
      </c>
      <c r="W26" s="179"/>
      <c r="X26" s="179">
        <v>30</v>
      </c>
      <c r="Y26" s="179"/>
      <c r="Z26" s="179">
        <v>-25</v>
      </c>
      <c r="AA26" s="179"/>
      <c r="AB26" s="179">
        <v>350</v>
      </c>
      <c r="AC26" s="182"/>
      <c r="AD26" s="179">
        <v>20.7</v>
      </c>
      <c r="AE26" s="179"/>
      <c r="AF26" s="179">
        <v>40</v>
      </c>
    </row>
    <row r="27" spans="1:51" ht="15" customHeight="1" x14ac:dyDescent="0.2">
      <c r="A27" s="217">
        <v>36990</v>
      </c>
      <c r="B27" s="179">
        <v>6.5</v>
      </c>
      <c r="C27" s="179"/>
      <c r="D27" s="179">
        <v>12</v>
      </c>
      <c r="E27" s="179"/>
      <c r="F27" s="179">
        <v>0.7</v>
      </c>
      <c r="G27" s="179"/>
      <c r="H27" s="179">
        <v>5</v>
      </c>
      <c r="I27" s="179"/>
      <c r="J27" s="179">
        <v>1.2</v>
      </c>
      <c r="K27" s="179"/>
      <c r="L27" s="179">
        <v>15</v>
      </c>
      <c r="M27" s="182"/>
      <c r="N27" s="179">
        <v>0.9</v>
      </c>
      <c r="O27" s="179"/>
      <c r="P27" s="179">
        <v>4.5</v>
      </c>
      <c r="Q27" s="183"/>
      <c r="R27" s="179">
        <v>9</v>
      </c>
      <c r="S27" s="179"/>
      <c r="T27" s="179">
        <v>16</v>
      </c>
      <c r="U27" s="179"/>
      <c r="V27" s="179">
        <v>1</v>
      </c>
      <c r="W27" s="179"/>
      <c r="X27" s="179">
        <v>30</v>
      </c>
      <c r="Y27" s="179"/>
      <c r="Z27" s="179">
        <v>-31.7</v>
      </c>
      <c r="AA27" s="179"/>
      <c r="AB27" s="179">
        <v>350</v>
      </c>
      <c r="AC27" s="182"/>
      <c r="AD27" s="179">
        <v>20.5</v>
      </c>
      <c r="AE27" s="179"/>
      <c r="AF27" s="179">
        <v>40</v>
      </c>
    </row>
    <row r="28" spans="1:51" ht="15" customHeight="1" x14ac:dyDescent="0.2">
      <c r="A28" s="217">
        <v>36991</v>
      </c>
      <c r="B28" s="179">
        <v>6</v>
      </c>
      <c r="C28" s="179"/>
      <c r="D28" s="179">
        <v>12</v>
      </c>
      <c r="E28" s="179"/>
      <c r="F28" s="179">
        <v>1</v>
      </c>
      <c r="G28" s="179"/>
      <c r="H28" s="179">
        <v>5</v>
      </c>
      <c r="I28" s="179"/>
      <c r="J28" s="179">
        <v>1.2</v>
      </c>
      <c r="K28" s="179"/>
      <c r="L28" s="179">
        <v>15</v>
      </c>
      <c r="M28" s="182"/>
      <c r="N28" s="179">
        <v>0.9</v>
      </c>
      <c r="O28" s="179"/>
      <c r="P28" s="179">
        <v>4.5</v>
      </c>
      <c r="Q28" s="183"/>
      <c r="R28" s="179">
        <v>5.6</v>
      </c>
      <c r="S28" s="179"/>
      <c r="T28" s="179">
        <v>16</v>
      </c>
      <c r="U28" s="179"/>
      <c r="V28" s="179">
        <v>0.8</v>
      </c>
      <c r="W28" s="179"/>
      <c r="X28" s="179">
        <v>30</v>
      </c>
      <c r="Y28" s="179"/>
      <c r="Z28" s="179">
        <v>-22.7</v>
      </c>
      <c r="AA28" s="179"/>
      <c r="AB28" s="179">
        <v>350</v>
      </c>
      <c r="AC28" s="182"/>
      <c r="AD28" s="179">
        <v>20.5</v>
      </c>
      <c r="AE28" s="179"/>
      <c r="AF28" s="179">
        <v>40</v>
      </c>
    </row>
    <row r="29" spans="1:51" ht="15" customHeight="1" x14ac:dyDescent="0.2">
      <c r="A29" s="217">
        <v>36992</v>
      </c>
      <c r="B29" s="179">
        <v>5.8</v>
      </c>
      <c r="C29" s="179"/>
      <c r="D29" s="179">
        <v>12</v>
      </c>
      <c r="E29" s="179"/>
      <c r="F29" s="179">
        <v>1</v>
      </c>
      <c r="G29" s="179"/>
      <c r="H29" s="179">
        <v>5</v>
      </c>
      <c r="I29" s="179"/>
      <c r="J29" s="179">
        <v>1.1000000000000001</v>
      </c>
      <c r="K29" s="179"/>
      <c r="L29" s="179">
        <v>15</v>
      </c>
      <c r="M29" s="182"/>
      <c r="N29" s="179">
        <v>0.9</v>
      </c>
      <c r="O29" s="179"/>
      <c r="P29" s="179">
        <v>4.5</v>
      </c>
      <c r="Q29" s="183"/>
      <c r="R29" s="179">
        <v>5.4</v>
      </c>
      <c r="S29" s="179"/>
      <c r="T29" s="179">
        <v>16</v>
      </c>
      <c r="U29" s="179"/>
      <c r="V29" s="179">
        <v>1.3</v>
      </c>
      <c r="W29" s="179"/>
      <c r="X29" s="179">
        <v>30</v>
      </c>
      <c r="Y29" s="179"/>
      <c r="Z29" s="179">
        <v>-22.9</v>
      </c>
      <c r="AA29" s="179"/>
      <c r="AB29" s="179">
        <v>350</v>
      </c>
      <c r="AC29" s="182"/>
      <c r="AD29" s="179">
        <v>19.899999999999999</v>
      </c>
      <c r="AE29" s="179"/>
      <c r="AF29" s="179">
        <v>40</v>
      </c>
    </row>
    <row r="30" spans="1:51" ht="15" customHeight="1" x14ac:dyDescent="0.2">
      <c r="A30" s="217">
        <v>36993</v>
      </c>
      <c r="B30" s="179">
        <v>6</v>
      </c>
      <c r="C30" s="179"/>
      <c r="D30" s="179">
        <v>12</v>
      </c>
      <c r="E30" s="179"/>
      <c r="F30" s="179">
        <v>1</v>
      </c>
      <c r="G30" s="179"/>
      <c r="H30" s="179">
        <v>5</v>
      </c>
      <c r="I30" s="179"/>
      <c r="J30" s="179">
        <v>1.3</v>
      </c>
      <c r="K30" s="179"/>
      <c r="L30" s="179">
        <v>15</v>
      </c>
      <c r="M30" s="182"/>
      <c r="N30" s="179">
        <v>0.9</v>
      </c>
      <c r="O30" s="179"/>
      <c r="P30" s="179">
        <v>4.5</v>
      </c>
      <c r="Q30" s="183"/>
      <c r="R30" s="179">
        <v>3.5</v>
      </c>
      <c r="S30" s="179"/>
      <c r="T30" s="179">
        <v>16</v>
      </c>
      <c r="U30" s="179"/>
      <c r="V30" s="179">
        <v>1.9</v>
      </c>
      <c r="W30" s="179"/>
      <c r="X30" s="179">
        <v>30</v>
      </c>
      <c r="Y30" s="179"/>
      <c r="Z30" s="179">
        <v>-25.1</v>
      </c>
      <c r="AA30" s="179"/>
      <c r="AB30" s="179">
        <v>350</v>
      </c>
      <c r="AC30" s="182"/>
      <c r="AD30" s="179">
        <v>0</v>
      </c>
      <c r="AE30" s="179"/>
      <c r="AF30" s="179">
        <v>40</v>
      </c>
    </row>
    <row r="31" spans="1:51" ht="15" customHeight="1" x14ac:dyDescent="0.2">
      <c r="A31" s="217">
        <v>36994</v>
      </c>
      <c r="B31" s="179">
        <v>6</v>
      </c>
      <c r="C31" s="179"/>
      <c r="D31" s="179">
        <v>12</v>
      </c>
      <c r="E31" s="179"/>
      <c r="F31" s="179">
        <v>1</v>
      </c>
      <c r="G31" s="179"/>
      <c r="H31" s="179">
        <v>5</v>
      </c>
      <c r="I31" s="179"/>
      <c r="J31" s="179">
        <v>1.3</v>
      </c>
      <c r="K31" s="179"/>
      <c r="L31" s="179">
        <v>15</v>
      </c>
      <c r="M31" s="182"/>
      <c r="N31" s="179">
        <v>0.9</v>
      </c>
      <c r="O31" s="179"/>
      <c r="P31" s="179">
        <v>4.5</v>
      </c>
      <c r="Q31" s="183"/>
      <c r="R31" s="179">
        <v>3.5</v>
      </c>
      <c r="S31" s="179"/>
      <c r="T31" s="179">
        <v>16</v>
      </c>
      <c r="U31" s="179"/>
      <c r="V31" s="179">
        <v>1.9</v>
      </c>
      <c r="W31" s="179"/>
      <c r="X31" s="179">
        <v>30</v>
      </c>
      <c r="Y31" s="179"/>
      <c r="Z31" s="179">
        <v>-25.1</v>
      </c>
      <c r="AA31" s="179"/>
      <c r="AB31" s="179">
        <v>350</v>
      </c>
      <c r="AC31" s="182"/>
      <c r="AD31" s="179">
        <v>0</v>
      </c>
      <c r="AE31" s="179"/>
      <c r="AF31" s="179">
        <v>40</v>
      </c>
    </row>
    <row r="32" spans="1:51" ht="15" customHeight="1" x14ac:dyDescent="0.2">
      <c r="A32" s="218">
        <v>36995</v>
      </c>
      <c r="B32" s="179">
        <v>6</v>
      </c>
      <c r="C32" s="179"/>
      <c r="D32" s="179">
        <v>12</v>
      </c>
      <c r="E32" s="179"/>
      <c r="F32" s="179">
        <v>1</v>
      </c>
      <c r="G32" s="179"/>
      <c r="H32" s="179">
        <v>5</v>
      </c>
      <c r="I32" s="179"/>
      <c r="J32" s="179">
        <v>1.3</v>
      </c>
      <c r="K32" s="179"/>
      <c r="L32" s="179">
        <v>15</v>
      </c>
      <c r="M32" s="182"/>
      <c r="N32" s="179">
        <v>0.9</v>
      </c>
      <c r="O32" s="179"/>
      <c r="P32" s="179">
        <v>4.5</v>
      </c>
      <c r="Q32" s="183"/>
      <c r="R32" s="179">
        <v>3.5</v>
      </c>
      <c r="S32" s="179"/>
      <c r="T32" s="179">
        <v>16</v>
      </c>
      <c r="U32" s="179"/>
      <c r="V32" s="179">
        <v>1.9</v>
      </c>
      <c r="W32" s="179"/>
      <c r="X32" s="179">
        <v>30</v>
      </c>
      <c r="Y32" s="179"/>
      <c r="Z32" s="179">
        <v>-25.1</v>
      </c>
      <c r="AA32" s="179"/>
      <c r="AB32" s="179">
        <v>350</v>
      </c>
      <c r="AC32" s="182"/>
      <c r="AD32" s="179">
        <v>0</v>
      </c>
      <c r="AE32" s="179"/>
      <c r="AF32" s="179">
        <v>40</v>
      </c>
    </row>
    <row r="33" spans="1:35" ht="15" customHeight="1" x14ac:dyDescent="0.2">
      <c r="A33" s="218">
        <v>36996</v>
      </c>
      <c r="B33" s="179">
        <v>6</v>
      </c>
      <c r="C33" s="179"/>
      <c r="D33" s="179">
        <v>12</v>
      </c>
      <c r="E33" s="179"/>
      <c r="F33" s="179">
        <v>1</v>
      </c>
      <c r="G33" s="179"/>
      <c r="H33" s="179">
        <v>5</v>
      </c>
      <c r="I33" s="179"/>
      <c r="J33" s="179">
        <v>1.3</v>
      </c>
      <c r="K33" s="179"/>
      <c r="L33" s="179">
        <v>15</v>
      </c>
      <c r="M33" s="182"/>
      <c r="N33" s="179">
        <v>0.9</v>
      </c>
      <c r="O33" s="179"/>
      <c r="P33" s="179">
        <v>4.5</v>
      </c>
      <c r="Q33" s="183"/>
      <c r="R33" s="179">
        <v>3.5</v>
      </c>
      <c r="S33" s="179"/>
      <c r="T33" s="179">
        <v>16</v>
      </c>
      <c r="U33" s="179"/>
      <c r="V33" s="179">
        <v>1.9</v>
      </c>
      <c r="W33" s="179"/>
      <c r="X33" s="179">
        <v>30</v>
      </c>
      <c r="Y33" s="179"/>
      <c r="Z33" s="179">
        <v>-25.1</v>
      </c>
      <c r="AA33" s="179"/>
      <c r="AB33" s="179">
        <v>350</v>
      </c>
      <c r="AC33" s="182"/>
      <c r="AD33" s="179">
        <v>0</v>
      </c>
      <c r="AE33" s="179"/>
      <c r="AF33" s="179">
        <v>40</v>
      </c>
    </row>
    <row r="34" spans="1:35" ht="15" customHeight="1" x14ac:dyDescent="0.2">
      <c r="A34" s="217">
        <v>36997</v>
      </c>
      <c r="B34" s="179">
        <v>6.3</v>
      </c>
      <c r="C34" s="179"/>
      <c r="D34" s="179">
        <v>12</v>
      </c>
      <c r="E34" s="179"/>
      <c r="F34" s="179">
        <v>1</v>
      </c>
      <c r="G34" s="179"/>
      <c r="H34" s="179">
        <v>5</v>
      </c>
      <c r="I34" s="179"/>
      <c r="J34" s="179">
        <v>1.2</v>
      </c>
      <c r="K34" s="179"/>
      <c r="L34" s="179">
        <v>15</v>
      </c>
      <c r="M34" s="182"/>
      <c r="N34" s="179">
        <v>0.9</v>
      </c>
      <c r="O34" s="179"/>
      <c r="P34" s="179">
        <v>4.5</v>
      </c>
      <c r="Q34" s="183"/>
      <c r="R34" s="179">
        <v>2.5</v>
      </c>
      <c r="S34" s="179"/>
      <c r="T34" s="179">
        <v>16</v>
      </c>
      <c r="U34" s="179"/>
      <c r="V34" s="179">
        <v>-0.2</v>
      </c>
      <c r="W34" s="179"/>
      <c r="X34" s="179">
        <v>30</v>
      </c>
      <c r="Y34" s="179"/>
      <c r="Z34" s="179">
        <v>-30</v>
      </c>
      <c r="AA34" s="179"/>
      <c r="AB34" s="179">
        <v>350</v>
      </c>
      <c r="AC34" s="182"/>
      <c r="AD34" s="179">
        <v>0</v>
      </c>
      <c r="AE34" s="179"/>
      <c r="AF34" s="179">
        <v>40</v>
      </c>
    </row>
    <row r="35" spans="1:35" ht="15" customHeight="1" x14ac:dyDescent="0.2">
      <c r="A35" s="217">
        <v>36998</v>
      </c>
      <c r="B35" s="179">
        <v>7.3</v>
      </c>
      <c r="C35" s="179"/>
      <c r="D35" s="179">
        <v>12</v>
      </c>
      <c r="E35" s="179"/>
      <c r="F35" s="179">
        <v>1.1000000000000001</v>
      </c>
      <c r="G35" s="179"/>
      <c r="H35" s="179">
        <v>5</v>
      </c>
      <c r="I35" s="179"/>
      <c r="J35" s="179">
        <v>1</v>
      </c>
      <c r="K35" s="179"/>
      <c r="L35" s="179">
        <v>15</v>
      </c>
      <c r="M35" s="182"/>
      <c r="N35" s="179">
        <v>0.9</v>
      </c>
      <c r="O35" s="179"/>
      <c r="P35" s="179">
        <v>4.5</v>
      </c>
      <c r="Q35" s="183"/>
      <c r="R35" s="179">
        <v>2.2000000000000002</v>
      </c>
      <c r="S35" s="179"/>
      <c r="T35" s="179">
        <v>16</v>
      </c>
      <c r="U35" s="179"/>
      <c r="V35" s="179">
        <v>1.3</v>
      </c>
      <c r="W35" s="179"/>
      <c r="X35" s="179">
        <v>30</v>
      </c>
      <c r="Y35" s="179"/>
      <c r="Z35" s="179">
        <v>-23.4</v>
      </c>
      <c r="AA35" s="179"/>
      <c r="AB35" s="179">
        <v>350</v>
      </c>
      <c r="AC35" s="182"/>
      <c r="AD35" s="179">
        <v>0</v>
      </c>
      <c r="AE35" s="179"/>
      <c r="AF35" s="179">
        <v>40</v>
      </c>
    </row>
    <row r="36" spans="1:35" ht="15" customHeight="1" x14ac:dyDescent="0.2">
      <c r="A36" s="217">
        <v>36999</v>
      </c>
      <c r="B36" s="179">
        <v>11.9</v>
      </c>
      <c r="C36" s="179"/>
      <c r="D36" s="179">
        <v>12</v>
      </c>
      <c r="E36" s="179"/>
      <c r="F36" s="179">
        <v>1.1000000000000001</v>
      </c>
      <c r="G36" s="179"/>
      <c r="H36" s="179">
        <v>5</v>
      </c>
      <c r="I36" s="179"/>
      <c r="J36" s="179">
        <v>1</v>
      </c>
      <c r="K36" s="179"/>
      <c r="L36" s="179">
        <v>15</v>
      </c>
      <c r="M36" s="182"/>
      <c r="N36" s="179">
        <v>0.9</v>
      </c>
      <c r="O36" s="179"/>
      <c r="P36" s="179">
        <v>4.5</v>
      </c>
      <c r="Q36" s="183"/>
      <c r="R36" s="179">
        <v>-7.4</v>
      </c>
      <c r="S36" s="179"/>
      <c r="T36" s="179">
        <v>16</v>
      </c>
      <c r="U36" s="179"/>
      <c r="V36" s="179">
        <v>1.5</v>
      </c>
      <c r="W36" s="179"/>
      <c r="X36" s="179">
        <v>30</v>
      </c>
      <c r="Y36" s="179"/>
      <c r="Z36" s="179">
        <v>-27.8</v>
      </c>
      <c r="AA36" s="179"/>
      <c r="AB36" s="179">
        <v>350</v>
      </c>
      <c r="AC36" s="182"/>
      <c r="AD36" s="179">
        <v>0</v>
      </c>
      <c r="AE36" s="179"/>
      <c r="AF36" s="179">
        <v>40</v>
      </c>
    </row>
    <row r="37" spans="1:35" ht="15" customHeight="1" x14ac:dyDescent="0.2">
      <c r="A37" s="217">
        <v>37000</v>
      </c>
      <c r="B37" s="179">
        <v>10.6</v>
      </c>
      <c r="C37" s="179"/>
      <c r="D37" s="179">
        <v>12</v>
      </c>
      <c r="E37" s="179"/>
      <c r="F37" s="179">
        <v>1.1000000000000001</v>
      </c>
      <c r="G37" s="179"/>
      <c r="H37" s="179">
        <v>5</v>
      </c>
      <c r="I37" s="179"/>
      <c r="J37" s="179">
        <v>1.1000000000000001</v>
      </c>
      <c r="K37" s="179"/>
      <c r="L37" s="179">
        <v>15</v>
      </c>
      <c r="M37" s="182"/>
      <c r="N37" s="179">
        <v>0.9</v>
      </c>
      <c r="O37" s="179"/>
      <c r="P37" s="179">
        <v>4.5</v>
      </c>
      <c r="Q37" s="183"/>
      <c r="R37" s="179">
        <v>-5.5</v>
      </c>
      <c r="S37" s="179"/>
      <c r="T37" s="179">
        <v>16</v>
      </c>
      <c r="U37" s="179"/>
      <c r="V37" s="179">
        <v>1.3</v>
      </c>
      <c r="W37" s="179"/>
      <c r="X37" s="179">
        <v>30</v>
      </c>
      <c r="Y37" s="179"/>
      <c r="Z37" s="179">
        <v>-19</v>
      </c>
      <c r="AA37" s="179"/>
      <c r="AB37" s="179">
        <v>350</v>
      </c>
      <c r="AC37" s="182"/>
      <c r="AD37" s="179">
        <v>0</v>
      </c>
      <c r="AE37" s="179"/>
      <c r="AF37" s="179">
        <v>40</v>
      </c>
    </row>
    <row r="38" spans="1:35" ht="15" customHeight="1" x14ac:dyDescent="0.2">
      <c r="A38" s="217">
        <v>37001</v>
      </c>
      <c r="B38" s="179">
        <v>8.8000000000000007</v>
      </c>
      <c r="C38" s="179"/>
      <c r="D38" s="179">
        <v>12</v>
      </c>
      <c r="E38" s="179"/>
      <c r="F38" s="179">
        <v>1.1000000000000001</v>
      </c>
      <c r="G38" s="179"/>
      <c r="H38" s="179">
        <v>5</v>
      </c>
      <c r="I38" s="179"/>
      <c r="J38" s="179">
        <v>1.3</v>
      </c>
      <c r="K38" s="179"/>
      <c r="L38" s="179">
        <v>15</v>
      </c>
      <c r="M38" s="182"/>
      <c r="N38" s="179">
        <v>0.9</v>
      </c>
      <c r="O38" s="179"/>
      <c r="P38" s="179">
        <v>4.5</v>
      </c>
      <c r="Q38" s="183"/>
      <c r="R38" s="179">
        <v>-3.2</v>
      </c>
      <c r="S38" s="179"/>
      <c r="T38" s="179">
        <v>16</v>
      </c>
      <c r="U38" s="179"/>
      <c r="V38" s="179">
        <v>1.8</v>
      </c>
      <c r="W38" s="179"/>
      <c r="X38" s="179">
        <v>30</v>
      </c>
      <c r="Y38" s="179"/>
      <c r="Z38" s="179">
        <v>-23.2</v>
      </c>
      <c r="AA38" s="179"/>
      <c r="AB38" s="179">
        <v>350</v>
      </c>
      <c r="AC38" s="182"/>
      <c r="AD38" s="179">
        <v>0</v>
      </c>
      <c r="AE38" s="179"/>
      <c r="AF38" s="179">
        <v>40</v>
      </c>
    </row>
    <row r="39" spans="1:35" ht="15" customHeight="1" x14ac:dyDescent="0.2">
      <c r="A39" s="218">
        <v>37002</v>
      </c>
      <c r="B39" s="179">
        <v>8.8000000000000007</v>
      </c>
      <c r="C39" s="179"/>
      <c r="D39" s="179">
        <v>12</v>
      </c>
      <c r="E39" s="179"/>
      <c r="F39" s="179">
        <v>1.1000000000000001</v>
      </c>
      <c r="G39" s="179"/>
      <c r="H39" s="179">
        <v>5</v>
      </c>
      <c r="I39" s="179"/>
      <c r="J39" s="179">
        <v>1.3</v>
      </c>
      <c r="K39" s="179"/>
      <c r="L39" s="179">
        <v>15</v>
      </c>
      <c r="M39" s="182"/>
      <c r="N39" s="179">
        <v>0.9</v>
      </c>
      <c r="O39" s="179"/>
      <c r="P39" s="179">
        <v>4.5</v>
      </c>
      <c r="Q39" s="183"/>
      <c r="R39" s="179">
        <v>-3.2</v>
      </c>
      <c r="S39" s="179"/>
      <c r="T39" s="179">
        <v>16</v>
      </c>
      <c r="U39" s="179"/>
      <c r="V39" s="179">
        <v>1.8</v>
      </c>
      <c r="W39" s="179"/>
      <c r="X39" s="179">
        <v>30</v>
      </c>
      <c r="Y39" s="179"/>
      <c r="Z39" s="179">
        <v>-23.2</v>
      </c>
      <c r="AA39" s="179"/>
      <c r="AB39" s="179">
        <v>350</v>
      </c>
      <c r="AC39" s="182"/>
      <c r="AD39" s="179">
        <v>0</v>
      </c>
      <c r="AE39" s="179"/>
      <c r="AF39" s="179">
        <v>40</v>
      </c>
    </row>
    <row r="40" spans="1:35" ht="15" customHeight="1" x14ac:dyDescent="0.2">
      <c r="A40" s="218">
        <v>37003</v>
      </c>
      <c r="B40" s="179">
        <v>8.8000000000000007</v>
      </c>
      <c r="C40" s="179"/>
      <c r="D40" s="179">
        <v>12</v>
      </c>
      <c r="E40" s="179"/>
      <c r="F40" s="179">
        <v>1.1000000000000001</v>
      </c>
      <c r="G40" s="179"/>
      <c r="H40" s="179">
        <v>5</v>
      </c>
      <c r="I40" s="179"/>
      <c r="J40" s="179">
        <v>1.3</v>
      </c>
      <c r="K40" s="179"/>
      <c r="L40" s="179">
        <v>15</v>
      </c>
      <c r="M40" s="182"/>
      <c r="N40" s="179">
        <v>0.9</v>
      </c>
      <c r="O40" s="179"/>
      <c r="P40" s="179">
        <v>4.5</v>
      </c>
      <c r="Q40" s="183"/>
      <c r="R40" s="179">
        <v>-3.2</v>
      </c>
      <c r="S40" s="179"/>
      <c r="T40" s="179">
        <v>16</v>
      </c>
      <c r="U40" s="179"/>
      <c r="V40" s="179">
        <v>1.8</v>
      </c>
      <c r="W40" s="179"/>
      <c r="X40" s="179">
        <v>30</v>
      </c>
      <c r="Y40" s="179"/>
      <c r="Z40" s="179">
        <v>-23.2</v>
      </c>
      <c r="AA40" s="179"/>
      <c r="AB40" s="179">
        <v>350</v>
      </c>
      <c r="AC40" s="182"/>
      <c r="AD40" s="179">
        <v>0</v>
      </c>
      <c r="AE40" s="179"/>
      <c r="AF40" s="179">
        <v>40</v>
      </c>
    </row>
    <row r="41" spans="1:35" ht="15" customHeight="1" x14ac:dyDescent="0.2">
      <c r="A41" s="217">
        <v>37004</v>
      </c>
      <c r="B41" s="179">
        <v>9.3000000000000007</v>
      </c>
      <c r="C41" s="179"/>
      <c r="D41" s="179">
        <v>12</v>
      </c>
      <c r="E41" s="179"/>
      <c r="F41" s="179">
        <v>1.1000000000000001</v>
      </c>
      <c r="G41" s="179"/>
      <c r="H41" s="179">
        <v>5</v>
      </c>
      <c r="I41" s="179"/>
      <c r="J41" s="179">
        <v>1.3</v>
      </c>
      <c r="K41" s="179"/>
      <c r="L41" s="179">
        <v>15</v>
      </c>
      <c r="M41" s="182"/>
      <c r="N41" s="179">
        <v>0.9</v>
      </c>
      <c r="O41" s="179"/>
      <c r="P41" s="179">
        <v>4.5</v>
      </c>
      <c r="Q41" s="183"/>
      <c r="R41" s="179">
        <v>-4.5999999999999996</v>
      </c>
      <c r="S41" s="179"/>
      <c r="T41" s="179">
        <v>16</v>
      </c>
      <c r="U41" s="179"/>
      <c r="V41" s="179">
        <v>1.9</v>
      </c>
      <c r="W41" s="179"/>
      <c r="X41" s="179">
        <v>30</v>
      </c>
      <c r="Y41" s="179"/>
      <c r="Z41" s="179">
        <v>-16.100000000000001</v>
      </c>
      <c r="AA41" s="179"/>
      <c r="AB41" s="179">
        <v>350</v>
      </c>
      <c r="AC41" s="182"/>
      <c r="AD41" s="179">
        <v>0</v>
      </c>
      <c r="AE41" s="179"/>
      <c r="AF41" s="179">
        <v>40</v>
      </c>
    </row>
    <row r="42" spans="1:35" ht="15" customHeight="1" x14ac:dyDescent="0.2">
      <c r="A42" s="217">
        <v>37005</v>
      </c>
      <c r="B42" s="179">
        <v>8.1</v>
      </c>
      <c r="C42" s="179"/>
      <c r="D42" s="179">
        <v>12</v>
      </c>
      <c r="E42" s="179"/>
      <c r="F42" s="179">
        <v>1.1000000000000001</v>
      </c>
      <c r="G42" s="179"/>
      <c r="H42" s="179">
        <v>5</v>
      </c>
      <c r="I42" s="179"/>
      <c r="J42" s="179">
        <v>1.3</v>
      </c>
      <c r="K42" s="179"/>
      <c r="L42" s="179">
        <v>15</v>
      </c>
      <c r="M42" s="182"/>
      <c r="N42" s="179">
        <v>0.9</v>
      </c>
      <c r="O42" s="179"/>
      <c r="P42" s="179">
        <v>4.5</v>
      </c>
      <c r="Q42" s="183"/>
      <c r="R42" s="179">
        <v>-2.4</v>
      </c>
      <c r="S42" s="179"/>
      <c r="T42" s="179">
        <v>16</v>
      </c>
      <c r="U42" s="179"/>
      <c r="V42" s="179">
        <v>1.6</v>
      </c>
      <c r="W42" s="179"/>
      <c r="X42" s="179">
        <v>30</v>
      </c>
      <c r="Y42" s="179"/>
      <c r="Z42" s="179">
        <v>-38.700000000000003</v>
      </c>
      <c r="AA42" s="179"/>
      <c r="AB42" s="179">
        <v>350</v>
      </c>
      <c r="AC42" s="182"/>
      <c r="AD42" s="179">
        <v>19.5</v>
      </c>
      <c r="AE42" s="179"/>
      <c r="AF42" s="179">
        <v>40</v>
      </c>
    </row>
    <row r="43" spans="1:35" ht="15" customHeight="1" x14ac:dyDescent="0.2">
      <c r="A43" s="217">
        <v>37006</v>
      </c>
      <c r="B43" s="179">
        <v>10.3</v>
      </c>
      <c r="C43" s="179"/>
      <c r="D43" s="179">
        <v>12</v>
      </c>
      <c r="E43" s="179"/>
      <c r="F43" s="179">
        <v>1.1000000000000001</v>
      </c>
      <c r="G43" s="179"/>
      <c r="H43" s="179">
        <v>5</v>
      </c>
      <c r="I43" s="179"/>
      <c r="J43" s="179">
        <v>1.7</v>
      </c>
      <c r="K43" s="179"/>
      <c r="L43" s="179">
        <v>15</v>
      </c>
      <c r="M43" s="182"/>
      <c r="N43" s="179">
        <v>0.9</v>
      </c>
      <c r="O43" s="179"/>
      <c r="P43" s="179">
        <v>4.5</v>
      </c>
      <c r="Q43" s="183"/>
      <c r="R43" s="179">
        <v>-6.9</v>
      </c>
      <c r="S43" s="179"/>
      <c r="T43" s="179">
        <v>16</v>
      </c>
      <c r="U43" s="179"/>
      <c r="V43" s="179">
        <v>2.2999999999999998</v>
      </c>
      <c r="W43" s="179"/>
      <c r="X43" s="179">
        <v>30</v>
      </c>
      <c r="Y43" s="179"/>
      <c r="Z43" s="179">
        <v>-60</v>
      </c>
      <c r="AA43" s="179"/>
      <c r="AB43" s="179">
        <v>350</v>
      </c>
      <c r="AC43" s="182"/>
      <c r="AD43" s="179">
        <v>0</v>
      </c>
      <c r="AE43" s="179"/>
      <c r="AF43" s="179">
        <v>40</v>
      </c>
    </row>
    <row r="44" spans="1:35" ht="15" customHeight="1" x14ac:dyDescent="0.2">
      <c r="A44" s="217">
        <v>37007</v>
      </c>
      <c r="B44" s="179">
        <v>10.199999999999999</v>
      </c>
      <c r="C44" s="179"/>
      <c r="D44" s="179">
        <v>12</v>
      </c>
      <c r="E44" s="179"/>
      <c r="F44" s="179">
        <v>1.2</v>
      </c>
      <c r="G44" s="179"/>
      <c r="H44" s="179">
        <v>5</v>
      </c>
      <c r="I44" s="179"/>
      <c r="J44" s="179">
        <v>2.1</v>
      </c>
      <c r="K44" s="179"/>
      <c r="L44" s="179">
        <v>15</v>
      </c>
      <c r="M44" s="182"/>
      <c r="N44" s="179">
        <v>0.9</v>
      </c>
      <c r="O44" s="179"/>
      <c r="P44" s="179">
        <v>4.5</v>
      </c>
      <c r="Q44" s="183"/>
      <c r="R44" s="179">
        <v>-6.3</v>
      </c>
      <c r="S44" s="179"/>
      <c r="T44" s="179">
        <v>16</v>
      </c>
      <c r="U44" s="179"/>
      <c r="V44" s="179">
        <v>2.4</v>
      </c>
      <c r="W44" s="179"/>
      <c r="X44" s="179">
        <v>30</v>
      </c>
      <c r="Y44" s="179"/>
      <c r="Z44" s="179">
        <v>-80.7</v>
      </c>
      <c r="AA44" s="179"/>
      <c r="AB44" s="179">
        <v>350</v>
      </c>
      <c r="AC44" s="182"/>
      <c r="AD44" s="179">
        <v>0</v>
      </c>
      <c r="AE44" s="179"/>
      <c r="AF44" s="179">
        <v>40</v>
      </c>
    </row>
    <row r="45" spans="1:35" ht="15" customHeight="1" x14ac:dyDescent="0.2">
      <c r="A45" s="217">
        <v>37008</v>
      </c>
      <c r="B45" s="179">
        <v>10.199999999999999</v>
      </c>
      <c r="C45" s="179"/>
      <c r="D45" s="179">
        <v>12</v>
      </c>
      <c r="E45" s="179"/>
      <c r="F45" s="179">
        <v>1.2</v>
      </c>
      <c r="G45" s="179"/>
      <c r="H45" s="179">
        <v>5</v>
      </c>
      <c r="I45" s="179"/>
      <c r="J45" s="179">
        <v>2.1</v>
      </c>
      <c r="K45" s="179"/>
      <c r="L45" s="179">
        <v>15</v>
      </c>
      <c r="M45" s="182"/>
      <c r="N45" s="179">
        <v>0.9</v>
      </c>
      <c r="O45" s="179"/>
      <c r="P45" s="179">
        <v>4.5</v>
      </c>
      <c r="Q45" s="183"/>
      <c r="R45" s="179">
        <v>-6.3</v>
      </c>
      <c r="S45" s="179"/>
      <c r="T45" s="179">
        <v>16</v>
      </c>
      <c r="U45" s="179"/>
      <c r="V45" s="179">
        <v>2.4</v>
      </c>
      <c r="W45" s="179"/>
      <c r="X45" s="179">
        <v>30</v>
      </c>
      <c r="Y45" s="179"/>
      <c r="Z45" s="179">
        <v>-80.7</v>
      </c>
      <c r="AA45" s="179"/>
      <c r="AB45" s="179">
        <v>350</v>
      </c>
      <c r="AC45" s="182"/>
      <c r="AD45" s="179">
        <v>0</v>
      </c>
      <c r="AE45" s="179"/>
      <c r="AF45" s="179">
        <v>40</v>
      </c>
    </row>
    <row r="46" spans="1:35" ht="15" customHeight="1" x14ac:dyDescent="0.2">
      <c r="A46" s="218">
        <v>37009</v>
      </c>
      <c r="B46" s="179">
        <v>10.199999999999999</v>
      </c>
      <c r="C46" s="179"/>
      <c r="D46" s="179">
        <v>12</v>
      </c>
      <c r="E46" s="179"/>
      <c r="F46" s="179">
        <v>1.2</v>
      </c>
      <c r="G46" s="179"/>
      <c r="H46" s="179">
        <v>5</v>
      </c>
      <c r="I46" s="179"/>
      <c r="J46" s="179">
        <v>2.1</v>
      </c>
      <c r="K46" s="179"/>
      <c r="L46" s="179">
        <v>15</v>
      </c>
      <c r="M46" s="182"/>
      <c r="N46" s="179">
        <v>0.9</v>
      </c>
      <c r="O46" s="179"/>
      <c r="P46" s="179">
        <v>4.5</v>
      </c>
      <c r="Q46" s="183"/>
      <c r="R46" s="179">
        <v>-6.3</v>
      </c>
      <c r="S46" s="179"/>
      <c r="T46" s="179">
        <v>16</v>
      </c>
      <c r="U46" s="179"/>
      <c r="V46" s="179">
        <v>2.4</v>
      </c>
      <c r="W46" s="179"/>
      <c r="X46" s="179">
        <v>30</v>
      </c>
      <c r="Y46" s="179"/>
      <c r="Z46" s="179">
        <v>-80.7</v>
      </c>
      <c r="AA46" s="179"/>
      <c r="AB46" s="179">
        <v>350</v>
      </c>
      <c r="AC46" s="182"/>
      <c r="AD46" s="179">
        <v>0</v>
      </c>
      <c r="AE46" s="179"/>
      <c r="AF46" s="179">
        <v>40</v>
      </c>
    </row>
    <row r="47" spans="1:35" ht="15" customHeight="1" x14ac:dyDescent="0.2">
      <c r="A47" s="218">
        <v>37010</v>
      </c>
      <c r="B47" s="179">
        <v>10.199999999999999</v>
      </c>
      <c r="C47" s="179"/>
      <c r="D47" s="179">
        <v>12</v>
      </c>
      <c r="E47" s="179"/>
      <c r="F47" s="179">
        <v>1.2</v>
      </c>
      <c r="G47" s="179"/>
      <c r="H47" s="179">
        <v>5</v>
      </c>
      <c r="I47" s="179"/>
      <c r="J47" s="179">
        <v>2.1</v>
      </c>
      <c r="K47" s="179"/>
      <c r="L47" s="179">
        <v>15</v>
      </c>
      <c r="M47" s="182"/>
      <c r="N47" s="179">
        <v>0.9</v>
      </c>
      <c r="O47" s="179"/>
      <c r="P47" s="179">
        <v>4.5</v>
      </c>
      <c r="Q47" s="183"/>
      <c r="R47" s="179">
        <v>-6.3</v>
      </c>
      <c r="S47" s="179"/>
      <c r="T47" s="179">
        <v>16</v>
      </c>
      <c r="U47" s="179"/>
      <c r="V47" s="179">
        <v>2.4</v>
      </c>
      <c r="W47" s="179"/>
      <c r="X47" s="179">
        <v>30</v>
      </c>
      <c r="Y47" s="179"/>
      <c r="Z47" s="179">
        <v>-80.7</v>
      </c>
      <c r="AA47" s="179"/>
      <c r="AB47" s="179">
        <v>350</v>
      </c>
      <c r="AC47" s="182"/>
      <c r="AD47" s="179">
        <v>0</v>
      </c>
      <c r="AE47" s="179"/>
      <c r="AF47" s="179">
        <v>40</v>
      </c>
    </row>
    <row r="48" spans="1:35" s="181" customFormat="1" ht="15" customHeight="1" x14ac:dyDescent="0.2">
      <c r="A48" s="217">
        <v>37011</v>
      </c>
      <c r="B48" s="179">
        <v>8.4</v>
      </c>
      <c r="C48" s="179"/>
      <c r="D48" s="179">
        <v>12</v>
      </c>
      <c r="E48" s="179"/>
      <c r="F48" s="179">
        <v>1.2</v>
      </c>
      <c r="G48" s="179"/>
      <c r="H48" s="179">
        <v>5</v>
      </c>
      <c r="I48" s="179"/>
      <c r="J48" s="179">
        <v>2.9</v>
      </c>
      <c r="K48" s="179"/>
      <c r="L48" s="179">
        <v>15</v>
      </c>
      <c r="M48" s="184"/>
      <c r="N48" s="179">
        <v>0.9</v>
      </c>
      <c r="O48" s="179"/>
      <c r="P48" s="179">
        <v>4.5</v>
      </c>
      <c r="Q48" s="185"/>
      <c r="R48" s="179">
        <v>-4</v>
      </c>
      <c r="S48" s="179"/>
      <c r="T48" s="179">
        <v>16</v>
      </c>
      <c r="U48" s="179"/>
      <c r="V48" s="179">
        <v>2.5</v>
      </c>
      <c r="W48" s="179"/>
      <c r="X48" s="179">
        <v>30</v>
      </c>
      <c r="Y48" s="179"/>
      <c r="Z48" s="179">
        <v>-88.5</v>
      </c>
      <c r="AA48" s="179"/>
      <c r="AB48" s="179">
        <v>350</v>
      </c>
      <c r="AC48" s="184"/>
      <c r="AD48" s="179">
        <v>0</v>
      </c>
      <c r="AE48" s="179"/>
      <c r="AF48" s="179">
        <v>40</v>
      </c>
      <c r="AG48" s="180"/>
      <c r="AH48" s="180"/>
      <c r="AI48" s="180"/>
    </row>
    <row r="49" spans="1:35" s="181" customFormat="1" ht="15" customHeight="1" x14ac:dyDescent="0.2">
      <c r="A49" s="217">
        <v>37012</v>
      </c>
      <c r="B49" s="179">
        <v>9.4</v>
      </c>
      <c r="C49" s="179"/>
      <c r="D49" s="179">
        <v>12</v>
      </c>
      <c r="E49" s="179"/>
      <c r="F49" s="179">
        <v>1.2</v>
      </c>
      <c r="G49" s="179"/>
      <c r="H49" s="179">
        <v>5</v>
      </c>
      <c r="I49" s="179"/>
      <c r="J49" s="179">
        <v>2.8</v>
      </c>
      <c r="K49" s="179"/>
      <c r="L49" s="179">
        <v>15</v>
      </c>
      <c r="M49" s="184"/>
      <c r="N49" s="179">
        <v>0.9</v>
      </c>
      <c r="O49" s="179"/>
      <c r="P49" s="179">
        <v>4.5</v>
      </c>
      <c r="Q49" s="185"/>
      <c r="R49" s="179">
        <v>-4.5999999999999996</v>
      </c>
      <c r="S49" s="179"/>
      <c r="T49" s="179">
        <v>16</v>
      </c>
      <c r="U49" s="179"/>
      <c r="V49" s="179">
        <v>2.2000000000000002</v>
      </c>
      <c r="W49" s="179"/>
      <c r="X49" s="179">
        <v>30</v>
      </c>
      <c r="Y49" s="179"/>
      <c r="Z49" s="179">
        <v>-92</v>
      </c>
      <c r="AA49" s="179"/>
      <c r="AB49" s="179">
        <v>350</v>
      </c>
      <c r="AC49" s="184"/>
      <c r="AD49" s="179">
        <v>0</v>
      </c>
      <c r="AE49" s="179"/>
      <c r="AF49" s="179">
        <v>40</v>
      </c>
      <c r="AG49" s="180"/>
      <c r="AH49" s="180"/>
      <c r="AI49" s="180"/>
    </row>
    <row r="50" spans="1:35" s="181" customFormat="1" ht="15" customHeight="1" x14ac:dyDescent="0.2">
      <c r="A50" s="217">
        <v>37013</v>
      </c>
      <c r="B50" s="179">
        <v>9.1999999999999993</v>
      </c>
      <c r="C50" s="179"/>
      <c r="D50" s="179">
        <v>12</v>
      </c>
      <c r="E50" s="179"/>
      <c r="F50" s="179">
        <v>1.3</v>
      </c>
      <c r="G50" s="179"/>
      <c r="H50" s="179">
        <v>5</v>
      </c>
      <c r="I50" s="179"/>
      <c r="J50" s="179">
        <v>2.8</v>
      </c>
      <c r="K50" s="179"/>
      <c r="L50" s="179">
        <v>15</v>
      </c>
      <c r="M50" s="184"/>
      <c r="N50" s="179">
        <v>0.9</v>
      </c>
      <c r="O50" s="179"/>
      <c r="P50" s="179">
        <v>4.5</v>
      </c>
      <c r="Q50" s="185"/>
      <c r="R50" s="179">
        <v>-4.9000000000000004</v>
      </c>
      <c r="S50" s="179"/>
      <c r="T50" s="179">
        <v>16</v>
      </c>
      <c r="U50" s="179"/>
      <c r="V50" s="179">
        <v>-0.7</v>
      </c>
      <c r="W50" s="179"/>
      <c r="X50" s="179">
        <v>30</v>
      </c>
      <c r="Y50" s="179"/>
      <c r="Z50" s="179">
        <v>-80.5</v>
      </c>
      <c r="AA50" s="179"/>
      <c r="AB50" s="179">
        <v>350</v>
      </c>
      <c r="AC50" s="184"/>
      <c r="AD50" s="179">
        <v>0</v>
      </c>
      <c r="AE50" s="179"/>
      <c r="AF50" s="179">
        <v>40</v>
      </c>
      <c r="AG50" s="180"/>
      <c r="AH50" s="180"/>
      <c r="AI50" s="180"/>
    </row>
    <row r="51" spans="1:35" ht="15" customHeight="1" x14ac:dyDescent="0.2">
      <c r="A51" s="217">
        <v>37014</v>
      </c>
      <c r="B51" s="179">
        <v>13.1</v>
      </c>
      <c r="C51" s="179"/>
      <c r="D51" s="179">
        <v>12</v>
      </c>
      <c r="E51" s="179"/>
      <c r="F51" s="179">
        <v>1.3</v>
      </c>
      <c r="G51" s="179"/>
      <c r="H51" s="179">
        <v>5</v>
      </c>
      <c r="I51" s="179"/>
      <c r="J51" s="179">
        <v>3.3</v>
      </c>
      <c r="K51" s="179"/>
      <c r="L51" s="179">
        <v>15</v>
      </c>
      <c r="M51" s="182"/>
      <c r="N51" s="179">
        <v>0.9</v>
      </c>
      <c r="O51" s="179"/>
      <c r="P51" s="179">
        <v>4.5</v>
      </c>
      <c r="Q51" s="183"/>
      <c r="R51" s="179">
        <v>-8.6</v>
      </c>
      <c r="S51" s="179"/>
      <c r="T51" s="179">
        <v>16</v>
      </c>
      <c r="U51" s="179"/>
      <c r="V51" s="179">
        <v>-0.4</v>
      </c>
      <c r="W51" s="179"/>
      <c r="X51" s="179">
        <v>30</v>
      </c>
      <c r="Y51" s="179"/>
      <c r="Z51" s="179">
        <v>-91.1</v>
      </c>
      <c r="AA51" s="179"/>
      <c r="AB51" s="179">
        <v>350</v>
      </c>
      <c r="AC51" s="182"/>
      <c r="AD51" s="179">
        <v>0</v>
      </c>
      <c r="AE51" s="179"/>
      <c r="AF51" s="179">
        <v>40</v>
      </c>
      <c r="AG51" s="48"/>
      <c r="AH51" s="48"/>
      <c r="AI51" s="48"/>
    </row>
    <row r="52" spans="1:35" ht="15" customHeight="1" x14ac:dyDescent="0.2">
      <c r="A52" s="217">
        <v>37015</v>
      </c>
      <c r="B52" s="179">
        <v>9</v>
      </c>
      <c r="C52" s="179"/>
      <c r="D52" s="179">
        <v>12</v>
      </c>
      <c r="E52" s="179"/>
      <c r="F52" s="179">
        <v>1.3</v>
      </c>
      <c r="G52" s="179"/>
      <c r="H52" s="179">
        <v>5</v>
      </c>
      <c r="I52" s="179"/>
      <c r="J52" s="179">
        <v>3.2</v>
      </c>
      <c r="K52" s="179"/>
      <c r="L52" s="179">
        <v>15</v>
      </c>
      <c r="M52" s="182"/>
      <c r="N52" s="179">
        <v>0.9</v>
      </c>
      <c r="O52" s="179"/>
      <c r="P52" s="179">
        <v>4.5</v>
      </c>
      <c r="Q52" s="183"/>
      <c r="R52" s="179">
        <v>-5.7</v>
      </c>
      <c r="S52" s="179"/>
      <c r="T52" s="179">
        <v>16</v>
      </c>
      <c r="U52" s="179"/>
      <c r="V52" s="179">
        <v>-0.4</v>
      </c>
      <c r="W52" s="179"/>
      <c r="X52" s="179">
        <v>30</v>
      </c>
      <c r="Y52" s="179"/>
      <c r="Z52" s="179">
        <v>-102.8</v>
      </c>
      <c r="AA52" s="179"/>
      <c r="AB52" s="179">
        <v>350</v>
      </c>
      <c r="AC52" s="182"/>
      <c r="AD52" s="179">
        <v>0</v>
      </c>
      <c r="AE52" s="179"/>
      <c r="AF52" s="179">
        <v>40</v>
      </c>
      <c r="AG52" s="48"/>
      <c r="AH52" s="48"/>
      <c r="AI52" s="48"/>
    </row>
    <row r="53" spans="1:35" ht="15" customHeight="1" x14ac:dyDescent="0.2">
      <c r="A53" s="218">
        <v>37016</v>
      </c>
      <c r="B53" s="179">
        <v>9</v>
      </c>
      <c r="C53" s="179"/>
      <c r="D53" s="179">
        <v>12</v>
      </c>
      <c r="E53" s="179"/>
      <c r="F53" s="179">
        <v>1.3</v>
      </c>
      <c r="G53" s="179"/>
      <c r="H53" s="179">
        <v>5</v>
      </c>
      <c r="I53" s="179"/>
      <c r="J53" s="179">
        <v>3.2</v>
      </c>
      <c r="K53" s="179"/>
      <c r="L53" s="179">
        <v>15</v>
      </c>
      <c r="M53" s="182"/>
      <c r="N53" s="179">
        <v>0.9</v>
      </c>
      <c r="O53" s="179"/>
      <c r="P53" s="179">
        <v>4.5</v>
      </c>
      <c r="Q53" s="183"/>
      <c r="R53" s="179">
        <v>-5.7</v>
      </c>
      <c r="S53" s="179"/>
      <c r="T53" s="179">
        <v>16</v>
      </c>
      <c r="U53" s="179"/>
      <c r="V53" s="179">
        <v>-0.4</v>
      </c>
      <c r="W53" s="179"/>
      <c r="X53" s="179">
        <v>30</v>
      </c>
      <c r="Y53" s="179"/>
      <c r="Z53" s="179">
        <v>-102.8</v>
      </c>
      <c r="AA53" s="179"/>
      <c r="AB53" s="179">
        <v>350</v>
      </c>
      <c r="AC53" s="182"/>
      <c r="AD53" s="179">
        <v>0</v>
      </c>
      <c r="AE53" s="179"/>
      <c r="AF53" s="179">
        <v>40</v>
      </c>
      <c r="AG53" s="48"/>
      <c r="AH53" s="48"/>
      <c r="AI53" s="48"/>
    </row>
    <row r="54" spans="1:35" ht="15" customHeight="1" x14ac:dyDescent="0.2">
      <c r="A54" s="218">
        <v>37017</v>
      </c>
      <c r="B54" s="179">
        <v>9</v>
      </c>
      <c r="C54" s="179"/>
      <c r="D54" s="179">
        <v>12</v>
      </c>
      <c r="E54" s="179"/>
      <c r="F54" s="179">
        <v>1.3</v>
      </c>
      <c r="G54" s="179"/>
      <c r="H54" s="179">
        <v>5</v>
      </c>
      <c r="I54" s="179"/>
      <c r="J54" s="179">
        <v>3.2</v>
      </c>
      <c r="K54" s="179"/>
      <c r="L54" s="179">
        <v>15</v>
      </c>
      <c r="M54" s="182"/>
      <c r="N54" s="179">
        <v>0.9</v>
      </c>
      <c r="O54" s="179"/>
      <c r="P54" s="179">
        <v>4.5</v>
      </c>
      <c r="Q54" s="183"/>
      <c r="R54" s="179">
        <v>-5.7</v>
      </c>
      <c r="S54" s="179"/>
      <c r="T54" s="179">
        <v>16</v>
      </c>
      <c r="U54" s="179"/>
      <c r="V54" s="179">
        <v>-0.4</v>
      </c>
      <c r="W54" s="179"/>
      <c r="X54" s="179">
        <v>30</v>
      </c>
      <c r="Y54" s="179"/>
      <c r="Z54" s="179">
        <v>-102.8</v>
      </c>
      <c r="AA54" s="179"/>
      <c r="AB54" s="179">
        <v>350</v>
      </c>
      <c r="AC54" s="182"/>
      <c r="AD54" s="179">
        <v>0</v>
      </c>
      <c r="AE54" s="179"/>
      <c r="AF54" s="179">
        <v>40</v>
      </c>
      <c r="AG54" s="48"/>
      <c r="AH54" s="48"/>
      <c r="AI54" s="48"/>
    </row>
    <row r="55" spans="1:35" ht="15" customHeight="1" x14ac:dyDescent="0.2">
      <c r="A55" s="217">
        <v>37018</v>
      </c>
      <c r="B55" s="179">
        <v>8.1999999999999993</v>
      </c>
      <c r="C55" s="179"/>
      <c r="D55" s="179">
        <v>12</v>
      </c>
      <c r="E55" s="179"/>
      <c r="F55" s="179">
        <v>1.3</v>
      </c>
      <c r="G55" s="179"/>
      <c r="H55" s="179">
        <v>4.5</v>
      </c>
      <c r="I55" s="179"/>
      <c r="J55" s="179">
        <v>3.6</v>
      </c>
      <c r="K55" s="179"/>
      <c r="L55" s="179">
        <v>15</v>
      </c>
      <c r="M55" s="182"/>
      <c r="N55" s="179">
        <v>0.9</v>
      </c>
      <c r="O55" s="179"/>
      <c r="P55" s="179">
        <v>4.5</v>
      </c>
      <c r="Q55" s="183"/>
      <c r="R55" s="179">
        <v>-4.3</v>
      </c>
      <c r="S55" s="179"/>
      <c r="T55" s="179">
        <v>16</v>
      </c>
      <c r="U55" s="179"/>
      <c r="V55" s="179">
        <v>-0.3</v>
      </c>
      <c r="W55" s="179"/>
      <c r="X55" s="179">
        <v>30</v>
      </c>
      <c r="Y55" s="179"/>
      <c r="Z55" s="179">
        <v>-113</v>
      </c>
      <c r="AA55" s="179"/>
      <c r="AB55" s="179">
        <v>350</v>
      </c>
      <c r="AC55" s="182"/>
      <c r="AD55" s="179">
        <v>0</v>
      </c>
      <c r="AE55" s="179"/>
      <c r="AF55" s="179">
        <v>40</v>
      </c>
      <c r="AG55" s="48"/>
      <c r="AH55" s="48"/>
      <c r="AI55" s="48"/>
    </row>
    <row r="56" spans="1:35" ht="15" customHeight="1" x14ac:dyDescent="0.2">
      <c r="A56" s="217">
        <v>37019</v>
      </c>
      <c r="B56" s="179">
        <v>9.1</v>
      </c>
      <c r="C56" s="179"/>
      <c r="D56" s="179">
        <v>12</v>
      </c>
      <c r="E56" s="179"/>
      <c r="F56" s="179">
        <v>1.4</v>
      </c>
      <c r="G56" s="179"/>
      <c r="H56" s="179">
        <v>5</v>
      </c>
      <c r="I56" s="179"/>
      <c r="J56" s="179">
        <v>3.8</v>
      </c>
      <c r="K56" s="179"/>
      <c r="L56" s="179">
        <v>15</v>
      </c>
      <c r="M56" s="182"/>
      <c r="N56" s="179">
        <v>0.9</v>
      </c>
      <c r="O56" s="179"/>
      <c r="P56" s="179">
        <v>4.5</v>
      </c>
      <c r="Q56" s="183"/>
      <c r="R56" s="179">
        <v>-6.1</v>
      </c>
      <c r="S56" s="179"/>
      <c r="T56" s="179">
        <v>16</v>
      </c>
      <c r="U56" s="179"/>
      <c r="V56" s="179">
        <v>-0.5</v>
      </c>
      <c r="W56" s="179"/>
      <c r="X56" s="179">
        <v>30</v>
      </c>
      <c r="Y56" s="179"/>
      <c r="Z56" s="179">
        <v>-122.7</v>
      </c>
      <c r="AA56" s="179"/>
      <c r="AB56" s="179">
        <v>350</v>
      </c>
      <c r="AC56" s="182"/>
      <c r="AD56" s="179">
        <v>0</v>
      </c>
      <c r="AE56" s="179"/>
      <c r="AF56" s="179">
        <v>40</v>
      </c>
      <c r="AG56" s="48"/>
      <c r="AH56" s="48"/>
      <c r="AI56" s="48"/>
    </row>
    <row r="57" spans="1:35" ht="15" customHeight="1" x14ac:dyDescent="0.2">
      <c r="A57" s="217">
        <v>37020</v>
      </c>
      <c r="B57" s="179">
        <v>10.4</v>
      </c>
      <c r="C57" s="179"/>
      <c r="D57" s="179">
        <v>15</v>
      </c>
      <c r="E57" s="179"/>
      <c r="F57" s="179">
        <v>1.1000000000000001</v>
      </c>
      <c r="G57" s="179"/>
      <c r="H57" s="179">
        <v>7</v>
      </c>
      <c r="I57" s="179"/>
      <c r="J57" s="179">
        <v>4</v>
      </c>
      <c r="K57" s="179"/>
      <c r="L57" s="179">
        <v>15</v>
      </c>
      <c r="M57" s="182"/>
      <c r="N57" s="179">
        <v>0.9</v>
      </c>
      <c r="O57" s="179"/>
      <c r="P57" s="179">
        <v>4.5</v>
      </c>
      <c r="Q57" s="183"/>
      <c r="R57" s="179">
        <v>-9</v>
      </c>
      <c r="S57" s="179"/>
      <c r="T57" s="179">
        <v>18</v>
      </c>
      <c r="U57" s="179"/>
      <c r="V57" s="179">
        <v>0.5</v>
      </c>
      <c r="W57" s="179"/>
      <c r="X57" s="179">
        <v>30</v>
      </c>
      <c r="Y57" s="179"/>
      <c r="Z57" s="179">
        <v>-122.8</v>
      </c>
      <c r="AA57" s="179"/>
      <c r="AB57" s="179">
        <v>350</v>
      </c>
      <c r="AC57" s="182"/>
      <c r="AD57" s="179">
        <v>12.7</v>
      </c>
      <c r="AE57" s="179"/>
      <c r="AF57" s="179">
        <v>40</v>
      </c>
      <c r="AG57" s="48"/>
      <c r="AH57" s="48"/>
      <c r="AI57" s="48"/>
    </row>
    <row r="58" spans="1:35" ht="15" customHeight="1" x14ac:dyDescent="0.2">
      <c r="A58" s="217">
        <v>37021</v>
      </c>
      <c r="B58" s="179">
        <v>9.1</v>
      </c>
      <c r="C58" s="179"/>
      <c r="D58" s="179">
        <v>12</v>
      </c>
      <c r="E58" s="179"/>
      <c r="F58" s="179">
        <v>1.4</v>
      </c>
      <c r="G58" s="179"/>
      <c r="H58" s="179">
        <v>5</v>
      </c>
      <c r="I58" s="179"/>
      <c r="J58" s="179">
        <v>4.0999999999999996</v>
      </c>
      <c r="K58" s="179"/>
      <c r="L58" s="179">
        <v>15</v>
      </c>
      <c r="M58" s="182"/>
      <c r="N58" s="179">
        <v>0.9</v>
      </c>
      <c r="O58" s="179"/>
      <c r="P58" s="179">
        <v>4.5</v>
      </c>
      <c r="Q58" s="183"/>
      <c r="R58" s="179">
        <v>-6.3</v>
      </c>
      <c r="S58" s="179"/>
      <c r="T58" s="179">
        <v>16</v>
      </c>
      <c r="U58" s="179"/>
      <c r="V58" s="179">
        <v>-0.6</v>
      </c>
      <c r="W58" s="179"/>
      <c r="X58" s="179">
        <v>30</v>
      </c>
      <c r="Y58" s="179"/>
      <c r="Z58" s="179">
        <v>-92.9</v>
      </c>
      <c r="AA58" s="179"/>
      <c r="AB58" s="179">
        <v>350</v>
      </c>
      <c r="AC58" s="182"/>
      <c r="AD58" s="179">
        <v>0</v>
      </c>
      <c r="AE58" s="179"/>
      <c r="AF58" s="179">
        <v>40</v>
      </c>
      <c r="AG58" s="48"/>
      <c r="AH58" s="48"/>
      <c r="AI58" s="48"/>
    </row>
    <row r="59" spans="1:35" ht="15" customHeight="1" x14ac:dyDescent="0.2">
      <c r="A59" s="217">
        <v>37022</v>
      </c>
      <c r="B59" s="179">
        <v>8.1</v>
      </c>
      <c r="C59" s="179"/>
      <c r="D59" s="179">
        <v>12</v>
      </c>
      <c r="E59" s="179"/>
      <c r="F59" s="179">
        <v>1.3</v>
      </c>
      <c r="G59" s="179"/>
      <c r="H59" s="179">
        <v>5</v>
      </c>
      <c r="I59" s="179"/>
      <c r="J59" s="179">
        <v>3.7</v>
      </c>
      <c r="K59" s="179"/>
      <c r="L59" s="179">
        <v>15</v>
      </c>
      <c r="M59" s="182"/>
      <c r="N59" s="179">
        <v>0.9</v>
      </c>
      <c r="O59" s="179"/>
      <c r="P59" s="179">
        <v>4.5</v>
      </c>
      <c r="Q59" s="183"/>
      <c r="R59" s="179">
        <v>-5.2</v>
      </c>
      <c r="S59" s="179"/>
      <c r="T59" s="179">
        <v>16</v>
      </c>
      <c r="U59" s="179"/>
      <c r="V59" s="179">
        <v>-0.3</v>
      </c>
      <c r="W59" s="179"/>
      <c r="X59" s="179">
        <v>30</v>
      </c>
      <c r="Y59" s="179"/>
      <c r="Z59" s="179">
        <v>-87.3</v>
      </c>
      <c r="AA59" s="179"/>
      <c r="AB59" s="179">
        <v>350</v>
      </c>
      <c r="AC59" s="182"/>
      <c r="AD59" s="179">
        <v>0</v>
      </c>
      <c r="AE59" s="179"/>
      <c r="AF59" s="179">
        <v>40</v>
      </c>
      <c r="AG59" s="48"/>
      <c r="AH59" s="48"/>
      <c r="AI59" s="48"/>
    </row>
    <row r="60" spans="1:35" ht="15" customHeight="1" x14ac:dyDescent="0.2">
      <c r="A60" s="218">
        <v>37023</v>
      </c>
      <c r="B60" s="179">
        <v>8.1</v>
      </c>
      <c r="C60" s="179"/>
      <c r="D60" s="179">
        <v>12</v>
      </c>
      <c r="E60" s="179"/>
      <c r="F60" s="179">
        <v>1.3</v>
      </c>
      <c r="G60" s="179"/>
      <c r="H60" s="179">
        <v>5</v>
      </c>
      <c r="I60" s="179"/>
      <c r="J60" s="179">
        <v>3.7</v>
      </c>
      <c r="K60" s="179"/>
      <c r="L60" s="179">
        <v>15</v>
      </c>
      <c r="M60" s="182"/>
      <c r="N60" s="179">
        <v>0.9</v>
      </c>
      <c r="O60" s="179"/>
      <c r="P60" s="179">
        <v>4.5</v>
      </c>
      <c r="Q60" s="183"/>
      <c r="R60" s="179">
        <v>-5.2</v>
      </c>
      <c r="S60" s="179"/>
      <c r="T60" s="179">
        <v>16</v>
      </c>
      <c r="U60" s="179"/>
      <c r="V60" s="179">
        <v>-0.3</v>
      </c>
      <c r="W60" s="179"/>
      <c r="X60" s="179">
        <v>30</v>
      </c>
      <c r="Y60" s="179"/>
      <c r="Z60" s="179">
        <v>-87.3</v>
      </c>
      <c r="AA60" s="179"/>
      <c r="AB60" s="179">
        <v>350</v>
      </c>
      <c r="AC60" s="182"/>
      <c r="AD60" s="179">
        <v>0</v>
      </c>
      <c r="AE60" s="179"/>
      <c r="AF60" s="179">
        <v>40</v>
      </c>
      <c r="AG60" s="48"/>
      <c r="AH60" s="48"/>
      <c r="AI60" s="48"/>
    </row>
    <row r="61" spans="1:35" ht="15" customHeight="1" x14ac:dyDescent="0.2">
      <c r="A61" s="218">
        <v>37024</v>
      </c>
      <c r="B61" s="179">
        <v>8.1</v>
      </c>
      <c r="C61" s="179"/>
      <c r="D61" s="179">
        <v>12</v>
      </c>
      <c r="E61" s="179"/>
      <c r="F61" s="179">
        <v>1.3</v>
      </c>
      <c r="G61" s="179"/>
      <c r="H61" s="179">
        <v>5</v>
      </c>
      <c r="I61" s="179"/>
      <c r="J61" s="179">
        <v>3.7</v>
      </c>
      <c r="K61" s="179"/>
      <c r="L61" s="179">
        <v>15</v>
      </c>
      <c r="M61" s="182"/>
      <c r="N61" s="179">
        <v>0.9</v>
      </c>
      <c r="O61" s="179"/>
      <c r="P61" s="179">
        <v>4.5</v>
      </c>
      <c r="Q61" s="183"/>
      <c r="R61" s="179">
        <v>-5.2</v>
      </c>
      <c r="S61" s="179"/>
      <c r="T61" s="179">
        <v>16</v>
      </c>
      <c r="U61" s="179"/>
      <c r="V61" s="179">
        <v>-0.3</v>
      </c>
      <c r="W61" s="179"/>
      <c r="X61" s="179">
        <v>30</v>
      </c>
      <c r="Y61" s="179"/>
      <c r="Z61" s="179">
        <v>-87.3</v>
      </c>
      <c r="AA61" s="179"/>
      <c r="AB61" s="179">
        <v>350</v>
      </c>
      <c r="AC61" s="182"/>
      <c r="AD61" s="179">
        <v>0</v>
      </c>
      <c r="AE61" s="179"/>
      <c r="AF61" s="179">
        <v>40</v>
      </c>
      <c r="AG61" s="48"/>
      <c r="AH61" s="48"/>
      <c r="AI61" s="48"/>
    </row>
    <row r="62" spans="1:35" ht="15" customHeight="1" x14ac:dyDescent="0.2">
      <c r="A62" s="217">
        <v>37025</v>
      </c>
      <c r="B62" s="179">
        <v>8.1</v>
      </c>
      <c r="C62" s="179"/>
      <c r="D62" s="179">
        <v>12</v>
      </c>
      <c r="E62" s="179"/>
      <c r="F62" s="179">
        <v>1.3</v>
      </c>
      <c r="G62" s="179"/>
      <c r="H62" s="179">
        <v>5</v>
      </c>
      <c r="I62" s="179"/>
      <c r="J62" s="179">
        <v>4</v>
      </c>
      <c r="K62" s="179"/>
      <c r="L62" s="179">
        <v>15</v>
      </c>
      <c r="M62" s="182"/>
      <c r="N62" s="179">
        <v>0.9</v>
      </c>
      <c r="O62" s="179"/>
      <c r="P62" s="179">
        <v>4.5</v>
      </c>
      <c r="Q62" s="183"/>
      <c r="R62" s="179">
        <v>-5.2</v>
      </c>
      <c r="S62" s="179"/>
      <c r="T62" s="179">
        <v>16</v>
      </c>
      <c r="U62" s="179"/>
      <c r="V62" s="179">
        <v>1.2</v>
      </c>
      <c r="W62" s="179"/>
      <c r="X62" s="179">
        <v>30</v>
      </c>
      <c r="Y62" s="179"/>
      <c r="Z62" s="179">
        <v>-93.2</v>
      </c>
      <c r="AA62" s="179"/>
      <c r="AB62" s="179">
        <v>350</v>
      </c>
      <c r="AC62" s="182"/>
      <c r="AD62" s="179">
        <v>0</v>
      </c>
      <c r="AE62" s="179"/>
      <c r="AF62" s="179">
        <v>40</v>
      </c>
      <c r="AG62" s="48"/>
      <c r="AH62" s="48"/>
      <c r="AI62" s="48"/>
    </row>
    <row r="63" spans="1:35" ht="15" customHeight="1" x14ac:dyDescent="0.2">
      <c r="A63" s="217">
        <v>37026</v>
      </c>
      <c r="B63" s="179">
        <v>8.9</v>
      </c>
      <c r="C63" s="179"/>
      <c r="D63" s="179">
        <v>12</v>
      </c>
      <c r="E63" s="179"/>
      <c r="F63" s="179">
        <v>1.3</v>
      </c>
      <c r="G63" s="179"/>
      <c r="H63" s="179">
        <v>5</v>
      </c>
      <c r="I63" s="179"/>
      <c r="J63" s="179">
        <v>3.9</v>
      </c>
      <c r="K63" s="179"/>
      <c r="L63" s="179">
        <v>15</v>
      </c>
      <c r="M63" s="182"/>
      <c r="N63" s="179">
        <v>0.9</v>
      </c>
      <c r="O63" s="179"/>
      <c r="P63" s="179">
        <v>4.5</v>
      </c>
      <c r="Q63" s="183"/>
      <c r="R63" s="179">
        <v>-6.2</v>
      </c>
      <c r="S63" s="179"/>
      <c r="T63" s="179">
        <v>16</v>
      </c>
      <c r="U63" s="179"/>
      <c r="V63" s="179">
        <v>1</v>
      </c>
      <c r="W63" s="179"/>
      <c r="X63" s="179">
        <v>30</v>
      </c>
      <c r="Y63" s="179"/>
      <c r="Z63" s="179">
        <v>-106.5</v>
      </c>
      <c r="AA63" s="179"/>
      <c r="AB63" s="179">
        <v>350</v>
      </c>
      <c r="AC63" s="182"/>
      <c r="AD63" s="179">
        <v>-1</v>
      </c>
      <c r="AE63" s="179"/>
      <c r="AF63" s="179">
        <v>40</v>
      </c>
      <c r="AG63" s="48"/>
      <c r="AH63" s="48"/>
      <c r="AI63" s="48"/>
    </row>
    <row r="64" spans="1:35" ht="15" customHeight="1" x14ac:dyDescent="0.2">
      <c r="A64" s="217">
        <v>37027</v>
      </c>
      <c r="B64" s="179">
        <v>8.4</v>
      </c>
      <c r="C64" s="179"/>
      <c r="D64" s="179">
        <v>12</v>
      </c>
      <c r="E64" s="179"/>
      <c r="F64" s="179">
        <v>1.2</v>
      </c>
      <c r="G64" s="179"/>
      <c r="H64" s="179">
        <v>5</v>
      </c>
      <c r="I64" s="179"/>
      <c r="J64" s="179">
        <v>3.9</v>
      </c>
      <c r="K64" s="179"/>
      <c r="L64" s="179">
        <v>15</v>
      </c>
      <c r="M64" s="182"/>
      <c r="N64" s="179">
        <v>0.9</v>
      </c>
      <c r="O64" s="179"/>
      <c r="P64" s="179">
        <v>4.5</v>
      </c>
      <c r="Q64" s="183"/>
      <c r="R64" s="179">
        <v>-4.5999999999999996</v>
      </c>
      <c r="S64" s="179"/>
      <c r="T64" s="179">
        <v>16</v>
      </c>
      <c r="U64" s="179"/>
      <c r="V64" s="179">
        <v>-0.2</v>
      </c>
      <c r="W64" s="179"/>
      <c r="X64" s="179">
        <v>30</v>
      </c>
      <c r="Y64" s="179"/>
      <c r="Z64" s="179">
        <v>-122.9</v>
      </c>
      <c r="AA64" s="179"/>
      <c r="AB64" s="179">
        <v>350</v>
      </c>
      <c r="AC64" s="182"/>
      <c r="AD64" s="179">
        <v>-1</v>
      </c>
      <c r="AE64" s="179"/>
      <c r="AF64" s="179">
        <v>40</v>
      </c>
      <c r="AG64" s="48"/>
      <c r="AH64" s="48"/>
      <c r="AI64" s="48"/>
    </row>
    <row r="65" spans="1:35" ht="15" customHeight="1" x14ac:dyDescent="0.2">
      <c r="A65" s="217">
        <v>37028</v>
      </c>
      <c r="B65" s="179">
        <v>9.3000000000000007</v>
      </c>
      <c r="C65" s="179"/>
      <c r="D65" s="179">
        <v>12</v>
      </c>
      <c r="E65" s="179"/>
      <c r="F65" s="179">
        <v>1.3</v>
      </c>
      <c r="G65" s="179"/>
      <c r="H65" s="179">
        <v>5</v>
      </c>
      <c r="I65" s="179"/>
      <c r="J65" s="179">
        <v>4.2</v>
      </c>
      <c r="K65" s="179"/>
      <c r="L65" s="179">
        <v>15</v>
      </c>
      <c r="M65" s="182"/>
      <c r="N65" s="179">
        <v>0.9</v>
      </c>
      <c r="O65" s="179"/>
      <c r="P65" s="179">
        <v>4.5</v>
      </c>
      <c r="Q65" s="183"/>
      <c r="R65" s="179">
        <v>-4.2</v>
      </c>
      <c r="S65" s="179"/>
      <c r="T65" s="179">
        <v>16</v>
      </c>
      <c r="U65" s="179"/>
      <c r="V65" s="179">
        <v>1</v>
      </c>
      <c r="W65" s="179"/>
      <c r="X65" s="179">
        <v>30</v>
      </c>
      <c r="Y65" s="179"/>
      <c r="Z65" s="179">
        <v>-143</v>
      </c>
      <c r="AA65" s="179"/>
      <c r="AB65" s="179">
        <v>350</v>
      </c>
      <c r="AC65" s="182"/>
      <c r="AD65" s="179">
        <v>-1</v>
      </c>
      <c r="AE65" s="179"/>
      <c r="AF65" s="179">
        <v>40</v>
      </c>
      <c r="AG65" s="48"/>
      <c r="AH65" s="48"/>
      <c r="AI65" s="48"/>
    </row>
    <row r="66" spans="1:35" ht="15" customHeight="1" x14ac:dyDescent="0.2">
      <c r="A66" s="217">
        <v>37029</v>
      </c>
      <c r="B66" s="179">
        <v>8.8000000000000007</v>
      </c>
      <c r="C66" s="179"/>
      <c r="D66" s="179">
        <v>12</v>
      </c>
      <c r="E66" s="179"/>
      <c r="F66" s="179">
        <v>1.4</v>
      </c>
      <c r="G66" s="179"/>
      <c r="H66" s="179">
        <v>5</v>
      </c>
      <c r="I66" s="179"/>
      <c r="J66" s="179">
        <v>4</v>
      </c>
      <c r="K66" s="179"/>
      <c r="L66" s="179">
        <v>15</v>
      </c>
      <c r="M66" s="182"/>
      <c r="N66" s="179">
        <v>0.9</v>
      </c>
      <c r="O66" s="179"/>
      <c r="P66" s="179">
        <v>4.5</v>
      </c>
      <c r="Q66" s="183"/>
      <c r="R66" s="179">
        <v>-4.5999999999999996</v>
      </c>
      <c r="S66" s="179"/>
      <c r="T66" s="179">
        <v>16</v>
      </c>
      <c r="U66" s="179"/>
      <c r="V66" s="179">
        <v>0.5</v>
      </c>
      <c r="W66" s="179"/>
      <c r="X66" s="179">
        <v>30</v>
      </c>
      <c r="Y66" s="179"/>
      <c r="Z66" s="179">
        <v>-128</v>
      </c>
      <c r="AA66" s="179"/>
      <c r="AB66" s="179">
        <v>350</v>
      </c>
      <c r="AC66" s="182"/>
      <c r="AD66" s="179">
        <v>14.1</v>
      </c>
      <c r="AE66" s="179"/>
      <c r="AF66" s="179">
        <v>40</v>
      </c>
      <c r="AG66" s="48"/>
      <c r="AH66" s="48"/>
      <c r="AI66" s="48"/>
    </row>
    <row r="67" spans="1:35" ht="15" customHeight="1" x14ac:dyDescent="0.2">
      <c r="A67" s="218">
        <v>37030</v>
      </c>
      <c r="B67" s="179">
        <v>8.8000000000000007</v>
      </c>
      <c r="C67" s="179"/>
      <c r="D67" s="179">
        <v>12</v>
      </c>
      <c r="E67" s="179"/>
      <c r="F67" s="179">
        <v>1.4</v>
      </c>
      <c r="G67" s="179"/>
      <c r="H67" s="179">
        <v>5</v>
      </c>
      <c r="I67" s="179"/>
      <c r="J67" s="179">
        <v>4</v>
      </c>
      <c r="K67" s="179"/>
      <c r="L67" s="179">
        <v>15</v>
      </c>
      <c r="M67" s="182"/>
      <c r="N67" s="179">
        <v>0.9</v>
      </c>
      <c r="O67" s="179"/>
      <c r="P67" s="179">
        <v>4.5</v>
      </c>
      <c r="Q67" s="183"/>
      <c r="R67" s="179">
        <v>-4.5999999999999996</v>
      </c>
      <c r="S67" s="179"/>
      <c r="T67" s="179">
        <v>16</v>
      </c>
      <c r="U67" s="179"/>
      <c r="V67" s="179">
        <v>0.5</v>
      </c>
      <c r="W67" s="179"/>
      <c r="X67" s="179">
        <v>30</v>
      </c>
      <c r="Y67" s="179"/>
      <c r="Z67" s="179">
        <v>-128</v>
      </c>
      <c r="AA67" s="179"/>
      <c r="AB67" s="179">
        <v>350</v>
      </c>
      <c r="AC67" s="182"/>
      <c r="AD67" s="179">
        <v>14.1</v>
      </c>
      <c r="AE67" s="179"/>
      <c r="AF67" s="179">
        <v>40</v>
      </c>
      <c r="AG67" s="48"/>
      <c r="AH67" s="48"/>
      <c r="AI67" s="48"/>
    </row>
    <row r="68" spans="1:35" ht="15" customHeight="1" x14ac:dyDescent="0.2">
      <c r="A68" s="218">
        <v>37031</v>
      </c>
      <c r="B68" s="179">
        <v>8.8000000000000007</v>
      </c>
      <c r="C68" s="179"/>
      <c r="D68" s="179">
        <v>12</v>
      </c>
      <c r="E68" s="179"/>
      <c r="F68" s="179">
        <v>1.4</v>
      </c>
      <c r="G68" s="179"/>
      <c r="H68" s="179">
        <v>5</v>
      </c>
      <c r="I68" s="179"/>
      <c r="J68" s="179">
        <v>4</v>
      </c>
      <c r="K68" s="179"/>
      <c r="L68" s="179">
        <v>15</v>
      </c>
      <c r="M68" s="182"/>
      <c r="N68" s="179">
        <v>0.9</v>
      </c>
      <c r="O68" s="179"/>
      <c r="P68" s="179">
        <v>4.5</v>
      </c>
      <c r="Q68" s="183"/>
      <c r="R68" s="179">
        <v>-4.5999999999999996</v>
      </c>
      <c r="S68" s="179"/>
      <c r="T68" s="179">
        <v>16</v>
      </c>
      <c r="U68" s="179"/>
      <c r="V68" s="179">
        <v>0.5</v>
      </c>
      <c r="W68" s="179"/>
      <c r="X68" s="179">
        <v>30</v>
      </c>
      <c r="Y68" s="179"/>
      <c r="Z68" s="179">
        <v>-128</v>
      </c>
      <c r="AA68" s="179"/>
      <c r="AB68" s="179">
        <v>350</v>
      </c>
      <c r="AC68" s="182"/>
      <c r="AD68" s="179">
        <v>14.1</v>
      </c>
      <c r="AE68" s="179"/>
      <c r="AF68" s="179">
        <v>40</v>
      </c>
      <c r="AG68" s="48"/>
      <c r="AH68" s="48"/>
      <c r="AI68" s="48"/>
    </row>
    <row r="69" spans="1:35" ht="15" customHeight="1" x14ac:dyDescent="0.2">
      <c r="A69" s="217">
        <v>37032</v>
      </c>
      <c r="B69" s="179">
        <v>7.7</v>
      </c>
      <c r="C69" s="179"/>
      <c r="D69" s="179">
        <v>12</v>
      </c>
      <c r="E69" s="179"/>
      <c r="F69" s="179">
        <v>1.4</v>
      </c>
      <c r="G69" s="179"/>
      <c r="H69" s="179">
        <v>5</v>
      </c>
      <c r="I69" s="179"/>
      <c r="J69" s="179">
        <v>4</v>
      </c>
      <c r="K69" s="179"/>
      <c r="L69" s="179">
        <v>15</v>
      </c>
      <c r="M69" s="182"/>
      <c r="N69" s="179">
        <v>0.9</v>
      </c>
      <c r="O69" s="179"/>
      <c r="P69" s="179">
        <v>4.5</v>
      </c>
      <c r="Q69" s="183"/>
      <c r="R69" s="179">
        <v>-0.9</v>
      </c>
      <c r="S69" s="179"/>
      <c r="T69" s="179">
        <v>16</v>
      </c>
      <c r="U69" s="179"/>
      <c r="V69" s="179">
        <v>0.7</v>
      </c>
      <c r="W69" s="179"/>
      <c r="X69" s="179">
        <v>30</v>
      </c>
      <c r="Y69" s="179"/>
      <c r="Z69" s="179">
        <v>-147.9</v>
      </c>
      <c r="AA69" s="179"/>
      <c r="AB69" s="179">
        <v>350</v>
      </c>
      <c r="AC69" s="182"/>
      <c r="AD69" s="179">
        <v>14.2</v>
      </c>
      <c r="AE69" s="179"/>
      <c r="AF69" s="179">
        <v>40</v>
      </c>
      <c r="AG69" s="48"/>
      <c r="AH69" s="48"/>
      <c r="AI69" s="48"/>
    </row>
    <row r="70" spans="1:35" s="164" customFormat="1" ht="15" customHeight="1" x14ac:dyDescent="0.2">
      <c r="A70" s="217">
        <v>37033</v>
      </c>
      <c r="B70" s="179">
        <v>7.1</v>
      </c>
      <c r="C70" s="179"/>
      <c r="D70" s="179">
        <v>12</v>
      </c>
      <c r="E70" s="179"/>
      <c r="F70" s="179">
        <v>1.3</v>
      </c>
      <c r="G70" s="179"/>
      <c r="H70" s="179">
        <v>5</v>
      </c>
      <c r="I70" s="179"/>
      <c r="J70" s="179">
        <v>4.5</v>
      </c>
      <c r="K70" s="179"/>
      <c r="L70" s="179">
        <v>15</v>
      </c>
      <c r="M70" s="179"/>
      <c r="N70" s="179">
        <v>0.9</v>
      </c>
      <c r="O70" s="179"/>
      <c r="P70" s="179">
        <v>4.5</v>
      </c>
      <c r="Q70" s="203"/>
      <c r="R70" s="179">
        <v>2.6</v>
      </c>
      <c r="S70" s="179"/>
      <c r="T70" s="179">
        <v>16</v>
      </c>
      <c r="U70" s="179"/>
      <c r="V70" s="179">
        <v>0.7</v>
      </c>
      <c r="W70" s="179"/>
      <c r="X70" s="179">
        <v>30</v>
      </c>
      <c r="Y70" s="179"/>
      <c r="Z70" s="179">
        <v>-81.8</v>
      </c>
      <c r="AA70" s="179"/>
      <c r="AB70" s="179">
        <v>350</v>
      </c>
      <c r="AC70" s="179"/>
      <c r="AD70" s="179">
        <v>14.7</v>
      </c>
      <c r="AE70" s="179"/>
      <c r="AF70" s="179">
        <v>40</v>
      </c>
      <c r="AG70" s="204"/>
      <c r="AH70" s="204"/>
      <c r="AI70" s="204"/>
    </row>
    <row r="71" spans="1:35" s="164" customFormat="1" ht="15" customHeight="1" x14ac:dyDescent="0.2">
      <c r="A71" s="217">
        <v>37034</v>
      </c>
      <c r="B71" s="179">
        <v>9.1999999999999993</v>
      </c>
      <c r="C71" s="179"/>
      <c r="D71" s="179">
        <v>12</v>
      </c>
      <c r="E71" s="179"/>
      <c r="F71" s="179">
        <v>1.3</v>
      </c>
      <c r="G71" s="179"/>
      <c r="H71" s="179">
        <v>5</v>
      </c>
      <c r="I71" s="179"/>
      <c r="J71" s="179">
        <v>4.7</v>
      </c>
      <c r="K71" s="179"/>
      <c r="L71" s="179">
        <v>15</v>
      </c>
      <c r="M71" s="179"/>
      <c r="N71" s="179">
        <v>0.9</v>
      </c>
      <c r="O71" s="179"/>
      <c r="P71" s="179">
        <v>4.5</v>
      </c>
      <c r="Q71" s="203"/>
      <c r="R71" s="179">
        <v>-1.7</v>
      </c>
      <c r="S71" s="179"/>
      <c r="T71" s="179">
        <v>16</v>
      </c>
      <c r="U71" s="179"/>
      <c r="V71" s="179">
        <v>0.9</v>
      </c>
      <c r="W71" s="179"/>
      <c r="X71" s="179">
        <v>30</v>
      </c>
      <c r="Y71" s="179"/>
      <c r="Z71" s="179">
        <v>-90.2</v>
      </c>
      <c r="AA71" s="179"/>
      <c r="AB71" s="179">
        <v>350</v>
      </c>
      <c r="AC71" s="179"/>
      <c r="AD71" s="179">
        <v>17.100000000000001</v>
      </c>
      <c r="AE71" s="179"/>
      <c r="AF71" s="179">
        <v>40</v>
      </c>
      <c r="AG71" s="204"/>
      <c r="AH71" s="204"/>
      <c r="AI71" s="204"/>
    </row>
    <row r="72" spans="1:35" s="164" customFormat="1" ht="15" customHeight="1" x14ac:dyDescent="0.2">
      <c r="A72" s="217">
        <v>37035</v>
      </c>
      <c r="B72" s="179">
        <v>7.7</v>
      </c>
      <c r="C72" s="179"/>
      <c r="D72" s="179">
        <v>12</v>
      </c>
      <c r="E72" s="179"/>
      <c r="F72" s="179">
        <v>1.4</v>
      </c>
      <c r="G72" s="179"/>
      <c r="H72" s="179">
        <v>5</v>
      </c>
      <c r="I72" s="179"/>
      <c r="J72" s="179">
        <v>4.9000000000000004</v>
      </c>
      <c r="K72" s="179"/>
      <c r="L72" s="179">
        <v>15</v>
      </c>
      <c r="M72" s="179"/>
      <c r="N72" s="179">
        <v>0.9</v>
      </c>
      <c r="O72" s="179"/>
      <c r="P72" s="179">
        <v>4.5</v>
      </c>
      <c r="Q72" s="203"/>
      <c r="R72" s="179">
        <v>-0.5</v>
      </c>
      <c r="S72" s="179"/>
      <c r="T72" s="179">
        <v>16</v>
      </c>
      <c r="U72" s="179"/>
      <c r="V72" s="179">
        <v>1</v>
      </c>
      <c r="W72" s="179"/>
      <c r="X72" s="179">
        <v>30</v>
      </c>
      <c r="Y72" s="179"/>
      <c r="Z72" s="179">
        <v>-92.4</v>
      </c>
      <c r="AA72" s="179"/>
      <c r="AB72" s="179">
        <v>350</v>
      </c>
      <c r="AC72" s="179"/>
      <c r="AD72" s="179">
        <v>16.8</v>
      </c>
      <c r="AE72" s="179"/>
      <c r="AF72" s="179">
        <v>40</v>
      </c>
      <c r="AG72" s="204"/>
      <c r="AH72" s="204"/>
      <c r="AI72" s="204"/>
    </row>
    <row r="73" spans="1:35" s="164" customFormat="1" ht="15" customHeight="1" x14ac:dyDescent="0.2">
      <c r="A73" s="217">
        <v>37036</v>
      </c>
      <c r="B73" s="179">
        <v>8.9</v>
      </c>
      <c r="C73" s="179"/>
      <c r="D73" s="179">
        <v>12</v>
      </c>
      <c r="E73" s="179"/>
      <c r="F73" s="179">
        <v>1.4</v>
      </c>
      <c r="G73" s="179"/>
      <c r="H73" s="179">
        <v>5</v>
      </c>
      <c r="I73" s="179"/>
      <c r="J73" s="179">
        <v>4.7</v>
      </c>
      <c r="K73" s="179"/>
      <c r="L73" s="179">
        <v>15</v>
      </c>
      <c r="M73" s="179"/>
      <c r="N73" s="179">
        <v>0.9</v>
      </c>
      <c r="O73" s="179"/>
      <c r="P73" s="179">
        <v>4.5</v>
      </c>
      <c r="Q73" s="203"/>
      <c r="R73" s="179">
        <v>-3.3</v>
      </c>
      <c r="S73" s="179"/>
      <c r="T73" s="179">
        <v>16</v>
      </c>
      <c r="U73" s="179"/>
      <c r="V73" s="179">
        <v>1.3</v>
      </c>
      <c r="W73" s="179"/>
      <c r="X73" s="179">
        <v>30</v>
      </c>
      <c r="Y73" s="179"/>
      <c r="Z73" s="179">
        <v>-89.4</v>
      </c>
      <c r="AA73" s="179"/>
      <c r="AB73" s="179">
        <v>350</v>
      </c>
      <c r="AC73" s="179"/>
      <c r="AD73" s="179">
        <v>18</v>
      </c>
      <c r="AE73" s="179"/>
      <c r="AF73" s="179">
        <v>40</v>
      </c>
      <c r="AG73" s="204"/>
      <c r="AH73" s="204"/>
      <c r="AI73" s="204"/>
    </row>
    <row r="74" spans="1:35" s="164" customFormat="1" ht="15" customHeight="1" x14ac:dyDescent="0.2">
      <c r="A74" s="218">
        <v>37037</v>
      </c>
      <c r="B74" s="179">
        <v>8.9</v>
      </c>
      <c r="C74" s="179"/>
      <c r="D74" s="179">
        <v>12</v>
      </c>
      <c r="E74" s="179"/>
      <c r="F74" s="179">
        <v>1.4</v>
      </c>
      <c r="G74" s="179"/>
      <c r="H74" s="179">
        <v>5</v>
      </c>
      <c r="I74" s="179"/>
      <c r="J74" s="179">
        <v>4.7</v>
      </c>
      <c r="K74" s="179"/>
      <c r="L74" s="179">
        <v>15</v>
      </c>
      <c r="M74" s="179"/>
      <c r="N74" s="179">
        <v>0.9</v>
      </c>
      <c r="O74" s="179"/>
      <c r="P74" s="179">
        <v>4.5</v>
      </c>
      <c r="Q74" s="203"/>
      <c r="R74" s="179">
        <v>-3.3</v>
      </c>
      <c r="S74" s="179"/>
      <c r="T74" s="179">
        <v>16</v>
      </c>
      <c r="U74" s="179"/>
      <c r="V74" s="179">
        <v>1.3</v>
      </c>
      <c r="W74" s="179"/>
      <c r="X74" s="179">
        <v>30</v>
      </c>
      <c r="Y74" s="179"/>
      <c r="Z74" s="179">
        <v>-89.4</v>
      </c>
      <c r="AA74" s="179"/>
      <c r="AB74" s="179">
        <v>350</v>
      </c>
      <c r="AC74" s="179"/>
      <c r="AD74" s="179">
        <v>18</v>
      </c>
      <c r="AE74" s="179"/>
      <c r="AF74" s="179">
        <v>40</v>
      </c>
      <c r="AG74" s="204"/>
      <c r="AH74" s="204"/>
      <c r="AI74" s="204"/>
    </row>
    <row r="75" spans="1:35" s="164" customFormat="1" ht="15" customHeight="1" x14ac:dyDescent="0.2">
      <c r="A75" s="218">
        <v>37038</v>
      </c>
      <c r="B75" s="179">
        <v>8.9</v>
      </c>
      <c r="C75" s="179"/>
      <c r="D75" s="179">
        <v>12</v>
      </c>
      <c r="E75" s="179"/>
      <c r="F75" s="179">
        <v>1.4</v>
      </c>
      <c r="G75" s="179"/>
      <c r="H75" s="179">
        <v>5</v>
      </c>
      <c r="I75" s="179"/>
      <c r="J75" s="179">
        <v>4.7</v>
      </c>
      <c r="K75" s="179"/>
      <c r="L75" s="179">
        <v>15</v>
      </c>
      <c r="M75" s="179"/>
      <c r="N75" s="179">
        <v>0.9</v>
      </c>
      <c r="O75" s="179"/>
      <c r="P75" s="179">
        <v>4.5</v>
      </c>
      <c r="Q75" s="203"/>
      <c r="R75" s="179">
        <v>-3.3</v>
      </c>
      <c r="S75" s="179"/>
      <c r="T75" s="179">
        <v>16</v>
      </c>
      <c r="U75" s="179"/>
      <c r="V75" s="179">
        <v>1.3</v>
      </c>
      <c r="W75" s="179"/>
      <c r="X75" s="179">
        <v>30</v>
      </c>
      <c r="Y75" s="179"/>
      <c r="Z75" s="179">
        <v>-89.4</v>
      </c>
      <c r="AA75" s="179"/>
      <c r="AB75" s="179">
        <v>350</v>
      </c>
      <c r="AC75" s="179"/>
      <c r="AD75" s="179">
        <v>18</v>
      </c>
      <c r="AE75" s="179"/>
      <c r="AF75" s="179">
        <v>40</v>
      </c>
      <c r="AG75" s="204"/>
      <c r="AH75" s="204"/>
      <c r="AI75" s="204"/>
    </row>
    <row r="76" spans="1:35" s="164" customFormat="1" ht="15" customHeight="1" x14ac:dyDescent="0.2">
      <c r="A76" s="217">
        <v>37039</v>
      </c>
      <c r="B76" s="179">
        <v>8.9</v>
      </c>
      <c r="C76" s="179"/>
      <c r="D76" s="179">
        <v>12</v>
      </c>
      <c r="E76" s="179"/>
      <c r="F76" s="179">
        <v>1.4</v>
      </c>
      <c r="G76" s="179"/>
      <c r="H76" s="179">
        <v>5</v>
      </c>
      <c r="I76" s="179"/>
      <c r="J76" s="179">
        <v>4.7</v>
      </c>
      <c r="K76" s="179"/>
      <c r="L76" s="179">
        <v>15</v>
      </c>
      <c r="M76" s="179"/>
      <c r="N76" s="179">
        <v>0.9</v>
      </c>
      <c r="O76" s="179"/>
      <c r="P76" s="179">
        <v>4.5</v>
      </c>
      <c r="Q76" s="203"/>
      <c r="R76" s="179">
        <v>-3.3</v>
      </c>
      <c r="S76" s="179"/>
      <c r="T76" s="179">
        <v>16</v>
      </c>
      <c r="U76" s="179"/>
      <c r="V76" s="179">
        <v>1.3</v>
      </c>
      <c r="W76" s="179"/>
      <c r="X76" s="179">
        <v>30</v>
      </c>
      <c r="Y76" s="179"/>
      <c r="Z76" s="179">
        <v>-89.4</v>
      </c>
      <c r="AA76" s="179"/>
      <c r="AB76" s="179">
        <v>350</v>
      </c>
      <c r="AC76" s="179"/>
      <c r="AD76" s="179">
        <v>18</v>
      </c>
      <c r="AE76" s="179"/>
      <c r="AF76" s="179">
        <v>40</v>
      </c>
      <c r="AG76" s="204"/>
      <c r="AH76" s="204"/>
      <c r="AI76" s="204"/>
    </row>
    <row r="77" spans="1:35" s="164" customFormat="1" ht="15" customHeight="1" x14ac:dyDescent="0.2">
      <c r="A77" s="217">
        <v>37040</v>
      </c>
      <c r="B77" s="179">
        <v>8.4</v>
      </c>
      <c r="C77" s="179"/>
      <c r="D77" s="179">
        <v>12</v>
      </c>
      <c r="E77" s="179"/>
      <c r="F77" s="179">
        <v>1.6</v>
      </c>
      <c r="G77" s="179"/>
      <c r="H77" s="179">
        <v>5</v>
      </c>
      <c r="I77" s="179"/>
      <c r="J77" s="179">
        <v>4.8</v>
      </c>
      <c r="K77" s="179"/>
      <c r="L77" s="179">
        <v>15</v>
      </c>
      <c r="M77" s="179"/>
      <c r="N77" s="179">
        <v>0.9</v>
      </c>
      <c r="O77" s="179"/>
      <c r="P77" s="179">
        <v>4.5</v>
      </c>
      <c r="Q77" s="203"/>
      <c r="R77" s="179">
        <v>-2.7</v>
      </c>
      <c r="S77" s="179"/>
      <c r="T77" s="179">
        <v>16</v>
      </c>
      <c r="U77" s="179"/>
      <c r="V77" s="179">
        <v>1.6</v>
      </c>
      <c r="W77" s="179"/>
      <c r="X77" s="179">
        <v>30</v>
      </c>
      <c r="Y77" s="179"/>
      <c r="Z77" s="179">
        <v>-63.3</v>
      </c>
      <c r="AA77" s="179"/>
      <c r="AB77" s="179">
        <v>350</v>
      </c>
      <c r="AC77" s="179"/>
      <c r="AD77" s="179">
        <v>19</v>
      </c>
      <c r="AE77" s="179"/>
      <c r="AF77" s="179">
        <v>40</v>
      </c>
      <c r="AG77" s="204"/>
      <c r="AH77" s="204"/>
      <c r="AI77" s="204"/>
    </row>
    <row r="78" spans="1:35" s="164" customFormat="1" ht="15" customHeight="1" x14ac:dyDescent="0.2">
      <c r="A78" s="217">
        <v>37041</v>
      </c>
      <c r="B78" s="179">
        <v>8.5</v>
      </c>
      <c r="C78" s="179"/>
      <c r="D78" s="179">
        <v>12</v>
      </c>
      <c r="E78" s="179"/>
      <c r="F78" s="179">
        <v>1.6</v>
      </c>
      <c r="G78" s="179"/>
      <c r="H78" s="179">
        <v>5</v>
      </c>
      <c r="I78" s="179"/>
      <c r="J78" s="179">
        <v>5</v>
      </c>
      <c r="K78" s="179"/>
      <c r="L78" s="179">
        <v>15</v>
      </c>
      <c r="M78" s="179"/>
      <c r="N78" s="179">
        <v>0.9</v>
      </c>
      <c r="O78" s="179"/>
      <c r="P78" s="179">
        <v>4.5</v>
      </c>
      <c r="Q78" s="203"/>
      <c r="R78" s="179">
        <v>-2.4</v>
      </c>
      <c r="S78" s="179"/>
      <c r="T78" s="179">
        <v>16</v>
      </c>
      <c r="U78" s="179"/>
      <c r="V78" s="179">
        <v>1.8</v>
      </c>
      <c r="W78" s="179"/>
      <c r="X78" s="179">
        <v>30</v>
      </c>
      <c r="Y78" s="179"/>
      <c r="Z78" s="179">
        <v>-70.5</v>
      </c>
      <c r="AA78" s="179"/>
      <c r="AB78" s="179">
        <v>350</v>
      </c>
      <c r="AC78" s="179"/>
      <c r="AD78" s="179">
        <v>19.600000000000001</v>
      </c>
      <c r="AE78" s="179"/>
      <c r="AF78" s="179">
        <v>40</v>
      </c>
      <c r="AG78" s="204"/>
      <c r="AH78" s="204"/>
      <c r="AI78" s="204"/>
    </row>
    <row r="79" spans="1:35" s="164" customFormat="1" ht="15" customHeight="1" x14ac:dyDescent="0.2">
      <c r="A79" s="217">
        <v>37042</v>
      </c>
      <c r="B79" s="179">
        <v>8.5</v>
      </c>
      <c r="C79" s="179"/>
      <c r="D79" s="179">
        <v>12</v>
      </c>
      <c r="E79" s="179"/>
      <c r="F79" s="179">
        <v>1.9</v>
      </c>
      <c r="G79" s="179"/>
      <c r="H79" s="179">
        <v>5</v>
      </c>
      <c r="I79" s="179"/>
      <c r="J79" s="179">
        <v>5.5</v>
      </c>
      <c r="K79" s="179"/>
      <c r="L79" s="179">
        <v>15</v>
      </c>
      <c r="M79" s="179"/>
      <c r="N79" s="179">
        <v>0.9</v>
      </c>
      <c r="O79" s="179"/>
      <c r="P79" s="179">
        <v>4.5</v>
      </c>
      <c r="Q79" s="203"/>
      <c r="R79" s="179">
        <v>-3.2</v>
      </c>
      <c r="S79" s="179"/>
      <c r="T79" s="179">
        <v>16</v>
      </c>
      <c r="U79" s="179"/>
      <c r="V79" s="179">
        <v>2.5</v>
      </c>
      <c r="W79" s="179"/>
      <c r="X79" s="179">
        <v>30</v>
      </c>
      <c r="Y79" s="179"/>
      <c r="Z79" s="179">
        <v>-44.1</v>
      </c>
      <c r="AA79" s="179"/>
      <c r="AB79" s="179">
        <v>350</v>
      </c>
      <c r="AC79" s="179"/>
      <c r="AD79" s="179">
        <v>23</v>
      </c>
      <c r="AE79" s="179"/>
      <c r="AF79" s="179">
        <v>40</v>
      </c>
      <c r="AG79" s="204"/>
      <c r="AH79" s="204"/>
      <c r="AI79" s="204"/>
    </row>
    <row r="80" spans="1:35" s="164" customFormat="1" ht="15" customHeight="1" x14ac:dyDescent="0.2">
      <c r="A80" s="217">
        <v>37043</v>
      </c>
      <c r="B80" s="179">
        <v>8</v>
      </c>
      <c r="C80" s="179"/>
      <c r="D80" s="179">
        <v>12</v>
      </c>
      <c r="E80" s="179"/>
      <c r="F80" s="179">
        <v>1.9</v>
      </c>
      <c r="G80" s="179"/>
      <c r="H80" s="179">
        <v>5</v>
      </c>
      <c r="I80" s="179"/>
      <c r="J80" s="179">
        <v>5.3</v>
      </c>
      <c r="K80" s="179"/>
      <c r="L80" s="179">
        <v>15</v>
      </c>
      <c r="M80" s="179"/>
      <c r="N80" s="179">
        <v>0.9</v>
      </c>
      <c r="O80" s="179"/>
      <c r="P80" s="179">
        <v>4.5</v>
      </c>
      <c r="Q80" s="203"/>
      <c r="R80" s="179">
        <v>-2.9</v>
      </c>
      <c r="S80" s="179"/>
      <c r="T80" s="179">
        <v>16</v>
      </c>
      <c r="U80" s="179"/>
      <c r="V80" s="179">
        <v>2.5</v>
      </c>
      <c r="W80" s="179"/>
      <c r="X80" s="179">
        <v>30</v>
      </c>
      <c r="Y80" s="179"/>
      <c r="Z80" s="179">
        <v>-41.6</v>
      </c>
      <c r="AA80" s="179"/>
      <c r="AB80" s="179">
        <v>350</v>
      </c>
      <c r="AC80" s="179"/>
      <c r="AD80" s="179">
        <v>25.4</v>
      </c>
      <c r="AE80" s="179"/>
      <c r="AF80" s="179">
        <v>40</v>
      </c>
      <c r="AG80" s="204"/>
      <c r="AH80" s="204"/>
      <c r="AI80" s="204"/>
    </row>
    <row r="81" spans="1:35" s="164" customFormat="1" ht="15" customHeight="1" x14ac:dyDescent="0.2">
      <c r="A81" s="218">
        <v>37044</v>
      </c>
      <c r="B81" s="179">
        <v>8</v>
      </c>
      <c r="C81" s="179"/>
      <c r="D81" s="179">
        <v>12</v>
      </c>
      <c r="E81" s="179"/>
      <c r="F81" s="179">
        <v>1.9</v>
      </c>
      <c r="G81" s="179"/>
      <c r="H81" s="179">
        <v>5</v>
      </c>
      <c r="I81" s="179"/>
      <c r="J81" s="179">
        <v>5.3</v>
      </c>
      <c r="K81" s="179"/>
      <c r="L81" s="179">
        <v>15</v>
      </c>
      <c r="M81" s="179"/>
      <c r="N81" s="179">
        <v>0.9</v>
      </c>
      <c r="O81" s="179"/>
      <c r="P81" s="179">
        <v>4.5</v>
      </c>
      <c r="Q81" s="203"/>
      <c r="R81" s="179">
        <v>-2.9</v>
      </c>
      <c r="S81" s="179"/>
      <c r="T81" s="179">
        <v>16</v>
      </c>
      <c r="U81" s="179"/>
      <c r="V81" s="179">
        <v>2.5</v>
      </c>
      <c r="W81" s="179"/>
      <c r="X81" s="179">
        <v>30</v>
      </c>
      <c r="Y81" s="179"/>
      <c r="Z81" s="179">
        <v>-41.6</v>
      </c>
      <c r="AA81" s="179"/>
      <c r="AB81" s="179">
        <v>350</v>
      </c>
      <c r="AC81" s="179"/>
      <c r="AD81" s="179">
        <v>25.4</v>
      </c>
      <c r="AE81" s="179"/>
      <c r="AF81" s="179">
        <v>40</v>
      </c>
      <c r="AG81" s="204"/>
      <c r="AH81" s="204"/>
      <c r="AI81" s="204"/>
    </row>
    <row r="82" spans="1:35" s="164" customFormat="1" ht="15" customHeight="1" x14ac:dyDescent="0.2">
      <c r="A82" s="218">
        <v>37045</v>
      </c>
      <c r="B82" s="179">
        <v>8</v>
      </c>
      <c r="C82" s="179"/>
      <c r="D82" s="179">
        <v>12</v>
      </c>
      <c r="E82" s="179"/>
      <c r="F82" s="179">
        <v>1.9</v>
      </c>
      <c r="G82" s="179"/>
      <c r="H82" s="179">
        <v>5</v>
      </c>
      <c r="I82" s="179"/>
      <c r="J82" s="179">
        <v>5.3</v>
      </c>
      <c r="K82" s="179"/>
      <c r="L82" s="179">
        <v>15</v>
      </c>
      <c r="M82" s="179"/>
      <c r="N82" s="179">
        <v>0.9</v>
      </c>
      <c r="O82" s="179"/>
      <c r="P82" s="179">
        <v>4.5</v>
      </c>
      <c r="Q82" s="203"/>
      <c r="R82" s="179">
        <v>-2.9</v>
      </c>
      <c r="S82" s="179"/>
      <c r="T82" s="179">
        <v>16</v>
      </c>
      <c r="U82" s="179"/>
      <c r="V82" s="179">
        <v>2.5</v>
      </c>
      <c r="W82" s="179"/>
      <c r="X82" s="179">
        <v>30</v>
      </c>
      <c r="Y82" s="179"/>
      <c r="Z82" s="179">
        <v>-41.6</v>
      </c>
      <c r="AA82" s="179"/>
      <c r="AB82" s="179">
        <v>350</v>
      </c>
      <c r="AC82" s="179"/>
      <c r="AD82" s="179">
        <v>25.4</v>
      </c>
      <c r="AE82" s="179"/>
      <c r="AF82" s="179">
        <v>40</v>
      </c>
      <c r="AG82" s="204"/>
      <c r="AH82" s="204"/>
      <c r="AI82" s="204"/>
    </row>
    <row r="83" spans="1:35" s="164" customFormat="1" ht="15" customHeight="1" x14ac:dyDescent="0.2">
      <c r="A83" s="217">
        <v>37046</v>
      </c>
      <c r="B83" s="179">
        <v>6.7</v>
      </c>
      <c r="C83" s="179"/>
      <c r="D83" s="179">
        <v>12</v>
      </c>
      <c r="E83" s="179"/>
      <c r="F83" s="179">
        <v>1.7</v>
      </c>
      <c r="G83" s="179"/>
      <c r="H83" s="179">
        <v>5</v>
      </c>
      <c r="I83" s="179"/>
      <c r="J83" s="179">
        <v>5.4</v>
      </c>
      <c r="K83" s="179"/>
      <c r="L83" s="179">
        <v>15</v>
      </c>
      <c r="M83" s="179"/>
      <c r="N83" s="179">
        <v>0.9</v>
      </c>
      <c r="O83" s="179"/>
      <c r="P83" s="179">
        <v>4.5</v>
      </c>
      <c r="Q83" s="203"/>
      <c r="R83" s="179">
        <v>0.9</v>
      </c>
      <c r="S83" s="179"/>
      <c r="T83" s="179">
        <v>16</v>
      </c>
      <c r="U83" s="179"/>
      <c r="V83" s="179">
        <v>2.4</v>
      </c>
      <c r="W83" s="179"/>
      <c r="X83" s="179">
        <v>30</v>
      </c>
      <c r="Y83" s="179"/>
      <c r="Z83" s="179">
        <v>-46.1</v>
      </c>
      <c r="AA83" s="179"/>
      <c r="AB83" s="179">
        <v>350</v>
      </c>
      <c r="AC83" s="179"/>
      <c r="AD83" s="179">
        <v>26.6</v>
      </c>
      <c r="AE83" s="179"/>
      <c r="AF83" s="179">
        <v>40</v>
      </c>
      <c r="AG83" s="204"/>
      <c r="AH83" s="204"/>
      <c r="AI83" s="204"/>
    </row>
    <row r="84" spans="1:35" s="164" customFormat="1" ht="15" customHeight="1" x14ac:dyDescent="0.2">
      <c r="A84" s="217">
        <v>37047</v>
      </c>
      <c r="B84" s="179">
        <v>6.7</v>
      </c>
      <c r="C84" s="179"/>
      <c r="D84" s="179">
        <v>12</v>
      </c>
      <c r="E84" s="179"/>
      <c r="F84" s="179">
        <v>1.8</v>
      </c>
      <c r="G84" s="179"/>
      <c r="H84" s="179">
        <v>5</v>
      </c>
      <c r="I84" s="179"/>
      <c r="J84" s="179">
        <v>4.8</v>
      </c>
      <c r="K84" s="179"/>
      <c r="L84" s="179">
        <v>15</v>
      </c>
      <c r="M84" s="179"/>
      <c r="N84" s="179">
        <v>0.9</v>
      </c>
      <c r="O84" s="179"/>
      <c r="P84" s="179">
        <v>4.5</v>
      </c>
      <c r="Q84" s="203"/>
      <c r="R84" s="179">
        <v>0.1</v>
      </c>
      <c r="S84" s="179"/>
      <c r="T84" s="179">
        <v>16</v>
      </c>
      <c r="U84" s="179"/>
      <c r="V84" s="179">
        <v>2.2999999999999998</v>
      </c>
      <c r="W84" s="179"/>
      <c r="X84" s="179">
        <v>30</v>
      </c>
      <c r="Y84" s="179"/>
      <c r="Z84" s="179">
        <v>-45.4</v>
      </c>
      <c r="AA84" s="179"/>
      <c r="AB84" s="179">
        <v>350</v>
      </c>
      <c r="AC84" s="179"/>
      <c r="AD84" s="179">
        <v>28</v>
      </c>
      <c r="AE84" s="179"/>
      <c r="AF84" s="179">
        <v>40</v>
      </c>
      <c r="AG84" s="204"/>
      <c r="AH84" s="204"/>
      <c r="AI84" s="204"/>
    </row>
    <row r="85" spans="1:35" s="164" customFormat="1" ht="15" customHeight="1" x14ac:dyDescent="0.2">
      <c r="A85" s="217">
        <v>37048</v>
      </c>
      <c r="B85" s="179">
        <v>6.5</v>
      </c>
      <c r="C85" s="179"/>
      <c r="D85" s="179">
        <v>12</v>
      </c>
      <c r="E85" s="179"/>
      <c r="F85" s="179">
        <v>1.9</v>
      </c>
      <c r="G85" s="179"/>
      <c r="H85" s="179">
        <v>5</v>
      </c>
      <c r="I85" s="179"/>
      <c r="J85" s="179">
        <v>7.3</v>
      </c>
      <c r="K85" s="179"/>
      <c r="L85" s="179">
        <v>15</v>
      </c>
      <c r="M85" s="179"/>
      <c r="N85" s="179">
        <v>0.9</v>
      </c>
      <c r="O85" s="179"/>
      <c r="P85" s="179">
        <v>4.5</v>
      </c>
      <c r="Q85" s="203"/>
      <c r="R85" s="179">
        <v>1.3</v>
      </c>
      <c r="S85" s="179"/>
      <c r="T85" s="179">
        <v>16</v>
      </c>
      <c r="U85" s="179"/>
      <c r="V85" s="179">
        <v>2.2999999999999998</v>
      </c>
      <c r="W85" s="179"/>
      <c r="X85" s="179">
        <v>30</v>
      </c>
      <c r="Y85" s="179"/>
      <c r="Z85" s="179">
        <v>-45</v>
      </c>
      <c r="AA85" s="179"/>
      <c r="AB85" s="179">
        <v>350</v>
      </c>
      <c r="AC85" s="179"/>
      <c r="AD85" s="179">
        <v>28.5</v>
      </c>
      <c r="AE85" s="179"/>
      <c r="AF85" s="179">
        <v>40</v>
      </c>
      <c r="AG85" s="204"/>
      <c r="AH85" s="204"/>
      <c r="AI85" s="204"/>
    </row>
    <row r="86" spans="1:35" s="164" customFormat="1" ht="15" customHeight="1" x14ac:dyDescent="0.2">
      <c r="A86" s="217">
        <v>37049</v>
      </c>
      <c r="B86" s="179">
        <v>8</v>
      </c>
      <c r="C86" s="179"/>
      <c r="D86" s="179">
        <v>12</v>
      </c>
      <c r="E86" s="179"/>
      <c r="F86" s="179">
        <v>1.7</v>
      </c>
      <c r="G86" s="179"/>
      <c r="H86" s="179">
        <v>5</v>
      </c>
      <c r="I86" s="179"/>
      <c r="J86" s="179">
        <v>7.4</v>
      </c>
      <c r="K86" s="179"/>
      <c r="L86" s="179">
        <v>15</v>
      </c>
      <c r="M86" s="179"/>
      <c r="N86" s="179">
        <v>0.9</v>
      </c>
      <c r="O86" s="179"/>
      <c r="P86" s="179">
        <v>4.5</v>
      </c>
      <c r="Q86" s="203"/>
      <c r="R86" s="179">
        <v>2</v>
      </c>
      <c r="S86" s="179"/>
      <c r="T86" s="179">
        <v>16</v>
      </c>
      <c r="U86" s="179"/>
      <c r="V86" s="179">
        <v>2.1</v>
      </c>
      <c r="W86" s="179"/>
      <c r="X86" s="179">
        <v>30</v>
      </c>
      <c r="Y86" s="179"/>
      <c r="Z86" s="179">
        <v>-43.6</v>
      </c>
      <c r="AA86" s="179"/>
      <c r="AB86" s="179">
        <v>350</v>
      </c>
      <c r="AC86" s="179"/>
      <c r="AD86" s="179">
        <v>29</v>
      </c>
      <c r="AE86" s="179"/>
      <c r="AF86" s="179">
        <v>40</v>
      </c>
      <c r="AG86" s="204"/>
      <c r="AH86" s="204"/>
      <c r="AI86" s="204"/>
    </row>
    <row r="87" spans="1:35" s="164" customFormat="1" ht="15" customHeight="1" x14ac:dyDescent="0.2">
      <c r="A87" s="217">
        <v>37050</v>
      </c>
      <c r="B87" s="179">
        <v>8</v>
      </c>
      <c r="C87" s="179"/>
      <c r="D87" s="179">
        <v>12</v>
      </c>
      <c r="E87" s="179"/>
      <c r="F87" s="179">
        <v>1.7</v>
      </c>
      <c r="G87" s="179"/>
      <c r="H87" s="179">
        <v>5</v>
      </c>
      <c r="I87" s="179"/>
      <c r="J87" s="179">
        <v>7.4</v>
      </c>
      <c r="K87" s="179"/>
      <c r="L87" s="179">
        <v>15</v>
      </c>
      <c r="M87" s="179"/>
      <c r="N87" s="179">
        <v>0.9</v>
      </c>
      <c r="O87" s="179"/>
      <c r="P87" s="179">
        <v>4.5</v>
      </c>
      <c r="Q87" s="203"/>
      <c r="R87" s="179">
        <v>2.2000000000000002</v>
      </c>
      <c r="S87" s="179"/>
      <c r="T87" s="179">
        <v>16</v>
      </c>
      <c r="U87" s="179"/>
      <c r="V87" s="179">
        <v>2.1</v>
      </c>
      <c r="W87" s="179"/>
      <c r="X87" s="179">
        <v>30</v>
      </c>
      <c r="Y87" s="179"/>
      <c r="Z87" s="179">
        <v>-40.5</v>
      </c>
      <c r="AA87" s="179"/>
      <c r="AB87" s="179">
        <v>350</v>
      </c>
      <c r="AC87" s="179"/>
      <c r="AD87" s="179">
        <v>28.3</v>
      </c>
      <c r="AE87" s="179"/>
      <c r="AF87" s="179">
        <v>40</v>
      </c>
      <c r="AG87" s="204"/>
      <c r="AH87" s="204"/>
      <c r="AI87" s="204"/>
    </row>
    <row r="88" spans="1:35" s="164" customFormat="1" ht="15" customHeight="1" x14ac:dyDescent="0.2">
      <c r="A88" s="218">
        <v>37051</v>
      </c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203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204"/>
      <c r="AH88" s="204"/>
      <c r="AI88" s="204"/>
    </row>
    <row r="89" spans="1:35" s="164" customFormat="1" ht="15" customHeight="1" x14ac:dyDescent="0.2">
      <c r="A89" s="218">
        <v>37052</v>
      </c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203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204"/>
      <c r="AH89" s="204"/>
      <c r="AI89" s="204"/>
    </row>
    <row r="90" spans="1:35" s="164" customFormat="1" ht="15" customHeight="1" x14ac:dyDescent="0.2">
      <c r="A90" s="217">
        <v>37053</v>
      </c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203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</row>
    <row r="91" spans="1:35" s="164" customFormat="1" ht="15" customHeight="1" x14ac:dyDescent="0.2">
      <c r="A91" s="217">
        <v>37054</v>
      </c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203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</row>
    <row r="92" spans="1:35" s="164" customFormat="1" ht="15" customHeight="1" x14ac:dyDescent="0.2">
      <c r="A92" s="217">
        <v>37055</v>
      </c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203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</row>
    <row r="93" spans="1:35" s="164" customFormat="1" ht="15" customHeight="1" x14ac:dyDescent="0.2">
      <c r="A93" s="217">
        <v>37056</v>
      </c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203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</row>
    <row r="94" spans="1:35" s="164" customFormat="1" ht="15" customHeight="1" x14ac:dyDescent="0.2">
      <c r="A94" s="217">
        <v>37057</v>
      </c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20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</row>
    <row r="95" spans="1:35" s="164" customFormat="1" ht="15" customHeight="1" x14ac:dyDescent="0.2">
      <c r="A95" s="218">
        <v>37058</v>
      </c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203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</row>
    <row r="96" spans="1:35" s="164" customFormat="1" ht="15" customHeight="1" x14ac:dyDescent="0.2">
      <c r="A96" s="218">
        <v>37059</v>
      </c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203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</row>
    <row r="97" spans="1:32" s="164" customFormat="1" ht="15" customHeight="1" x14ac:dyDescent="0.2">
      <c r="A97" s="217">
        <v>37060</v>
      </c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203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</row>
    <row r="98" spans="1:32" s="164" customFormat="1" ht="15" customHeight="1" x14ac:dyDescent="0.2">
      <c r="A98" s="217">
        <v>37061</v>
      </c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203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</row>
    <row r="99" spans="1:32" s="164" customFormat="1" ht="15" customHeight="1" x14ac:dyDescent="0.2">
      <c r="A99" s="217">
        <v>37062</v>
      </c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203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</row>
    <row r="100" spans="1:32" s="164" customFormat="1" ht="15" customHeight="1" x14ac:dyDescent="0.2">
      <c r="A100" s="217">
        <v>37063</v>
      </c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203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</row>
    <row r="101" spans="1:32" s="164" customFormat="1" ht="15" customHeight="1" x14ac:dyDescent="0.2">
      <c r="A101" s="217">
        <v>37064</v>
      </c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203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</row>
    <row r="102" spans="1:32" s="164" customFormat="1" ht="15" customHeight="1" x14ac:dyDescent="0.2">
      <c r="A102" s="218">
        <v>37065</v>
      </c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203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</row>
    <row r="103" spans="1:32" s="164" customFormat="1" ht="15" customHeight="1" x14ac:dyDescent="0.2">
      <c r="A103" s="218">
        <v>37066</v>
      </c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203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</row>
    <row r="104" spans="1:32" s="164" customFormat="1" ht="15" customHeight="1" x14ac:dyDescent="0.2">
      <c r="A104" s="217">
        <v>37067</v>
      </c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203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</row>
    <row r="105" spans="1:32" s="164" customFormat="1" ht="12.75" x14ac:dyDescent="0.2">
      <c r="A105" s="217">
        <v>37068</v>
      </c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203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</row>
    <row r="106" spans="1:32" s="164" customFormat="1" ht="12.75" x14ac:dyDescent="0.2">
      <c r="A106" s="217">
        <v>37069</v>
      </c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203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</row>
    <row r="107" spans="1:32" s="164" customFormat="1" ht="12.75" x14ac:dyDescent="0.2">
      <c r="A107" s="217">
        <v>37070</v>
      </c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203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</row>
    <row r="108" spans="1:32" s="164" customFormat="1" ht="12.75" x14ac:dyDescent="0.2">
      <c r="A108" s="217">
        <v>37071</v>
      </c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203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</row>
    <row r="109" spans="1:32" s="164" customFormat="1" ht="12.75" x14ac:dyDescent="0.2">
      <c r="A109" s="218">
        <v>37072</v>
      </c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203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</row>
    <row r="110" spans="1:32" s="164" customFormat="1" ht="12.75" x14ac:dyDescent="0.2">
      <c r="A110" s="123"/>
    </row>
    <row r="111" spans="1:32" ht="12.75" x14ac:dyDescent="0.2">
      <c r="A111" s="123"/>
    </row>
    <row r="112" spans="1:32" ht="12.75" x14ac:dyDescent="0.2">
      <c r="A112" s="123"/>
    </row>
    <row r="113" spans="1:1" ht="12.75" x14ac:dyDescent="0.2">
      <c r="A113" s="123"/>
    </row>
    <row r="114" spans="1:1" ht="12.75" x14ac:dyDescent="0.2">
      <c r="A114" s="123"/>
    </row>
    <row r="115" spans="1:1" ht="12.75" x14ac:dyDescent="0.2">
      <c r="A115" s="123"/>
    </row>
    <row r="116" spans="1:1" ht="12.75" x14ac:dyDescent="0.2">
      <c r="A116" s="123"/>
    </row>
    <row r="117" spans="1:1" ht="12.75" x14ac:dyDescent="0.2">
      <c r="A117" s="123"/>
    </row>
    <row r="118" spans="1:1" ht="12.75" x14ac:dyDescent="0.2">
      <c r="A118" s="123"/>
    </row>
    <row r="119" spans="1:1" ht="12.75" x14ac:dyDescent="0.2">
      <c r="A119" s="123"/>
    </row>
    <row r="120" spans="1:1" ht="12.75" x14ac:dyDescent="0.2">
      <c r="A120" s="123"/>
    </row>
    <row r="121" spans="1:1" ht="12.75" x14ac:dyDescent="0.2">
      <c r="A121" s="123"/>
    </row>
    <row r="122" spans="1:1" ht="12.75" x14ac:dyDescent="0.2">
      <c r="A122" s="123"/>
    </row>
    <row r="123" spans="1:1" ht="12.75" x14ac:dyDescent="0.2">
      <c r="A123" s="123"/>
    </row>
    <row r="124" spans="1:1" ht="12.75" x14ac:dyDescent="0.2">
      <c r="A124" s="123"/>
    </row>
    <row r="125" spans="1:1" ht="12.75" x14ac:dyDescent="0.2">
      <c r="A125" s="123"/>
    </row>
    <row r="126" spans="1:1" ht="12.75" x14ac:dyDescent="0.2">
      <c r="A126" s="123"/>
    </row>
    <row r="127" spans="1:1" ht="12.75" x14ac:dyDescent="0.2">
      <c r="A127" s="123"/>
    </row>
    <row r="128" spans="1:1" ht="12.75" x14ac:dyDescent="0.2">
      <c r="A128" s="123"/>
    </row>
    <row r="129" spans="1:1" ht="12.75" x14ac:dyDescent="0.2">
      <c r="A129" s="123"/>
    </row>
    <row r="130" spans="1:1" ht="12.75" x14ac:dyDescent="0.2">
      <c r="A130" s="123"/>
    </row>
    <row r="131" spans="1:1" ht="12.75" x14ac:dyDescent="0.2">
      <c r="A131" s="123"/>
    </row>
    <row r="132" spans="1:1" ht="12.75" x14ac:dyDescent="0.2">
      <c r="A132" s="123"/>
    </row>
    <row r="133" spans="1:1" ht="12.75" x14ac:dyDescent="0.2">
      <c r="A133" s="123"/>
    </row>
    <row r="134" spans="1:1" ht="12.75" x14ac:dyDescent="0.2">
      <c r="A134" s="123"/>
    </row>
    <row r="135" spans="1:1" ht="12.75" x14ac:dyDescent="0.2">
      <c r="A135" s="123"/>
    </row>
    <row r="136" spans="1:1" ht="12.75" x14ac:dyDescent="0.2">
      <c r="A136" s="123"/>
    </row>
    <row r="137" spans="1:1" ht="12.75" x14ac:dyDescent="0.2">
      <c r="A137" s="123"/>
    </row>
    <row r="138" spans="1:1" ht="12.75" x14ac:dyDescent="0.2">
      <c r="A138" s="123"/>
    </row>
    <row r="139" spans="1:1" ht="12.75" x14ac:dyDescent="0.2">
      <c r="A139" s="123"/>
    </row>
    <row r="140" spans="1:1" ht="12.75" x14ac:dyDescent="0.2">
      <c r="A140" s="123"/>
    </row>
    <row r="141" spans="1:1" ht="12.75" x14ac:dyDescent="0.2">
      <c r="A141" s="123"/>
    </row>
    <row r="142" spans="1:1" ht="12.75" x14ac:dyDescent="0.2">
      <c r="A142" s="123"/>
    </row>
    <row r="143" spans="1:1" ht="12.75" x14ac:dyDescent="0.2">
      <c r="A143" s="123"/>
    </row>
    <row r="144" spans="1:1" ht="12.75" x14ac:dyDescent="0.2">
      <c r="A144" s="123"/>
    </row>
    <row r="145" spans="1:1" ht="12.75" x14ac:dyDescent="0.2">
      <c r="A145" s="123"/>
    </row>
    <row r="146" spans="1:1" ht="12.75" x14ac:dyDescent="0.2">
      <c r="A146" s="123"/>
    </row>
    <row r="147" spans="1:1" ht="12.75" x14ac:dyDescent="0.2">
      <c r="A147" s="123"/>
    </row>
    <row r="148" spans="1:1" ht="12.75" x14ac:dyDescent="0.2">
      <c r="A148" s="123"/>
    </row>
    <row r="149" spans="1:1" ht="12.75" x14ac:dyDescent="0.2">
      <c r="A149" s="123"/>
    </row>
    <row r="150" spans="1:1" ht="12.75" x14ac:dyDescent="0.2">
      <c r="A150" s="123"/>
    </row>
    <row r="151" spans="1:1" ht="12.75" x14ac:dyDescent="0.2">
      <c r="A151" s="123"/>
    </row>
    <row r="152" spans="1:1" ht="12.75" x14ac:dyDescent="0.2">
      <c r="A152" s="123"/>
    </row>
    <row r="153" spans="1:1" ht="12.75" x14ac:dyDescent="0.2">
      <c r="A153" s="123"/>
    </row>
    <row r="154" spans="1:1" ht="12.75" x14ac:dyDescent="0.2">
      <c r="A154" s="123"/>
    </row>
    <row r="155" spans="1:1" ht="12.75" x14ac:dyDescent="0.2">
      <c r="A155" s="123"/>
    </row>
    <row r="156" spans="1:1" ht="12.75" x14ac:dyDescent="0.2">
      <c r="A156" s="123"/>
    </row>
    <row r="157" spans="1:1" ht="12.75" x14ac:dyDescent="0.2">
      <c r="A157" s="123"/>
    </row>
    <row r="158" spans="1:1" ht="12.75" x14ac:dyDescent="0.2">
      <c r="A158" s="123"/>
    </row>
    <row r="159" spans="1:1" ht="12.75" x14ac:dyDescent="0.2">
      <c r="A159" s="123"/>
    </row>
    <row r="160" spans="1:1" ht="12.75" x14ac:dyDescent="0.2">
      <c r="A160" s="123"/>
    </row>
    <row r="161" spans="1:1" ht="12.75" x14ac:dyDescent="0.2">
      <c r="A161" s="123"/>
    </row>
    <row r="162" spans="1:1" ht="12.75" x14ac:dyDescent="0.2">
      <c r="A162" s="123"/>
    </row>
    <row r="163" spans="1:1" ht="12.75" x14ac:dyDescent="0.2">
      <c r="A163" s="123"/>
    </row>
    <row r="164" spans="1:1" ht="12.75" x14ac:dyDescent="0.2">
      <c r="A164" s="123"/>
    </row>
    <row r="165" spans="1:1" ht="12.75" x14ac:dyDescent="0.2">
      <c r="A165" s="123"/>
    </row>
    <row r="166" spans="1:1" ht="12.75" x14ac:dyDescent="0.2">
      <c r="A166" s="123"/>
    </row>
    <row r="167" spans="1:1" ht="12.75" x14ac:dyDescent="0.2">
      <c r="A167" s="123"/>
    </row>
    <row r="168" spans="1:1" ht="12.75" x14ac:dyDescent="0.2">
      <c r="A168" s="123"/>
    </row>
    <row r="169" spans="1:1" ht="12.75" x14ac:dyDescent="0.2">
      <c r="A169" s="123"/>
    </row>
    <row r="170" spans="1:1" ht="12.75" x14ac:dyDescent="0.2">
      <c r="A170" s="123"/>
    </row>
    <row r="171" spans="1:1" ht="12.75" x14ac:dyDescent="0.2">
      <c r="A171" s="123"/>
    </row>
    <row r="172" spans="1:1" ht="12.75" x14ac:dyDescent="0.2">
      <c r="A172" s="123"/>
    </row>
    <row r="173" spans="1:1" ht="12.75" x14ac:dyDescent="0.2">
      <c r="A173" s="123"/>
    </row>
    <row r="174" spans="1:1" ht="12.75" x14ac:dyDescent="0.2">
      <c r="A174" s="123"/>
    </row>
    <row r="175" spans="1:1" ht="12.75" x14ac:dyDescent="0.2">
      <c r="A175" s="123"/>
    </row>
    <row r="176" spans="1:1" ht="12.75" x14ac:dyDescent="0.2">
      <c r="A176" s="123"/>
    </row>
    <row r="177" spans="1:1" ht="12.75" x14ac:dyDescent="0.2">
      <c r="A177" s="123"/>
    </row>
    <row r="178" spans="1:1" ht="12.75" x14ac:dyDescent="0.2">
      <c r="A178" s="123"/>
    </row>
    <row r="179" spans="1:1" ht="12.75" x14ac:dyDescent="0.2">
      <c r="A179" s="123"/>
    </row>
    <row r="180" spans="1:1" ht="12.75" x14ac:dyDescent="0.2">
      <c r="A180" s="123"/>
    </row>
    <row r="181" spans="1:1" ht="12.75" x14ac:dyDescent="0.2">
      <c r="A181" s="123"/>
    </row>
    <row r="182" spans="1:1" ht="12.75" x14ac:dyDescent="0.2">
      <c r="A182" s="123"/>
    </row>
    <row r="183" spans="1:1" ht="12.75" x14ac:dyDescent="0.2">
      <c r="A183" s="123"/>
    </row>
    <row r="184" spans="1:1" ht="12.75" x14ac:dyDescent="0.2">
      <c r="A184" s="123"/>
    </row>
    <row r="185" spans="1:1" ht="12.75" x14ac:dyDescent="0.2">
      <c r="A185" s="123"/>
    </row>
    <row r="186" spans="1:1" ht="12.75" x14ac:dyDescent="0.2">
      <c r="A186" s="123"/>
    </row>
    <row r="187" spans="1:1" ht="12.75" x14ac:dyDescent="0.2">
      <c r="A187" s="123"/>
    </row>
    <row r="188" spans="1:1" ht="12.75" x14ac:dyDescent="0.2">
      <c r="A188" s="123"/>
    </row>
    <row r="189" spans="1:1" ht="12.75" x14ac:dyDescent="0.2">
      <c r="A189" s="123"/>
    </row>
    <row r="190" spans="1:1" ht="12.75" x14ac:dyDescent="0.2">
      <c r="A190" s="123"/>
    </row>
    <row r="191" spans="1:1" ht="12.75" x14ac:dyDescent="0.2">
      <c r="A191" s="123"/>
    </row>
    <row r="192" spans="1:1" ht="12.75" x14ac:dyDescent="0.2">
      <c r="A192" s="123"/>
    </row>
    <row r="193" spans="1:1" ht="12.75" x14ac:dyDescent="0.2">
      <c r="A193" s="123"/>
    </row>
    <row r="194" spans="1:1" ht="12.75" x14ac:dyDescent="0.2">
      <c r="A194" s="123"/>
    </row>
    <row r="195" spans="1:1" ht="12.75" x14ac:dyDescent="0.2">
      <c r="A195" s="123"/>
    </row>
    <row r="196" spans="1:1" ht="12.75" x14ac:dyDescent="0.2">
      <c r="A196" s="123"/>
    </row>
    <row r="197" spans="1:1" ht="12.75" x14ac:dyDescent="0.2">
      <c r="A197" s="123"/>
    </row>
    <row r="198" spans="1:1" ht="12.75" x14ac:dyDescent="0.2">
      <c r="A198" s="123"/>
    </row>
    <row r="199" spans="1:1" ht="12.75" x14ac:dyDescent="0.2">
      <c r="A199" s="123"/>
    </row>
    <row r="200" spans="1:1" ht="12.75" x14ac:dyDescent="0.2">
      <c r="A200" s="123"/>
    </row>
    <row r="201" spans="1:1" ht="12.75" x14ac:dyDescent="0.2">
      <c r="A201" s="123"/>
    </row>
    <row r="202" spans="1:1" ht="12.75" x14ac:dyDescent="0.2">
      <c r="A202" s="123"/>
    </row>
    <row r="203" spans="1:1" ht="12.75" x14ac:dyDescent="0.2">
      <c r="A203" s="123"/>
    </row>
    <row r="204" spans="1:1" ht="12.75" x14ac:dyDescent="0.2">
      <c r="A204" s="123"/>
    </row>
    <row r="205" spans="1:1" ht="12.75" x14ac:dyDescent="0.2">
      <c r="A205" s="123"/>
    </row>
    <row r="206" spans="1:1" ht="12.75" x14ac:dyDescent="0.2">
      <c r="A206" s="123"/>
    </row>
    <row r="207" spans="1:1" ht="12.75" x14ac:dyDescent="0.2">
      <c r="A207" s="123"/>
    </row>
    <row r="208" spans="1:1" ht="12.75" x14ac:dyDescent="0.2">
      <c r="A208" s="123"/>
    </row>
    <row r="209" spans="1:1" ht="12.75" x14ac:dyDescent="0.2">
      <c r="A209" s="123"/>
    </row>
    <row r="210" spans="1:1" ht="12.75" x14ac:dyDescent="0.2">
      <c r="A210" s="123"/>
    </row>
    <row r="211" spans="1:1" ht="12.75" x14ac:dyDescent="0.2">
      <c r="A211" s="123"/>
    </row>
    <row r="212" spans="1:1" ht="12.75" x14ac:dyDescent="0.2">
      <c r="A212" s="123"/>
    </row>
    <row r="213" spans="1:1" ht="12.75" x14ac:dyDescent="0.2">
      <c r="A213" s="123"/>
    </row>
    <row r="214" spans="1:1" ht="12.75" x14ac:dyDescent="0.2">
      <c r="A214" s="123"/>
    </row>
    <row r="215" spans="1:1" ht="12.75" x14ac:dyDescent="0.2">
      <c r="A215" s="123"/>
    </row>
    <row r="216" spans="1:1" ht="12.75" x14ac:dyDescent="0.2">
      <c r="A216" s="123"/>
    </row>
    <row r="217" spans="1:1" ht="12.75" x14ac:dyDescent="0.2">
      <c r="A217" s="123"/>
    </row>
    <row r="218" spans="1:1" ht="12.75" x14ac:dyDescent="0.2">
      <c r="A218" s="123"/>
    </row>
    <row r="219" spans="1:1" ht="12.75" x14ac:dyDescent="0.2">
      <c r="A219" s="123"/>
    </row>
    <row r="220" spans="1:1" ht="12.75" x14ac:dyDescent="0.2">
      <c r="A220" s="123"/>
    </row>
    <row r="221" spans="1:1" ht="12.75" x14ac:dyDescent="0.2">
      <c r="A221" s="123"/>
    </row>
    <row r="222" spans="1:1" ht="12.75" x14ac:dyDescent="0.2">
      <c r="A222" s="123"/>
    </row>
    <row r="223" spans="1:1" ht="12.75" x14ac:dyDescent="0.2">
      <c r="A223" s="123"/>
    </row>
    <row r="224" spans="1:1" ht="12.75" x14ac:dyDescent="0.2">
      <c r="A224" s="123"/>
    </row>
    <row r="225" spans="1:1" ht="12.75" x14ac:dyDescent="0.2">
      <c r="A225" s="123"/>
    </row>
    <row r="226" spans="1:1" ht="12.75" x14ac:dyDescent="0.2">
      <c r="A226" s="123"/>
    </row>
    <row r="227" spans="1:1" ht="12.75" x14ac:dyDescent="0.2">
      <c r="A227" s="123"/>
    </row>
    <row r="228" spans="1:1" ht="12.75" x14ac:dyDescent="0.2">
      <c r="A228" s="123"/>
    </row>
    <row r="229" spans="1:1" ht="12.75" x14ac:dyDescent="0.2">
      <c r="A229" s="123"/>
    </row>
    <row r="230" spans="1:1" ht="12.75" x14ac:dyDescent="0.2">
      <c r="A230" s="123"/>
    </row>
    <row r="231" spans="1:1" ht="12.75" x14ac:dyDescent="0.2">
      <c r="A231" s="123"/>
    </row>
    <row r="232" spans="1:1" ht="12.75" x14ac:dyDescent="0.2">
      <c r="A232" s="123"/>
    </row>
    <row r="233" spans="1:1" ht="12.75" x14ac:dyDescent="0.2">
      <c r="A233" s="123"/>
    </row>
    <row r="234" spans="1:1" ht="12.75" x14ac:dyDescent="0.2">
      <c r="A234" s="123"/>
    </row>
    <row r="235" spans="1:1" ht="12.75" x14ac:dyDescent="0.2">
      <c r="A235" s="123"/>
    </row>
    <row r="236" spans="1:1" ht="12.75" x14ac:dyDescent="0.2">
      <c r="A236" s="123"/>
    </row>
    <row r="237" spans="1:1" ht="12.75" x14ac:dyDescent="0.2">
      <c r="A237" s="123"/>
    </row>
    <row r="238" spans="1:1" ht="12.75" x14ac:dyDescent="0.2">
      <c r="A238" s="123"/>
    </row>
    <row r="239" spans="1:1" ht="12.75" x14ac:dyDescent="0.2">
      <c r="A239" s="123"/>
    </row>
    <row r="240" spans="1:1" ht="12.75" x14ac:dyDescent="0.2">
      <c r="A240" s="123"/>
    </row>
    <row r="241" spans="1:1" ht="12.75" x14ac:dyDescent="0.2">
      <c r="A241" s="123"/>
    </row>
    <row r="242" spans="1:1" ht="12.75" x14ac:dyDescent="0.2">
      <c r="A242" s="123"/>
    </row>
    <row r="243" spans="1:1" ht="12.75" x14ac:dyDescent="0.2">
      <c r="A243" s="123"/>
    </row>
    <row r="244" spans="1:1" ht="12.75" x14ac:dyDescent="0.2">
      <c r="A244" s="123"/>
    </row>
    <row r="245" spans="1:1" ht="12.75" x14ac:dyDescent="0.2">
      <c r="A245" s="123"/>
    </row>
    <row r="246" spans="1:1" ht="12.75" x14ac:dyDescent="0.2">
      <c r="A246" s="123"/>
    </row>
    <row r="247" spans="1:1" ht="12.75" x14ac:dyDescent="0.2">
      <c r="A247" s="123"/>
    </row>
    <row r="248" spans="1:1" ht="12.75" x14ac:dyDescent="0.2">
      <c r="A248" s="123"/>
    </row>
    <row r="249" spans="1:1" ht="12.75" x14ac:dyDescent="0.2">
      <c r="A249" s="123"/>
    </row>
    <row r="250" spans="1:1" ht="12.75" x14ac:dyDescent="0.2">
      <c r="A250" s="123"/>
    </row>
    <row r="251" spans="1:1" ht="12.75" x14ac:dyDescent="0.2">
      <c r="A251" s="123"/>
    </row>
    <row r="252" spans="1:1" ht="12.75" x14ac:dyDescent="0.2">
      <c r="A252" s="123"/>
    </row>
    <row r="253" spans="1:1" ht="12.75" x14ac:dyDescent="0.2">
      <c r="A253" s="123"/>
    </row>
    <row r="254" spans="1:1" ht="12.75" x14ac:dyDescent="0.2">
      <c r="A254" s="123"/>
    </row>
    <row r="255" spans="1:1" ht="12.75" x14ac:dyDescent="0.2">
      <c r="A255" s="123"/>
    </row>
    <row r="256" spans="1:1" ht="12.75" x14ac:dyDescent="0.2">
      <c r="A256" s="123"/>
    </row>
    <row r="257" spans="1:1" ht="12.75" x14ac:dyDescent="0.2">
      <c r="A257" s="123"/>
    </row>
    <row r="258" spans="1:1" ht="12.75" x14ac:dyDescent="0.2">
      <c r="A258" s="123"/>
    </row>
    <row r="259" spans="1:1" ht="12.75" x14ac:dyDescent="0.2">
      <c r="A259" s="123"/>
    </row>
    <row r="260" spans="1:1" ht="12.75" x14ac:dyDescent="0.2">
      <c r="A260" s="123"/>
    </row>
    <row r="261" spans="1:1" ht="12.75" x14ac:dyDescent="0.2">
      <c r="A261" s="123"/>
    </row>
    <row r="262" spans="1:1" ht="12.75" x14ac:dyDescent="0.2">
      <c r="A262" s="123"/>
    </row>
    <row r="263" spans="1:1" ht="12.75" x14ac:dyDescent="0.2">
      <c r="A263" s="123"/>
    </row>
    <row r="264" spans="1:1" ht="12.75" x14ac:dyDescent="0.2">
      <c r="A264" s="123"/>
    </row>
    <row r="265" spans="1:1" ht="12.75" x14ac:dyDescent="0.2">
      <c r="A265" s="123"/>
    </row>
    <row r="266" spans="1:1" ht="12.75" x14ac:dyDescent="0.2">
      <c r="A266" s="123"/>
    </row>
    <row r="267" spans="1:1" ht="12.75" x14ac:dyDescent="0.2">
      <c r="A267" s="123"/>
    </row>
    <row r="268" spans="1:1" ht="12.75" x14ac:dyDescent="0.2">
      <c r="A268" s="123"/>
    </row>
    <row r="269" spans="1:1" ht="12.75" x14ac:dyDescent="0.2">
      <c r="A269" s="123"/>
    </row>
    <row r="270" spans="1:1" ht="12.75" x14ac:dyDescent="0.2">
      <c r="A270" s="123"/>
    </row>
    <row r="271" spans="1:1" ht="12.75" x14ac:dyDescent="0.2">
      <c r="A271" s="123"/>
    </row>
    <row r="272" spans="1:1" ht="12.75" x14ac:dyDescent="0.2">
      <c r="A272" s="123"/>
    </row>
    <row r="273" spans="1:1" ht="12.75" x14ac:dyDescent="0.2">
      <c r="A273" s="123"/>
    </row>
    <row r="274" spans="1:1" ht="12.75" x14ac:dyDescent="0.2">
      <c r="A274" s="123"/>
    </row>
    <row r="275" spans="1:1" ht="12.75" x14ac:dyDescent="0.2">
      <c r="A275" s="123"/>
    </row>
    <row r="276" spans="1:1" ht="12.75" x14ac:dyDescent="0.2">
      <c r="A276" s="123"/>
    </row>
    <row r="277" spans="1:1" ht="12.75" x14ac:dyDescent="0.2">
      <c r="A277" s="123"/>
    </row>
    <row r="278" spans="1:1" ht="12.75" x14ac:dyDescent="0.2">
      <c r="A278" s="123"/>
    </row>
    <row r="279" spans="1:1" ht="12.75" x14ac:dyDescent="0.2">
      <c r="A279" s="123"/>
    </row>
    <row r="280" spans="1:1" ht="12.75" x14ac:dyDescent="0.2">
      <c r="A280" s="123"/>
    </row>
    <row r="281" spans="1:1" ht="12.75" x14ac:dyDescent="0.2">
      <c r="A281" s="123"/>
    </row>
    <row r="282" spans="1:1" ht="12.75" x14ac:dyDescent="0.2">
      <c r="A282" s="123"/>
    </row>
    <row r="283" spans="1:1" ht="12.75" x14ac:dyDescent="0.2">
      <c r="A283" s="123"/>
    </row>
    <row r="284" spans="1:1" ht="12.75" x14ac:dyDescent="0.2">
      <c r="A284" s="123"/>
    </row>
    <row r="285" spans="1:1" ht="12.75" x14ac:dyDescent="0.2">
      <c r="A285" s="123"/>
    </row>
    <row r="286" spans="1:1" ht="12.75" x14ac:dyDescent="0.2">
      <c r="A286" s="123"/>
    </row>
    <row r="287" spans="1:1" ht="12.75" x14ac:dyDescent="0.2">
      <c r="A287" s="123"/>
    </row>
    <row r="288" spans="1:1" ht="12.75" x14ac:dyDescent="0.2">
      <c r="A288" s="123"/>
    </row>
    <row r="289" spans="1:1" ht="12.75" x14ac:dyDescent="0.2">
      <c r="A289" s="123"/>
    </row>
    <row r="290" spans="1:1" ht="12.75" x14ac:dyDescent="0.2">
      <c r="A290" s="123"/>
    </row>
    <row r="291" spans="1:1" ht="12.75" x14ac:dyDescent="0.2">
      <c r="A291" s="123"/>
    </row>
    <row r="292" spans="1:1" ht="12.75" x14ac:dyDescent="0.2">
      <c r="A292" s="123"/>
    </row>
    <row r="293" spans="1:1" ht="12.75" x14ac:dyDescent="0.2">
      <c r="A293" s="123"/>
    </row>
    <row r="294" spans="1:1" ht="12.75" x14ac:dyDescent="0.2">
      <c r="A294" s="123"/>
    </row>
    <row r="295" spans="1:1" ht="12.75" x14ac:dyDescent="0.2">
      <c r="A295" s="123"/>
    </row>
    <row r="296" spans="1:1" ht="12.75" x14ac:dyDescent="0.2">
      <c r="A296" s="123"/>
    </row>
    <row r="297" spans="1:1" ht="12.75" x14ac:dyDescent="0.2">
      <c r="A297" s="123"/>
    </row>
    <row r="298" spans="1:1" ht="12.75" x14ac:dyDescent="0.2">
      <c r="A298" s="123"/>
    </row>
    <row r="299" spans="1:1" ht="12.75" x14ac:dyDescent="0.2">
      <c r="A299" s="123"/>
    </row>
    <row r="300" spans="1:1" ht="12.75" x14ac:dyDescent="0.2">
      <c r="A300" s="123"/>
    </row>
    <row r="301" spans="1:1" ht="12.75" x14ac:dyDescent="0.2">
      <c r="A301" s="123"/>
    </row>
    <row r="302" spans="1:1" ht="12.75" x14ac:dyDescent="0.2">
      <c r="A302" s="123"/>
    </row>
    <row r="303" spans="1:1" ht="12.75" x14ac:dyDescent="0.2">
      <c r="A303" s="123"/>
    </row>
    <row r="304" spans="1:1" ht="12.75" x14ac:dyDescent="0.2">
      <c r="A304" s="123"/>
    </row>
    <row r="305" spans="1:1" ht="12.75" x14ac:dyDescent="0.2">
      <c r="A305" s="123"/>
    </row>
    <row r="306" spans="1:1" ht="12.75" x14ac:dyDescent="0.2">
      <c r="A306" s="123"/>
    </row>
    <row r="307" spans="1:1" ht="12.75" x14ac:dyDescent="0.2">
      <c r="A307" s="123"/>
    </row>
    <row r="308" spans="1:1" ht="12.75" x14ac:dyDescent="0.2">
      <c r="A308" s="123"/>
    </row>
    <row r="309" spans="1:1" ht="12.75" x14ac:dyDescent="0.2">
      <c r="A309" s="123"/>
    </row>
    <row r="310" spans="1:1" ht="12.75" x14ac:dyDescent="0.2">
      <c r="A310" s="123"/>
    </row>
    <row r="311" spans="1:1" ht="12.75" x14ac:dyDescent="0.2">
      <c r="A311" s="123"/>
    </row>
    <row r="312" spans="1:1" ht="12.75" x14ac:dyDescent="0.2">
      <c r="A312" s="123"/>
    </row>
    <row r="313" spans="1:1" ht="12.75" x14ac:dyDescent="0.2">
      <c r="A313" s="123"/>
    </row>
    <row r="314" spans="1:1" ht="12.75" x14ac:dyDescent="0.2">
      <c r="A314" s="123"/>
    </row>
    <row r="315" spans="1:1" ht="12.75" x14ac:dyDescent="0.2">
      <c r="A315" s="123"/>
    </row>
    <row r="316" spans="1:1" ht="12.75" x14ac:dyDescent="0.2">
      <c r="A316" s="123"/>
    </row>
    <row r="317" spans="1:1" ht="12.75" x14ac:dyDescent="0.2">
      <c r="A317" s="123"/>
    </row>
    <row r="318" spans="1:1" ht="12.75" x14ac:dyDescent="0.2">
      <c r="A318" s="123"/>
    </row>
    <row r="319" spans="1:1" ht="12.75" x14ac:dyDescent="0.2">
      <c r="A319" s="123"/>
    </row>
    <row r="320" spans="1:1" ht="12.75" x14ac:dyDescent="0.2">
      <c r="A320" s="123"/>
    </row>
    <row r="321" spans="1:1" ht="12.75" x14ac:dyDescent="0.2">
      <c r="A321" s="123"/>
    </row>
    <row r="322" spans="1:1" ht="12.75" x14ac:dyDescent="0.2">
      <c r="A322" s="123"/>
    </row>
    <row r="323" spans="1:1" ht="12.75" x14ac:dyDescent="0.2">
      <c r="A323" s="123"/>
    </row>
    <row r="324" spans="1:1" ht="12.75" x14ac:dyDescent="0.2">
      <c r="A324" s="123"/>
    </row>
    <row r="325" spans="1:1" ht="12.75" x14ac:dyDescent="0.2">
      <c r="A325" s="123"/>
    </row>
    <row r="326" spans="1:1" ht="12.75" x14ac:dyDescent="0.2">
      <c r="A326" s="123"/>
    </row>
    <row r="327" spans="1:1" ht="12.75" x14ac:dyDescent="0.2">
      <c r="A327" s="123"/>
    </row>
    <row r="328" spans="1:1" ht="12.75" x14ac:dyDescent="0.2">
      <c r="A328" s="123"/>
    </row>
    <row r="329" spans="1:1" ht="12.75" x14ac:dyDescent="0.2">
      <c r="A329" s="123"/>
    </row>
    <row r="330" spans="1:1" ht="12.75" x14ac:dyDescent="0.2">
      <c r="A330" s="123"/>
    </row>
    <row r="331" spans="1:1" ht="12.75" x14ac:dyDescent="0.2">
      <c r="A331" s="123"/>
    </row>
    <row r="332" spans="1:1" ht="12.75" x14ac:dyDescent="0.2">
      <c r="A332" s="123"/>
    </row>
    <row r="333" spans="1:1" ht="12.75" x14ac:dyDescent="0.2">
      <c r="A333" s="123"/>
    </row>
    <row r="334" spans="1:1" ht="12.75" x14ac:dyDescent="0.2">
      <c r="A334" s="123"/>
    </row>
    <row r="335" spans="1:1" ht="12.75" x14ac:dyDescent="0.2">
      <c r="A335" s="123"/>
    </row>
    <row r="336" spans="1:1" ht="12.75" x14ac:dyDescent="0.2">
      <c r="A336" s="123"/>
    </row>
    <row r="337" spans="1:1" ht="12.75" x14ac:dyDescent="0.2">
      <c r="A337" s="123"/>
    </row>
    <row r="338" spans="1:1" ht="12.75" x14ac:dyDescent="0.2">
      <c r="A338" s="123"/>
    </row>
    <row r="339" spans="1:1" ht="12.75" x14ac:dyDescent="0.2">
      <c r="A339" s="123"/>
    </row>
    <row r="340" spans="1:1" ht="12.75" x14ac:dyDescent="0.2">
      <c r="A340" s="123"/>
    </row>
    <row r="341" spans="1:1" ht="12.75" x14ac:dyDescent="0.2">
      <c r="A341" s="123"/>
    </row>
    <row r="342" spans="1:1" ht="12.75" x14ac:dyDescent="0.2">
      <c r="A342" s="123"/>
    </row>
    <row r="343" spans="1:1" ht="12.75" x14ac:dyDescent="0.2">
      <c r="A343" s="123"/>
    </row>
    <row r="344" spans="1:1" ht="12.75" x14ac:dyDescent="0.2">
      <c r="A344" s="123"/>
    </row>
    <row r="345" spans="1:1" ht="12.75" x14ac:dyDescent="0.2">
      <c r="A345" s="123"/>
    </row>
    <row r="346" spans="1:1" ht="12.75" x14ac:dyDescent="0.2">
      <c r="A346" s="123"/>
    </row>
    <row r="347" spans="1:1" ht="12.75" x14ac:dyDescent="0.2">
      <c r="A347" s="123"/>
    </row>
    <row r="348" spans="1:1" ht="12.75" x14ac:dyDescent="0.2">
      <c r="A348" s="123"/>
    </row>
    <row r="349" spans="1:1" ht="12.75" x14ac:dyDescent="0.2">
      <c r="A349" s="123"/>
    </row>
    <row r="350" spans="1:1" ht="12.75" x14ac:dyDescent="0.2">
      <c r="A350" s="123"/>
    </row>
    <row r="351" spans="1:1" ht="12.75" x14ac:dyDescent="0.2">
      <c r="A351" s="123"/>
    </row>
    <row r="352" spans="1:1" ht="12.75" x14ac:dyDescent="0.2">
      <c r="A352" s="123"/>
    </row>
    <row r="353" spans="1:1" ht="12.75" x14ac:dyDescent="0.2">
      <c r="A353" s="123"/>
    </row>
    <row r="354" spans="1:1" ht="12.75" x14ac:dyDescent="0.2">
      <c r="A354" s="123"/>
    </row>
    <row r="355" spans="1:1" ht="12.75" x14ac:dyDescent="0.2">
      <c r="A355" s="123"/>
    </row>
    <row r="356" spans="1:1" ht="12.75" x14ac:dyDescent="0.2">
      <c r="A356" s="123"/>
    </row>
    <row r="357" spans="1:1" ht="12.75" x14ac:dyDescent="0.2">
      <c r="A357" s="123"/>
    </row>
    <row r="358" spans="1:1" ht="12.75" x14ac:dyDescent="0.2">
      <c r="A358" s="123"/>
    </row>
    <row r="359" spans="1:1" ht="12.75" x14ac:dyDescent="0.2">
      <c r="A359" s="123"/>
    </row>
    <row r="360" spans="1:1" ht="12.75" x14ac:dyDescent="0.2">
      <c r="A360" s="123"/>
    </row>
    <row r="361" spans="1:1" ht="12.75" x14ac:dyDescent="0.2">
      <c r="A361" s="123"/>
    </row>
    <row r="362" spans="1:1" ht="12.75" x14ac:dyDescent="0.2">
      <c r="A362" s="123"/>
    </row>
    <row r="363" spans="1:1" ht="12.75" x14ac:dyDescent="0.2">
      <c r="A363" s="123"/>
    </row>
    <row r="364" spans="1:1" ht="12.75" x14ac:dyDescent="0.2">
      <c r="A364" s="123"/>
    </row>
    <row r="365" spans="1:1" ht="12.75" x14ac:dyDescent="0.2">
      <c r="A365" s="123"/>
    </row>
    <row r="366" spans="1:1" ht="12.75" x14ac:dyDescent="0.2">
      <c r="A366" s="123"/>
    </row>
    <row r="367" spans="1:1" ht="12.75" x14ac:dyDescent="0.2">
      <c r="A367" s="123"/>
    </row>
    <row r="368" spans="1:1" ht="12.75" x14ac:dyDescent="0.2">
      <c r="A368" s="123"/>
    </row>
    <row r="369" spans="1:1" ht="12.75" x14ac:dyDescent="0.2">
      <c r="A369" s="123"/>
    </row>
    <row r="370" spans="1:1" ht="12.75" x14ac:dyDescent="0.2">
      <c r="A370" s="123"/>
    </row>
    <row r="371" spans="1:1" ht="12.75" x14ac:dyDescent="0.2">
      <c r="A371" s="123"/>
    </row>
    <row r="372" spans="1:1" ht="12.75" x14ac:dyDescent="0.2">
      <c r="A372" s="123"/>
    </row>
    <row r="373" spans="1:1" ht="12.75" x14ac:dyDescent="0.2">
      <c r="A373" s="123"/>
    </row>
    <row r="374" spans="1:1" ht="12.75" x14ac:dyDescent="0.2">
      <c r="A374" s="123"/>
    </row>
    <row r="375" spans="1:1" ht="12.75" x14ac:dyDescent="0.2">
      <c r="A375" s="123"/>
    </row>
    <row r="376" spans="1:1" ht="12.75" x14ac:dyDescent="0.2">
      <c r="A376" s="123"/>
    </row>
    <row r="377" spans="1:1" ht="12.75" x14ac:dyDescent="0.2">
      <c r="A377" s="123"/>
    </row>
    <row r="378" spans="1:1" ht="12.75" x14ac:dyDescent="0.2">
      <c r="A378" s="123"/>
    </row>
    <row r="379" spans="1:1" ht="12.75" x14ac:dyDescent="0.2">
      <c r="A379" s="123"/>
    </row>
    <row r="380" spans="1:1" ht="12.75" x14ac:dyDescent="0.2">
      <c r="A380" s="123"/>
    </row>
    <row r="381" spans="1:1" ht="12.75" x14ac:dyDescent="0.2">
      <c r="A381" s="123"/>
    </row>
    <row r="382" spans="1:1" ht="12.75" x14ac:dyDescent="0.2">
      <c r="A382" s="123"/>
    </row>
    <row r="383" spans="1:1" ht="12.75" x14ac:dyDescent="0.2">
      <c r="A383" s="123"/>
    </row>
    <row r="384" spans="1:1" ht="12.75" x14ac:dyDescent="0.2">
      <c r="A384" s="123"/>
    </row>
    <row r="385" spans="1:1" ht="12.75" x14ac:dyDescent="0.2">
      <c r="A385" s="123"/>
    </row>
    <row r="386" spans="1:1" ht="12.75" x14ac:dyDescent="0.2">
      <c r="A386" s="123"/>
    </row>
    <row r="387" spans="1:1" ht="12.75" x14ac:dyDescent="0.2">
      <c r="A387" s="123"/>
    </row>
    <row r="388" spans="1:1" ht="12.75" x14ac:dyDescent="0.2">
      <c r="A388" s="123"/>
    </row>
    <row r="389" spans="1:1" ht="12.75" x14ac:dyDescent="0.2">
      <c r="A389" s="123"/>
    </row>
    <row r="390" spans="1:1" ht="12.75" x14ac:dyDescent="0.2">
      <c r="A390" s="123"/>
    </row>
    <row r="391" spans="1:1" ht="12.75" x14ac:dyDescent="0.2">
      <c r="A391" s="123"/>
    </row>
    <row r="392" spans="1:1" ht="12.75" x14ac:dyDescent="0.2">
      <c r="A392" s="123"/>
    </row>
    <row r="393" spans="1:1" ht="12.75" x14ac:dyDescent="0.2">
      <c r="A393" s="123"/>
    </row>
    <row r="394" spans="1:1" ht="12.75" x14ac:dyDescent="0.2">
      <c r="A394" s="123"/>
    </row>
    <row r="395" spans="1:1" ht="12.75" x14ac:dyDescent="0.2">
      <c r="A395" s="123"/>
    </row>
    <row r="396" spans="1:1" ht="12.75" x14ac:dyDescent="0.2">
      <c r="A396" s="123"/>
    </row>
    <row r="397" spans="1:1" ht="12.75" x14ac:dyDescent="0.2">
      <c r="A397" s="123"/>
    </row>
    <row r="398" spans="1:1" ht="12.75" x14ac:dyDescent="0.2">
      <c r="A398" s="123"/>
    </row>
    <row r="399" spans="1:1" ht="12.75" x14ac:dyDescent="0.2">
      <c r="A399" s="123"/>
    </row>
    <row r="400" spans="1:1" ht="12.75" x14ac:dyDescent="0.2">
      <c r="A400" s="123"/>
    </row>
    <row r="401" spans="1:1" ht="12.75" x14ac:dyDescent="0.2">
      <c r="A401" s="123"/>
    </row>
    <row r="402" spans="1:1" ht="12.75" x14ac:dyDescent="0.2">
      <c r="A402" s="123"/>
    </row>
    <row r="403" spans="1:1" ht="12.75" x14ac:dyDescent="0.2">
      <c r="A403" s="123"/>
    </row>
    <row r="404" spans="1:1" ht="12.75" x14ac:dyDescent="0.2">
      <c r="A404" s="123"/>
    </row>
    <row r="405" spans="1:1" ht="12.75" x14ac:dyDescent="0.2">
      <c r="A405" s="123"/>
    </row>
    <row r="406" spans="1:1" ht="12.75" x14ac:dyDescent="0.2">
      <c r="A406" s="123"/>
    </row>
    <row r="407" spans="1:1" ht="12.75" x14ac:dyDescent="0.2">
      <c r="A407" s="123"/>
    </row>
    <row r="408" spans="1:1" ht="12.75" x14ac:dyDescent="0.2">
      <c r="A408" s="123"/>
    </row>
    <row r="409" spans="1:1" ht="12.75" x14ac:dyDescent="0.2">
      <c r="A409" s="123"/>
    </row>
    <row r="410" spans="1:1" ht="12.75" x14ac:dyDescent="0.2">
      <c r="A410" s="123"/>
    </row>
    <row r="411" spans="1:1" ht="12.75" x14ac:dyDescent="0.2">
      <c r="A411" s="123"/>
    </row>
    <row r="412" spans="1:1" ht="12.75" x14ac:dyDescent="0.2">
      <c r="A412" s="123"/>
    </row>
    <row r="413" spans="1:1" ht="12.75" x14ac:dyDescent="0.2">
      <c r="A413" s="123"/>
    </row>
    <row r="414" spans="1:1" ht="12.75" x14ac:dyDescent="0.2">
      <c r="A414" s="123"/>
    </row>
    <row r="415" spans="1:1" ht="12.75" x14ac:dyDescent="0.2">
      <c r="A415" s="123"/>
    </row>
    <row r="416" spans="1:1" ht="12.75" x14ac:dyDescent="0.2">
      <c r="A416" s="123"/>
    </row>
    <row r="417" spans="1:1" ht="12.75" x14ac:dyDescent="0.2">
      <c r="A417" s="123"/>
    </row>
    <row r="418" spans="1:1" ht="12.75" x14ac:dyDescent="0.2">
      <c r="A418" s="123"/>
    </row>
    <row r="419" spans="1:1" ht="12.75" x14ac:dyDescent="0.2">
      <c r="A419" s="123"/>
    </row>
    <row r="420" spans="1:1" ht="12.75" x14ac:dyDescent="0.2">
      <c r="A420" s="123"/>
    </row>
    <row r="421" spans="1:1" ht="12.75" x14ac:dyDescent="0.2">
      <c r="A421" s="123"/>
    </row>
    <row r="422" spans="1:1" ht="12.75" x14ac:dyDescent="0.2">
      <c r="A422" s="123"/>
    </row>
    <row r="423" spans="1:1" ht="12.75" x14ac:dyDescent="0.2">
      <c r="A423" s="123"/>
    </row>
    <row r="424" spans="1:1" ht="12.75" x14ac:dyDescent="0.2">
      <c r="A424" s="123"/>
    </row>
    <row r="425" spans="1:1" ht="12.75" x14ac:dyDescent="0.2">
      <c r="A425" s="123"/>
    </row>
    <row r="426" spans="1:1" ht="12.75" x14ac:dyDescent="0.2">
      <c r="A426" s="123"/>
    </row>
    <row r="427" spans="1:1" ht="12.75" x14ac:dyDescent="0.2">
      <c r="A427" s="123"/>
    </row>
    <row r="428" spans="1:1" ht="12.75" x14ac:dyDescent="0.2">
      <c r="A428" s="123"/>
    </row>
    <row r="429" spans="1:1" ht="12.75" x14ac:dyDescent="0.2">
      <c r="A429" s="123"/>
    </row>
    <row r="430" spans="1:1" ht="12.75" x14ac:dyDescent="0.2">
      <c r="A430" s="123"/>
    </row>
    <row r="431" spans="1:1" ht="12.75" x14ac:dyDescent="0.2">
      <c r="A431" s="123"/>
    </row>
    <row r="432" spans="1:1" ht="12.75" x14ac:dyDescent="0.2">
      <c r="A432" s="123"/>
    </row>
    <row r="433" spans="1:1" ht="12.75" x14ac:dyDescent="0.2">
      <c r="A433" s="123"/>
    </row>
    <row r="434" spans="1:1" ht="12.75" x14ac:dyDescent="0.2">
      <c r="A434" s="123"/>
    </row>
    <row r="435" spans="1:1" ht="12.75" x14ac:dyDescent="0.2">
      <c r="A435" s="123"/>
    </row>
    <row r="436" spans="1:1" ht="12.75" x14ac:dyDescent="0.2">
      <c r="A436" s="123"/>
    </row>
    <row r="437" spans="1:1" ht="12.75" x14ac:dyDescent="0.2">
      <c r="A437" s="123"/>
    </row>
    <row r="438" spans="1:1" ht="12.75" x14ac:dyDescent="0.2">
      <c r="A438" s="123"/>
    </row>
    <row r="439" spans="1:1" ht="12.75" x14ac:dyDescent="0.2">
      <c r="A439" s="123"/>
    </row>
    <row r="440" spans="1:1" ht="12.75" x14ac:dyDescent="0.2">
      <c r="A440" s="123"/>
    </row>
    <row r="441" spans="1:1" ht="12.75" x14ac:dyDescent="0.2">
      <c r="A441" s="123"/>
    </row>
    <row r="442" spans="1:1" ht="12.75" x14ac:dyDescent="0.2">
      <c r="A442" s="123"/>
    </row>
    <row r="443" spans="1:1" ht="12.75" x14ac:dyDescent="0.2">
      <c r="A443" s="123"/>
    </row>
    <row r="444" spans="1:1" ht="12.75" x14ac:dyDescent="0.2">
      <c r="A444" s="123"/>
    </row>
    <row r="445" spans="1:1" ht="12.75" x14ac:dyDescent="0.2">
      <c r="A445" s="123"/>
    </row>
    <row r="446" spans="1:1" ht="12.75" x14ac:dyDescent="0.2">
      <c r="A446" s="123"/>
    </row>
    <row r="447" spans="1:1" ht="12.75" x14ac:dyDescent="0.2">
      <c r="A447" s="123"/>
    </row>
    <row r="448" spans="1:1" ht="12.75" x14ac:dyDescent="0.2">
      <c r="A448" s="123"/>
    </row>
    <row r="449" spans="1:1" ht="12.75" x14ac:dyDescent="0.2">
      <c r="A449" s="123"/>
    </row>
    <row r="450" spans="1:1" ht="12.75" x14ac:dyDescent="0.2">
      <c r="A450" s="123"/>
    </row>
    <row r="451" spans="1:1" ht="12.75" x14ac:dyDescent="0.2">
      <c r="A451" s="123"/>
    </row>
    <row r="452" spans="1:1" ht="12.75" x14ac:dyDescent="0.2">
      <c r="A452" s="123"/>
    </row>
    <row r="453" spans="1:1" ht="12.75" x14ac:dyDescent="0.2">
      <c r="A453" s="123"/>
    </row>
    <row r="454" spans="1:1" ht="12.75" x14ac:dyDescent="0.2">
      <c r="A454" s="123"/>
    </row>
    <row r="455" spans="1:1" ht="12.75" x14ac:dyDescent="0.2">
      <c r="A455" s="123"/>
    </row>
    <row r="456" spans="1:1" ht="12.75" x14ac:dyDescent="0.2">
      <c r="A456" s="123"/>
    </row>
    <row r="457" spans="1:1" ht="12.75" x14ac:dyDescent="0.2">
      <c r="A457" s="123"/>
    </row>
    <row r="458" spans="1:1" ht="12.75" x14ac:dyDescent="0.2">
      <c r="A458" s="123"/>
    </row>
    <row r="459" spans="1:1" ht="12.75" x14ac:dyDescent="0.2">
      <c r="A459" s="123"/>
    </row>
    <row r="460" spans="1:1" ht="12.75" x14ac:dyDescent="0.2">
      <c r="A460" s="123"/>
    </row>
    <row r="461" spans="1:1" ht="12.75" x14ac:dyDescent="0.2">
      <c r="A461" s="123"/>
    </row>
    <row r="462" spans="1:1" ht="12.75" x14ac:dyDescent="0.2">
      <c r="A462" s="123"/>
    </row>
    <row r="463" spans="1:1" ht="12.75" x14ac:dyDescent="0.2">
      <c r="A463" s="123"/>
    </row>
    <row r="464" spans="1:1" ht="12.75" x14ac:dyDescent="0.2">
      <c r="A464" s="123"/>
    </row>
    <row r="465" spans="1:1" ht="12.75" x14ac:dyDescent="0.2">
      <c r="A465" s="123"/>
    </row>
    <row r="466" spans="1:1" ht="12.75" x14ac:dyDescent="0.2">
      <c r="A466" s="123"/>
    </row>
    <row r="467" spans="1:1" ht="12.75" x14ac:dyDescent="0.2">
      <c r="A467" s="123"/>
    </row>
    <row r="468" spans="1:1" ht="12.75" x14ac:dyDescent="0.2">
      <c r="A468" s="123"/>
    </row>
    <row r="469" spans="1:1" ht="12.75" x14ac:dyDescent="0.2">
      <c r="A469" s="123"/>
    </row>
    <row r="470" spans="1:1" ht="12.75" x14ac:dyDescent="0.2">
      <c r="A470" s="123"/>
    </row>
    <row r="471" spans="1:1" ht="12.75" x14ac:dyDescent="0.2">
      <c r="A471" s="123"/>
    </row>
    <row r="472" spans="1:1" ht="12.75" x14ac:dyDescent="0.2">
      <c r="A472" s="123"/>
    </row>
    <row r="473" spans="1:1" ht="12.75" x14ac:dyDescent="0.2">
      <c r="A473" s="123"/>
    </row>
    <row r="474" spans="1:1" ht="12.75" x14ac:dyDescent="0.2">
      <c r="A474" s="123"/>
    </row>
    <row r="475" spans="1:1" ht="12.75" x14ac:dyDescent="0.2">
      <c r="A475" s="123"/>
    </row>
    <row r="476" spans="1:1" ht="12.75" x14ac:dyDescent="0.2">
      <c r="A476" s="123"/>
    </row>
    <row r="477" spans="1:1" ht="12.75" x14ac:dyDescent="0.2">
      <c r="A477" s="123"/>
    </row>
    <row r="478" spans="1:1" ht="12.75" x14ac:dyDescent="0.2">
      <c r="A478" s="123"/>
    </row>
    <row r="479" spans="1:1" ht="12.75" x14ac:dyDescent="0.2">
      <c r="A479" s="123"/>
    </row>
    <row r="480" spans="1:1" ht="12.75" x14ac:dyDescent="0.2">
      <c r="A480" s="123"/>
    </row>
    <row r="481" spans="1:1" ht="12.75" x14ac:dyDescent="0.2">
      <c r="A481" s="123"/>
    </row>
    <row r="482" spans="1:1" ht="12.75" x14ac:dyDescent="0.2">
      <c r="A482" s="123"/>
    </row>
    <row r="483" spans="1:1" ht="12.75" x14ac:dyDescent="0.2">
      <c r="A483" s="123"/>
    </row>
    <row r="484" spans="1:1" ht="12.75" x14ac:dyDescent="0.2">
      <c r="A484" s="123"/>
    </row>
    <row r="485" spans="1:1" ht="12.75" x14ac:dyDescent="0.2">
      <c r="A485" s="123"/>
    </row>
    <row r="486" spans="1:1" ht="12.75" x14ac:dyDescent="0.2">
      <c r="A486" s="123"/>
    </row>
    <row r="487" spans="1:1" ht="12.75" x14ac:dyDescent="0.2">
      <c r="A487" s="123"/>
    </row>
    <row r="488" spans="1:1" ht="12.75" x14ac:dyDescent="0.2">
      <c r="A488" s="123"/>
    </row>
    <row r="489" spans="1:1" ht="12.75" x14ac:dyDescent="0.2">
      <c r="A489" s="123"/>
    </row>
    <row r="490" spans="1:1" ht="12.75" x14ac:dyDescent="0.2">
      <c r="A490" s="123"/>
    </row>
    <row r="491" spans="1:1" ht="12.75" x14ac:dyDescent="0.2">
      <c r="A491" s="123"/>
    </row>
    <row r="492" spans="1:1" ht="12.75" x14ac:dyDescent="0.2">
      <c r="A492" s="123"/>
    </row>
    <row r="493" spans="1:1" ht="12.75" x14ac:dyDescent="0.2">
      <c r="A493" s="123"/>
    </row>
    <row r="494" spans="1:1" ht="12.75" x14ac:dyDescent="0.2">
      <c r="A494" s="123"/>
    </row>
    <row r="495" spans="1:1" ht="12.75" x14ac:dyDescent="0.2">
      <c r="A495" s="123"/>
    </row>
    <row r="496" spans="1:1" ht="12.75" x14ac:dyDescent="0.2">
      <c r="A496" s="123"/>
    </row>
    <row r="497" spans="1:1" ht="12.75" x14ac:dyDescent="0.2">
      <c r="A497" s="123"/>
    </row>
    <row r="498" spans="1:1" ht="12.75" x14ac:dyDescent="0.2">
      <c r="A498" s="123"/>
    </row>
    <row r="499" spans="1:1" ht="12.75" x14ac:dyDescent="0.2">
      <c r="A499" s="123"/>
    </row>
    <row r="500" spans="1:1" ht="12.75" x14ac:dyDescent="0.2">
      <c r="A500" s="123"/>
    </row>
    <row r="501" spans="1:1" ht="12.75" x14ac:dyDescent="0.2">
      <c r="A501" s="123"/>
    </row>
    <row r="502" spans="1:1" ht="12.75" x14ac:dyDescent="0.2">
      <c r="A502" s="123"/>
    </row>
    <row r="503" spans="1:1" ht="12.75" x14ac:dyDescent="0.2">
      <c r="A503" s="123"/>
    </row>
    <row r="504" spans="1:1" ht="12.75" x14ac:dyDescent="0.2">
      <c r="A504" s="123"/>
    </row>
    <row r="505" spans="1:1" ht="12.75" x14ac:dyDescent="0.2">
      <c r="A505" s="123"/>
    </row>
    <row r="506" spans="1:1" ht="12.75" x14ac:dyDescent="0.2">
      <c r="A506" s="123"/>
    </row>
    <row r="507" spans="1:1" ht="12.75" x14ac:dyDescent="0.2">
      <c r="A507" s="123"/>
    </row>
    <row r="508" spans="1:1" ht="12.75" x14ac:dyDescent="0.2">
      <c r="A508" s="123"/>
    </row>
    <row r="509" spans="1:1" ht="12.75" x14ac:dyDescent="0.2">
      <c r="A509" s="123"/>
    </row>
    <row r="510" spans="1:1" ht="12.75" x14ac:dyDescent="0.2">
      <c r="A510" s="123"/>
    </row>
    <row r="511" spans="1:1" ht="12.75" x14ac:dyDescent="0.2">
      <c r="A511" s="123"/>
    </row>
    <row r="512" spans="1:1" ht="12.75" x14ac:dyDescent="0.2">
      <c r="A512" s="123"/>
    </row>
    <row r="513" spans="1:1" ht="12.75" x14ac:dyDescent="0.2">
      <c r="A513" s="123"/>
    </row>
    <row r="514" spans="1:1" ht="12.75" x14ac:dyDescent="0.2">
      <c r="A514" s="123"/>
    </row>
    <row r="515" spans="1:1" ht="12.75" x14ac:dyDescent="0.2">
      <c r="A515" s="123"/>
    </row>
    <row r="516" spans="1:1" ht="12.75" x14ac:dyDescent="0.2">
      <c r="A516" s="123"/>
    </row>
    <row r="517" spans="1:1" ht="12.75" x14ac:dyDescent="0.2">
      <c r="A517" s="123"/>
    </row>
    <row r="518" spans="1:1" ht="12.75" x14ac:dyDescent="0.2">
      <c r="A518" s="123"/>
    </row>
    <row r="519" spans="1:1" ht="12.75" x14ac:dyDescent="0.2">
      <c r="A519" s="123"/>
    </row>
    <row r="520" spans="1:1" ht="12.75" x14ac:dyDescent="0.2">
      <c r="A520" s="123"/>
    </row>
    <row r="521" spans="1:1" ht="12.75" x14ac:dyDescent="0.2">
      <c r="A521" s="123"/>
    </row>
    <row r="522" spans="1:1" ht="12.75" x14ac:dyDescent="0.2">
      <c r="A522" s="123"/>
    </row>
    <row r="523" spans="1:1" ht="12.75" x14ac:dyDescent="0.2">
      <c r="A523" s="123"/>
    </row>
    <row r="524" spans="1:1" ht="12.75" x14ac:dyDescent="0.2">
      <c r="A524" s="123"/>
    </row>
    <row r="525" spans="1:1" ht="12.75" x14ac:dyDescent="0.2">
      <c r="A525" s="123"/>
    </row>
    <row r="526" spans="1:1" ht="12.75" x14ac:dyDescent="0.2">
      <c r="A526" s="123"/>
    </row>
    <row r="527" spans="1:1" ht="12.75" x14ac:dyDescent="0.2">
      <c r="A527" s="123"/>
    </row>
    <row r="528" spans="1:1" ht="12.75" x14ac:dyDescent="0.2">
      <c r="A528" s="123"/>
    </row>
    <row r="529" spans="1:1" ht="12.75" x14ac:dyDescent="0.2">
      <c r="A529" s="123"/>
    </row>
    <row r="530" spans="1:1" ht="12.75" x14ac:dyDescent="0.2">
      <c r="A530" s="123"/>
    </row>
    <row r="531" spans="1:1" ht="12.75" x14ac:dyDescent="0.2">
      <c r="A531" s="123"/>
    </row>
    <row r="532" spans="1:1" ht="12.75" x14ac:dyDescent="0.2">
      <c r="A532" s="123"/>
    </row>
    <row r="533" spans="1:1" ht="12.75" x14ac:dyDescent="0.2">
      <c r="A533" s="123"/>
    </row>
    <row r="534" spans="1:1" ht="12.75" x14ac:dyDescent="0.2">
      <c r="A534" s="123"/>
    </row>
    <row r="535" spans="1:1" ht="12.75" x14ac:dyDescent="0.2">
      <c r="A535" s="123"/>
    </row>
    <row r="536" spans="1:1" ht="12.75" x14ac:dyDescent="0.2">
      <c r="A536" s="123"/>
    </row>
    <row r="537" spans="1:1" ht="12.75" x14ac:dyDescent="0.2">
      <c r="A537" s="123"/>
    </row>
    <row r="538" spans="1:1" ht="12.75" x14ac:dyDescent="0.2">
      <c r="A538" s="123"/>
    </row>
    <row r="539" spans="1:1" ht="12.75" x14ac:dyDescent="0.2">
      <c r="A539" s="123"/>
    </row>
    <row r="540" spans="1:1" ht="12.75" x14ac:dyDescent="0.2">
      <c r="A540" s="123"/>
    </row>
    <row r="541" spans="1:1" ht="12.75" x14ac:dyDescent="0.2">
      <c r="A541" s="123"/>
    </row>
    <row r="542" spans="1:1" ht="12.75" x14ac:dyDescent="0.2">
      <c r="A542" s="123"/>
    </row>
    <row r="543" spans="1:1" ht="12.75" x14ac:dyDescent="0.2">
      <c r="A543" s="123"/>
    </row>
    <row r="544" spans="1:1" ht="12.75" x14ac:dyDescent="0.2">
      <c r="A544" s="123"/>
    </row>
    <row r="545" spans="1:1" ht="12.75" x14ac:dyDescent="0.2">
      <c r="A545" s="123"/>
    </row>
    <row r="546" spans="1:1" ht="12.75" x14ac:dyDescent="0.2">
      <c r="A546" s="123"/>
    </row>
    <row r="547" spans="1:1" ht="12.75" x14ac:dyDescent="0.2">
      <c r="A547" s="123"/>
    </row>
    <row r="548" spans="1:1" ht="12.75" x14ac:dyDescent="0.2">
      <c r="A548" s="123"/>
    </row>
    <row r="549" spans="1:1" ht="12.75" x14ac:dyDescent="0.2">
      <c r="A549" s="123"/>
    </row>
    <row r="550" spans="1:1" ht="12.75" x14ac:dyDescent="0.2">
      <c r="A550" s="123"/>
    </row>
    <row r="551" spans="1:1" ht="12.75" x14ac:dyDescent="0.2">
      <c r="A551" s="123"/>
    </row>
    <row r="552" spans="1:1" ht="12.75" x14ac:dyDescent="0.2">
      <c r="A552" s="123"/>
    </row>
    <row r="553" spans="1:1" ht="12.75" x14ac:dyDescent="0.2">
      <c r="A553" s="123"/>
    </row>
    <row r="554" spans="1:1" ht="12.75" x14ac:dyDescent="0.2">
      <c r="A554" s="123"/>
    </row>
    <row r="555" spans="1:1" ht="12.75" x14ac:dyDescent="0.2">
      <c r="A555" s="123"/>
    </row>
    <row r="556" spans="1:1" ht="12.75" x14ac:dyDescent="0.2">
      <c r="A556" s="123"/>
    </row>
    <row r="557" spans="1:1" ht="12.75" x14ac:dyDescent="0.2">
      <c r="A557" s="123"/>
    </row>
    <row r="558" spans="1:1" ht="12.75" x14ac:dyDescent="0.2">
      <c r="A558" s="123"/>
    </row>
    <row r="559" spans="1:1" ht="12.75" x14ac:dyDescent="0.2">
      <c r="A559" s="123"/>
    </row>
    <row r="560" spans="1:1" ht="12.75" x14ac:dyDescent="0.2">
      <c r="A560" s="123"/>
    </row>
    <row r="561" spans="1:1" ht="12.75" x14ac:dyDescent="0.2">
      <c r="A561" s="123"/>
    </row>
    <row r="562" spans="1:1" ht="12.75" x14ac:dyDescent="0.2">
      <c r="A562" s="123"/>
    </row>
    <row r="563" spans="1:1" ht="12.75" x14ac:dyDescent="0.2">
      <c r="A563" s="123"/>
    </row>
    <row r="564" spans="1:1" ht="12.75" x14ac:dyDescent="0.2">
      <c r="A564" s="123"/>
    </row>
    <row r="565" spans="1:1" ht="12.75" x14ac:dyDescent="0.2">
      <c r="A565" s="123"/>
    </row>
    <row r="566" spans="1:1" ht="12.75" x14ac:dyDescent="0.2">
      <c r="A566" s="123"/>
    </row>
    <row r="567" spans="1:1" ht="12.75" x14ac:dyDescent="0.2">
      <c r="A567" s="123"/>
    </row>
    <row r="568" spans="1:1" ht="12.75" x14ac:dyDescent="0.2">
      <c r="A568" s="123"/>
    </row>
    <row r="569" spans="1:1" ht="12.75" x14ac:dyDescent="0.2">
      <c r="A569" s="123"/>
    </row>
    <row r="570" spans="1:1" ht="12.75" x14ac:dyDescent="0.2">
      <c r="A570" s="123"/>
    </row>
    <row r="571" spans="1:1" ht="12.75" x14ac:dyDescent="0.2">
      <c r="A571" s="123"/>
    </row>
    <row r="572" spans="1:1" ht="12.75" x14ac:dyDescent="0.2">
      <c r="A572" s="123"/>
    </row>
    <row r="573" spans="1:1" ht="12.75" x14ac:dyDescent="0.2">
      <c r="A573" s="123"/>
    </row>
    <row r="574" spans="1:1" ht="12.75" x14ac:dyDescent="0.2">
      <c r="A574" s="123"/>
    </row>
    <row r="575" spans="1:1" ht="12.75" x14ac:dyDescent="0.2">
      <c r="A575" s="123"/>
    </row>
    <row r="576" spans="1:1" ht="12.75" x14ac:dyDescent="0.2">
      <c r="A576" s="123"/>
    </row>
    <row r="577" spans="1:1" ht="12.75" x14ac:dyDescent="0.2">
      <c r="A577" s="123"/>
    </row>
    <row r="578" spans="1:1" ht="12.75" x14ac:dyDescent="0.2">
      <c r="A578" s="123"/>
    </row>
    <row r="579" spans="1:1" ht="12.75" x14ac:dyDescent="0.2">
      <c r="A579" s="123"/>
    </row>
    <row r="580" spans="1:1" ht="12.75" x14ac:dyDescent="0.2">
      <c r="A580" s="123"/>
    </row>
    <row r="581" spans="1:1" ht="12.75" x14ac:dyDescent="0.2">
      <c r="A581" s="123"/>
    </row>
    <row r="582" spans="1:1" ht="12.75" x14ac:dyDescent="0.2">
      <c r="A582" s="123"/>
    </row>
    <row r="583" spans="1:1" ht="12.75" x14ac:dyDescent="0.2">
      <c r="A583" s="123"/>
    </row>
    <row r="584" spans="1:1" ht="12.75" x14ac:dyDescent="0.2">
      <c r="A584" s="123"/>
    </row>
    <row r="585" spans="1:1" ht="12.75" x14ac:dyDescent="0.2">
      <c r="A585" s="123"/>
    </row>
    <row r="586" spans="1:1" ht="12.75" x14ac:dyDescent="0.2">
      <c r="A586" s="123"/>
    </row>
    <row r="587" spans="1:1" ht="12.75" x14ac:dyDescent="0.2">
      <c r="A587" s="123"/>
    </row>
    <row r="588" spans="1:1" ht="12.75" x14ac:dyDescent="0.2">
      <c r="A588" s="123"/>
    </row>
    <row r="589" spans="1:1" ht="12.75" x14ac:dyDescent="0.2">
      <c r="A589" s="123"/>
    </row>
    <row r="590" spans="1:1" ht="12.75" x14ac:dyDescent="0.2">
      <c r="A590" s="123"/>
    </row>
    <row r="591" spans="1:1" ht="12.75" x14ac:dyDescent="0.2">
      <c r="A591" s="123"/>
    </row>
    <row r="592" spans="1:1" ht="12.75" x14ac:dyDescent="0.2">
      <c r="A592" s="123"/>
    </row>
    <row r="593" spans="1:1" ht="12.75" x14ac:dyDescent="0.2">
      <c r="A593" s="123"/>
    </row>
    <row r="594" spans="1:1" ht="12.75" x14ac:dyDescent="0.2">
      <c r="A594" s="123"/>
    </row>
    <row r="595" spans="1:1" ht="12.75" x14ac:dyDescent="0.2">
      <c r="A595" s="123"/>
    </row>
    <row r="596" spans="1:1" ht="12.75" x14ac:dyDescent="0.2">
      <c r="A596" s="123"/>
    </row>
    <row r="597" spans="1:1" ht="12.75" x14ac:dyDescent="0.2">
      <c r="A597" s="123"/>
    </row>
    <row r="598" spans="1:1" ht="12.75" x14ac:dyDescent="0.2">
      <c r="A598" s="123"/>
    </row>
    <row r="599" spans="1:1" ht="12.75" x14ac:dyDescent="0.2">
      <c r="A599" s="123"/>
    </row>
    <row r="600" spans="1:1" ht="12.75" x14ac:dyDescent="0.2">
      <c r="A600" s="123"/>
    </row>
    <row r="601" spans="1:1" ht="12.75" x14ac:dyDescent="0.2">
      <c r="A601" s="123"/>
    </row>
    <row r="602" spans="1:1" ht="12.75" x14ac:dyDescent="0.2">
      <c r="A602" s="123"/>
    </row>
    <row r="603" spans="1:1" ht="12.75" x14ac:dyDescent="0.2">
      <c r="A603" s="123"/>
    </row>
    <row r="604" spans="1:1" ht="12.75" x14ac:dyDescent="0.2">
      <c r="A604" s="123"/>
    </row>
    <row r="605" spans="1:1" ht="12.75" x14ac:dyDescent="0.2">
      <c r="A605" s="123"/>
    </row>
    <row r="606" spans="1:1" ht="12.75" x14ac:dyDescent="0.2">
      <c r="A606" s="123"/>
    </row>
    <row r="607" spans="1:1" ht="12.75" x14ac:dyDescent="0.2">
      <c r="A607" s="123"/>
    </row>
    <row r="608" spans="1:1" ht="12.75" x14ac:dyDescent="0.2">
      <c r="A608" s="123"/>
    </row>
    <row r="609" spans="1:1" ht="12.75" x14ac:dyDescent="0.2">
      <c r="A609" s="123"/>
    </row>
    <row r="610" spans="1:1" ht="12.75" x14ac:dyDescent="0.2">
      <c r="A610" s="123"/>
    </row>
    <row r="611" spans="1:1" ht="12.75" x14ac:dyDescent="0.2">
      <c r="A611" s="123"/>
    </row>
    <row r="612" spans="1:1" ht="12.75" x14ac:dyDescent="0.2">
      <c r="A612" s="123"/>
    </row>
    <row r="613" spans="1:1" ht="12.75" x14ac:dyDescent="0.2">
      <c r="A613" s="123"/>
    </row>
    <row r="614" spans="1:1" ht="12.75" x14ac:dyDescent="0.2">
      <c r="A614" s="123"/>
    </row>
    <row r="615" spans="1:1" ht="12.75" x14ac:dyDescent="0.2">
      <c r="A615" s="123"/>
    </row>
    <row r="616" spans="1:1" ht="12.75" x14ac:dyDescent="0.2">
      <c r="A616" s="123"/>
    </row>
    <row r="617" spans="1:1" ht="12.75" x14ac:dyDescent="0.2">
      <c r="A617" s="123"/>
    </row>
    <row r="618" spans="1:1" ht="12.75" x14ac:dyDescent="0.2">
      <c r="A618" s="123"/>
    </row>
    <row r="619" spans="1:1" ht="12.75" x14ac:dyDescent="0.2">
      <c r="A619" s="123"/>
    </row>
    <row r="620" spans="1:1" ht="12.75" x14ac:dyDescent="0.2">
      <c r="A620" s="123"/>
    </row>
    <row r="621" spans="1:1" ht="12.75" x14ac:dyDescent="0.2">
      <c r="A621" s="123"/>
    </row>
    <row r="622" spans="1:1" ht="12.75" x14ac:dyDescent="0.2">
      <c r="A622" s="123"/>
    </row>
    <row r="623" spans="1:1" ht="12.75" x14ac:dyDescent="0.2">
      <c r="A623" s="123"/>
    </row>
    <row r="624" spans="1:1" ht="12.75" x14ac:dyDescent="0.2">
      <c r="A624" s="123"/>
    </row>
    <row r="625" spans="1:1" ht="12.75" x14ac:dyDescent="0.2">
      <c r="A625" s="123"/>
    </row>
    <row r="626" spans="1:1" ht="12.75" x14ac:dyDescent="0.2">
      <c r="A626" s="123"/>
    </row>
    <row r="627" spans="1:1" ht="12.75" x14ac:dyDescent="0.2">
      <c r="A627" s="123"/>
    </row>
    <row r="628" spans="1:1" ht="12.75" x14ac:dyDescent="0.2">
      <c r="A628" s="123"/>
    </row>
    <row r="629" spans="1:1" ht="12.75" x14ac:dyDescent="0.2">
      <c r="A629" s="123"/>
    </row>
    <row r="630" spans="1:1" ht="12.75" x14ac:dyDescent="0.2">
      <c r="A630" s="123"/>
    </row>
    <row r="631" spans="1:1" ht="12.75" x14ac:dyDescent="0.2">
      <c r="A631" s="123"/>
    </row>
    <row r="632" spans="1:1" ht="12.75" x14ac:dyDescent="0.2">
      <c r="A632" s="123"/>
    </row>
    <row r="633" spans="1:1" ht="12.75" x14ac:dyDescent="0.2">
      <c r="A633" s="123"/>
    </row>
    <row r="634" spans="1:1" ht="12.75" x14ac:dyDescent="0.2">
      <c r="A634" s="123"/>
    </row>
    <row r="635" spans="1:1" ht="12.75" x14ac:dyDescent="0.2">
      <c r="A635" s="123"/>
    </row>
    <row r="636" spans="1:1" ht="12.75" x14ac:dyDescent="0.2">
      <c r="A636" s="123"/>
    </row>
    <row r="637" spans="1:1" ht="12.75" x14ac:dyDescent="0.2">
      <c r="A637" s="123"/>
    </row>
    <row r="638" spans="1:1" ht="12.75" x14ac:dyDescent="0.2">
      <c r="A638" s="123"/>
    </row>
    <row r="639" spans="1:1" ht="12.75" x14ac:dyDescent="0.2">
      <c r="A639" s="123"/>
    </row>
    <row r="640" spans="1:1" ht="12.75" x14ac:dyDescent="0.2">
      <c r="A640" s="123"/>
    </row>
    <row r="641" spans="1:1" ht="12.75" x14ac:dyDescent="0.2">
      <c r="A641" s="123"/>
    </row>
    <row r="642" spans="1:1" ht="12.75" x14ac:dyDescent="0.2">
      <c r="A642" s="123"/>
    </row>
    <row r="643" spans="1:1" ht="12.75" x14ac:dyDescent="0.2">
      <c r="A643" s="123"/>
    </row>
    <row r="644" spans="1:1" ht="12.75" x14ac:dyDescent="0.2">
      <c r="A644" s="123"/>
    </row>
    <row r="645" spans="1:1" ht="12.75" x14ac:dyDescent="0.2">
      <c r="A645" s="123"/>
    </row>
    <row r="646" spans="1:1" ht="12.75" x14ac:dyDescent="0.2">
      <c r="A646" s="123"/>
    </row>
    <row r="647" spans="1:1" ht="12.75" x14ac:dyDescent="0.2">
      <c r="A647" s="123"/>
    </row>
    <row r="648" spans="1:1" ht="12.75" x14ac:dyDescent="0.2">
      <c r="A648" s="123"/>
    </row>
    <row r="649" spans="1:1" ht="12.75" x14ac:dyDescent="0.2">
      <c r="A649" s="123"/>
    </row>
    <row r="650" spans="1:1" ht="12.75" x14ac:dyDescent="0.2">
      <c r="A650" s="123"/>
    </row>
    <row r="651" spans="1:1" ht="12.75" x14ac:dyDescent="0.2">
      <c r="A651" s="123"/>
    </row>
    <row r="652" spans="1:1" ht="12.75" x14ac:dyDescent="0.2">
      <c r="A652" s="123"/>
    </row>
    <row r="653" spans="1:1" ht="12.75" x14ac:dyDescent="0.2">
      <c r="A653" s="123"/>
    </row>
    <row r="654" spans="1:1" ht="12.75" x14ac:dyDescent="0.2">
      <c r="A654" s="123"/>
    </row>
    <row r="655" spans="1:1" ht="12.75" x14ac:dyDescent="0.2">
      <c r="A655" s="123"/>
    </row>
    <row r="656" spans="1:1" ht="12.75" x14ac:dyDescent="0.2">
      <c r="A656" s="123"/>
    </row>
    <row r="657" spans="1:1" ht="12.75" x14ac:dyDescent="0.2">
      <c r="A657" s="123"/>
    </row>
    <row r="658" spans="1:1" ht="12.75" x14ac:dyDescent="0.2">
      <c r="A658" s="123"/>
    </row>
    <row r="659" spans="1:1" ht="12.75" x14ac:dyDescent="0.2">
      <c r="A659" s="123"/>
    </row>
    <row r="660" spans="1:1" ht="12.75" x14ac:dyDescent="0.2">
      <c r="A660" s="123"/>
    </row>
    <row r="661" spans="1:1" ht="12.75" x14ac:dyDescent="0.2">
      <c r="A661" s="123"/>
    </row>
    <row r="662" spans="1:1" ht="12.75" x14ac:dyDescent="0.2">
      <c r="A662" s="123"/>
    </row>
    <row r="663" spans="1:1" ht="12.75" x14ac:dyDescent="0.2">
      <c r="A663" s="123"/>
    </row>
    <row r="664" spans="1:1" ht="12.75" x14ac:dyDescent="0.2">
      <c r="A664" s="123"/>
    </row>
    <row r="665" spans="1:1" ht="12.75" x14ac:dyDescent="0.2">
      <c r="A665" s="123"/>
    </row>
    <row r="666" spans="1:1" ht="12.75" x14ac:dyDescent="0.2">
      <c r="A666" s="123"/>
    </row>
    <row r="667" spans="1:1" ht="12.75" x14ac:dyDescent="0.2">
      <c r="A667" s="123"/>
    </row>
    <row r="668" spans="1:1" ht="12.75" x14ac:dyDescent="0.2">
      <c r="A668" s="123"/>
    </row>
    <row r="669" spans="1:1" ht="12.75" x14ac:dyDescent="0.2">
      <c r="A669" s="123"/>
    </row>
    <row r="670" spans="1:1" ht="12.75" x14ac:dyDescent="0.2">
      <c r="A670" s="123"/>
    </row>
    <row r="671" spans="1:1" ht="12.75" x14ac:dyDescent="0.2">
      <c r="A671" s="123"/>
    </row>
    <row r="672" spans="1:1" ht="12.75" x14ac:dyDescent="0.2">
      <c r="A672" s="123"/>
    </row>
    <row r="673" spans="1:1" ht="12.75" x14ac:dyDescent="0.2">
      <c r="A673" s="123"/>
    </row>
    <row r="674" spans="1:1" ht="12.75" x14ac:dyDescent="0.2">
      <c r="A674" s="123"/>
    </row>
    <row r="675" spans="1:1" ht="12.75" x14ac:dyDescent="0.2">
      <c r="A675" s="123"/>
    </row>
    <row r="676" spans="1:1" ht="12.75" x14ac:dyDescent="0.2">
      <c r="A676" s="123"/>
    </row>
    <row r="677" spans="1:1" ht="12.75" x14ac:dyDescent="0.2">
      <c r="A677" s="123"/>
    </row>
    <row r="678" spans="1:1" ht="12.75" x14ac:dyDescent="0.2">
      <c r="A678" s="123"/>
    </row>
    <row r="679" spans="1:1" ht="12.75" x14ac:dyDescent="0.2">
      <c r="A679" s="123"/>
    </row>
    <row r="680" spans="1:1" ht="12.75" x14ac:dyDescent="0.2">
      <c r="A680" s="123"/>
    </row>
    <row r="681" spans="1:1" ht="12.75" x14ac:dyDescent="0.2">
      <c r="A681" s="123"/>
    </row>
    <row r="682" spans="1:1" ht="12.75" x14ac:dyDescent="0.2">
      <c r="A682" s="123"/>
    </row>
    <row r="683" spans="1:1" ht="12.75" x14ac:dyDescent="0.2">
      <c r="A683" s="123"/>
    </row>
    <row r="684" spans="1:1" ht="12.75" x14ac:dyDescent="0.2">
      <c r="A684" s="123"/>
    </row>
    <row r="685" spans="1:1" ht="12.75" x14ac:dyDescent="0.2">
      <c r="A685" s="123"/>
    </row>
    <row r="686" spans="1:1" ht="12.75" x14ac:dyDescent="0.2">
      <c r="A686" s="123"/>
    </row>
    <row r="687" spans="1:1" ht="12.75" x14ac:dyDescent="0.2">
      <c r="A687" s="123"/>
    </row>
    <row r="688" spans="1:1" ht="12.75" x14ac:dyDescent="0.2">
      <c r="A688" s="123"/>
    </row>
    <row r="689" spans="1:1" ht="12.75" x14ac:dyDescent="0.2">
      <c r="A689" s="123"/>
    </row>
    <row r="690" spans="1:1" ht="12.75" x14ac:dyDescent="0.2">
      <c r="A690" s="123"/>
    </row>
    <row r="691" spans="1:1" ht="12.75" x14ac:dyDescent="0.2">
      <c r="A691" s="123"/>
    </row>
    <row r="692" spans="1:1" ht="12.75" x14ac:dyDescent="0.2">
      <c r="A692" s="123"/>
    </row>
    <row r="693" spans="1:1" ht="12.75" x14ac:dyDescent="0.2">
      <c r="A693" s="123"/>
    </row>
    <row r="694" spans="1:1" ht="12.75" x14ac:dyDescent="0.2">
      <c r="A694" s="123"/>
    </row>
    <row r="695" spans="1:1" ht="12.75" x14ac:dyDescent="0.2">
      <c r="A695" s="123"/>
    </row>
    <row r="696" spans="1:1" ht="12.75" x14ac:dyDescent="0.2">
      <c r="A696" s="123"/>
    </row>
    <row r="697" spans="1:1" ht="12.75" x14ac:dyDescent="0.2">
      <c r="A697" s="123"/>
    </row>
    <row r="698" spans="1:1" ht="12.75" x14ac:dyDescent="0.2">
      <c r="A698" s="123"/>
    </row>
    <row r="699" spans="1:1" ht="12.75" x14ac:dyDescent="0.2">
      <c r="A699" s="123"/>
    </row>
    <row r="700" spans="1:1" ht="12.75" x14ac:dyDescent="0.2">
      <c r="A700" s="123"/>
    </row>
    <row r="701" spans="1:1" ht="12.75" x14ac:dyDescent="0.2">
      <c r="A701" s="123"/>
    </row>
    <row r="702" spans="1:1" ht="12.75" x14ac:dyDescent="0.2">
      <c r="A702" s="123"/>
    </row>
    <row r="703" spans="1:1" ht="12.75" x14ac:dyDescent="0.2">
      <c r="A703" s="123"/>
    </row>
    <row r="704" spans="1:1" ht="12.75" x14ac:dyDescent="0.2">
      <c r="A704" s="123"/>
    </row>
    <row r="705" spans="1:1" ht="12.75" x14ac:dyDescent="0.2">
      <c r="A705" s="123"/>
    </row>
    <row r="706" spans="1:1" ht="12.75" x14ac:dyDescent="0.2">
      <c r="A706" s="123"/>
    </row>
    <row r="707" spans="1:1" ht="12.75" x14ac:dyDescent="0.2">
      <c r="A707" s="123"/>
    </row>
    <row r="708" spans="1:1" ht="12.75" x14ac:dyDescent="0.2">
      <c r="A708" s="123"/>
    </row>
    <row r="709" spans="1:1" ht="12.75" x14ac:dyDescent="0.2">
      <c r="A709" s="123"/>
    </row>
    <row r="710" spans="1:1" ht="12.75" x14ac:dyDescent="0.2">
      <c r="A710" s="123"/>
    </row>
    <row r="711" spans="1:1" ht="12.75" x14ac:dyDescent="0.2">
      <c r="A711" s="123"/>
    </row>
    <row r="712" spans="1:1" ht="12.75" x14ac:dyDescent="0.2">
      <c r="A712" s="123"/>
    </row>
    <row r="713" spans="1:1" ht="12.75" x14ac:dyDescent="0.2">
      <c r="A713" s="123"/>
    </row>
    <row r="714" spans="1:1" ht="12.75" x14ac:dyDescent="0.2">
      <c r="A714" s="123"/>
    </row>
    <row r="715" spans="1:1" ht="12.75" x14ac:dyDescent="0.2">
      <c r="A715" s="123"/>
    </row>
    <row r="716" spans="1:1" ht="12.75" x14ac:dyDescent="0.2">
      <c r="A716" s="123"/>
    </row>
    <row r="717" spans="1:1" ht="12.75" x14ac:dyDescent="0.2">
      <c r="A717" s="123"/>
    </row>
    <row r="718" spans="1:1" ht="12.75" x14ac:dyDescent="0.2">
      <c r="A718" s="123"/>
    </row>
    <row r="719" spans="1:1" ht="12.75" x14ac:dyDescent="0.2">
      <c r="A719" s="123"/>
    </row>
    <row r="720" spans="1:1" ht="12.75" x14ac:dyDescent="0.2">
      <c r="A720" s="123"/>
    </row>
    <row r="721" spans="1:1" ht="12.75" x14ac:dyDescent="0.2">
      <c r="A721" s="123"/>
    </row>
    <row r="722" spans="1:1" ht="12.75" x14ac:dyDescent="0.2">
      <c r="A722" s="123"/>
    </row>
    <row r="723" spans="1:1" ht="12.75" x14ac:dyDescent="0.2">
      <c r="A723" s="123"/>
    </row>
    <row r="724" spans="1:1" ht="12.75" x14ac:dyDescent="0.2">
      <c r="A724" s="123"/>
    </row>
    <row r="725" spans="1:1" ht="12.75" x14ac:dyDescent="0.2">
      <c r="A725" s="123"/>
    </row>
    <row r="726" spans="1:1" ht="12.75" x14ac:dyDescent="0.2">
      <c r="A726" s="123"/>
    </row>
    <row r="727" spans="1:1" ht="12.75" x14ac:dyDescent="0.2">
      <c r="A727" s="123"/>
    </row>
    <row r="728" spans="1:1" ht="12.75" x14ac:dyDescent="0.2">
      <c r="A728" s="123"/>
    </row>
    <row r="729" spans="1:1" ht="12.75" x14ac:dyDescent="0.2">
      <c r="A729" s="123"/>
    </row>
    <row r="730" spans="1:1" ht="12.75" x14ac:dyDescent="0.2">
      <c r="A730" s="123"/>
    </row>
    <row r="731" spans="1:1" ht="12.75" x14ac:dyDescent="0.2">
      <c r="A731" s="123"/>
    </row>
    <row r="732" spans="1:1" ht="12.75" x14ac:dyDescent="0.2">
      <c r="A732" s="123"/>
    </row>
    <row r="733" spans="1:1" ht="12.75" x14ac:dyDescent="0.2">
      <c r="A733" s="123"/>
    </row>
    <row r="734" spans="1:1" ht="12.75" x14ac:dyDescent="0.2">
      <c r="A734" s="123"/>
    </row>
    <row r="735" spans="1:1" ht="12.75" x14ac:dyDescent="0.2">
      <c r="A735" s="123"/>
    </row>
    <row r="736" spans="1:1" ht="12.75" x14ac:dyDescent="0.2">
      <c r="A736" s="123"/>
    </row>
    <row r="737" spans="1:1" ht="12.75" x14ac:dyDescent="0.2">
      <c r="A737" s="123"/>
    </row>
    <row r="738" spans="1:1" ht="12.75" x14ac:dyDescent="0.2">
      <c r="A738" s="123"/>
    </row>
    <row r="739" spans="1:1" ht="12.75" x14ac:dyDescent="0.2">
      <c r="A739" s="123"/>
    </row>
    <row r="740" spans="1:1" ht="12.75" x14ac:dyDescent="0.2">
      <c r="A740" s="123"/>
    </row>
    <row r="741" spans="1:1" ht="12.75" x14ac:dyDescent="0.2">
      <c r="A741" s="123"/>
    </row>
    <row r="742" spans="1:1" ht="12.75" x14ac:dyDescent="0.2">
      <c r="A742" s="123"/>
    </row>
    <row r="743" spans="1:1" ht="12.75" x14ac:dyDescent="0.2">
      <c r="A743" s="123"/>
    </row>
    <row r="744" spans="1:1" ht="12.75" x14ac:dyDescent="0.2">
      <c r="A744" s="123"/>
    </row>
    <row r="745" spans="1:1" ht="12.75" x14ac:dyDescent="0.2">
      <c r="A745" s="123"/>
    </row>
    <row r="746" spans="1:1" ht="12.75" x14ac:dyDescent="0.2">
      <c r="A746" s="123"/>
    </row>
    <row r="747" spans="1:1" ht="12.75" x14ac:dyDescent="0.2">
      <c r="A747" s="123"/>
    </row>
    <row r="748" spans="1:1" ht="12.75" x14ac:dyDescent="0.2">
      <c r="A748" s="123"/>
    </row>
    <row r="749" spans="1:1" ht="12.75" x14ac:dyDescent="0.2">
      <c r="A749" s="123"/>
    </row>
    <row r="750" spans="1:1" ht="12.75" x14ac:dyDescent="0.2">
      <c r="A750" s="123"/>
    </row>
    <row r="751" spans="1:1" ht="12.75" x14ac:dyDescent="0.2">
      <c r="A751" s="123"/>
    </row>
    <row r="752" spans="1:1" ht="12.75" x14ac:dyDescent="0.2">
      <c r="A752" s="123"/>
    </row>
    <row r="753" spans="1:1" ht="12.75" x14ac:dyDescent="0.2">
      <c r="A753" s="123"/>
    </row>
    <row r="754" spans="1:1" ht="12.75" x14ac:dyDescent="0.2">
      <c r="A754" s="123"/>
    </row>
    <row r="755" spans="1:1" ht="12.75" x14ac:dyDescent="0.2">
      <c r="A755" s="123"/>
    </row>
    <row r="756" spans="1:1" ht="12.75" x14ac:dyDescent="0.2">
      <c r="A756" s="123"/>
    </row>
    <row r="757" spans="1:1" ht="12.75" x14ac:dyDescent="0.2">
      <c r="A757" s="123"/>
    </row>
    <row r="758" spans="1:1" ht="12.75" x14ac:dyDescent="0.2">
      <c r="A758" s="123"/>
    </row>
    <row r="759" spans="1:1" ht="12.75" x14ac:dyDescent="0.2">
      <c r="A759" s="123"/>
    </row>
    <row r="760" spans="1:1" ht="12.75" x14ac:dyDescent="0.2">
      <c r="A760" s="123"/>
    </row>
    <row r="761" spans="1:1" ht="12.75" x14ac:dyDescent="0.2">
      <c r="A761" s="123"/>
    </row>
    <row r="762" spans="1:1" ht="12.75" x14ac:dyDescent="0.2">
      <c r="A762" s="123"/>
    </row>
    <row r="763" spans="1:1" ht="12.75" x14ac:dyDescent="0.2">
      <c r="A763" s="123"/>
    </row>
    <row r="764" spans="1:1" ht="12.75" x14ac:dyDescent="0.2">
      <c r="A764" s="123"/>
    </row>
    <row r="765" spans="1:1" ht="12.75" x14ac:dyDescent="0.2">
      <c r="A765" s="123"/>
    </row>
    <row r="766" spans="1:1" ht="12.75" x14ac:dyDescent="0.2">
      <c r="A766" s="123"/>
    </row>
    <row r="767" spans="1:1" ht="12.75" x14ac:dyDescent="0.2">
      <c r="A767" s="123"/>
    </row>
    <row r="768" spans="1:1" ht="12.75" x14ac:dyDescent="0.2">
      <c r="A768" s="123"/>
    </row>
    <row r="769" spans="1:1" ht="12.75" x14ac:dyDescent="0.2">
      <c r="A769" s="123"/>
    </row>
    <row r="770" spans="1:1" ht="12.75" x14ac:dyDescent="0.2">
      <c r="A770" s="123"/>
    </row>
    <row r="771" spans="1:1" ht="12.75" x14ac:dyDescent="0.2">
      <c r="A771" s="123"/>
    </row>
    <row r="772" spans="1:1" ht="12.75" x14ac:dyDescent="0.2">
      <c r="A772" s="123"/>
    </row>
    <row r="773" spans="1:1" ht="12.75" x14ac:dyDescent="0.2">
      <c r="A773" s="123"/>
    </row>
    <row r="774" spans="1:1" ht="12.75" x14ac:dyDescent="0.2">
      <c r="A774" s="123"/>
    </row>
    <row r="775" spans="1:1" ht="12.75" x14ac:dyDescent="0.2">
      <c r="A775" s="123"/>
    </row>
    <row r="776" spans="1:1" ht="12.75" x14ac:dyDescent="0.2">
      <c r="A776" s="123"/>
    </row>
    <row r="777" spans="1:1" ht="12.75" x14ac:dyDescent="0.2">
      <c r="A777" s="123"/>
    </row>
    <row r="778" spans="1:1" ht="12.75" x14ac:dyDescent="0.2">
      <c r="A778" s="123"/>
    </row>
    <row r="779" spans="1:1" ht="12.75" x14ac:dyDescent="0.2">
      <c r="A779" s="123"/>
    </row>
    <row r="780" spans="1:1" ht="12.75" x14ac:dyDescent="0.2">
      <c r="A780" s="123"/>
    </row>
    <row r="781" spans="1:1" ht="12.75" x14ac:dyDescent="0.2">
      <c r="A781" s="123"/>
    </row>
    <row r="782" spans="1:1" ht="12.75" x14ac:dyDescent="0.2">
      <c r="A782" s="123"/>
    </row>
    <row r="783" spans="1:1" ht="12.75" x14ac:dyDescent="0.2">
      <c r="A783" s="123"/>
    </row>
    <row r="784" spans="1:1" ht="12.75" x14ac:dyDescent="0.2">
      <c r="A784" s="123"/>
    </row>
    <row r="785" spans="1:1" ht="12.75" x14ac:dyDescent="0.2">
      <c r="A785" s="123"/>
    </row>
    <row r="786" spans="1:1" ht="12.75" x14ac:dyDescent="0.2">
      <c r="A786" s="123"/>
    </row>
    <row r="787" spans="1:1" ht="12.75" x14ac:dyDescent="0.2">
      <c r="A787" s="123"/>
    </row>
    <row r="788" spans="1:1" ht="12.75" x14ac:dyDescent="0.2">
      <c r="A788" s="123"/>
    </row>
    <row r="789" spans="1:1" ht="12.75" x14ac:dyDescent="0.2">
      <c r="A789" s="123"/>
    </row>
    <row r="790" spans="1:1" ht="12.75" x14ac:dyDescent="0.2">
      <c r="A790" s="123"/>
    </row>
    <row r="791" spans="1:1" ht="12.75" x14ac:dyDescent="0.2">
      <c r="A791" s="123"/>
    </row>
    <row r="792" spans="1:1" ht="12.75" x14ac:dyDescent="0.2">
      <c r="A792" s="123"/>
    </row>
    <row r="793" spans="1:1" ht="12.75" x14ac:dyDescent="0.2">
      <c r="A793" s="123"/>
    </row>
    <row r="794" spans="1:1" ht="12.75" x14ac:dyDescent="0.2">
      <c r="A794" s="123"/>
    </row>
    <row r="795" spans="1:1" ht="12.75" x14ac:dyDescent="0.2">
      <c r="A795" s="123"/>
    </row>
    <row r="796" spans="1:1" ht="12.75" x14ac:dyDescent="0.2">
      <c r="A796" s="123"/>
    </row>
    <row r="797" spans="1:1" ht="12.75" x14ac:dyDescent="0.2">
      <c r="A797" s="123"/>
    </row>
    <row r="798" spans="1:1" ht="12.75" x14ac:dyDescent="0.2">
      <c r="A798" s="123"/>
    </row>
    <row r="799" spans="1:1" ht="12.75" x14ac:dyDescent="0.2">
      <c r="A799" s="123"/>
    </row>
    <row r="800" spans="1:1" ht="12.75" x14ac:dyDescent="0.2">
      <c r="A800" s="123"/>
    </row>
    <row r="801" spans="1:1" ht="12.75" x14ac:dyDescent="0.2">
      <c r="A801" s="123"/>
    </row>
    <row r="802" spans="1:1" ht="12.75" x14ac:dyDescent="0.2">
      <c r="A802" s="123"/>
    </row>
    <row r="803" spans="1:1" ht="12.75" x14ac:dyDescent="0.2">
      <c r="A803" s="123"/>
    </row>
    <row r="804" spans="1:1" ht="12.75" x14ac:dyDescent="0.2">
      <c r="A804" s="123"/>
    </row>
    <row r="805" spans="1:1" ht="12.75" x14ac:dyDescent="0.2">
      <c r="A805" s="123"/>
    </row>
    <row r="806" spans="1:1" ht="12.75" x14ac:dyDescent="0.2">
      <c r="A806" s="123"/>
    </row>
    <row r="807" spans="1:1" ht="12.75" x14ac:dyDescent="0.2">
      <c r="A807" s="123"/>
    </row>
  </sheetData>
  <mergeCells count="11">
    <mergeCell ref="J16:L16"/>
    <mergeCell ref="R17:T17"/>
    <mergeCell ref="V17:X17"/>
    <mergeCell ref="Z17:AB17"/>
    <mergeCell ref="AD17:AF17"/>
    <mergeCell ref="N17:P17"/>
    <mergeCell ref="A1:J1"/>
    <mergeCell ref="B17:D17"/>
    <mergeCell ref="F17:H17"/>
    <mergeCell ref="J17:L17"/>
    <mergeCell ref="A2:B2"/>
  </mergeCells>
  <phoneticPr fontId="6" type="noConversion"/>
  <pageMargins left="0.5" right="0.25" top="0.5" bottom="0.25" header="0.25" footer="0.5"/>
  <pageSetup scale="58" orientation="landscape" r:id="rId1"/>
  <headerFooter alignWithMargins="0">
    <oddHeader>&amp;CGlobal Markets DPR Info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8"/>
  <sheetViews>
    <sheetView zoomScale="75" workbookViewId="0">
      <selection activeCell="E11" sqref="E11"/>
    </sheetView>
  </sheetViews>
  <sheetFormatPr defaultRowHeight="12.75" x14ac:dyDescent="0.2"/>
  <cols>
    <col min="1" max="1" width="32.140625" customWidth="1"/>
    <col min="2" max="2" width="1.5703125" customWidth="1"/>
    <col min="3" max="3" width="12.7109375" style="42" customWidth="1"/>
    <col min="4" max="4" width="9.42578125" style="42" customWidth="1"/>
    <col min="5" max="5" width="11.85546875" style="42" customWidth="1"/>
    <col min="7" max="7" width="10.5703125" style="42" customWidth="1"/>
    <col min="8" max="8" width="1.42578125" customWidth="1"/>
    <col min="9" max="9" width="13.7109375" style="42" customWidth="1"/>
    <col min="10" max="10" width="1.7109375" style="42" customWidth="1"/>
    <col min="11" max="11" width="12.140625" style="42" customWidth="1"/>
    <col min="12" max="12" width="1.140625" customWidth="1"/>
    <col min="13" max="13" width="13.7109375" style="42" customWidth="1"/>
    <col min="14" max="14" width="1.140625" customWidth="1"/>
    <col min="15" max="15" width="12.28515625" style="42" customWidth="1"/>
    <col min="16" max="16" width="1.140625" customWidth="1"/>
    <col min="17" max="17" width="17.42578125" customWidth="1"/>
  </cols>
  <sheetData>
    <row r="1" spans="1:17" ht="18" x14ac:dyDescent="0.25">
      <c r="A1" s="41" t="s">
        <v>23</v>
      </c>
    </row>
    <row r="2" spans="1:17" ht="20.25" customHeight="1" thickBot="1" x14ac:dyDescent="0.25"/>
    <row r="3" spans="1:17" s="48" customFormat="1" ht="12" x14ac:dyDescent="0.2">
      <c r="A3" s="43" t="s">
        <v>24</v>
      </c>
      <c r="B3" s="44"/>
      <c r="C3" s="45" t="s">
        <v>25</v>
      </c>
      <c r="D3" s="45"/>
      <c r="E3" s="45" t="s">
        <v>0</v>
      </c>
      <c r="F3" s="46"/>
      <c r="G3" s="45"/>
      <c r="H3" s="46"/>
      <c r="I3" s="45" t="s">
        <v>26</v>
      </c>
      <c r="J3" s="45"/>
      <c r="K3" s="45" t="s">
        <v>27</v>
      </c>
      <c r="L3" s="46"/>
      <c r="M3" s="45"/>
      <c r="N3" s="46"/>
      <c r="O3" s="45" t="s">
        <v>0</v>
      </c>
      <c r="P3" s="47"/>
    </row>
    <row r="4" spans="1:17" s="54" customFormat="1" ht="12" x14ac:dyDescent="0.2">
      <c r="A4" s="49"/>
      <c r="B4" s="48"/>
      <c r="C4" s="50" t="s">
        <v>4</v>
      </c>
      <c r="D4" s="51"/>
      <c r="E4" s="50" t="s">
        <v>4</v>
      </c>
      <c r="F4" s="52"/>
      <c r="G4" s="51"/>
      <c r="H4" s="52"/>
      <c r="I4" s="50" t="s">
        <v>28</v>
      </c>
      <c r="J4" s="51"/>
      <c r="K4" s="50" t="s">
        <v>28</v>
      </c>
      <c r="L4" s="52"/>
      <c r="M4" s="50" t="s">
        <v>5</v>
      </c>
      <c r="N4" s="52"/>
      <c r="O4" s="50" t="s">
        <v>5</v>
      </c>
      <c r="P4" s="53"/>
    </row>
    <row r="5" spans="1:17" s="54" customFormat="1" ht="4.5" customHeight="1" x14ac:dyDescent="0.2">
      <c r="A5" s="49"/>
      <c r="B5" s="48"/>
      <c r="C5" s="55"/>
      <c r="D5" s="56"/>
      <c r="E5" s="56"/>
      <c r="F5" s="48"/>
      <c r="G5" s="55"/>
      <c r="H5" s="48"/>
      <c r="I5" s="55"/>
      <c r="J5" s="55"/>
      <c r="K5" s="55"/>
      <c r="L5" s="48"/>
      <c r="M5" s="55"/>
      <c r="N5" s="48"/>
      <c r="O5" s="55"/>
      <c r="P5" s="53"/>
    </row>
    <row r="6" spans="1:17" s="54" customFormat="1" ht="12" x14ac:dyDescent="0.2">
      <c r="A6" s="57" t="s">
        <v>18</v>
      </c>
      <c r="B6" s="48"/>
      <c r="C6" s="58">
        <v>-53.1</v>
      </c>
      <c r="D6" s="56"/>
      <c r="E6" s="58">
        <v>28.2</v>
      </c>
      <c r="F6" s="48"/>
      <c r="G6" s="55"/>
      <c r="H6" s="48"/>
      <c r="I6" s="55">
        <v>7.2</v>
      </c>
      <c r="J6" s="55"/>
      <c r="K6" s="55">
        <v>7</v>
      </c>
      <c r="L6" s="48"/>
      <c r="M6" s="55">
        <f t="shared" ref="M6:M11" si="0">C6-I6</f>
        <v>-60.300000000000004</v>
      </c>
      <c r="N6" s="48"/>
      <c r="O6" s="55">
        <f>+E6-K6</f>
        <v>21.2</v>
      </c>
      <c r="P6" s="53"/>
      <c r="Q6" s="59" t="s">
        <v>29</v>
      </c>
    </row>
    <row r="7" spans="1:17" s="54" customFormat="1" thickBot="1" x14ac:dyDescent="0.25">
      <c r="A7" s="223" t="s">
        <v>10</v>
      </c>
      <c r="B7" s="48"/>
      <c r="C7" s="58">
        <v>3.1</v>
      </c>
      <c r="D7" s="56"/>
      <c r="E7" s="63">
        <v>27.5</v>
      </c>
      <c r="F7" s="56"/>
      <c r="H7" s="48"/>
      <c r="I7" s="55">
        <v>3.7</v>
      </c>
      <c r="J7" s="55"/>
      <c r="K7" s="55">
        <v>3.7</v>
      </c>
      <c r="L7" s="48"/>
      <c r="M7" s="55">
        <f t="shared" si="0"/>
        <v>-0.60000000000000009</v>
      </c>
      <c r="N7" s="48"/>
      <c r="O7" s="55">
        <f>+E7-K7</f>
        <v>23.8</v>
      </c>
      <c r="P7" s="53"/>
      <c r="Q7" s="62" t="s">
        <v>30</v>
      </c>
    </row>
    <row r="8" spans="1:17" s="54" customFormat="1" ht="12" x14ac:dyDescent="0.2">
      <c r="A8" s="60" t="s">
        <v>130</v>
      </c>
      <c r="B8" s="48"/>
      <c r="C8" s="237">
        <v>-7.6</v>
      </c>
      <c r="D8" s="61"/>
      <c r="E8" s="237">
        <v>10</v>
      </c>
      <c r="F8" s="61"/>
      <c r="H8" s="48"/>
      <c r="I8" s="55">
        <v>5.6</v>
      </c>
      <c r="J8" s="55"/>
      <c r="K8" s="55">
        <v>5.4</v>
      </c>
      <c r="L8" s="48"/>
      <c r="M8" s="55">
        <f t="shared" si="0"/>
        <v>-13.2</v>
      </c>
      <c r="N8" s="48"/>
      <c r="O8" s="55">
        <f>+E8-K8</f>
        <v>4.5999999999999996</v>
      </c>
      <c r="P8" s="53"/>
      <c r="Q8" s="62"/>
    </row>
    <row r="9" spans="1:17" s="54" customFormat="1" ht="12" x14ac:dyDescent="0.2">
      <c r="A9" s="60" t="s">
        <v>16</v>
      </c>
      <c r="B9" s="48"/>
      <c r="C9" s="63">
        <v>3.6</v>
      </c>
      <c r="D9" s="64" t="s">
        <v>31</v>
      </c>
      <c r="E9" s="63">
        <v>7.1</v>
      </c>
      <c r="F9" s="64" t="s">
        <v>31</v>
      </c>
      <c r="H9" s="48"/>
      <c r="I9" s="55">
        <v>1.5</v>
      </c>
      <c r="J9" s="55"/>
      <c r="K9" s="55">
        <v>1.5</v>
      </c>
      <c r="L9" s="48"/>
      <c r="M9" s="55">
        <f t="shared" si="0"/>
        <v>2.1</v>
      </c>
      <c r="N9" s="48"/>
      <c r="O9" s="55">
        <f>+E9-K9</f>
        <v>5.6</v>
      </c>
      <c r="P9" s="53"/>
      <c r="Q9" s="62"/>
    </row>
    <row r="10" spans="1:17" s="54" customFormat="1" thickBot="1" x14ac:dyDescent="0.25">
      <c r="A10" s="60" t="s">
        <v>8</v>
      </c>
      <c r="B10" s="48"/>
      <c r="C10" s="238">
        <v>4</v>
      </c>
      <c r="D10" s="64">
        <f>SUM(C8:C10)</f>
        <v>0</v>
      </c>
      <c r="E10" s="238">
        <v>5.8</v>
      </c>
      <c r="F10" s="64">
        <f>SUM(E8:E10)</f>
        <v>22.900000000000002</v>
      </c>
      <c r="H10" s="48"/>
      <c r="I10" s="65">
        <v>13.7</v>
      </c>
      <c r="J10" s="56"/>
      <c r="K10" s="65">
        <v>9.1999999999999993</v>
      </c>
      <c r="L10" s="48"/>
      <c r="M10" s="65">
        <f t="shared" si="0"/>
        <v>-9.6999999999999993</v>
      </c>
      <c r="N10" s="48"/>
      <c r="O10" s="65">
        <f>+E10-K10</f>
        <v>-3.3999999999999995</v>
      </c>
      <c r="P10" s="53"/>
      <c r="Q10" s="62"/>
    </row>
    <row r="11" spans="1:17" s="54" customFormat="1" ht="12" x14ac:dyDescent="0.2">
      <c r="B11" s="48"/>
      <c r="C11" s="58">
        <f>SUM(C6:C10)</f>
        <v>-50</v>
      </c>
      <c r="D11" s="56"/>
      <c r="E11" s="58">
        <f>SUM(E6:E10)</f>
        <v>78.599999999999994</v>
      </c>
      <c r="F11" s="48"/>
      <c r="G11" s="55"/>
      <c r="H11" s="48"/>
      <c r="I11" s="67">
        <f>SUM(I6:I10)</f>
        <v>31.7</v>
      </c>
      <c r="J11" s="56"/>
      <c r="K11" s="67">
        <f>SUM(K6:K10)</f>
        <v>26.8</v>
      </c>
      <c r="L11" s="48"/>
      <c r="M11" s="55">
        <f t="shared" si="0"/>
        <v>-81.7</v>
      </c>
      <c r="N11" s="48"/>
      <c r="O11" s="55">
        <f>SUM(O6:O10)</f>
        <v>51.800000000000004</v>
      </c>
      <c r="P11" s="53"/>
      <c r="Q11" s="62"/>
    </row>
    <row r="12" spans="1:17" s="72" customFormat="1" thickBot="1" x14ac:dyDescent="0.25">
      <c r="A12" s="68"/>
      <c r="B12" s="69"/>
      <c r="C12" s="70"/>
      <c r="D12" s="70"/>
      <c r="E12" s="70"/>
      <c r="F12" s="69"/>
      <c r="G12" s="70"/>
      <c r="H12" s="69"/>
      <c r="I12" s="70"/>
      <c r="J12" s="70"/>
      <c r="K12" s="70"/>
      <c r="L12" s="69"/>
      <c r="M12" s="70"/>
      <c r="N12" s="69"/>
      <c r="O12" s="70"/>
      <c r="P12" s="71"/>
    </row>
    <row r="13" spans="1:17" s="54" customFormat="1" ht="33" customHeight="1" thickBot="1" x14ac:dyDescent="0.25">
      <c r="C13" s="73"/>
      <c r="D13" s="74"/>
      <c r="E13" s="74"/>
      <c r="G13" s="73"/>
      <c r="I13" s="73"/>
      <c r="J13" s="73"/>
      <c r="K13" s="73"/>
      <c r="M13" s="73"/>
      <c r="O13" s="73"/>
    </row>
    <row r="14" spans="1:17" s="54" customFormat="1" ht="12" x14ac:dyDescent="0.2">
      <c r="A14" s="43" t="s">
        <v>32</v>
      </c>
      <c r="B14" s="44"/>
      <c r="C14" s="45" t="s">
        <v>25</v>
      </c>
      <c r="D14" s="45"/>
      <c r="E14" s="45" t="s">
        <v>0</v>
      </c>
      <c r="F14" s="46"/>
      <c r="G14" s="45"/>
      <c r="H14" s="46"/>
      <c r="I14" s="45" t="s">
        <v>26</v>
      </c>
      <c r="J14" s="45"/>
      <c r="K14" s="45" t="s">
        <v>27</v>
      </c>
      <c r="L14" s="46"/>
      <c r="M14" s="75" t="s">
        <v>5</v>
      </c>
      <c r="N14" s="46"/>
      <c r="O14" s="75" t="s">
        <v>33</v>
      </c>
      <c r="P14" s="47"/>
    </row>
    <row r="15" spans="1:17" s="54" customFormat="1" ht="12" x14ac:dyDescent="0.2">
      <c r="A15" s="49"/>
      <c r="B15" s="48"/>
      <c r="C15" s="50" t="s">
        <v>4</v>
      </c>
      <c r="D15" s="51"/>
      <c r="E15" s="50" t="s">
        <v>4</v>
      </c>
      <c r="F15" s="52"/>
      <c r="G15" s="50" t="s">
        <v>34</v>
      </c>
      <c r="H15" s="52"/>
      <c r="I15" s="50" t="s">
        <v>28</v>
      </c>
      <c r="J15" s="51"/>
      <c r="K15" s="50" t="s">
        <v>28</v>
      </c>
      <c r="L15" s="52"/>
      <c r="M15" s="51"/>
      <c r="N15" s="52"/>
      <c r="O15" s="51"/>
      <c r="P15" s="53"/>
    </row>
    <row r="16" spans="1:17" s="54" customFormat="1" ht="16.5" customHeight="1" thickBot="1" x14ac:dyDescent="0.25">
      <c r="A16" s="76"/>
      <c r="B16" s="77"/>
      <c r="C16" s="78">
        <v>0.7</v>
      </c>
      <c r="D16" s="70"/>
      <c r="E16" s="78">
        <v>30</v>
      </c>
      <c r="F16" s="77"/>
      <c r="G16" s="79">
        <f>+'[2]Hot List'!E16</f>
        <v>121.4</v>
      </c>
      <c r="H16" s="77"/>
      <c r="I16" s="80">
        <v>0</v>
      </c>
      <c r="J16" s="70"/>
      <c r="K16" s="80">
        <v>0</v>
      </c>
      <c r="L16" s="77"/>
      <c r="M16" s="79">
        <f>C16+G16-I16</f>
        <v>122.10000000000001</v>
      </c>
      <c r="N16" s="77"/>
      <c r="O16" s="79">
        <f>+E16-K16</f>
        <v>30</v>
      </c>
      <c r="P16" s="81"/>
    </row>
    <row r="17" spans="1:16" s="54" customFormat="1" ht="30" customHeight="1" thickBot="1" x14ac:dyDescent="0.25">
      <c r="C17" s="73"/>
      <c r="D17" s="74"/>
      <c r="E17" s="74"/>
      <c r="G17" s="73"/>
      <c r="I17" s="73"/>
      <c r="J17" s="73"/>
      <c r="K17" s="73"/>
      <c r="M17" s="73"/>
    </row>
    <row r="18" spans="1:16" s="54" customFormat="1" ht="12" x14ac:dyDescent="0.2">
      <c r="A18" s="43" t="s">
        <v>35</v>
      </c>
      <c r="B18" s="44"/>
      <c r="C18" s="45" t="s">
        <v>25</v>
      </c>
      <c r="D18" s="45"/>
      <c r="E18" s="45" t="s">
        <v>0</v>
      </c>
      <c r="F18" s="44"/>
      <c r="G18" s="82"/>
      <c r="H18" s="44"/>
      <c r="I18" s="45" t="s">
        <v>26</v>
      </c>
      <c r="J18" s="45"/>
      <c r="K18" s="45" t="s">
        <v>27</v>
      </c>
      <c r="L18" s="44"/>
      <c r="M18" s="75" t="s">
        <v>5</v>
      </c>
      <c r="N18" s="44"/>
      <c r="O18" s="83" t="s">
        <v>33</v>
      </c>
      <c r="P18" s="47"/>
    </row>
    <row r="19" spans="1:16" s="54" customFormat="1" ht="12" x14ac:dyDescent="0.2">
      <c r="A19" s="49"/>
      <c r="B19" s="48"/>
      <c r="C19" s="50" t="s">
        <v>4</v>
      </c>
      <c r="D19" s="51"/>
      <c r="E19" s="50" t="s">
        <v>4</v>
      </c>
      <c r="F19" s="48"/>
      <c r="G19" s="55"/>
      <c r="H19" s="48"/>
      <c r="I19" s="50" t="s">
        <v>28</v>
      </c>
      <c r="J19" s="51"/>
      <c r="K19" s="50" t="s">
        <v>28</v>
      </c>
      <c r="L19" s="48"/>
      <c r="M19" s="51"/>
      <c r="N19" s="48"/>
      <c r="O19" s="52"/>
      <c r="P19" s="53"/>
    </row>
    <row r="20" spans="1:16" s="54" customFormat="1" ht="12" x14ac:dyDescent="0.2">
      <c r="A20" s="57" t="s">
        <v>36</v>
      </c>
      <c r="B20" s="48"/>
      <c r="C20" s="58">
        <v>0</v>
      </c>
      <c r="D20" s="56"/>
      <c r="E20" s="58">
        <v>0</v>
      </c>
      <c r="F20" s="48"/>
      <c r="G20" s="55"/>
      <c r="H20" s="48"/>
      <c r="I20" s="55"/>
      <c r="J20" s="55"/>
      <c r="K20" s="55"/>
      <c r="L20" s="48"/>
      <c r="M20" s="55"/>
      <c r="N20" s="48"/>
      <c r="O20" s="48"/>
      <c r="P20" s="53"/>
    </row>
    <row r="21" spans="1:16" s="54" customFormat="1" ht="12" x14ac:dyDescent="0.2">
      <c r="A21" s="57" t="s">
        <v>37</v>
      </c>
      <c r="B21" s="48"/>
      <c r="C21" s="58">
        <v>0</v>
      </c>
      <c r="D21" s="56"/>
      <c r="E21" s="58">
        <v>0</v>
      </c>
      <c r="F21" s="48"/>
      <c r="G21" s="55"/>
      <c r="H21" s="48"/>
      <c r="I21" s="55"/>
      <c r="J21" s="55"/>
      <c r="K21" s="55"/>
      <c r="L21" s="48"/>
      <c r="M21" s="55"/>
      <c r="N21" s="48"/>
      <c r="O21" s="48"/>
      <c r="P21" s="53"/>
    </row>
    <row r="22" spans="1:16" s="54" customFormat="1" ht="12" x14ac:dyDescent="0.2">
      <c r="A22" s="57" t="s">
        <v>38</v>
      </c>
      <c r="B22" s="48"/>
      <c r="C22" s="58">
        <v>0</v>
      </c>
      <c r="D22" s="56"/>
      <c r="E22" s="58">
        <v>0</v>
      </c>
      <c r="F22" s="48"/>
      <c r="G22" s="55"/>
      <c r="H22" s="48"/>
      <c r="I22" s="55"/>
      <c r="J22" s="55"/>
      <c r="K22" s="55"/>
      <c r="L22" s="48"/>
      <c r="M22" s="55"/>
      <c r="N22" s="48"/>
      <c r="O22" s="48"/>
      <c r="P22" s="53"/>
    </row>
    <row r="23" spans="1:16" s="54" customFormat="1" ht="12" x14ac:dyDescent="0.2">
      <c r="A23" s="57" t="s">
        <v>39</v>
      </c>
      <c r="B23" s="48"/>
      <c r="C23" s="58">
        <v>0</v>
      </c>
      <c r="D23" s="56"/>
      <c r="E23" s="58">
        <v>0</v>
      </c>
      <c r="F23" s="48"/>
      <c r="G23" s="55"/>
      <c r="H23" s="48"/>
      <c r="I23" s="55"/>
      <c r="J23" s="55"/>
      <c r="K23" s="55"/>
      <c r="L23" s="48"/>
      <c r="M23" s="55"/>
      <c r="N23" s="48"/>
      <c r="O23" s="48"/>
      <c r="P23" s="53"/>
    </row>
    <row r="24" spans="1:16" s="54" customFormat="1" ht="12" x14ac:dyDescent="0.2">
      <c r="A24" s="57" t="s">
        <v>40</v>
      </c>
      <c r="B24" s="48"/>
      <c r="C24" s="84">
        <v>-0.8</v>
      </c>
      <c r="D24" s="56"/>
      <c r="E24" s="84">
        <v>1.4</v>
      </c>
      <c r="F24" s="48"/>
      <c r="G24" s="55"/>
      <c r="H24" s="48"/>
      <c r="I24" s="55"/>
      <c r="J24" s="56"/>
      <c r="K24" s="56"/>
      <c r="L24" s="48"/>
      <c r="M24" s="55"/>
      <c r="N24" s="48"/>
      <c r="O24" s="48"/>
      <c r="P24" s="53"/>
    </row>
    <row r="25" spans="1:16" s="54" customFormat="1" thickBot="1" x14ac:dyDescent="0.25">
      <c r="A25" s="85"/>
      <c r="B25" s="77"/>
      <c r="C25" s="79">
        <f>SUM(C20:C24)</f>
        <v>-0.8</v>
      </c>
      <c r="D25" s="79"/>
      <c r="E25" s="79">
        <f>SUM(E20:E24)</f>
        <v>1.4</v>
      </c>
      <c r="F25" s="77"/>
      <c r="G25" s="79"/>
      <c r="H25" s="77"/>
      <c r="I25" s="80">
        <v>0.3</v>
      </c>
      <c r="J25" s="70"/>
      <c r="K25" s="80">
        <v>0.3</v>
      </c>
      <c r="L25" s="77"/>
      <c r="M25" s="79">
        <f>C25-I25</f>
        <v>-1.1000000000000001</v>
      </c>
      <c r="N25" s="77"/>
      <c r="O25" s="79">
        <f>+E25-K25</f>
        <v>1.0999999999999999</v>
      </c>
      <c r="P25" s="81"/>
    </row>
    <row r="26" spans="1:16" s="54" customFormat="1" ht="21" customHeight="1" thickBot="1" x14ac:dyDescent="0.25">
      <c r="C26" s="73"/>
      <c r="D26" s="73"/>
      <c r="E26" s="73"/>
      <c r="G26" s="73"/>
      <c r="I26" s="73"/>
      <c r="J26" s="74"/>
      <c r="K26" s="74"/>
      <c r="M26" s="73"/>
    </row>
    <row r="27" spans="1:16" s="54" customFormat="1" thickBot="1" x14ac:dyDescent="0.25">
      <c r="A27" s="86" t="s">
        <v>41</v>
      </c>
      <c r="B27" s="87"/>
      <c r="C27" s="73"/>
      <c r="D27" s="73"/>
      <c r="E27" s="73"/>
      <c r="G27" s="73"/>
      <c r="I27" s="88">
        <f>I25+I16+I11</f>
        <v>32</v>
      </c>
      <c r="J27" s="74"/>
      <c r="K27" s="88">
        <f>K25+K16+K11</f>
        <v>27.1</v>
      </c>
      <c r="M27" s="73"/>
      <c r="O27" s="73"/>
    </row>
    <row r="28" spans="1:16" s="54" customFormat="1" ht="23.25" customHeight="1" thickBot="1" x14ac:dyDescent="0.25">
      <c r="C28" s="73"/>
      <c r="D28" s="73"/>
      <c r="E28" s="73"/>
      <c r="G28" s="73"/>
      <c r="I28" s="73"/>
      <c r="J28" s="73"/>
      <c r="K28" s="73"/>
      <c r="M28" s="73"/>
      <c r="O28" s="73"/>
    </row>
    <row r="29" spans="1:16" s="123" customFormat="1" x14ac:dyDescent="0.2">
      <c r="A29" s="119" t="s">
        <v>42</v>
      </c>
      <c r="B29" s="120"/>
      <c r="C29" s="121"/>
      <c r="D29" s="122"/>
      <c r="E29" s="121"/>
      <c r="F29" s="120"/>
      <c r="G29" s="121"/>
      <c r="H29" s="120"/>
      <c r="I29" s="75" t="s">
        <v>43</v>
      </c>
      <c r="J29" s="82"/>
      <c r="K29" s="75" t="s">
        <v>0</v>
      </c>
      <c r="L29" s="120"/>
      <c r="M29" s="121"/>
      <c r="N29" s="120"/>
      <c r="O29" s="45"/>
      <c r="P29" s="47"/>
    </row>
    <row r="30" spans="1:16" s="123" customFormat="1" x14ac:dyDescent="0.2">
      <c r="A30" s="57" t="s">
        <v>44</v>
      </c>
      <c r="B30" s="124"/>
      <c r="C30" s="125"/>
      <c r="D30" s="126"/>
      <c r="E30" s="125"/>
      <c r="F30" s="124"/>
      <c r="G30" s="125"/>
      <c r="H30" s="124"/>
      <c r="I30" s="125">
        <f>+I27</f>
        <v>32</v>
      </c>
      <c r="J30" s="126"/>
      <c r="K30" s="125">
        <f>+K27</f>
        <v>27.1</v>
      </c>
      <c r="L30" s="124"/>
      <c r="M30" s="125"/>
      <c r="N30" s="124"/>
      <c r="O30" s="55"/>
      <c r="P30" s="53"/>
    </row>
    <row r="31" spans="1:16" s="123" customFormat="1" x14ac:dyDescent="0.2">
      <c r="A31" s="57" t="s">
        <v>45</v>
      </c>
      <c r="B31" s="124"/>
      <c r="C31" s="125"/>
      <c r="D31" s="126"/>
      <c r="E31" s="125"/>
      <c r="F31" s="124"/>
      <c r="G31" s="125"/>
      <c r="H31" s="124"/>
      <c r="I31" s="127">
        <v>0</v>
      </c>
      <c r="J31" s="126"/>
      <c r="K31" s="127">
        <v>0</v>
      </c>
      <c r="L31" s="124"/>
      <c r="M31" s="125"/>
      <c r="N31" s="124"/>
      <c r="O31" s="55"/>
      <c r="P31" s="53"/>
    </row>
    <row r="32" spans="1:16" s="123" customFormat="1" x14ac:dyDescent="0.2">
      <c r="A32" s="66"/>
      <c r="B32" s="124"/>
      <c r="C32" s="125"/>
      <c r="D32" s="126"/>
      <c r="E32" s="125"/>
      <c r="F32" s="124"/>
      <c r="G32" s="125"/>
      <c r="H32" s="124"/>
      <c r="I32" s="128">
        <f>SUM(I30:I31)</f>
        <v>32</v>
      </c>
      <c r="J32" s="126"/>
      <c r="K32" s="128">
        <f>SUM(K30:K31)</f>
        <v>27.1</v>
      </c>
      <c r="L32" s="124"/>
      <c r="M32" s="125"/>
      <c r="N32" s="124"/>
      <c r="O32" s="55"/>
      <c r="P32" s="53"/>
    </row>
    <row r="33" spans="1:16" s="123" customFormat="1" x14ac:dyDescent="0.2">
      <c r="A33" s="66"/>
      <c r="B33" s="124"/>
      <c r="C33" s="125"/>
      <c r="D33" s="126"/>
      <c r="E33" s="125"/>
      <c r="F33" s="124"/>
      <c r="G33" s="125"/>
      <c r="H33" s="124"/>
      <c r="I33" s="125"/>
      <c r="J33" s="126"/>
      <c r="K33" s="125"/>
      <c r="L33" s="124"/>
      <c r="M33" s="125"/>
      <c r="N33" s="124"/>
      <c r="O33" s="55"/>
      <c r="P33" s="53"/>
    </row>
    <row r="34" spans="1:16" s="123" customFormat="1" x14ac:dyDescent="0.2">
      <c r="A34" s="89" t="s">
        <v>79</v>
      </c>
      <c r="B34" s="124"/>
      <c r="C34" s="125"/>
      <c r="D34" s="126"/>
      <c r="E34" s="125"/>
      <c r="F34" s="124"/>
      <c r="G34" s="125"/>
      <c r="H34" s="124"/>
      <c r="I34" s="128">
        <v>12.3</v>
      </c>
      <c r="J34" s="126"/>
      <c r="K34" s="128">
        <v>12.3</v>
      </c>
      <c r="L34" s="124"/>
      <c r="M34" s="125"/>
      <c r="N34" s="124"/>
      <c r="O34" s="55"/>
      <c r="P34" s="53"/>
    </row>
    <row r="35" spans="1:16" s="123" customFormat="1" x14ac:dyDescent="0.2">
      <c r="A35" s="89" t="s">
        <v>80</v>
      </c>
      <c r="B35" s="124"/>
      <c r="C35" s="125"/>
      <c r="D35" s="126"/>
      <c r="E35" s="125"/>
      <c r="F35" s="124"/>
      <c r="G35" s="125"/>
      <c r="H35" s="124"/>
      <c r="I35" s="129">
        <v>15.5</v>
      </c>
      <c r="J35" s="126"/>
      <c r="K35" s="129">
        <v>15.5</v>
      </c>
      <c r="L35" s="124"/>
      <c r="M35" s="125"/>
      <c r="N35" s="124"/>
      <c r="O35" s="55"/>
      <c r="P35" s="53"/>
    </row>
    <row r="36" spans="1:16" s="123" customFormat="1" x14ac:dyDescent="0.2">
      <c r="A36" s="89" t="s">
        <v>46</v>
      </c>
      <c r="B36" s="124"/>
      <c r="C36" s="125"/>
      <c r="D36" s="126"/>
      <c r="E36" s="125"/>
      <c r="F36" s="124"/>
      <c r="G36" s="125"/>
      <c r="H36" s="124"/>
      <c r="I36" s="125">
        <f>SUM(I34:I35)</f>
        <v>27.8</v>
      </c>
      <c r="J36" s="126"/>
      <c r="K36" s="125">
        <f>SUM(K34:K35)</f>
        <v>27.8</v>
      </c>
      <c r="L36" s="124"/>
      <c r="M36" s="125"/>
      <c r="N36" s="124"/>
      <c r="O36" s="55"/>
      <c r="P36" s="53"/>
    </row>
    <row r="37" spans="1:16" s="123" customFormat="1" x14ac:dyDescent="0.2">
      <c r="A37" s="57"/>
      <c r="B37" s="124"/>
      <c r="C37" s="125"/>
      <c r="D37" s="126"/>
      <c r="E37" s="125"/>
      <c r="F37" s="124"/>
      <c r="G37" s="125"/>
      <c r="H37" s="124"/>
      <c r="I37" s="125"/>
      <c r="J37" s="126"/>
      <c r="K37" s="125"/>
      <c r="L37" s="124"/>
      <c r="M37" s="125"/>
      <c r="N37" s="124"/>
      <c r="O37" s="55"/>
      <c r="P37" s="53"/>
    </row>
    <row r="38" spans="1:16" s="123" customFormat="1" x14ac:dyDescent="0.2">
      <c r="A38" s="57" t="s">
        <v>47</v>
      </c>
      <c r="B38" s="124"/>
      <c r="C38" s="125"/>
      <c r="D38" s="126"/>
      <c r="E38" s="125"/>
      <c r="F38" s="124"/>
      <c r="G38" s="125"/>
      <c r="H38" s="124"/>
      <c r="I38" s="125">
        <v>0</v>
      </c>
      <c r="J38" s="126"/>
      <c r="K38" s="125">
        <v>0</v>
      </c>
      <c r="L38" s="124"/>
      <c r="M38" s="125"/>
      <c r="N38" s="124"/>
      <c r="O38" s="55"/>
      <c r="P38" s="53"/>
    </row>
    <row r="39" spans="1:16" s="54" customFormat="1" ht="15" customHeight="1" x14ac:dyDescent="0.2">
      <c r="A39" s="57"/>
      <c r="B39" s="48"/>
      <c r="C39" s="55"/>
      <c r="D39" s="56"/>
      <c r="E39" s="56"/>
      <c r="F39" s="48"/>
      <c r="G39" s="55"/>
      <c r="H39" s="48"/>
      <c r="I39" s="55"/>
      <c r="J39" s="56"/>
      <c r="K39" s="55"/>
      <c r="L39" s="48"/>
      <c r="M39" s="55"/>
      <c r="N39" s="48"/>
      <c r="O39" s="55"/>
      <c r="P39" s="53"/>
    </row>
    <row r="40" spans="1:16" s="54" customFormat="1" ht="15" customHeight="1" x14ac:dyDescent="0.2">
      <c r="A40" s="57" t="s">
        <v>81</v>
      </c>
      <c r="B40" s="48"/>
      <c r="C40" s="55"/>
      <c r="D40" s="56"/>
      <c r="E40" s="56"/>
      <c r="F40" s="48"/>
      <c r="G40" s="55"/>
      <c r="H40" s="48"/>
      <c r="I40" s="58">
        <v>0.5</v>
      </c>
      <c r="J40" s="56"/>
      <c r="K40" s="58">
        <v>0.5</v>
      </c>
      <c r="L40" s="48"/>
      <c r="M40" s="55"/>
      <c r="N40" s="48"/>
      <c r="O40" s="55"/>
      <c r="P40" s="53"/>
    </row>
    <row r="41" spans="1:16" s="54" customFormat="1" ht="15" customHeight="1" x14ac:dyDescent="0.2">
      <c r="A41" s="57" t="s">
        <v>82</v>
      </c>
      <c r="B41" s="48"/>
      <c r="C41" s="55"/>
      <c r="D41" s="56"/>
      <c r="E41" s="56"/>
      <c r="F41" s="48"/>
      <c r="G41" s="55"/>
      <c r="H41" s="48"/>
      <c r="I41" s="84">
        <v>9.4</v>
      </c>
      <c r="J41" s="56"/>
      <c r="K41" s="84">
        <v>6.9</v>
      </c>
      <c r="L41" s="48"/>
      <c r="M41" s="55"/>
      <c r="N41" s="48"/>
      <c r="O41" s="55"/>
      <c r="P41" s="53"/>
    </row>
    <row r="42" spans="1:16" s="54" customFormat="1" ht="15" customHeight="1" thickBot="1" x14ac:dyDescent="0.25">
      <c r="A42" s="89" t="s">
        <v>83</v>
      </c>
      <c r="B42" s="48"/>
      <c r="C42" s="55"/>
      <c r="D42" s="56"/>
      <c r="E42" s="56"/>
      <c r="F42" s="48"/>
      <c r="G42" s="55"/>
      <c r="H42" s="48"/>
      <c r="I42" s="130">
        <f>SUM(I40:I41)</f>
        <v>9.9</v>
      </c>
      <c r="J42" s="56"/>
      <c r="K42" s="130">
        <f>SUM(K40:K41)</f>
        <v>7.4</v>
      </c>
      <c r="L42" s="48"/>
      <c r="M42" s="55"/>
      <c r="N42" s="48"/>
      <c r="O42" s="55"/>
      <c r="P42" s="53"/>
    </row>
    <row r="43" spans="1:16" s="54" customFormat="1" ht="24.75" customHeight="1" thickTop="1" thickBot="1" x14ac:dyDescent="0.25">
      <c r="A43" s="57"/>
      <c r="B43" s="48"/>
      <c r="C43" s="55"/>
      <c r="D43" s="56"/>
      <c r="E43" s="56"/>
      <c r="F43" s="48"/>
      <c r="G43" s="55"/>
      <c r="H43" s="48"/>
      <c r="I43" s="55"/>
      <c r="J43" s="56"/>
      <c r="K43" s="55"/>
      <c r="L43" s="48"/>
      <c r="M43" s="55"/>
      <c r="N43" s="48"/>
      <c r="O43" s="55"/>
      <c r="P43" s="53"/>
    </row>
    <row r="44" spans="1:16" s="54" customFormat="1" ht="15" customHeight="1" thickBot="1" x14ac:dyDescent="0.25">
      <c r="A44" s="131" t="s">
        <v>84</v>
      </c>
      <c r="B44" s="48"/>
      <c r="C44" s="132" t="s">
        <v>85</v>
      </c>
      <c r="D44" s="56"/>
      <c r="E44" s="56"/>
      <c r="F44" s="48"/>
      <c r="G44" s="56"/>
      <c r="H44" s="133"/>
      <c r="I44" s="116">
        <f>I32+I36+I38+I42</f>
        <v>69.7</v>
      </c>
      <c r="J44" s="56"/>
      <c r="K44" s="116">
        <f>K32+K36+K38+K42</f>
        <v>62.300000000000004</v>
      </c>
      <c r="L44" s="133"/>
      <c r="M44" s="56"/>
      <c r="N44" s="48"/>
      <c r="O44" s="55"/>
      <c r="P44" s="53"/>
    </row>
    <row r="45" spans="1:16" s="54" customFormat="1" ht="15" customHeight="1" thickBot="1" x14ac:dyDescent="0.25">
      <c r="A45" s="134"/>
      <c r="B45" s="77"/>
      <c r="C45" s="79"/>
      <c r="D45" s="70"/>
      <c r="E45" s="70"/>
      <c r="F45" s="77"/>
      <c r="G45" s="79"/>
      <c r="H45" s="77"/>
      <c r="I45" s="77"/>
      <c r="J45" s="77"/>
      <c r="K45" s="77"/>
      <c r="L45" s="77"/>
      <c r="M45" s="77"/>
      <c r="N45" s="77"/>
      <c r="O45" s="79"/>
      <c r="P45" s="81"/>
    </row>
    <row r="46" spans="1:16" s="54" customFormat="1" ht="18" customHeight="1" thickBot="1" x14ac:dyDescent="0.25">
      <c r="C46" s="73"/>
      <c r="D46" s="74"/>
      <c r="E46" s="74"/>
      <c r="G46" s="73"/>
      <c r="I46" s="73"/>
      <c r="J46" s="74"/>
      <c r="K46" s="74"/>
      <c r="M46" s="73"/>
      <c r="O46" s="73"/>
    </row>
    <row r="47" spans="1:16" s="54" customFormat="1" ht="15.75" thickBot="1" x14ac:dyDescent="0.3">
      <c r="A47" s="135" t="s">
        <v>86</v>
      </c>
      <c r="B47" s="136"/>
      <c r="C47" s="137"/>
      <c r="D47" s="137"/>
      <c r="E47" s="137"/>
      <c r="F47" s="138"/>
      <c r="G47" s="137"/>
      <c r="H47" s="138"/>
      <c r="I47" s="139" t="s">
        <v>25</v>
      </c>
      <c r="J47" s="137"/>
      <c r="K47" s="139" t="s">
        <v>0</v>
      </c>
      <c r="L47" s="138"/>
      <c r="M47" s="138"/>
      <c r="N47" s="138"/>
      <c r="O47" s="137"/>
      <c r="P47" s="140"/>
    </row>
    <row r="48" spans="1:16" s="54" customFormat="1" ht="18.75" customHeight="1" x14ac:dyDescent="0.2">
      <c r="A48" s="141" t="s">
        <v>87</v>
      </c>
      <c r="B48" s="142"/>
      <c r="C48" s="143" t="s">
        <v>88</v>
      </c>
      <c r="D48" s="144"/>
      <c r="E48" s="144"/>
      <c r="F48" s="145"/>
      <c r="G48" s="144"/>
      <c r="H48" s="145"/>
      <c r="I48" s="144">
        <f>C11+C16+C25</f>
        <v>-50.099999999999994</v>
      </c>
      <c r="J48" s="144"/>
      <c r="K48" s="144">
        <f>E11+E16+E25</f>
        <v>110</v>
      </c>
      <c r="L48" s="145"/>
      <c r="M48" s="145"/>
      <c r="N48" s="145"/>
      <c r="O48" s="144"/>
      <c r="P48" s="146"/>
    </row>
    <row r="49" spans="1:16" s="54" customFormat="1" ht="15" customHeight="1" x14ac:dyDescent="0.2">
      <c r="A49" s="141" t="s">
        <v>5</v>
      </c>
      <c r="B49" s="142"/>
      <c r="C49" s="143" t="s">
        <v>89</v>
      </c>
      <c r="D49" s="144"/>
      <c r="E49" s="144"/>
      <c r="F49" s="145"/>
      <c r="G49" s="144"/>
      <c r="H49" s="145"/>
      <c r="I49" s="147">
        <f>I48-I32-I36-I38-I40</f>
        <v>-110.39999999999999</v>
      </c>
      <c r="J49" s="144"/>
      <c r="K49" s="147">
        <f>K48-K32-K36-K38-K40</f>
        <v>54.600000000000009</v>
      </c>
      <c r="L49" s="145"/>
      <c r="M49" s="145"/>
      <c r="N49" s="145"/>
      <c r="O49" s="144"/>
      <c r="P49" s="146"/>
    </row>
    <row r="50" spans="1:16" s="54" customFormat="1" ht="16.5" customHeight="1" thickBot="1" x14ac:dyDescent="0.25">
      <c r="A50" s="141" t="s">
        <v>90</v>
      </c>
      <c r="B50" s="142"/>
      <c r="C50" s="143" t="s">
        <v>91</v>
      </c>
      <c r="D50" s="144"/>
      <c r="E50" s="144"/>
      <c r="F50" s="145"/>
      <c r="G50" s="144"/>
      <c r="H50" s="145"/>
      <c r="I50" s="148">
        <f>I49-I41</f>
        <v>-119.8</v>
      </c>
      <c r="J50" s="144"/>
      <c r="K50" s="148">
        <f>K49-K41</f>
        <v>47.70000000000001</v>
      </c>
      <c r="L50" s="145"/>
      <c r="M50" s="145"/>
      <c r="N50" s="145"/>
      <c r="O50" s="144"/>
      <c r="P50" s="146"/>
    </row>
    <row r="51" spans="1:16" s="72" customFormat="1" ht="9" customHeight="1" thickTop="1" thickBot="1" x14ac:dyDescent="0.25">
      <c r="A51" s="149"/>
      <c r="B51" s="150"/>
      <c r="C51" s="151"/>
      <c r="D51" s="151"/>
      <c r="E51" s="151"/>
      <c r="F51" s="150"/>
      <c r="G51" s="151"/>
      <c r="H51" s="150"/>
      <c r="I51" s="151"/>
      <c r="J51" s="151"/>
      <c r="K51" s="151"/>
      <c r="L51" s="150"/>
      <c r="M51" s="151"/>
      <c r="N51" s="150"/>
      <c r="O51" s="151"/>
      <c r="P51" s="152"/>
    </row>
    <row r="52" spans="1:16" s="54" customFormat="1" ht="15" customHeight="1" thickBot="1" x14ac:dyDescent="0.25">
      <c r="C52" s="73"/>
      <c r="D52" s="74"/>
      <c r="E52" s="74"/>
      <c r="G52" s="73"/>
      <c r="I52" s="73"/>
      <c r="J52" s="74"/>
      <c r="K52" s="74"/>
      <c r="M52" s="73"/>
      <c r="O52" s="73"/>
    </row>
    <row r="53" spans="1:16" s="212" customFormat="1" ht="20.25" customHeight="1" thickBot="1" x14ac:dyDescent="0.25">
      <c r="A53" s="205" t="s">
        <v>48</v>
      </c>
      <c r="B53" s="206"/>
      <c r="C53" s="207"/>
      <c r="D53" s="207"/>
      <c r="E53" s="207"/>
      <c r="F53" s="207"/>
      <c r="G53" s="266" t="s">
        <v>92</v>
      </c>
      <c r="H53" s="267"/>
      <c r="I53" s="268"/>
      <c r="J53" s="208"/>
      <c r="K53" s="207"/>
      <c r="L53" s="209"/>
      <c r="M53" s="207"/>
      <c r="N53" s="209"/>
      <c r="O53" s="210"/>
      <c r="P53" s="211"/>
    </row>
    <row r="54" spans="1:16" s="156" customFormat="1" ht="16.5" customHeight="1" x14ac:dyDescent="0.2">
      <c r="A54" s="239"/>
      <c r="B54" s="201"/>
      <c r="C54" s="240" t="s">
        <v>49</v>
      </c>
      <c r="D54" s="240"/>
      <c r="E54" s="240" t="s">
        <v>50</v>
      </c>
      <c r="F54" s="240"/>
      <c r="G54" s="240" t="s">
        <v>99</v>
      </c>
      <c r="H54" s="202"/>
      <c r="I54" s="240" t="s">
        <v>100</v>
      </c>
      <c r="J54" s="241"/>
      <c r="K54" s="242" t="s">
        <v>93</v>
      </c>
      <c r="L54" s="243"/>
      <c r="M54" s="242" t="s">
        <v>0</v>
      </c>
      <c r="N54" s="243"/>
      <c r="O54" s="243" t="s">
        <v>6</v>
      </c>
      <c r="P54" s="244"/>
    </row>
    <row r="55" spans="1:16" s="72" customFormat="1" ht="13.5" customHeight="1" x14ac:dyDescent="0.2">
      <c r="A55" s="245" t="s">
        <v>101</v>
      </c>
      <c r="B55" s="133"/>
      <c r="C55" s="246">
        <v>410</v>
      </c>
      <c r="D55" s="247"/>
      <c r="E55" s="246">
        <v>113</v>
      </c>
      <c r="F55" s="247"/>
      <c r="G55" s="246">
        <v>0</v>
      </c>
      <c r="H55" s="246"/>
      <c r="I55" s="246">
        <v>0</v>
      </c>
      <c r="J55" s="247"/>
      <c r="K55" s="248">
        <f>SUM(C55:I55)</f>
        <v>523</v>
      </c>
      <c r="L55" s="248"/>
      <c r="M55" s="248">
        <f>SUM(C58:I58)</f>
        <v>509</v>
      </c>
      <c r="N55" s="249"/>
      <c r="O55" s="248">
        <f>M55-K55</f>
        <v>-14</v>
      </c>
      <c r="P55" s="250"/>
    </row>
    <row r="56" spans="1:16" s="72" customFormat="1" ht="12" x14ac:dyDescent="0.2">
      <c r="A56" s="251"/>
      <c r="B56" s="133"/>
      <c r="C56" s="246"/>
      <c r="D56" s="247"/>
      <c r="E56" s="246"/>
      <c r="F56" s="247"/>
      <c r="G56" s="246"/>
      <c r="H56" s="246"/>
      <c r="I56" s="246"/>
      <c r="J56" s="247"/>
      <c r="K56" s="247"/>
      <c r="L56" s="247"/>
      <c r="M56" s="247"/>
      <c r="N56" s="133"/>
      <c r="O56" s="247"/>
      <c r="P56" s="250"/>
    </row>
    <row r="57" spans="1:16" s="156" customFormat="1" ht="24" x14ac:dyDescent="0.2">
      <c r="A57" s="252"/>
      <c r="B57" s="201"/>
      <c r="C57" s="241" t="s">
        <v>102</v>
      </c>
      <c r="D57" s="241"/>
      <c r="E57" s="241" t="s">
        <v>103</v>
      </c>
      <c r="F57" s="241"/>
      <c r="G57" s="241" t="s">
        <v>104</v>
      </c>
      <c r="H57" s="200"/>
      <c r="I57" s="241" t="s">
        <v>105</v>
      </c>
      <c r="J57" s="241"/>
      <c r="K57" s="240"/>
      <c r="L57" s="202"/>
      <c r="M57" s="240"/>
      <c r="N57" s="202"/>
      <c r="O57" s="200"/>
      <c r="P57" s="244"/>
    </row>
    <row r="58" spans="1:16" s="72" customFormat="1" thickBot="1" x14ac:dyDescent="0.25">
      <c r="A58" s="253" t="s">
        <v>106</v>
      </c>
      <c r="B58" s="69"/>
      <c r="C58" s="254">
        <v>418</v>
      </c>
      <c r="D58" s="255"/>
      <c r="E58" s="254">
        <v>91</v>
      </c>
      <c r="F58" s="255"/>
      <c r="G58" s="254">
        <v>0</v>
      </c>
      <c r="H58" s="254"/>
      <c r="I58" s="254">
        <v>0</v>
      </c>
      <c r="J58" s="255"/>
      <c r="K58" s="255"/>
      <c r="L58" s="255"/>
      <c r="M58" s="255"/>
      <c r="N58" s="69"/>
      <c r="O58" s="255"/>
      <c r="P58" s="71"/>
    </row>
    <row r="59" spans="1:16" s="54" customFormat="1" ht="15" customHeight="1" x14ac:dyDescent="0.2">
      <c r="C59" s="73"/>
      <c r="D59" s="74"/>
      <c r="E59" s="74"/>
      <c r="G59" s="73"/>
      <c r="I59" s="73"/>
      <c r="J59" s="74"/>
      <c r="K59" s="74"/>
      <c r="M59" s="73"/>
      <c r="O59" s="73"/>
    </row>
    <row r="60" spans="1:16" s="154" customFormat="1" ht="21" customHeight="1" x14ac:dyDescent="0.2">
      <c r="A60" s="213" t="s">
        <v>94</v>
      </c>
      <c r="B60" s="214"/>
      <c r="C60" s="215"/>
      <c r="D60" s="153"/>
      <c r="E60" s="153"/>
      <c r="G60" s="155"/>
      <c r="I60" s="155"/>
      <c r="J60" s="153"/>
      <c r="K60" s="153"/>
      <c r="M60" s="155"/>
      <c r="O60" s="155"/>
    </row>
    <row r="61" spans="1:16" s="54" customFormat="1" ht="12" x14ac:dyDescent="0.2">
      <c r="C61" s="73"/>
      <c r="D61" s="73"/>
      <c r="E61" s="73"/>
      <c r="G61" s="73"/>
      <c r="I61" s="73"/>
      <c r="J61" s="73"/>
      <c r="K61" s="73"/>
      <c r="M61" s="73"/>
      <c r="O61" s="73"/>
    </row>
    <row r="62" spans="1:16" s="54" customFormat="1" ht="12" x14ac:dyDescent="0.2">
      <c r="C62" s="73"/>
      <c r="D62" s="73"/>
      <c r="E62" s="73"/>
      <c r="G62" s="73"/>
      <c r="I62" s="73"/>
      <c r="J62" s="73"/>
      <c r="K62" s="73"/>
      <c r="M62" s="73"/>
      <c r="O62" s="73"/>
    </row>
    <row r="63" spans="1:16" s="54" customFormat="1" ht="12" x14ac:dyDescent="0.2">
      <c r="C63" s="73"/>
      <c r="D63" s="73"/>
      <c r="E63" s="73"/>
      <c r="G63" s="73"/>
      <c r="I63" s="73"/>
      <c r="J63" s="73"/>
      <c r="K63" s="73"/>
      <c r="M63" s="73"/>
      <c r="O63" s="73"/>
    </row>
    <row r="64" spans="1:16" s="54" customFormat="1" ht="12" x14ac:dyDescent="0.2">
      <c r="C64" s="73"/>
      <c r="D64" s="73"/>
      <c r="E64" s="73"/>
      <c r="G64" s="73"/>
      <c r="I64" s="73"/>
      <c r="J64" s="73"/>
      <c r="K64" s="73"/>
      <c r="M64" s="73"/>
      <c r="O64" s="73"/>
    </row>
    <row r="65" spans="3:15" s="54" customFormat="1" ht="12" x14ac:dyDescent="0.2">
      <c r="C65" s="73"/>
      <c r="D65" s="73"/>
      <c r="E65" s="73"/>
      <c r="G65" s="73"/>
      <c r="I65" s="73"/>
      <c r="J65" s="73"/>
      <c r="K65" s="73"/>
      <c r="M65" s="73"/>
      <c r="O65" s="73"/>
    </row>
    <row r="66" spans="3:15" s="54" customFormat="1" ht="12" x14ac:dyDescent="0.2">
      <c r="C66" s="73"/>
      <c r="D66" s="73"/>
      <c r="E66" s="73"/>
      <c r="G66" s="73"/>
      <c r="I66" s="73"/>
      <c r="J66" s="73"/>
      <c r="K66" s="73"/>
      <c r="M66" s="73"/>
      <c r="O66" s="73"/>
    </row>
    <row r="67" spans="3:15" s="54" customFormat="1" ht="12" x14ac:dyDescent="0.2">
      <c r="C67" s="73"/>
      <c r="D67" s="73"/>
      <c r="E67" s="73"/>
      <c r="G67" s="73"/>
      <c r="I67" s="73"/>
      <c r="J67" s="73"/>
      <c r="K67" s="73"/>
      <c r="M67" s="73"/>
      <c r="O67" s="73"/>
    </row>
    <row r="68" spans="3:15" s="54" customFormat="1" ht="12" x14ac:dyDescent="0.2">
      <c r="C68" s="73"/>
      <c r="D68" s="73"/>
      <c r="E68" s="73"/>
      <c r="G68" s="73"/>
      <c r="I68" s="73"/>
      <c r="J68" s="73"/>
      <c r="K68" s="73"/>
      <c r="M68" s="73"/>
      <c r="O68" s="73"/>
    </row>
    <row r="69" spans="3:15" s="54" customFormat="1" ht="12" x14ac:dyDescent="0.2">
      <c r="C69" s="73"/>
      <c r="D69" s="73"/>
      <c r="E69" s="73"/>
      <c r="G69" s="73"/>
      <c r="I69" s="73"/>
      <c r="J69" s="73"/>
      <c r="K69" s="73"/>
      <c r="M69" s="73"/>
      <c r="O69" s="73"/>
    </row>
    <row r="70" spans="3:15" s="54" customFormat="1" ht="12" x14ac:dyDescent="0.2">
      <c r="C70" s="73"/>
      <c r="D70" s="73"/>
      <c r="E70" s="73"/>
      <c r="G70" s="73"/>
      <c r="I70" s="73"/>
      <c r="J70" s="73"/>
      <c r="K70" s="73"/>
      <c r="M70" s="73"/>
      <c r="O70" s="73"/>
    </row>
    <row r="71" spans="3:15" s="54" customFormat="1" ht="12" x14ac:dyDescent="0.2">
      <c r="C71" s="73"/>
      <c r="D71" s="73"/>
      <c r="E71" s="73"/>
      <c r="G71" s="73"/>
      <c r="I71" s="73"/>
      <c r="J71" s="73"/>
      <c r="K71" s="73"/>
      <c r="M71" s="73"/>
      <c r="O71" s="73"/>
    </row>
    <row r="72" spans="3:15" s="54" customFormat="1" ht="12" x14ac:dyDescent="0.2">
      <c r="C72" s="73"/>
      <c r="D72" s="73"/>
      <c r="E72" s="73"/>
      <c r="G72" s="73"/>
      <c r="I72" s="73"/>
      <c r="J72" s="73"/>
      <c r="K72" s="73"/>
      <c r="M72" s="73"/>
      <c r="O72" s="73"/>
    </row>
    <row r="73" spans="3:15" s="54" customFormat="1" ht="12" x14ac:dyDescent="0.2">
      <c r="C73" s="73"/>
      <c r="D73" s="73"/>
      <c r="E73" s="73"/>
      <c r="G73" s="73"/>
      <c r="I73" s="73"/>
      <c r="J73" s="73"/>
      <c r="K73" s="73"/>
      <c r="M73" s="73"/>
      <c r="O73" s="73"/>
    </row>
    <row r="74" spans="3:15" s="54" customFormat="1" ht="12" x14ac:dyDescent="0.2">
      <c r="C74" s="73"/>
      <c r="D74" s="73"/>
      <c r="E74" s="73"/>
      <c r="G74" s="73"/>
      <c r="I74" s="73"/>
      <c r="J74" s="73"/>
      <c r="K74" s="73"/>
      <c r="M74" s="73"/>
      <c r="O74" s="73"/>
    </row>
    <row r="75" spans="3:15" s="54" customFormat="1" ht="12" x14ac:dyDescent="0.2">
      <c r="C75" s="73"/>
      <c r="D75" s="73"/>
      <c r="E75" s="73"/>
      <c r="G75" s="73"/>
      <c r="I75" s="73"/>
      <c r="J75" s="73"/>
      <c r="K75" s="73"/>
      <c r="M75" s="73"/>
      <c r="O75" s="73"/>
    </row>
    <row r="76" spans="3:15" s="54" customFormat="1" ht="12" x14ac:dyDescent="0.2">
      <c r="C76" s="73"/>
      <c r="D76" s="73"/>
      <c r="E76" s="73"/>
      <c r="G76" s="73"/>
      <c r="I76" s="73"/>
      <c r="J76" s="73"/>
      <c r="K76" s="73"/>
      <c r="M76" s="73"/>
      <c r="O76" s="73"/>
    </row>
    <row r="77" spans="3:15" s="54" customFormat="1" ht="12" x14ac:dyDescent="0.2">
      <c r="C77" s="73"/>
      <c r="D77" s="73"/>
      <c r="E77" s="73"/>
      <c r="G77" s="73"/>
      <c r="I77" s="73"/>
      <c r="J77" s="73"/>
      <c r="K77" s="73"/>
      <c r="M77" s="73"/>
      <c r="O77" s="73"/>
    </row>
    <row r="78" spans="3:15" s="54" customFormat="1" ht="12" x14ac:dyDescent="0.2">
      <c r="C78" s="73"/>
      <c r="D78" s="73"/>
      <c r="E78" s="73"/>
      <c r="G78" s="73"/>
      <c r="I78" s="73"/>
      <c r="J78" s="73"/>
      <c r="K78" s="73"/>
      <c r="M78" s="73"/>
      <c r="O78" s="73"/>
    </row>
    <row r="79" spans="3:15" s="54" customFormat="1" ht="12" x14ac:dyDescent="0.2">
      <c r="C79" s="73"/>
      <c r="D79" s="73"/>
      <c r="E79" s="73"/>
      <c r="G79" s="73"/>
      <c r="I79" s="73"/>
      <c r="J79" s="73"/>
      <c r="K79" s="73"/>
      <c r="M79" s="73"/>
      <c r="O79" s="73"/>
    </row>
    <row r="80" spans="3:15" s="54" customFormat="1" ht="12" x14ac:dyDescent="0.2">
      <c r="C80" s="73"/>
      <c r="D80" s="73"/>
      <c r="E80" s="73"/>
      <c r="G80" s="73"/>
      <c r="I80" s="73"/>
      <c r="J80" s="73"/>
      <c r="K80" s="73"/>
      <c r="M80" s="73"/>
      <c r="O80" s="73"/>
    </row>
    <row r="81" spans="3:15" s="54" customFormat="1" ht="12" x14ac:dyDescent="0.2">
      <c r="C81" s="73"/>
      <c r="D81" s="73"/>
      <c r="E81" s="73"/>
      <c r="G81" s="73"/>
      <c r="I81" s="73"/>
      <c r="J81" s="73"/>
      <c r="K81" s="73"/>
      <c r="M81" s="73"/>
      <c r="O81" s="73"/>
    </row>
    <row r="82" spans="3:15" s="54" customFormat="1" ht="12" x14ac:dyDescent="0.2">
      <c r="C82" s="73"/>
      <c r="D82" s="73"/>
      <c r="E82" s="73"/>
      <c r="G82" s="73"/>
      <c r="I82" s="73"/>
      <c r="J82" s="73"/>
      <c r="K82" s="73"/>
      <c r="M82" s="73"/>
      <c r="O82" s="73"/>
    </row>
    <row r="83" spans="3:15" s="54" customFormat="1" ht="12" x14ac:dyDescent="0.2">
      <c r="C83" s="73"/>
      <c r="D83" s="73"/>
      <c r="E83" s="73"/>
      <c r="G83" s="73"/>
      <c r="I83" s="73"/>
      <c r="J83" s="73"/>
      <c r="K83" s="73"/>
      <c r="M83" s="73"/>
      <c r="O83" s="73"/>
    </row>
    <row r="84" spans="3:15" s="54" customFormat="1" ht="12" x14ac:dyDescent="0.2">
      <c r="C84" s="73"/>
      <c r="D84" s="73"/>
      <c r="E84" s="73"/>
      <c r="G84" s="73"/>
      <c r="I84" s="73"/>
      <c r="J84" s="73"/>
      <c r="K84" s="73"/>
      <c r="M84" s="73"/>
      <c r="O84" s="73"/>
    </row>
    <row r="85" spans="3:15" s="54" customFormat="1" ht="12" x14ac:dyDescent="0.2">
      <c r="C85" s="73"/>
      <c r="D85" s="73"/>
      <c r="E85" s="73"/>
      <c r="G85" s="73"/>
      <c r="I85" s="73"/>
      <c r="J85" s="73"/>
      <c r="K85" s="73"/>
      <c r="M85" s="73"/>
      <c r="O85" s="73"/>
    </row>
    <row r="86" spans="3:15" s="54" customFormat="1" ht="12" x14ac:dyDescent="0.2">
      <c r="C86" s="73"/>
      <c r="D86" s="73"/>
      <c r="E86" s="73"/>
      <c r="G86" s="73"/>
      <c r="I86" s="73"/>
      <c r="J86" s="73"/>
      <c r="K86" s="73"/>
      <c r="M86" s="73"/>
      <c r="O86" s="73"/>
    </row>
    <row r="87" spans="3:15" s="54" customFormat="1" ht="12" x14ac:dyDescent="0.2">
      <c r="C87" s="73"/>
      <c r="D87" s="73"/>
      <c r="E87" s="73"/>
      <c r="G87" s="73"/>
      <c r="I87" s="73"/>
      <c r="J87" s="73"/>
      <c r="K87" s="73"/>
      <c r="M87" s="73"/>
      <c r="O87" s="73"/>
    </row>
    <row r="88" spans="3:15" s="54" customFormat="1" ht="12" x14ac:dyDescent="0.2">
      <c r="C88" s="73"/>
      <c r="D88" s="73"/>
      <c r="E88" s="73"/>
      <c r="G88" s="73"/>
      <c r="I88" s="73"/>
      <c r="J88" s="73"/>
      <c r="K88" s="73"/>
      <c r="M88" s="73"/>
      <c r="O88" s="73"/>
    </row>
    <row r="89" spans="3:15" s="54" customFormat="1" ht="12" x14ac:dyDescent="0.2">
      <c r="C89" s="73"/>
      <c r="D89" s="73"/>
      <c r="E89" s="73"/>
      <c r="G89" s="73"/>
      <c r="I89" s="73"/>
      <c r="J89" s="73"/>
      <c r="K89" s="73"/>
      <c r="M89" s="73"/>
      <c r="O89" s="73"/>
    </row>
    <row r="90" spans="3:15" s="54" customFormat="1" ht="12" x14ac:dyDescent="0.2">
      <c r="C90" s="73"/>
      <c r="D90" s="73"/>
      <c r="E90" s="73"/>
      <c r="G90" s="73"/>
      <c r="I90" s="73"/>
      <c r="J90" s="73"/>
      <c r="K90" s="73"/>
      <c r="M90" s="73"/>
      <c r="O90" s="73"/>
    </row>
    <row r="91" spans="3:15" s="54" customFormat="1" ht="12" x14ac:dyDescent="0.2">
      <c r="C91" s="73"/>
      <c r="D91" s="73"/>
      <c r="E91" s="73"/>
      <c r="G91" s="73"/>
      <c r="I91" s="73"/>
      <c r="J91" s="73"/>
      <c r="K91" s="73"/>
      <c r="M91" s="73"/>
      <c r="O91" s="73"/>
    </row>
    <row r="92" spans="3:15" s="54" customFormat="1" ht="12" x14ac:dyDescent="0.2">
      <c r="C92" s="73"/>
      <c r="D92" s="73"/>
      <c r="E92" s="73"/>
      <c r="G92" s="73"/>
      <c r="I92" s="73"/>
      <c r="J92" s="73"/>
      <c r="K92" s="73"/>
      <c r="M92" s="73"/>
      <c r="O92" s="73"/>
    </row>
    <row r="93" spans="3:15" s="54" customFormat="1" ht="12" x14ac:dyDescent="0.2">
      <c r="C93" s="73"/>
      <c r="D93" s="73"/>
      <c r="E93" s="73"/>
      <c r="G93" s="73"/>
      <c r="I93" s="73"/>
      <c r="J93" s="73"/>
      <c r="K93" s="73"/>
      <c r="M93" s="73"/>
      <c r="O93" s="73"/>
    </row>
    <row r="94" spans="3:15" s="54" customFormat="1" ht="12" x14ac:dyDescent="0.2">
      <c r="C94" s="73"/>
      <c r="D94" s="73"/>
      <c r="E94" s="73"/>
      <c r="G94" s="73"/>
      <c r="I94" s="73"/>
      <c r="J94" s="73"/>
      <c r="K94" s="73"/>
      <c r="M94" s="73"/>
      <c r="O94" s="73"/>
    </row>
    <row r="95" spans="3:15" s="54" customFormat="1" ht="12" x14ac:dyDescent="0.2">
      <c r="C95" s="73"/>
      <c r="D95" s="73"/>
      <c r="E95" s="73"/>
      <c r="G95" s="73"/>
      <c r="I95" s="73"/>
      <c r="J95" s="73"/>
      <c r="K95" s="73"/>
      <c r="M95" s="73"/>
      <c r="O95" s="73"/>
    </row>
    <row r="96" spans="3:15" s="54" customFormat="1" ht="12" x14ac:dyDescent="0.2">
      <c r="C96" s="73"/>
      <c r="D96" s="73"/>
      <c r="E96" s="73"/>
      <c r="G96" s="73"/>
      <c r="I96" s="73"/>
      <c r="J96" s="73"/>
      <c r="K96" s="73"/>
      <c r="M96" s="73"/>
      <c r="O96" s="73"/>
    </row>
    <row r="97" spans="3:15" s="54" customFormat="1" ht="12" x14ac:dyDescent="0.2">
      <c r="C97" s="73"/>
      <c r="D97" s="73"/>
      <c r="E97" s="73"/>
      <c r="G97" s="73"/>
      <c r="I97" s="73"/>
      <c r="J97" s="73"/>
      <c r="K97" s="73"/>
      <c r="M97" s="73"/>
      <c r="O97" s="73"/>
    </row>
    <row r="98" spans="3:15" s="54" customFormat="1" ht="12" x14ac:dyDescent="0.2">
      <c r="C98" s="73"/>
      <c r="D98" s="73"/>
      <c r="E98" s="73"/>
      <c r="G98" s="73"/>
      <c r="I98" s="73"/>
      <c r="J98" s="73"/>
      <c r="K98" s="73"/>
      <c r="M98" s="73"/>
      <c r="O98" s="73"/>
    </row>
    <row r="99" spans="3:15" s="54" customFormat="1" ht="12" x14ac:dyDescent="0.2">
      <c r="C99" s="73"/>
      <c r="D99" s="73"/>
      <c r="E99" s="73"/>
      <c r="G99" s="73"/>
      <c r="I99" s="73"/>
      <c r="J99" s="73"/>
      <c r="K99" s="73"/>
      <c r="M99" s="73"/>
      <c r="O99" s="73"/>
    </row>
    <row r="100" spans="3:15" s="54" customFormat="1" ht="12" x14ac:dyDescent="0.2">
      <c r="C100" s="73"/>
      <c r="D100" s="73"/>
      <c r="E100" s="73"/>
      <c r="G100" s="73"/>
      <c r="I100" s="73"/>
      <c r="J100" s="73"/>
      <c r="K100" s="73"/>
      <c r="M100" s="73"/>
      <c r="O100" s="73"/>
    </row>
    <row r="101" spans="3:15" s="54" customFormat="1" ht="12" x14ac:dyDescent="0.2">
      <c r="C101" s="73"/>
      <c r="D101" s="73"/>
      <c r="E101" s="73"/>
      <c r="G101" s="73"/>
      <c r="I101" s="73"/>
      <c r="J101" s="73"/>
      <c r="K101" s="73"/>
      <c r="M101" s="73"/>
      <c r="O101" s="73"/>
    </row>
    <row r="102" spans="3:15" s="54" customFormat="1" ht="12" x14ac:dyDescent="0.2">
      <c r="C102" s="73"/>
      <c r="D102" s="73"/>
      <c r="E102" s="73"/>
      <c r="G102" s="73"/>
      <c r="I102" s="73"/>
      <c r="J102" s="73"/>
      <c r="K102" s="73"/>
      <c r="M102" s="73"/>
      <c r="O102" s="73"/>
    </row>
    <row r="103" spans="3:15" s="54" customFormat="1" ht="12" x14ac:dyDescent="0.2">
      <c r="C103" s="73"/>
      <c r="D103" s="73"/>
      <c r="E103" s="73"/>
      <c r="G103" s="73"/>
      <c r="I103" s="73"/>
      <c r="J103" s="73"/>
      <c r="K103" s="73"/>
      <c r="M103" s="73"/>
      <c r="O103" s="73"/>
    </row>
    <row r="104" spans="3:15" s="54" customFormat="1" ht="12" x14ac:dyDescent="0.2">
      <c r="C104" s="73"/>
      <c r="D104" s="73"/>
      <c r="E104" s="73"/>
      <c r="G104" s="73"/>
      <c r="I104" s="73"/>
      <c r="J104" s="73"/>
      <c r="K104" s="73"/>
      <c r="M104" s="73"/>
      <c r="O104" s="73"/>
    </row>
    <row r="105" spans="3:15" s="54" customFormat="1" ht="12" x14ac:dyDescent="0.2">
      <c r="C105" s="73"/>
      <c r="D105" s="73"/>
      <c r="E105" s="73"/>
      <c r="G105" s="73"/>
      <c r="I105" s="73"/>
      <c r="J105" s="73"/>
      <c r="K105" s="73"/>
      <c r="M105" s="73"/>
      <c r="O105" s="73"/>
    </row>
    <row r="106" spans="3:15" s="54" customFormat="1" ht="12" x14ac:dyDescent="0.2">
      <c r="C106" s="73"/>
      <c r="D106" s="73"/>
      <c r="E106" s="73"/>
      <c r="G106" s="73"/>
      <c r="I106" s="73"/>
      <c r="J106" s="73"/>
      <c r="K106" s="73"/>
      <c r="M106" s="73"/>
      <c r="O106" s="73"/>
    </row>
    <row r="107" spans="3:15" s="54" customFormat="1" ht="12" x14ac:dyDescent="0.2">
      <c r="C107" s="73"/>
      <c r="D107" s="73"/>
      <c r="E107" s="73"/>
      <c r="G107" s="73"/>
      <c r="I107" s="73"/>
      <c r="J107" s="73"/>
      <c r="K107" s="73"/>
      <c r="M107" s="73"/>
      <c r="O107" s="73"/>
    </row>
    <row r="108" spans="3:15" s="54" customFormat="1" ht="12" x14ac:dyDescent="0.2">
      <c r="C108" s="73"/>
      <c r="D108" s="73"/>
      <c r="E108" s="73"/>
      <c r="G108" s="73"/>
      <c r="I108" s="73"/>
      <c r="J108" s="73"/>
      <c r="K108" s="73"/>
      <c r="M108" s="73"/>
      <c r="O108" s="73"/>
    </row>
    <row r="109" spans="3:15" s="54" customFormat="1" ht="12" x14ac:dyDescent="0.2">
      <c r="C109" s="73"/>
      <c r="D109" s="73"/>
      <c r="E109" s="73"/>
      <c r="G109" s="73"/>
      <c r="I109" s="73"/>
      <c r="J109" s="73"/>
      <c r="K109" s="73"/>
      <c r="M109" s="73"/>
      <c r="O109" s="73"/>
    </row>
    <row r="110" spans="3:15" s="54" customFormat="1" ht="12" x14ac:dyDescent="0.2">
      <c r="C110" s="73"/>
      <c r="D110" s="73"/>
      <c r="E110" s="73"/>
      <c r="G110" s="73"/>
      <c r="I110" s="73"/>
      <c r="J110" s="73"/>
      <c r="K110" s="73"/>
      <c r="M110" s="73"/>
      <c r="O110" s="73"/>
    </row>
    <row r="111" spans="3:15" s="54" customFormat="1" ht="12" x14ac:dyDescent="0.2">
      <c r="C111" s="73"/>
      <c r="D111" s="73"/>
      <c r="E111" s="73"/>
      <c r="G111" s="73"/>
      <c r="I111" s="73"/>
      <c r="J111" s="73"/>
      <c r="K111" s="73"/>
      <c r="M111" s="73"/>
      <c r="O111" s="73"/>
    </row>
    <row r="112" spans="3:15" s="54" customFormat="1" ht="12" x14ac:dyDescent="0.2">
      <c r="C112" s="73"/>
      <c r="D112" s="73"/>
      <c r="E112" s="73"/>
      <c r="G112" s="73"/>
      <c r="I112" s="73"/>
      <c r="J112" s="73"/>
      <c r="K112" s="73"/>
      <c r="M112" s="73"/>
      <c r="O112" s="73"/>
    </row>
    <row r="113" spans="3:15" s="54" customFormat="1" ht="12" x14ac:dyDescent="0.2">
      <c r="C113" s="73"/>
      <c r="D113" s="73"/>
      <c r="E113" s="73"/>
      <c r="G113" s="73"/>
      <c r="I113" s="73"/>
      <c r="J113" s="73"/>
      <c r="K113" s="73"/>
      <c r="M113" s="73"/>
      <c r="O113" s="73"/>
    </row>
    <row r="114" spans="3:15" s="54" customFormat="1" ht="12" x14ac:dyDescent="0.2">
      <c r="C114" s="73"/>
      <c r="D114" s="73"/>
      <c r="E114" s="73"/>
      <c r="G114" s="73"/>
      <c r="I114" s="73"/>
      <c r="J114" s="73"/>
      <c r="K114" s="73"/>
      <c r="M114" s="73"/>
      <c r="O114" s="73"/>
    </row>
    <row r="115" spans="3:15" s="54" customFormat="1" ht="12" x14ac:dyDescent="0.2">
      <c r="C115" s="73"/>
      <c r="D115" s="73"/>
      <c r="E115" s="73"/>
      <c r="G115" s="73"/>
      <c r="I115" s="73"/>
      <c r="J115" s="73"/>
      <c r="K115" s="73"/>
      <c r="M115" s="73"/>
      <c r="O115" s="73"/>
    </row>
    <row r="116" spans="3:15" s="54" customFormat="1" ht="12" x14ac:dyDescent="0.2">
      <c r="C116" s="73"/>
      <c r="D116" s="73"/>
      <c r="E116" s="73"/>
      <c r="G116" s="73"/>
      <c r="I116" s="73"/>
      <c r="J116" s="73"/>
      <c r="K116" s="73"/>
      <c r="M116" s="73"/>
      <c r="O116" s="73"/>
    </row>
    <row r="117" spans="3:15" s="54" customFormat="1" ht="12" x14ac:dyDescent="0.2">
      <c r="C117" s="73"/>
      <c r="D117" s="73"/>
      <c r="E117" s="73"/>
      <c r="G117" s="73"/>
      <c r="I117" s="73"/>
      <c r="J117" s="73"/>
      <c r="K117" s="73"/>
      <c r="M117" s="73"/>
      <c r="O117" s="73"/>
    </row>
    <row r="118" spans="3:15" s="54" customFormat="1" ht="12" x14ac:dyDescent="0.2">
      <c r="C118" s="73"/>
      <c r="D118" s="73"/>
      <c r="E118" s="73"/>
      <c r="G118" s="73"/>
      <c r="I118" s="73"/>
      <c r="J118" s="73"/>
      <c r="K118" s="73"/>
      <c r="M118" s="73"/>
      <c r="O118" s="73"/>
    </row>
    <row r="119" spans="3:15" s="54" customFormat="1" ht="12" x14ac:dyDescent="0.2">
      <c r="C119" s="73"/>
      <c r="D119" s="73"/>
      <c r="E119" s="73"/>
      <c r="G119" s="73"/>
      <c r="I119" s="73"/>
      <c r="J119" s="73"/>
      <c r="K119" s="73"/>
      <c r="M119" s="73"/>
      <c r="O119" s="73"/>
    </row>
    <row r="120" spans="3:15" s="54" customFormat="1" ht="12" x14ac:dyDescent="0.2">
      <c r="C120" s="73"/>
      <c r="D120" s="73"/>
      <c r="E120" s="73"/>
      <c r="G120" s="73"/>
      <c r="I120" s="73"/>
      <c r="J120" s="73"/>
      <c r="K120" s="73"/>
      <c r="M120" s="73"/>
      <c r="O120" s="73"/>
    </row>
    <row r="121" spans="3:15" s="54" customFormat="1" ht="12" x14ac:dyDescent="0.2">
      <c r="C121" s="73"/>
      <c r="D121" s="73"/>
      <c r="E121" s="73"/>
      <c r="G121" s="73"/>
      <c r="I121" s="73"/>
      <c r="J121" s="73"/>
      <c r="K121" s="73"/>
      <c r="M121" s="73"/>
      <c r="O121" s="73"/>
    </row>
    <row r="122" spans="3:15" s="54" customFormat="1" ht="12" x14ac:dyDescent="0.2">
      <c r="C122" s="73"/>
      <c r="D122" s="73"/>
      <c r="E122" s="73"/>
      <c r="G122" s="73"/>
      <c r="I122" s="73"/>
      <c r="J122" s="73"/>
      <c r="K122" s="73"/>
      <c r="M122" s="73"/>
      <c r="O122" s="73"/>
    </row>
    <row r="123" spans="3:15" s="54" customFormat="1" ht="12" x14ac:dyDescent="0.2">
      <c r="C123" s="73"/>
      <c r="D123" s="73"/>
      <c r="E123" s="73"/>
      <c r="G123" s="73"/>
      <c r="I123" s="73"/>
      <c r="J123" s="73"/>
      <c r="K123" s="73"/>
      <c r="M123" s="73"/>
      <c r="O123" s="73"/>
    </row>
    <row r="124" spans="3:15" s="54" customFormat="1" ht="12" x14ac:dyDescent="0.2">
      <c r="C124" s="73"/>
      <c r="D124" s="73"/>
      <c r="E124" s="73"/>
      <c r="G124" s="73"/>
      <c r="I124" s="73"/>
      <c r="J124" s="73"/>
      <c r="K124" s="73"/>
      <c r="M124" s="73"/>
      <c r="O124" s="73"/>
    </row>
    <row r="125" spans="3:15" s="54" customFormat="1" ht="12" x14ac:dyDescent="0.2">
      <c r="C125" s="73"/>
      <c r="D125" s="73"/>
      <c r="E125" s="73"/>
      <c r="G125" s="73"/>
      <c r="I125" s="73"/>
      <c r="J125" s="73"/>
      <c r="K125" s="73"/>
      <c r="M125" s="73"/>
      <c r="O125" s="73"/>
    </row>
    <row r="126" spans="3:15" s="54" customFormat="1" ht="12" x14ac:dyDescent="0.2">
      <c r="C126" s="73"/>
      <c r="D126" s="73"/>
      <c r="E126" s="73"/>
      <c r="G126" s="73"/>
      <c r="I126" s="73"/>
      <c r="J126" s="73"/>
      <c r="K126" s="73"/>
      <c r="M126" s="73"/>
      <c r="O126" s="73"/>
    </row>
    <row r="127" spans="3:15" s="54" customFormat="1" ht="12" x14ac:dyDescent="0.2">
      <c r="C127" s="73"/>
      <c r="D127" s="73"/>
      <c r="E127" s="73"/>
      <c r="G127" s="73"/>
      <c r="I127" s="73"/>
      <c r="J127" s="73"/>
      <c r="K127" s="73"/>
      <c r="M127" s="73"/>
      <c r="O127" s="73"/>
    </row>
    <row r="128" spans="3:15" s="54" customFormat="1" ht="12" x14ac:dyDescent="0.2">
      <c r="C128" s="73"/>
      <c r="D128" s="73"/>
      <c r="E128" s="73"/>
      <c r="G128" s="73"/>
      <c r="I128" s="73"/>
      <c r="J128" s="73"/>
      <c r="K128" s="73"/>
      <c r="M128" s="73"/>
      <c r="O128" s="73"/>
    </row>
    <row r="129" spans="3:15" s="54" customFormat="1" ht="12" x14ac:dyDescent="0.2">
      <c r="C129" s="73"/>
      <c r="D129" s="73"/>
      <c r="E129" s="73"/>
      <c r="G129" s="73"/>
      <c r="I129" s="73"/>
      <c r="J129" s="73"/>
      <c r="K129" s="73"/>
      <c r="M129" s="73"/>
      <c r="O129" s="73"/>
    </row>
    <row r="130" spans="3:15" s="54" customFormat="1" ht="12" x14ac:dyDescent="0.2">
      <c r="C130" s="73"/>
      <c r="D130" s="73"/>
      <c r="E130" s="73"/>
      <c r="G130" s="73"/>
      <c r="I130" s="73"/>
      <c r="J130" s="73"/>
      <c r="K130" s="73"/>
      <c r="M130" s="73"/>
      <c r="O130" s="73"/>
    </row>
    <row r="131" spans="3:15" s="54" customFormat="1" ht="12" x14ac:dyDescent="0.2">
      <c r="C131" s="73"/>
      <c r="D131" s="73"/>
      <c r="E131" s="73"/>
      <c r="G131" s="73"/>
      <c r="I131" s="73"/>
      <c r="J131" s="73"/>
      <c r="K131" s="73"/>
      <c r="M131" s="73"/>
      <c r="O131" s="73"/>
    </row>
    <row r="132" spans="3:15" s="54" customFormat="1" ht="12" x14ac:dyDescent="0.2">
      <c r="C132" s="73"/>
      <c r="D132" s="73"/>
      <c r="E132" s="73"/>
      <c r="G132" s="73"/>
      <c r="I132" s="73"/>
      <c r="J132" s="73"/>
      <c r="K132" s="73"/>
      <c r="M132" s="73"/>
      <c r="O132" s="73"/>
    </row>
    <row r="133" spans="3:15" s="54" customFormat="1" ht="12" x14ac:dyDescent="0.2">
      <c r="C133" s="73"/>
      <c r="D133" s="73"/>
      <c r="E133" s="73"/>
      <c r="G133" s="73"/>
      <c r="I133" s="73"/>
      <c r="J133" s="73"/>
      <c r="K133" s="73"/>
      <c r="M133" s="73"/>
      <c r="O133" s="73"/>
    </row>
    <row r="134" spans="3:15" s="54" customFormat="1" ht="12" x14ac:dyDescent="0.2">
      <c r="C134" s="73"/>
      <c r="D134" s="73"/>
      <c r="E134" s="73"/>
      <c r="G134" s="73"/>
      <c r="I134" s="73"/>
      <c r="J134" s="73"/>
      <c r="K134" s="73"/>
      <c r="M134" s="73"/>
      <c r="O134" s="73"/>
    </row>
    <row r="135" spans="3:15" s="54" customFormat="1" ht="12" x14ac:dyDescent="0.2">
      <c r="C135" s="73"/>
      <c r="D135" s="73"/>
      <c r="E135" s="73"/>
      <c r="G135" s="73"/>
      <c r="I135" s="73"/>
      <c r="J135" s="73"/>
      <c r="K135" s="73"/>
      <c r="M135" s="73"/>
      <c r="O135" s="73"/>
    </row>
    <row r="136" spans="3:15" s="54" customFormat="1" ht="12" x14ac:dyDescent="0.2">
      <c r="C136" s="73"/>
      <c r="D136" s="73"/>
      <c r="E136" s="73"/>
      <c r="G136" s="73"/>
      <c r="I136" s="73"/>
      <c r="J136" s="73"/>
      <c r="K136" s="73"/>
      <c r="M136" s="73"/>
      <c r="O136" s="73"/>
    </row>
    <row r="137" spans="3:15" s="54" customFormat="1" ht="12" x14ac:dyDescent="0.2">
      <c r="C137" s="73"/>
      <c r="D137" s="73"/>
      <c r="E137" s="73"/>
      <c r="G137" s="73"/>
      <c r="I137" s="73"/>
      <c r="J137" s="73"/>
      <c r="K137" s="73"/>
      <c r="M137" s="73"/>
      <c r="O137" s="73"/>
    </row>
    <row r="138" spans="3:15" s="54" customFormat="1" ht="12" x14ac:dyDescent="0.2">
      <c r="C138" s="73"/>
      <c r="D138" s="73"/>
      <c r="E138" s="73"/>
      <c r="G138" s="73"/>
      <c r="I138" s="73"/>
      <c r="J138" s="73"/>
      <c r="K138" s="73"/>
      <c r="M138" s="73"/>
      <c r="O138" s="73"/>
    </row>
    <row r="139" spans="3:15" s="54" customFormat="1" ht="12" x14ac:dyDescent="0.2">
      <c r="C139" s="73"/>
      <c r="D139" s="73"/>
      <c r="E139" s="73"/>
      <c r="G139" s="73"/>
      <c r="I139" s="73"/>
      <c r="J139" s="73"/>
      <c r="K139" s="73"/>
      <c r="M139" s="73"/>
      <c r="O139" s="73"/>
    </row>
    <row r="140" spans="3:15" s="54" customFormat="1" ht="12" x14ac:dyDescent="0.2">
      <c r="C140" s="73"/>
      <c r="D140" s="73"/>
      <c r="E140" s="73"/>
      <c r="G140" s="73"/>
      <c r="I140" s="73"/>
      <c r="J140" s="73"/>
      <c r="K140" s="73"/>
      <c r="M140" s="73"/>
      <c r="O140" s="73"/>
    </row>
    <row r="141" spans="3:15" s="54" customFormat="1" ht="12" x14ac:dyDescent="0.2">
      <c r="C141" s="73"/>
      <c r="D141" s="73"/>
      <c r="E141" s="73"/>
      <c r="G141" s="73"/>
      <c r="I141" s="73"/>
      <c r="J141" s="73"/>
      <c r="K141" s="73"/>
      <c r="M141" s="73"/>
      <c r="O141" s="73"/>
    </row>
    <row r="142" spans="3:15" s="54" customFormat="1" ht="12" x14ac:dyDescent="0.2">
      <c r="C142" s="73"/>
      <c r="D142" s="73"/>
      <c r="E142" s="73"/>
      <c r="G142" s="73"/>
      <c r="I142" s="73"/>
      <c r="J142" s="73"/>
      <c r="K142" s="73"/>
      <c r="M142" s="73"/>
      <c r="O142" s="73"/>
    </row>
    <row r="143" spans="3:15" s="54" customFormat="1" ht="12" x14ac:dyDescent="0.2">
      <c r="C143" s="73"/>
      <c r="D143" s="73"/>
      <c r="E143" s="73"/>
      <c r="G143" s="73"/>
      <c r="I143" s="73"/>
      <c r="J143" s="73"/>
      <c r="K143" s="73"/>
      <c r="M143" s="73"/>
      <c r="O143" s="73"/>
    </row>
    <row r="144" spans="3:15" s="54" customFormat="1" ht="12" x14ac:dyDescent="0.2">
      <c r="C144" s="73"/>
      <c r="D144" s="73"/>
      <c r="E144" s="73"/>
      <c r="G144" s="73"/>
      <c r="I144" s="73"/>
      <c r="J144" s="73"/>
      <c r="K144" s="73"/>
      <c r="M144" s="73"/>
      <c r="O144" s="73"/>
    </row>
    <row r="145" spans="3:15" s="54" customFormat="1" ht="12" x14ac:dyDescent="0.2">
      <c r="C145" s="73"/>
      <c r="D145" s="73"/>
      <c r="E145" s="73"/>
      <c r="G145" s="73"/>
      <c r="I145" s="73"/>
      <c r="J145" s="73"/>
      <c r="K145" s="73"/>
      <c r="M145" s="73"/>
      <c r="O145" s="73"/>
    </row>
    <row r="146" spans="3:15" s="54" customFormat="1" ht="12" x14ac:dyDescent="0.2">
      <c r="C146" s="73"/>
      <c r="D146" s="73"/>
      <c r="E146" s="73"/>
      <c r="G146" s="73"/>
      <c r="I146" s="73"/>
      <c r="J146" s="73"/>
      <c r="K146" s="73"/>
      <c r="M146" s="73"/>
      <c r="O146" s="73"/>
    </row>
    <row r="147" spans="3:15" s="54" customFormat="1" ht="12" x14ac:dyDescent="0.2">
      <c r="C147" s="73"/>
      <c r="D147" s="73"/>
      <c r="E147" s="73"/>
      <c r="G147" s="73"/>
      <c r="I147" s="73"/>
      <c r="J147" s="73"/>
      <c r="K147" s="73"/>
      <c r="M147" s="73"/>
      <c r="O147" s="73"/>
    </row>
    <row r="148" spans="3:15" s="54" customFormat="1" ht="12" x14ac:dyDescent="0.2">
      <c r="C148" s="73"/>
      <c r="D148" s="73"/>
      <c r="E148" s="73"/>
      <c r="G148" s="73"/>
      <c r="I148" s="73"/>
      <c r="J148" s="73"/>
      <c r="K148" s="73"/>
      <c r="M148" s="73"/>
      <c r="O148" s="73"/>
    </row>
    <row r="149" spans="3:15" s="54" customFormat="1" ht="12" x14ac:dyDescent="0.2">
      <c r="C149" s="73"/>
      <c r="D149" s="73"/>
      <c r="E149" s="73"/>
      <c r="G149" s="73"/>
      <c r="I149" s="73"/>
      <c r="J149" s="73"/>
      <c r="K149" s="73"/>
      <c r="M149" s="73"/>
      <c r="O149" s="73"/>
    </row>
    <row r="150" spans="3:15" s="54" customFormat="1" ht="12" x14ac:dyDescent="0.2">
      <c r="C150" s="73"/>
      <c r="D150" s="73"/>
      <c r="E150" s="73"/>
      <c r="G150" s="73"/>
      <c r="I150" s="73"/>
      <c r="J150" s="73"/>
      <c r="K150" s="73"/>
      <c r="M150" s="73"/>
      <c r="O150" s="73"/>
    </row>
    <row r="151" spans="3:15" s="54" customFormat="1" ht="12" x14ac:dyDescent="0.2">
      <c r="C151" s="73"/>
      <c r="D151" s="73"/>
      <c r="E151" s="73"/>
      <c r="G151" s="73"/>
      <c r="I151" s="73"/>
      <c r="J151" s="73"/>
      <c r="K151" s="73"/>
      <c r="M151" s="73"/>
      <c r="O151" s="73"/>
    </row>
    <row r="152" spans="3:15" s="54" customFormat="1" ht="12" x14ac:dyDescent="0.2">
      <c r="C152" s="73"/>
      <c r="D152" s="73"/>
      <c r="E152" s="73"/>
      <c r="G152" s="73"/>
      <c r="I152" s="73"/>
      <c r="J152" s="73"/>
      <c r="K152" s="73"/>
      <c r="M152" s="73"/>
      <c r="O152" s="73"/>
    </row>
    <row r="153" spans="3:15" s="54" customFormat="1" ht="12" x14ac:dyDescent="0.2">
      <c r="C153" s="73"/>
      <c r="D153" s="73"/>
      <c r="E153" s="73"/>
      <c r="G153" s="73"/>
      <c r="I153" s="73"/>
      <c r="J153" s="73"/>
      <c r="K153" s="73"/>
      <c r="M153" s="73"/>
      <c r="O153" s="73"/>
    </row>
    <row r="154" spans="3:15" s="54" customFormat="1" ht="12" x14ac:dyDescent="0.2">
      <c r="C154" s="73"/>
      <c r="D154" s="73"/>
      <c r="E154" s="73"/>
      <c r="G154" s="73"/>
      <c r="I154" s="73"/>
      <c r="J154" s="73"/>
      <c r="K154" s="73"/>
      <c r="M154" s="73"/>
      <c r="O154" s="73"/>
    </row>
    <row r="155" spans="3:15" s="54" customFormat="1" ht="12" x14ac:dyDescent="0.2">
      <c r="C155" s="73"/>
      <c r="D155" s="73"/>
      <c r="E155" s="73"/>
      <c r="G155" s="73"/>
      <c r="I155" s="73"/>
      <c r="J155" s="73"/>
      <c r="K155" s="73"/>
      <c r="M155" s="73"/>
      <c r="O155" s="73"/>
    </row>
    <row r="156" spans="3:15" s="54" customFormat="1" ht="12" x14ac:dyDescent="0.2">
      <c r="C156" s="73"/>
      <c r="D156" s="73"/>
      <c r="E156" s="73"/>
      <c r="G156" s="73"/>
      <c r="I156" s="73"/>
      <c r="J156" s="73"/>
      <c r="K156" s="73"/>
      <c r="M156" s="73"/>
      <c r="O156" s="73"/>
    </row>
    <row r="157" spans="3:15" s="54" customFormat="1" ht="12" x14ac:dyDescent="0.2">
      <c r="C157" s="73"/>
      <c r="D157" s="73"/>
      <c r="E157" s="73"/>
      <c r="G157" s="73"/>
      <c r="I157" s="73"/>
      <c r="J157" s="73"/>
      <c r="K157" s="73"/>
      <c r="M157" s="73"/>
      <c r="O157" s="73"/>
    </row>
    <row r="158" spans="3:15" s="54" customFormat="1" ht="12" x14ac:dyDescent="0.2">
      <c r="C158" s="73"/>
      <c r="D158" s="73"/>
      <c r="E158" s="73"/>
      <c r="G158" s="73"/>
      <c r="I158" s="73"/>
      <c r="J158" s="73"/>
      <c r="K158" s="73"/>
      <c r="M158" s="73"/>
      <c r="O158" s="73"/>
    </row>
    <row r="159" spans="3:15" s="54" customFormat="1" ht="12" x14ac:dyDescent="0.2">
      <c r="C159" s="73"/>
      <c r="D159" s="73"/>
      <c r="E159" s="73"/>
      <c r="G159" s="73"/>
      <c r="I159" s="73"/>
      <c r="J159" s="73"/>
      <c r="K159" s="73"/>
      <c r="M159" s="73"/>
      <c r="O159" s="73"/>
    </row>
    <row r="160" spans="3:15" s="54" customFormat="1" ht="12" x14ac:dyDescent="0.2">
      <c r="C160" s="73"/>
      <c r="D160" s="73"/>
      <c r="E160" s="73"/>
      <c r="G160" s="73"/>
      <c r="I160" s="73"/>
      <c r="J160" s="73"/>
      <c r="K160" s="73"/>
      <c r="M160" s="73"/>
      <c r="O160" s="73"/>
    </row>
    <row r="161" spans="3:15" s="54" customFormat="1" ht="12" x14ac:dyDescent="0.2">
      <c r="C161" s="73"/>
      <c r="D161" s="73"/>
      <c r="E161" s="73"/>
      <c r="G161" s="73"/>
      <c r="I161" s="73"/>
      <c r="J161" s="73"/>
      <c r="K161" s="73"/>
      <c r="M161" s="73"/>
      <c r="O161" s="73"/>
    </row>
    <row r="162" spans="3:15" s="54" customFormat="1" ht="12" x14ac:dyDescent="0.2">
      <c r="C162" s="73"/>
      <c r="D162" s="73"/>
      <c r="E162" s="73"/>
      <c r="G162" s="73"/>
      <c r="I162" s="73"/>
      <c r="J162" s="73"/>
      <c r="K162" s="73"/>
      <c r="M162" s="73"/>
      <c r="O162" s="73"/>
    </row>
    <row r="163" spans="3:15" s="54" customFormat="1" ht="12" x14ac:dyDescent="0.2">
      <c r="C163" s="73"/>
      <c r="D163" s="73"/>
      <c r="E163" s="73"/>
      <c r="G163" s="73"/>
      <c r="I163" s="73"/>
      <c r="J163" s="73"/>
      <c r="K163" s="73"/>
      <c r="M163" s="73"/>
      <c r="O163" s="73"/>
    </row>
    <row r="164" spans="3:15" s="54" customFormat="1" ht="12" x14ac:dyDescent="0.2">
      <c r="C164" s="73"/>
      <c r="D164" s="73"/>
      <c r="E164" s="73"/>
      <c r="G164" s="73"/>
      <c r="I164" s="73"/>
      <c r="J164" s="73"/>
      <c r="K164" s="73"/>
      <c r="M164" s="73"/>
      <c r="O164" s="73"/>
    </row>
    <row r="165" spans="3:15" s="54" customFormat="1" ht="12" x14ac:dyDescent="0.2">
      <c r="C165" s="73"/>
      <c r="D165" s="73"/>
      <c r="E165" s="73"/>
      <c r="G165" s="73"/>
      <c r="I165" s="73"/>
      <c r="J165" s="73"/>
      <c r="K165" s="73"/>
      <c r="M165" s="73"/>
      <c r="O165" s="73"/>
    </row>
    <row r="166" spans="3:15" s="54" customFormat="1" ht="12" x14ac:dyDescent="0.2">
      <c r="C166" s="73"/>
      <c r="D166" s="73"/>
      <c r="E166" s="73"/>
      <c r="G166" s="73"/>
      <c r="I166" s="73"/>
      <c r="J166" s="73"/>
      <c r="K166" s="73"/>
      <c r="M166" s="73"/>
      <c r="O166" s="73"/>
    </row>
    <row r="167" spans="3:15" s="54" customFormat="1" ht="12" x14ac:dyDescent="0.2">
      <c r="C167" s="73"/>
      <c r="D167" s="73"/>
      <c r="E167" s="73"/>
      <c r="G167" s="73"/>
      <c r="I167" s="73"/>
      <c r="J167" s="73"/>
      <c r="K167" s="73"/>
      <c r="M167" s="73"/>
      <c r="O167" s="73"/>
    </row>
    <row r="168" spans="3:15" s="54" customFormat="1" ht="12" x14ac:dyDescent="0.2">
      <c r="C168" s="73"/>
      <c r="D168" s="73"/>
      <c r="E168" s="73"/>
      <c r="G168" s="73"/>
      <c r="I168" s="73"/>
      <c r="J168" s="73"/>
      <c r="K168" s="73"/>
      <c r="M168" s="73"/>
      <c r="O168" s="73"/>
    </row>
    <row r="169" spans="3:15" s="54" customFormat="1" ht="12" x14ac:dyDescent="0.2">
      <c r="C169" s="73"/>
      <c r="D169" s="73"/>
      <c r="E169" s="73"/>
      <c r="G169" s="73"/>
      <c r="I169" s="73"/>
      <c r="J169" s="73"/>
      <c r="K169" s="73"/>
      <c r="M169" s="73"/>
      <c r="O169" s="73"/>
    </row>
    <row r="170" spans="3:15" s="54" customFormat="1" ht="12" x14ac:dyDescent="0.2">
      <c r="C170" s="73"/>
      <c r="D170" s="73"/>
      <c r="E170" s="73"/>
      <c r="G170" s="73"/>
      <c r="I170" s="73"/>
      <c r="J170" s="73"/>
      <c r="K170" s="73"/>
      <c r="M170" s="73"/>
      <c r="O170" s="73"/>
    </row>
    <row r="171" spans="3:15" s="54" customFormat="1" ht="12" x14ac:dyDescent="0.2">
      <c r="C171" s="73"/>
      <c r="D171" s="73"/>
      <c r="E171" s="73"/>
      <c r="G171" s="73"/>
      <c r="I171" s="73"/>
      <c r="J171" s="73"/>
      <c r="K171" s="73"/>
      <c r="M171" s="73"/>
      <c r="O171" s="73"/>
    </row>
    <row r="172" spans="3:15" s="54" customFormat="1" ht="12" x14ac:dyDescent="0.2">
      <c r="C172" s="73"/>
      <c r="D172" s="73"/>
      <c r="E172" s="73"/>
      <c r="G172" s="73"/>
      <c r="I172" s="73"/>
      <c r="J172" s="73"/>
      <c r="K172" s="73"/>
      <c r="M172" s="73"/>
      <c r="O172" s="73"/>
    </row>
    <row r="173" spans="3:15" s="54" customFormat="1" ht="12" x14ac:dyDescent="0.2">
      <c r="C173" s="73"/>
      <c r="D173" s="73"/>
      <c r="E173" s="73"/>
      <c r="G173" s="73"/>
      <c r="I173" s="73"/>
      <c r="J173" s="73"/>
      <c r="K173" s="73"/>
      <c r="M173" s="73"/>
      <c r="O173" s="73"/>
    </row>
    <row r="174" spans="3:15" s="54" customFormat="1" ht="12" x14ac:dyDescent="0.2">
      <c r="C174" s="73"/>
      <c r="D174" s="73"/>
      <c r="E174" s="73"/>
      <c r="G174" s="73"/>
      <c r="I174" s="73"/>
      <c r="J174" s="73"/>
      <c r="K174" s="73"/>
      <c r="M174" s="73"/>
      <c r="O174" s="73"/>
    </row>
    <row r="175" spans="3:15" s="54" customFormat="1" ht="12" x14ac:dyDescent="0.2">
      <c r="C175" s="73"/>
      <c r="D175" s="73"/>
      <c r="E175" s="73"/>
      <c r="G175" s="73"/>
      <c r="I175" s="73"/>
      <c r="J175" s="73"/>
      <c r="K175" s="73"/>
      <c r="M175" s="73"/>
      <c r="O175" s="73"/>
    </row>
    <row r="176" spans="3:15" s="54" customFormat="1" ht="12" x14ac:dyDescent="0.2">
      <c r="C176" s="73"/>
      <c r="D176" s="73"/>
      <c r="E176" s="73"/>
      <c r="G176" s="73"/>
      <c r="I176" s="73"/>
      <c r="J176" s="73"/>
      <c r="K176" s="73"/>
      <c r="M176" s="73"/>
      <c r="O176" s="73"/>
    </row>
    <row r="177" spans="3:15" s="54" customFormat="1" ht="12" x14ac:dyDescent="0.2">
      <c r="C177" s="73"/>
      <c r="D177" s="73"/>
      <c r="E177" s="73"/>
      <c r="G177" s="73"/>
      <c r="I177" s="73"/>
      <c r="J177" s="73"/>
      <c r="K177" s="73"/>
      <c r="M177" s="73"/>
      <c r="O177" s="73"/>
    </row>
    <row r="178" spans="3:15" s="54" customFormat="1" ht="12" x14ac:dyDescent="0.2">
      <c r="C178" s="73"/>
      <c r="D178" s="73"/>
      <c r="E178" s="73"/>
      <c r="G178" s="73"/>
      <c r="I178" s="73"/>
      <c r="J178" s="73"/>
      <c r="K178" s="73"/>
      <c r="M178" s="73"/>
      <c r="O178" s="73"/>
    </row>
    <row r="179" spans="3:15" s="54" customFormat="1" ht="12" x14ac:dyDescent="0.2">
      <c r="C179" s="73"/>
      <c r="D179" s="73"/>
      <c r="E179" s="73"/>
      <c r="G179" s="73"/>
      <c r="I179" s="73"/>
      <c r="J179" s="73"/>
      <c r="K179" s="73"/>
      <c r="M179" s="73"/>
      <c r="O179" s="73"/>
    </row>
    <row r="180" spans="3:15" s="54" customFormat="1" ht="12" x14ac:dyDescent="0.2">
      <c r="C180" s="73"/>
      <c r="D180" s="73"/>
      <c r="E180" s="73"/>
      <c r="G180" s="73"/>
      <c r="I180" s="73"/>
      <c r="J180" s="73"/>
      <c r="K180" s="73"/>
      <c r="M180" s="73"/>
      <c r="O180" s="73"/>
    </row>
    <row r="181" spans="3:15" s="54" customFormat="1" ht="12" x14ac:dyDescent="0.2">
      <c r="C181" s="73"/>
      <c r="D181" s="73"/>
      <c r="E181" s="73"/>
      <c r="G181" s="73"/>
      <c r="I181" s="73"/>
      <c r="J181" s="73"/>
      <c r="K181" s="73"/>
      <c r="M181" s="73"/>
      <c r="O181" s="73"/>
    </row>
    <row r="182" spans="3:15" s="54" customFormat="1" ht="12" x14ac:dyDescent="0.2">
      <c r="C182" s="73"/>
      <c r="D182" s="73"/>
      <c r="E182" s="73"/>
      <c r="G182" s="73"/>
      <c r="I182" s="73"/>
      <c r="J182" s="73"/>
      <c r="K182" s="73"/>
      <c r="M182" s="73"/>
      <c r="O182" s="73"/>
    </row>
    <row r="183" spans="3:15" s="54" customFormat="1" ht="12" x14ac:dyDescent="0.2">
      <c r="C183" s="73"/>
      <c r="D183" s="73"/>
      <c r="E183" s="73"/>
      <c r="G183" s="73"/>
      <c r="I183" s="73"/>
      <c r="J183" s="73"/>
      <c r="K183" s="73"/>
      <c r="M183" s="73"/>
      <c r="O183" s="73"/>
    </row>
    <row r="184" spans="3:15" s="54" customFormat="1" ht="12" x14ac:dyDescent="0.2">
      <c r="C184" s="73"/>
      <c r="D184" s="73"/>
      <c r="E184" s="73"/>
      <c r="G184" s="73"/>
      <c r="I184" s="73"/>
      <c r="J184" s="73"/>
      <c r="K184" s="73"/>
      <c r="M184" s="73"/>
      <c r="O184" s="73"/>
    </row>
    <row r="185" spans="3:15" s="54" customFormat="1" ht="12" x14ac:dyDescent="0.2">
      <c r="C185" s="73"/>
      <c r="D185" s="73"/>
      <c r="E185" s="73"/>
      <c r="G185" s="73"/>
      <c r="I185" s="73"/>
      <c r="J185" s="73"/>
      <c r="K185" s="73"/>
      <c r="M185" s="73"/>
      <c r="O185" s="73"/>
    </row>
    <row r="186" spans="3:15" s="54" customFormat="1" ht="12" x14ac:dyDescent="0.2">
      <c r="C186" s="73"/>
      <c r="D186" s="73"/>
      <c r="E186" s="73"/>
      <c r="G186" s="73"/>
      <c r="I186" s="73"/>
      <c r="J186" s="73"/>
      <c r="K186" s="73"/>
      <c r="M186" s="73"/>
      <c r="O186" s="73"/>
    </row>
    <row r="187" spans="3:15" s="54" customFormat="1" ht="12" x14ac:dyDescent="0.2">
      <c r="C187" s="73"/>
      <c r="D187" s="73"/>
      <c r="E187" s="73"/>
      <c r="G187" s="73"/>
      <c r="I187" s="73"/>
      <c r="J187" s="73"/>
      <c r="K187" s="73"/>
      <c r="M187" s="73"/>
      <c r="O187" s="73"/>
    </row>
    <row r="188" spans="3:15" s="54" customFormat="1" ht="12" x14ac:dyDescent="0.2">
      <c r="C188" s="73"/>
      <c r="D188" s="73"/>
      <c r="E188" s="73"/>
      <c r="G188" s="73"/>
      <c r="I188" s="73"/>
      <c r="J188" s="73"/>
      <c r="K188" s="73"/>
      <c r="M188" s="73"/>
      <c r="O188" s="73"/>
    </row>
    <row r="189" spans="3:15" s="54" customFormat="1" ht="12" x14ac:dyDescent="0.2">
      <c r="C189" s="73"/>
      <c r="D189" s="73"/>
      <c r="E189" s="73"/>
      <c r="G189" s="73"/>
      <c r="I189" s="73"/>
      <c r="J189" s="73"/>
      <c r="K189" s="73"/>
      <c r="M189" s="73"/>
      <c r="O189" s="73"/>
    </row>
    <row r="190" spans="3:15" s="54" customFormat="1" ht="12" x14ac:dyDescent="0.2">
      <c r="C190" s="73"/>
      <c r="D190" s="73"/>
      <c r="E190" s="73"/>
      <c r="G190" s="73"/>
      <c r="I190" s="73"/>
      <c r="J190" s="73"/>
      <c r="K190" s="73"/>
      <c r="M190" s="73"/>
      <c r="O190" s="73"/>
    </row>
    <row r="191" spans="3:15" s="54" customFormat="1" ht="12" x14ac:dyDescent="0.2">
      <c r="C191" s="73"/>
      <c r="D191" s="73"/>
      <c r="E191" s="73"/>
      <c r="G191" s="73"/>
      <c r="I191" s="73"/>
      <c r="J191" s="73"/>
      <c r="K191" s="73"/>
      <c r="M191" s="73"/>
      <c r="O191" s="73"/>
    </row>
    <row r="192" spans="3:15" s="54" customFormat="1" ht="12" x14ac:dyDescent="0.2">
      <c r="C192" s="73"/>
      <c r="D192" s="73"/>
      <c r="E192" s="73"/>
      <c r="G192" s="73"/>
      <c r="I192" s="73"/>
      <c r="J192" s="73"/>
      <c r="K192" s="73"/>
      <c r="M192" s="73"/>
      <c r="O192" s="73"/>
    </row>
    <row r="193" spans="3:15" s="54" customFormat="1" ht="12" x14ac:dyDescent="0.2">
      <c r="C193" s="73"/>
      <c r="D193" s="73"/>
      <c r="E193" s="73"/>
      <c r="G193" s="73"/>
      <c r="I193" s="73"/>
      <c r="J193" s="73"/>
      <c r="K193" s="73"/>
      <c r="M193" s="73"/>
      <c r="O193" s="73"/>
    </row>
    <row r="194" spans="3:15" s="54" customFormat="1" ht="12" x14ac:dyDescent="0.2">
      <c r="C194" s="73"/>
      <c r="D194" s="73"/>
      <c r="E194" s="73"/>
      <c r="G194" s="73"/>
      <c r="I194" s="73"/>
      <c r="J194" s="73"/>
      <c r="K194" s="73"/>
      <c r="M194" s="73"/>
      <c r="O194" s="73"/>
    </row>
    <row r="195" spans="3:15" s="54" customFormat="1" ht="12" x14ac:dyDescent="0.2">
      <c r="C195" s="73"/>
      <c r="D195" s="73"/>
      <c r="E195" s="73"/>
      <c r="G195" s="73"/>
      <c r="I195" s="73"/>
      <c r="J195" s="73"/>
      <c r="K195" s="73"/>
      <c r="M195" s="73"/>
      <c r="O195" s="73"/>
    </row>
    <row r="196" spans="3:15" s="54" customFormat="1" ht="12" x14ac:dyDescent="0.2">
      <c r="C196" s="73"/>
      <c r="D196" s="73"/>
      <c r="E196" s="73"/>
      <c r="G196" s="73"/>
      <c r="I196" s="73"/>
      <c r="J196" s="73"/>
      <c r="K196" s="73"/>
      <c r="M196" s="73"/>
      <c r="O196" s="73"/>
    </row>
    <row r="197" spans="3:15" s="54" customFormat="1" ht="12" x14ac:dyDescent="0.2">
      <c r="C197" s="73"/>
      <c r="D197" s="73"/>
      <c r="E197" s="73"/>
      <c r="G197" s="73"/>
      <c r="I197" s="73"/>
      <c r="J197" s="73"/>
      <c r="K197" s="73"/>
      <c r="M197" s="73"/>
      <c r="O197" s="73"/>
    </row>
    <row r="198" spans="3:15" s="54" customFormat="1" ht="12" x14ac:dyDescent="0.2">
      <c r="C198" s="73"/>
      <c r="D198" s="73"/>
      <c r="E198" s="73"/>
      <c r="G198" s="73"/>
      <c r="I198" s="73"/>
      <c r="J198" s="73"/>
      <c r="K198" s="73"/>
      <c r="M198" s="73"/>
      <c r="O198" s="73"/>
    </row>
    <row r="199" spans="3:15" s="54" customFormat="1" ht="12" x14ac:dyDescent="0.2">
      <c r="C199" s="73"/>
      <c r="D199" s="73"/>
      <c r="E199" s="73"/>
      <c r="G199" s="73"/>
      <c r="I199" s="73"/>
      <c r="J199" s="73"/>
      <c r="K199" s="73"/>
      <c r="M199" s="73"/>
      <c r="O199" s="73"/>
    </row>
    <row r="200" spans="3:15" s="54" customFormat="1" ht="12" x14ac:dyDescent="0.2">
      <c r="C200" s="73"/>
      <c r="D200" s="73"/>
      <c r="E200" s="73"/>
      <c r="G200" s="73"/>
      <c r="I200" s="73"/>
      <c r="J200" s="73"/>
      <c r="K200" s="73"/>
      <c r="M200" s="73"/>
      <c r="O200" s="73"/>
    </row>
    <row r="201" spans="3:15" s="54" customFormat="1" ht="12" x14ac:dyDescent="0.2">
      <c r="C201" s="73"/>
      <c r="D201" s="73"/>
      <c r="E201" s="73"/>
      <c r="G201" s="73"/>
      <c r="I201" s="73"/>
      <c r="J201" s="73"/>
      <c r="K201" s="73"/>
      <c r="M201" s="73"/>
      <c r="O201" s="73"/>
    </row>
    <row r="202" spans="3:15" s="54" customFormat="1" ht="12" x14ac:dyDescent="0.2">
      <c r="C202" s="73"/>
      <c r="D202" s="73"/>
      <c r="E202" s="73"/>
      <c r="G202" s="73"/>
      <c r="I202" s="73"/>
      <c r="J202" s="73"/>
      <c r="K202" s="73"/>
      <c r="M202" s="73"/>
      <c r="O202" s="73"/>
    </row>
    <row r="203" spans="3:15" s="54" customFormat="1" ht="12" x14ac:dyDescent="0.2">
      <c r="C203" s="73"/>
      <c r="D203" s="73"/>
      <c r="E203" s="73"/>
      <c r="G203" s="73"/>
      <c r="I203" s="73"/>
      <c r="J203" s="73"/>
      <c r="K203" s="73"/>
      <c r="M203" s="73"/>
      <c r="O203" s="73"/>
    </row>
    <row r="204" spans="3:15" s="54" customFormat="1" ht="12" x14ac:dyDescent="0.2">
      <c r="C204" s="73"/>
      <c r="D204" s="73"/>
      <c r="E204" s="73"/>
      <c r="G204" s="73"/>
      <c r="I204" s="73"/>
      <c r="J204" s="73"/>
      <c r="K204" s="73"/>
      <c r="M204" s="73"/>
      <c r="O204" s="73"/>
    </row>
    <row r="205" spans="3:15" s="54" customFormat="1" ht="12" x14ac:dyDescent="0.2">
      <c r="C205" s="73"/>
      <c r="D205" s="73"/>
      <c r="E205" s="73"/>
      <c r="G205" s="73"/>
      <c r="I205" s="73"/>
      <c r="J205" s="73"/>
      <c r="K205" s="73"/>
      <c r="M205" s="73"/>
      <c r="O205" s="73"/>
    </row>
    <row r="206" spans="3:15" s="54" customFormat="1" ht="12" x14ac:dyDescent="0.2">
      <c r="C206" s="73"/>
      <c r="D206" s="73"/>
      <c r="E206" s="73"/>
      <c r="G206" s="73"/>
      <c r="I206" s="73"/>
      <c r="J206" s="73"/>
      <c r="K206" s="73"/>
      <c r="M206" s="73"/>
      <c r="O206" s="73"/>
    </row>
    <row r="207" spans="3:15" s="54" customFormat="1" ht="12" x14ac:dyDescent="0.2">
      <c r="C207" s="73"/>
      <c r="D207" s="73"/>
      <c r="E207" s="73"/>
      <c r="G207" s="73"/>
      <c r="I207" s="73"/>
      <c r="J207" s="73"/>
      <c r="K207" s="73"/>
      <c r="M207" s="73"/>
      <c r="O207" s="73"/>
    </row>
    <row r="208" spans="3:15" s="54" customFormat="1" ht="12" x14ac:dyDescent="0.2">
      <c r="C208" s="73"/>
      <c r="D208" s="73"/>
      <c r="E208" s="73"/>
      <c r="G208" s="73"/>
      <c r="I208" s="73"/>
      <c r="J208" s="73"/>
      <c r="K208" s="73"/>
      <c r="M208" s="73"/>
      <c r="O208" s="73"/>
    </row>
    <row r="209" spans="3:15" s="54" customFormat="1" ht="12" x14ac:dyDescent="0.2">
      <c r="C209" s="73"/>
      <c r="D209" s="73"/>
      <c r="E209" s="73"/>
      <c r="G209" s="73"/>
      <c r="I209" s="73"/>
      <c r="J209" s="73"/>
      <c r="K209" s="73"/>
      <c r="M209" s="73"/>
      <c r="O209" s="73"/>
    </row>
    <row r="210" spans="3:15" s="54" customFormat="1" ht="12" x14ac:dyDescent="0.2">
      <c r="C210" s="73"/>
      <c r="D210" s="73"/>
      <c r="E210" s="73"/>
      <c r="G210" s="73"/>
      <c r="I210" s="73"/>
      <c r="J210" s="73"/>
      <c r="K210" s="73"/>
      <c r="M210" s="73"/>
      <c r="O210" s="73"/>
    </row>
    <row r="211" spans="3:15" s="54" customFormat="1" ht="12" x14ac:dyDescent="0.2">
      <c r="C211" s="73"/>
      <c r="D211" s="73"/>
      <c r="E211" s="73"/>
      <c r="G211" s="73"/>
      <c r="I211" s="73"/>
      <c r="J211" s="73"/>
      <c r="K211" s="73"/>
      <c r="M211" s="73"/>
      <c r="O211" s="73"/>
    </row>
    <row r="212" spans="3:15" s="54" customFormat="1" ht="12" x14ac:dyDescent="0.2">
      <c r="C212" s="73"/>
      <c r="D212" s="73"/>
      <c r="E212" s="73"/>
      <c r="G212" s="73"/>
      <c r="I212" s="73"/>
      <c r="J212" s="73"/>
      <c r="K212" s="73"/>
      <c r="M212" s="73"/>
      <c r="O212" s="73"/>
    </row>
    <row r="213" spans="3:15" s="54" customFormat="1" ht="12" x14ac:dyDescent="0.2">
      <c r="C213" s="73"/>
      <c r="D213" s="73"/>
      <c r="E213" s="73"/>
      <c r="G213" s="73"/>
      <c r="I213" s="73"/>
      <c r="J213" s="73"/>
      <c r="K213" s="73"/>
      <c r="M213" s="73"/>
      <c r="O213" s="73"/>
    </row>
    <row r="214" spans="3:15" s="54" customFormat="1" ht="12" x14ac:dyDescent="0.2">
      <c r="C214" s="73"/>
      <c r="D214" s="73"/>
      <c r="E214" s="73"/>
      <c r="G214" s="73"/>
      <c r="I214" s="73"/>
      <c r="J214" s="73"/>
      <c r="K214" s="73"/>
      <c r="M214" s="73"/>
      <c r="O214" s="73"/>
    </row>
    <row r="215" spans="3:15" s="54" customFormat="1" ht="12" x14ac:dyDescent="0.2">
      <c r="C215" s="73"/>
      <c r="D215" s="73"/>
      <c r="E215" s="73"/>
      <c r="G215" s="73"/>
      <c r="I215" s="73"/>
      <c r="J215" s="73"/>
      <c r="K215" s="73"/>
      <c r="M215" s="73"/>
      <c r="O215" s="73"/>
    </row>
    <row r="216" spans="3:15" s="54" customFormat="1" ht="12" x14ac:dyDescent="0.2">
      <c r="C216" s="73"/>
      <c r="D216" s="73"/>
      <c r="E216" s="73"/>
      <c r="G216" s="73"/>
      <c r="I216" s="73"/>
      <c r="J216" s="73"/>
      <c r="K216" s="73"/>
      <c r="M216" s="73"/>
      <c r="O216" s="73"/>
    </row>
    <row r="217" spans="3:15" s="54" customFormat="1" ht="12" x14ac:dyDescent="0.2">
      <c r="C217" s="73"/>
      <c r="D217" s="73"/>
      <c r="E217" s="73"/>
      <c r="G217" s="73"/>
      <c r="I217" s="73"/>
      <c r="J217" s="73"/>
      <c r="K217" s="73"/>
      <c r="M217" s="73"/>
      <c r="O217" s="73"/>
    </row>
    <row r="218" spans="3:15" s="54" customFormat="1" ht="12" x14ac:dyDescent="0.2">
      <c r="C218" s="73"/>
      <c r="D218" s="73"/>
      <c r="E218" s="73"/>
      <c r="G218" s="73"/>
      <c r="I218" s="73"/>
      <c r="J218" s="73"/>
      <c r="K218" s="73"/>
      <c r="M218" s="73"/>
      <c r="O218" s="73"/>
    </row>
    <row r="219" spans="3:15" s="54" customFormat="1" ht="12" x14ac:dyDescent="0.2">
      <c r="C219" s="73"/>
      <c r="D219" s="73"/>
      <c r="E219" s="73"/>
      <c r="G219" s="73"/>
      <c r="I219" s="73"/>
      <c r="J219" s="73"/>
      <c r="K219" s="73"/>
      <c r="M219" s="73"/>
      <c r="O219" s="73"/>
    </row>
    <row r="220" spans="3:15" s="54" customFormat="1" ht="12" x14ac:dyDescent="0.2">
      <c r="C220" s="73"/>
      <c r="D220" s="73"/>
      <c r="E220" s="73"/>
      <c r="G220" s="73"/>
      <c r="I220" s="73"/>
      <c r="J220" s="73"/>
      <c r="K220" s="73"/>
      <c r="M220" s="73"/>
      <c r="O220" s="73"/>
    </row>
    <row r="221" spans="3:15" s="54" customFormat="1" ht="12" x14ac:dyDescent="0.2">
      <c r="C221" s="73"/>
      <c r="D221" s="73"/>
      <c r="E221" s="73"/>
      <c r="G221" s="73"/>
      <c r="I221" s="73"/>
      <c r="J221" s="73"/>
      <c r="K221" s="73"/>
      <c r="M221" s="73"/>
      <c r="O221" s="73"/>
    </row>
    <row r="222" spans="3:15" s="54" customFormat="1" ht="12" x14ac:dyDescent="0.2">
      <c r="C222" s="73"/>
      <c r="D222" s="73"/>
      <c r="E222" s="73"/>
      <c r="G222" s="73"/>
      <c r="I222" s="73"/>
      <c r="J222" s="73"/>
      <c r="K222" s="73"/>
      <c r="M222" s="73"/>
      <c r="O222" s="73"/>
    </row>
    <row r="223" spans="3:15" s="54" customFormat="1" ht="12" x14ac:dyDescent="0.2">
      <c r="C223" s="73"/>
      <c r="D223" s="73"/>
      <c r="E223" s="73"/>
      <c r="G223" s="73"/>
      <c r="I223" s="73"/>
      <c r="J223" s="73"/>
      <c r="K223" s="73"/>
      <c r="M223" s="73"/>
      <c r="O223" s="73"/>
    </row>
    <row r="224" spans="3:15" s="54" customFormat="1" ht="12" x14ac:dyDescent="0.2">
      <c r="C224" s="73"/>
      <c r="D224" s="73"/>
      <c r="E224" s="73"/>
      <c r="G224" s="73"/>
      <c r="I224" s="73"/>
      <c r="J224" s="73"/>
      <c r="K224" s="73"/>
      <c r="M224" s="73"/>
      <c r="O224" s="73"/>
    </row>
    <row r="225" spans="3:15" s="54" customFormat="1" ht="12" x14ac:dyDescent="0.2">
      <c r="C225" s="73"/>
      <c r="D225" s="73"/>
      <c r="E225" s="73"/>
      <c r="G225" s="73"/>
      <c r="I225" s="73"/>
      <c r="J225" s="73"/>
      <c r="K225" s="73"/>
      <c r="M225" s="73"/>
      <c r="O225" s="73"/>
    </row>
    <row r="226" spans="3:15" s="54" customFormat="1" ht="12" x14ac:dyDescent="0.2">
      <c r="C226" s="73"/>
      <c r="D226" s="73"/>
      <c r="E226" s="73"/>
      <c r="G226" s="73"/>
      <c r="I226" s="73"/>
      <c r="J226" s="73"/>
      <c r="K226" s="73"/>
      <c r="M226" s="73"/>
      <c r="O226" s="73"/>
    </row>
    <row r="227" spans="3:15" s="54" customFormat="1" ht="12" x14ac:dyDescent="0.2">
      <c r="C227" s="73"/>
      <c r="D227" s="73"/>
      <c r="E227" s="73"/>
      <c r="G227" s="73"/>
      <c r="I227" s="73"/>
      <c r="J227" s="73"/>
      <c r="K227" s="73"/>
      <c r="M227" s="73"/>
      <c r="O227" s="73"/>
    </row>
    <row r="228" spans="3:15" s="54" customFormat="1" ht="12" x14ac:dyDescent="0.2">
      <c r="C228" s="73"/>
      <c r="D228" s="73"/>
      <c r="E228" s="73"/>
      <c r="G228" s="73"/>
      <c r="I228" s="73"/>
      <c r="J228" s="73"/>
      <c r="K228" s="73"/>
      <c r="M228" s="73"/>
      <c r="O228" s="73"/>
    </row>
    <row r="229" spans="3:15" s="54" customFormat="1" ht="12" x14ac:dyDescent="0.2">
      <c r="C229" s="73"/>
      <c r="D229" s="73"/>
      <c r="E229" s="73"/>
      <c r="G229" s="73"/>
      <c r="I229" s="73"/>
      <c r="J229" s="73"/>
      <c r="K229" s="73"/>
      <c r="M229" s="73"/>
      <c r="O229" s="73"/>
    </row>
    <row r="230" spans="3:15" s="54" customFormat="1" ht="12" x14ac:dyDescent="0.2">
      <c r="C230" s="73"/>
      <c r="D230" s="73"/>
      <c r="E230" s="73"/>
      <c r="G230" s="73"/>
      <c r="I230" s="73"/>
      <c r="J230" s="73"/>
      <c r="K230" s="73"/>
      <c r="M230" s="73"/>
      <c r="O230" s="73"/>
    </row>
    <row r="231" spans="3:15" s="54" customFormat="1" ht="12" x14ac:dyDescent="0.2">
      <c r="C231" s="73"/>
      <c r="D231" s="73"/>
      <c r="E231" s="73"/>
      <c r="G231" s="73"/>
      <c r="I231" s="73"/>
      <c r="J231" s="73"/>
      <c r="K231" s="73"/>
      <c r="M231" s="73"/>
      <c r="O231" s="73"/>
    </row>
    <row r="232" spans="3:15" s="54" customFormat="1" ht="12" x14ac:dyDescent="0.2">
      <c r="C232" s="73"/>
      <c r="D232" s="73"/>
      <c r="E232" s="73"/>
      <c r="G232" s="73"/>
      <c r="I232" s="73"/>
      <c r="J232" s="73"/>
      <c r="K232" s="73"/>
      <c r="M232" s="73"/>
      <c r="O232" s="73"/>
    </row>
    <row r="233" spans="3:15" s="54" customFormat="1" ht="12" x14ac:dyDescent="0.2">
      <c r="C233" s="73"/>
      <c r="D233" s="73"/>
      <c r="E233" s="73"/>
      <c r="G233" s="73"/>
      <c r="I233" s="73"/>
      <c r="J233" s="73"/>
      <c r="K233" s="73"/>
      <c r="M233" s="73"/>
      <c r="O233" s="73"/>
    </row>
    <row r="234" spans="3:15" s="54" customFormat="1" ht="12" x14ac:dyDescent="0.2">
      <c r="C234" s="73"/>
      <c r="D234" s="73"/>
      <c r="E234" s="73"/>
      <c r="G234" s="73"/>
      <c r="I234" s="73"/>
      <c r="J234" s="73"/>
      <c r="K234" s="73"/>
      <c r="M234" s="73"/>
      <c r="O234" s="73"/>
    </row>
    <row r="235" spans="3:15" s="54" customFormat="1" ht="12" x14ac:dyDescent="0.2">
      <c r="C235" s="73"/>
      <c r="D235" s="73"/>
      <c r="E235" s="73"/>
      <c r="G235" s="73"/>
      <c r="I235" s="73"/>
      <c r="J235" s="73"/>
      <c r="K235" s="73"/>
      <c r="M235" s="73"/>
      <c r="O235" s="73"/>
    </row>
    <row r="236" spans="3:15" s="54" customFormat="1" ht="12" x14ac:dyDescent="0.2">
      <c r="C236" s="73"/>
      <c r="D236" s="73"/>
      <c r="E236" s="73"/>
      <c r="G236" s="73"/>
      <c r="I236" s="73"/>
      <c r="J236" s="73"/>
      <c r="K236" s="73"/>
      <c r="M236" s="73"/>
      <c r="O236" s="73"/>
    </row>
    <row r="237" spans="3:15" s="54" customFormat="1" ht="12" x14ac:dyDescent="0.2">
      <c r="C237" s="73"/>
      <c r="D237" s="73"/>
      <c r="E237" s="73"/>
      <c r="G237" s="73"/>
      <c r="I237" s="73"/>
      <c r="J237" s="73"/>
      <c r="K237" s="73"/>
      <c r="M237" s="73"/>
      <c r="O237" s="73"/>
    </row>
    <row r="238" spans="3:15" s="54" customFormat="1" ht="12" x14ac:dyDescent="0.2">
      <c r="C238" s="73"/>
      <c r="D238" s="73"/>
      <c r="E238" s="73"/>
      <c r="G238" s="73"/>
      <c r="I238" s="73"/>
      <c r="J238" s="73"/>
      <c r="K238" s="73"/>
      <c r="M238" s="73"/>
      <c r="O238" s="73"/>
    </row>
    <row r="239" spans="3:15" s="54" customFormat="1" ht="12" x14ac:dyDescent="0.2">
      <c r="C239" s="73"/>
      <c r="D239" s="73"/>
      <c r="E239" s="73"/>
      <c r="G239" s="73"/>
      <c r="I239" s="73"/>
      <c r="J239" s="73"/>
      <c r="K239" s="73"/>
      <c r="M239" s="73"/>
      <c r="O239" s="73"/>
    </row>
    <row r="240" spans="3:15" s="54" customFormat="1" ht="12" x14ac:dyDescent="0.2">
      <c r="C240" s="73"/>
      <c r="D240" s="73"/>
      <c r="E240" s="73"/>
      <c r="G240" s="73"/>
      <c r="I240" s="73"/>
      <c r="J240" s="73"/>
      <c r="K240" s="73"/>
      <c r="M240" s="73"/>
      <c r="O240" s="73"/>
    </row>
    <row r="241" spans="3:15" s="54" customFormat="1" ht="12" x14ac:dyDescent="0.2">
      <c r="C241" s="73"/>
      <c r="D241" s="73"/>
      <c r="E241" s="73"/>
      <c r="G241" s="73"/>
      <c r="I241" s="73"/>
      <c r="J241" s="73"/>
      <c r="K241" s="73"/>
      <c r="M241" s="73"/>
      <c r="O241" s="73"/>
    </row>
    <row r="242" spans="3:15" s="54" customFormat="1" ht="12" x14ac:dyDescent="0.2">
      <c r="C242" s="73"/>
      <c r="D242" s="73"/>
      <c r="E242" s="73"/>
      <c r="G242" s="73"/>
      <c r="I242" s="73"/>
      <c r="J242" s="73"/>
      <c r="K242" s="73"/>
      <c r="M242" s="73"/>
      <c r="O242" s="73"/>
    </row>
    <row r="243" spans="3:15" s="54" customFormat="1" ht="12" x14ac:dyDescent="0.2">
      <c r="C243" s="73"/>
      <c r="D243" s="73"/>
      <c r="E243" s="73"/>
      <c r="G243" s="73"/>
      <c r="I243" s="73"/>
      <c r="J243" s="73"/>
      <c r="K243" s="73"/>
      <c r="M243" s="73"/>
      <c r="O243" s="73"/>
    </row>
    <row r="244" spans="3:15" s="54" customFormat="1" ht="12" x14ac:dyDescent="0.2">
      <c r="C244" s="73"/>
      <c r="D244" s="73"/>
      <c r="E244" s="73"/>
      <c r="G244" s="73"/>
      <c r="I244" s="73"/>
      <c r="J244" s="73"/>
      <c r="K244" s="73"/>
      <c r="M244" s="73"/>
      <c r="O244" s="73"/>
    </row>
    <row r="245" spans="3:15" s="54" customFormat="1" ht="12" x14ac:dyDescent="0.2">
      <c r="C245" s="73"/>
      <c r="D245" s="73"/>
      <c r="E245" s="73"/>
      <c r="G245" s="73"/>
      <c r="I245" s="73"/>
      <c r="J245" s="73"/>
      <c r="K245" s="73"/>
      <c r="M245" s="73"/>
      <c r="O245" s="73"/>
    </row>
    <row r="246" spans="3:15" s="54" customFormat="1" ht="12" x14ac:dyDescent="0.2">
      <c r="C246" s="73"/>
      <c r="D246" s="73"/>
      <c r="E246" s="73"/>
      <c r="G246" s="73"/>
      <c r="I246" s="73"/>
      <c r="J246" s="73"/>
      <c r="K246" s="73"/>
      <c r="M246" s="73"/>
      <c r="O246" s="73"/>
    </row>
    <row r="247" spans="3:15" s="54" customFormat="1" ht="12" x14ac:dyDescent="0.2">
      <c r="C247" s="73"/>
      <c r="D247" s="73"/>
      <c r="E247" s="73"/>
      <c r="G247" s="73"/>
      <c r="I247" s="73"/>
      <c r="J247" s="73"/>
      <c r="K247" s="73"/>
      <c r="M247" s="73"/>
      <c r="O247" s="73"/>
    </row>
    <row r="248" spans="3:15" s="54" customFormat="1" ht="12" x14ac:dyDescent="0.2">
      <c r="C248" s="73"/>
      <c r="D248" s="73"/>
      <c r="E248" s="73"/>
      <c r="G248" s="73"/>
      <c r="I248" s="73"/>
      <c r="J248" s="73"/>
      <c r="K248" s="73"/>
      <c r="M248" s="73"/>
      <c r="O248" s="73"/>
    </row>
    <row r="249" spans="3:15" s="54" customFormat="1" ht="12" x14ac:dyDescent="0.2">
      <c r="C249" s="73"/>
      <c r="D249" s="73"/>
      <c r="E249" s="73"/>
      <c r="G249" s="73"/>
      <c r="I249" s="73"/>
      <c r="J249" s="73"/>
      <c r="K249" s="73"/>
      <c r="M249" s="73"/>
      <c r="O249" s="73"/>
    </row>
    <row r="250" spans="3:15" s="54" customFormat="1" ht="12" x14ac:dyDescent="0.2">
      <c r="C250" s="73"/>
      <c r="D250" s="73"/>
      <c r="E250" s="73"/>
      <c r="G250" s="73"/>
      <c r="I250" s="73"/>
      <c r="J250" s="73"/>
      <c r="K250" s="73"/>
      <c r="M250" s="73"/>
      <c r="O250" s="73"/>
    </row>
    <row r="251" spans="3:15" s="54" customFormat="1" ht="12" x14ac:dyDescent="0.2">
      <c r="C251" s="73"/>
      <c r="D251" s="73"/>
      <c r="E251" s="73"/>
      <c r="G251" s="73"/>
      <c r="I251" s="73"/>
      <c r="J251" s="73"/>
      <c r="K251" s="73"/>
      <c r="M251" s="73"/>
      <c r="O251" s="73"/>
    </row>
    <row r="252" spans="3:15" s="54" customFormat="1" ht="12" x14ac:dyDescent="0.2">
      <c r="C252" s="73"/>
      <c r="D252" s="73"/>
      <c r="E252" s="73"/>
      <c r="G252" s="73"/>
      <c r="I252" s="73"/>
      <c r="J252" s="73"/>
      <c r="K252" s="73"/>
      <c r="M252" s="73"/>
      <c r="O252" s="73"/>
    </row>
    <row r="253" spans="3:15" s="54" customFormat="1" ht="12" x14ac:dyDescent="0.2">
      <c r="C253" s="73"/>
      <c r="D253" s="73"/>
      <c r="E253" s="73"/>
      <c r="G253" s="73"/>
      <c r="I253" s="73"/>
      <c r="J253" s="73"/>
      <c r="K253" s="73"/>
      <c r="M253" s="73"/>
      <c r="O253" s="73"/>
    </row>
    <row r="254" spans="3:15" s="54" customFormat="1" ht="12" x14ac:dyDescent="0.2">
      <c r="C254" s="73"/>
      <c r="D254" s="73"/>
      <c r="E254" s="73"/>
      <c r="G254" s="73"/>
      <c r="I254" s="73"/>
      <c r="J254" s="73"/>
      <c r="K254" s="73"/>
      <c r="M254" s="73"/>
      <c r="O254" s="73"/>
    </row>
    <row r="255" spans="3:15" s="54" customFormat="1" ht="12" x14ac:dyDescent="0.2">
      <c r="C255" s="73"/>
      <c r="D255" s="73"/>
      <c r="E255" s="73"/>
      <c r="G255" s="73"/>
      <c r="I255" s="73"/>
      <c r="J255" s="73"/>
      <c r="K255" s="73"/>
      <c r="M255" s="73"/>
      <c r="O255" s="73"/>
    </row>
    <row r="256" spans="3:15" s="54" customFormat="1" ht="12" x14ac:dyDescent="0.2">
      <c r="C256" s="73"/>
      <c r="D256" s="73"/>
      <c r="E256" s="73"/>
      <c r="G256" s="73"/>
      <c r="I256" s="73"/>
      <c r="J256" s="73"/>
      <c r="K256" s="73"/>
      <c r="M256" s="73"/>
      <c r="O256" s="73"/>
    </row>
    <row r="257" spans="3:15" s="54" customFormat="1" ht="12" x14ac:dyDescent="0.2">
      <c r="C257" s="73"/>
      <c r="D257" s="73"/>
      <c r="E257" s="73"/>
      <c r="G257" s="73"/>
      <c r="I257" s="73"/>
      <c r="J257" s="73"/>
      <c r="K257" s="73"/>
      <c r="M257" s="73"/>
      <c r="O257" s="73"/>
    </row>
    <row r="258" spans="3:15" s="54" customFormat="1" ht="12" x14ac:dyDescent="0.2">
      <c r="C258" s="73"/>
      <c r="D258" s="73"/>
      <c r="E258" s="73"/>
      <c r="G258" s="73"/>
      <c r="I258" s="73"/>
      <c r="J258" s="73"/>
      <c r="K258" s="73"/>
      <c r="M258" s="73"/>
      <c r="O258" s="73"/>
    </row>
  </sheetData>
  <mergeCells count="1">
    <mergeCell ref="G53:I53"/>
  </mergeCells>
  <phoneticPr fontId="6" type="noConversion"/>
  <pageMargins left="0.5" right="0.25" top="0.25" bottom="0.25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workbookViewId="0">
      <selection activeCell="D15" sqref="D15"/>
    </sheetView>
  </sheetViews>
  <sheetFormatPr defaultRowHeight="12.75" x14ac:dyDescent="0.2"/>
  <cols>
    <col min="1" max="1" width="4.140625" customWidth="1"/>
    <col min="2" max="2" width="16.28515625" customWidth="1"/>
    <col min="3" max="3" width="2.42578125" customWidth="1"/>
    <col min="4" max="4" width="16.42578125" bestFit="1" customWidth="1"/>
    <col min="6" max="6" width="5.28515625" customWidth="1"/>
    <col min="7" max="7" width="64.140625" bestFit="1" customWidth="1"/>
  </cols>
  <sheetData>
    <row r="1" spans="1:7" ht="18" x14ac:dyDescent="0.25">
      <c r="A1" s="269" t="s">
        <v>23</v>
      </c>
      <c r="B1" s="269"/>
      <c r="C1" s="269"/>
      <c r="D1" s="269"/>
    </row>
    <row r="3" spans="1:7" x14ac:dyDescent="0.2">
      <c r="A3" s="15" t="s">
        <v>51</v>
      </c>
      <c r="B3" s="15"/>
      <c r="C3" s="15"/>
      <c r="D3" s="15"/>
      <c r="E3" s="15"/>
    </row>
    <row r="4" spans="1:7" x14ac:dyDescent="0.2">
      <c r="A4" s="90">
        <v>1</v>
      </c>
      <c r="B4" s="93" t="s">
        <v>135</v>
      </c>
      <c r="D4" s="93" t="s">
        <v>18</v>
      </c>
      <c r="E4" s="91">
        <v>75</v>
      </c>
      <c r="G4" s="92" t="s">
        <v>53</v>
      </c>
    </row>
    <row r="5" spans="1:7" x14ac:dyDescent="0.2">
      <c r="A5" s="90">
        <v>2</v>
      </c>
      <c r="B5" s="15" t="s">
        <v>121</v>
      </c>
      <c r="D5" s="93" t="s">
        <v>11</v>
      </c>
      <c r="E5" s="91">
        <v>13</v>
      </c>
      <c r="G5" s="92" t="s">
        <v>52</v>
      </c>
    </row>
    <row r="6" spans="1:7" x14ac:dyDescent="0.2">
      <c r="A6" s="90">
        <v>3</v>
      </c>
      <c r="B6" s="15" t="s">
        <v>131</v>
      </c>
      <c r="D6" s="93" t="s">
        <v>132</v>
      </c>
      <c r="E6" s="219">
        <v>5.5</v>
      </c>
    </row>
    <row r="7" spans="1:7" x14ac:dyDescent="0.2">
      <c r="A7" s="90">
        <v>4</v>
      </c>
      <c r="B7" s="15" t="s">
        <v>136</v>
      </c>
      <c r="D7" s="93" t="s">
        <v>11</v>
      </c>
      <c r="E7" s="219">
        <v>5</v>
      </c>
    </row>
    <row r="8" spans="1:7" x14ac:dyDescent="0.2">
      <c r="A8" s="90">
        <v>5</v>
      </c>
      <c r="B8" s="93" t="s">
        <v>127</v>
      </c>
      <c r="D8" s="93" t="s">
        <v>128</v>
      </c>
      <c r="E8" s="91">
        <v>5</v>
      </c>
    </row>
    <row r="9" spans="1:7" x14ac:dyDescent="0.2">
      <c r="A9" s="90">
        <v>6</v>
      </c>
      <c r="B9" s="93" t="s">
        <v>129</v>
      </c>
      <c r="D9" s="93" t="s">
        <v>16</v>
      </c>
      <c r="E9" s="91">
        <v>3</v>
      </c>
    </row>
    <row r="10" spans="1:7" x14ac:dyDescent="0.2">
      <c r="A10" s="90">
        <v>7</v>
      </c>
      <c r="B10" s="15" t="s">
        <v>119</v>
      </c>
      <c r="D10" s="93" t="s">
        <v>120</v>
      </c>
      <c r="E10" s="219">
        <v>3</v>
      </c>
    </row>
    <row r="11" spans="1:7" x14ac:dyDescent="0.2">
      <c r="A11" s="90">
        <v>8</v>
      </c>
      <c r="B11" s="15" t="s">
        <v>133</v>
      </c>
      <c r="D11" s="93" t="s">
        <v>134</v>
      </c>
      <c r="E11" s="219">
        <v>2</v>
      </c>
    </row>
    <row r="12" spans="1:7" x14ac:dyDescent="0.2">
      <c r="A12" s="90">
        <v>9</v>
      </c>
      <c r="B12" s="15" t="s">
        <v>154</v>
      </c>
      <c r="D12" s="93" t="s">
        <v>128</v>
      </c>
      <c r="E12" s="219">
        <v>2</v>
      </c>
    </row>
    <row r="13" spans="1:7" x14ac:dyDescent="0.2">
      <c r="A13" s="90">
        <v>10</v>
      </c>
      <c r="B13" s="15"/>
      <c r="D13" s="93"/>
      <c r="E13" s="188"/>
    </row>
    <row r="14" spans="1:7" x14ac:dyDescent="0.2">
      <c r="A14" s="90"/>
      <c r="B14" s="15"/>
      <c r="C14" s="93"/>
      <c r="D14" s="15"/>
      <c r="E14" s="91">
        <f>SUM(E4:E13)</f>
        <v>113.5</v>
      </c>
    </row>
    <row r="15" spans="1:7" x14ac:dyDescent="0.2">
      <c r="A15" s="90"/>
      <c r="B15" s="15" t="s">
        <v>95</v>
      </c>
      <c r="C15" s="93"/>
      <c r="D15" s="15"/>
      <c r="E15" s="188">
        <v>7.9</v>
      </c>
    </row>
    <row r="16" spans="1:7" ht="13.5" thickBot="1" x14ac:dyDescent="0.25">
      <c r="A16" s="192"/>
      <c r="B16" s="193" t="s">
        <v>96</v>
      </c>
      <c r="C16" s="15"/>
      <c r="D16" s="4"/>
      <c r="E16" s="194">
        <f>SUM(E14:E15)</f>
        <v>121.4</v>
      </c>
      <c r="G16" s="195" t="s">
        <v>97</v>
      </c>
    </row>
    <row r="17" spans="1:5" ht="13.5" thickTop="1" x14ac:dyDescent="0.2">
      <c r="A17" s="189"/>
      <c r="B17" s="190"/>
      <c r="C17" s="191"/>
      <c r="D17" s="190"/>
      <c r="E17" s="190"/>
    </row>
  </sheetData>
  <mergeCells count="1">
    <mergeCell ref="A1:D1"/>
  </mergeCells>
  <phoneticPr fontId="6" type="noConversion"/>
  <pageMargins left="0.75" right="0.75" top="0.75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activeCell="A3" sqref="A3:C25"/>
    </sheetView>
  </sheetViews>
  <sheetFormatPr defaultRowHeight="12.75" x14ac:dyDescent="0.2"/>
  <cols>
    <col min="1" max="1" width="4.42578125" customWidth="1"/>
    <col min="2" max="2" width="23.7109375" bestFit="1" customWidth="1"/>
  </cols>
  <sheetData>
    <row r="1" spans="1:4" ht="18" x14ac:dyDescent="0.25">
      <c r="A1" s="269" t="s">
        <v>23</v>
      </c>
      <c r="B1" s="269"/>
      <c r="C1" s="269"/>
      <c r="D1" s="269"/>
    </row>
    <row r="2" spans="1:4" x14ac:dyDescent="0.2">
      <c r="A2" s="94" t="s">
        <v>54</v>
      </c>
    </row>
    <row r="3" spans="1:4" x14ac:dyDescent="0.2">
      <c r="C3" s="164" t="s">
        <v>137</v>
      </c>
    </row>
    <row r="4" spans="1:4" x14ac:dyDescent="0.2">
      <c r="A4" s="94"/>
      <c r="C4" s="224" t="s">
        <v>138</v>
      </c>
    </row>
    <row r="5" spans="1:4" x14ac:dyDescent="0.2">
      <c r="A5" s="225" t="s">
        <v>139</v>
      </c>
      <c r="B5" s="54"/>
    </row>
    <row r="6" spans="1:4" x14ac:dyDescent="0.2">
      <c r="A6" s="226"/>
      <c r="B6" s="54" t="s">
        <v>140</v>
      </c>
      <c r="C6" s="227">
        <v>15.1</v>
      </c>
    </row>
    <row r="7" spans="1:4" x14ac:dyDescent="0.2">
      <c r="A7" s="226"/>
      <c r="B7" s="54" t="s">
        <v>141</v>
      </c>
      <c r="C7" s="228">
        <v>10.8</v>
      </c>
    </row>
    <row r="8" spans="1:4" x14ac:dyDescent="0.2">
      <c r="A8" s="226"/>
      <c r="B8" s="54" t="s">
        <v>142</v>
      </c>
      <c r="C8" s="228">
        <v>5.4</v>
      </c>
    </row>
    <row r="9" spans="1:4" x14ac:dyDescent="0.2">
      <c r="A9" s="226"/>
      <c r="B9" s="229" t="s">
        <v>143</v>
      </c>
      <c r="C9" s="228">
        <v>1</v>
      </c>
    </row>
    <row r="10" spans="1:4" ht="15" customHeight="1" x14ac:dyDescent="0.2">
      <c r="A10" s="54"/>
      <c r="B10" s="230" t="s">
        <v>144</v>
      </c>
      <c r="C10" s="231">
        <v>1</v>
      </c>
    </row>
    <row r="11" spans="1:4" x14ac:dyDescent="0.2">
      <c r="A11" s="54"/>
      <c r="B11" s="52"/>
      <c r="C11" s="228">
        <f>SUM(C6:C10)</f>
        <v>33.299999999999997</v>
      </c>
    </row>
    <row r="12" spans="1:4" x14ac:dyDescent="0.2">
      <c r="A12" s="54"/>
      <c r="B12" s="232"/>
      <c r="C12" s="228"/>
    </row>
    <row r="13" spans="1:4" x14ac:dyDescent="0.2">
      <c r="A13" s="225" t="s">
        <v>145</v>
      </c>
      <c r="B13" s="52"/>
      <c r="C13" s="228"/>
    </row>
    <row r="14" spans="1:4" x14ac:dyDescent="0.2">
      <c r="A14" s="54"/>
      <c r="B14" s="230" t="s">
        <v>146</v>
      </c>
      <c r="C14" s="228">
        <v>81.099999999999994</v>
      </c>
    </row>
    <row r="15" spans="1:4" x14ac:dyDescent="0.2">
      <c r="A15" s="54"/>
      <c r="B15" s="233" t="s">
        <v>147</v>
      </c>
      <c r="C15" s="228">
        <v>35</v>
      </c>
    </row>
    <row r="16" spans="1:4" x14ac:dyDescent="0.2">
      <c r="A16" s="54"/>
      <c r="B16" s="230" t="s">
        <v>148</v>
      </c>
      <c r="C16" s="228">
        <v>11.9</v>
      </c>
    </row>
    <row r="17" spans="1:4" x14ac:dyDescent="0.2">
      <c r="A17" s="54"/>
      <c r="B17" s="233" t="s">
        <v>149</v>
      </c>
      <c r="C17" s="228">
        <v>6.4</v>
      </c>
    </row>
    <row r="18" spans="1:4" x14ac:dyDescent="0.2">
      <c r="A18" s="54"/>
      <c r="B18" s="230" t="s">
        <v>150</v>
      </c>
      <c r="C18" s="228">
        <v>6.4</v>
      </c>
    </row>
    <row r="19" spans="1:4" x14ac:dyDescent="0.2">
      <c r="A19" s="54"/>
      <c r="B19" s="230" t="s">
        <v>151</v>
      </c>
      <c r="C19" s="231">
        <v>0.6</v>
      </c>
    </row>
    <row r="20" spans="1:4" x14ac:dyDescent="0.2">
      <c r="A20" s="54"/>
      <c r="B20" s="230"/>
      <c r="C20" s="228">
        <f>SUM(C14:C19)</f>
        <v>141.4</v>
      </c>
    </row>
    <row r="21" spans="1:4" x14ac:dyDescent="0.2">
      <c r="B21" s="234"/>
      <c r="C21" s="228"/>
    </row>
    <row r="22" spans="1:4" x14ac:dyDescent="0.2">
      <c r="A22" s="235" t="s">
        <v>152</v>
      </c>
      <c r="B22" s="234"/>
      <c r="C22" s="228"/>
    </row>
    <row r="23" spans="1:4" x14ac:dyDescent="0.2">
      <c r="B23" t="s">
        <v>153</v>
      </c>
      <c r="C23" s="228">
        <v>0.1</v>
      </c>
    </row>
    <row r="24" spans="1:4" x14ac:dyDescent="0.2">
      <c r="C24" s="228"/>
    </row>
    <row r="25" spans="1:4" ht="13.5" thickBot="1" x14ac:dyDescent="0.25">
      <c r="A25" s="235" t="s">
        <v>1</v>
      </c>
      <c r="C25" s="236">
        <f>+C23+C20+C11</f>
        <v>174.8</v>
      </c>
    </row>
    <row r="26" spans="1:4" ht="13.5" thickTop="1" x14ac:dyDescent="0.2">
      <c r="C26" s="228"/>
    </row>
    <row r="27" spans="1:4" x14ac:dyDescent="0.2">
      <c r="A27" s="94" t="s">
        <v>55</v>
      </c>
      <c r="B27" s="95"/>
      <c r="C27" s="228"/>
      <c r="D27" s="95"/>
    </row>
    <row r="28" spans="1:4" x14ac:dyDescent="0.2">
      <c r="A28" s="37" t="s">
        <v>107</v>
      </c>
      <c r="B28" s="96">
        <v>-0.4</v>
      </c>
      <c r="C28" s="228"/>
    </row>
    <row r="29" spans="1:4" x14ac:dyDescent="0.2">
      <c r="A29" s="37" t="s">
        <v>122</v>
      </c>
      <c r="B29" s="96">
        <v>-1.4</v>
      </c>
      <c r="C29" s="96"/>
    </row>
    <row r="30" spans="1:4" x14ac:dyDescent="0.2">
      <c r="A30" s="37" t="s">
        <v>108</v>
      </c>
      <c r="B30" s="96">
        <v>-1.4</v>
      </c>
      <c r="C30" s="97"/>
    </row>
    <row r="31" spans="1:4" x14ac:dyDescent="0.2">
      <c r="A31" s="37" t="s">
        <v>109</v>
      </c>
      <c r="B31" s="96">
        <v>-1.4</v>
      </c>
      <c r="C31" s="96"/>
      <c r="D31" s="96"/>
    </row>
    <row r="32" spans="1:4" x14ac:dyDescent="0.2">
      <c r="A32" s="37" t="s">
        <v>110</v>
      </c>
      <c r="B32" s="96">
        <v>-1.2</v>
      </c>
      <c r="C32" s="96"/>
      <c r="D32" s="96"/>
    </row>
    <row r="33" spans="1:4" x14ac:dyDescent="0.2">
      <c r="A33" s="37" t="s">
        <v>111</v>
      </c>
      <c r="B33" s="96">
        <v>-1.2</v>
      </c>
      <c r="C33" s="96"/>
      <c r="D33" s="96"/>
    </row>
    <row r="34" spans="1:4" x14ac:dyDescent="0.2">
      <c r="A34" s="37" t="s">
        <v>112</v>
      </c>
      <c r="B34" s="96">
        <v>-1.2</v>
      </c>
      <c r="C34" s="96"/>
      <c r="D34" s="96"/>
    </row>
    <row r="35" spans="1:4" x14ac:dyDescent="0.2">
      <c r="A35" s="37" t="s">
        <v>113</v>
      </c>
      <c r="B35" s="96">
        <v>-1.2</v>
      </c>
      <c r="C35" s="96"/>
      <c r="D35" s="96"/>
    </row>
    <row r="36" spans="1:4" x14ac:dyDescent="0.2">
      <c r="A36" s="37" t="s">
        <v>114</v>
      </c>
      <c r="B36" s="96">
        <v>-0.6</v>
      </c>
      <c r="C36" s="96"/>
      <c r="D36" s="96"/>
    </row>
    <row r="37" spans="1:4" x14ac:dyDescent="0.2">
      <c r="A37" s="37" t="s">
        <v>115</v>
      </c>
      <c r="B37" s="96">
        <v>-0.8</v>
      </c>
      <c r="C37" s="96"/>
      <c r="D37" s="96"/>
    </row>
    <row r="38" spans="1:4" x14ac:dyDescent="0.2">
      <c r="A38" s="37" t="s">
        <v>116</v>
      </c>
      <c r="B38" s="96"/>
      <c r="C38" s="96"/>
      <c r="D38" s="96"/>
    </row>
    <row r="39" spans="1:4" x14ac:dyDescent="0.2">
      <c r="A39" s="37" t="s">
        <v>117</v>
      </c>
      <c r="B39" s="96"/>
      <c r="C39" s="95"/>
      <c r="D39" s="96"/>
    </row>
    <row r="40" spans="1:4" x14ac:dyDescent="0.2">
      <c r="A40" s="37" t="s">
        <v>118</v>
      </c>
      <c r="B40" s="96"/>
      <c r="C40" s="95"/>
      <c r="D40" s="95"/>
    </row>
  </sheetData>
  <mergeCells count="1">
    <mergeCell ref="A1:D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opLeftCell="A6" zoomScale="75" workbookViewId="0">
      <selection activeCell="C27" sqref="C27"/>
    </sheetView>
  </sheetViews>
  <sheetFormatPr defaultColWidth="11.42578125" defaultRowHeight="12.75" x14ac:dyDescent="0.2"/>
  <cols>
    <col min="1" max="1" width="10" style="98" customWidth="1"/>
    <col min="2" max="2" width="16.42578125" style="98" customWidth="1"/>
    <col min="3" max="4" width="13.42578125" style="98" customWidth="1"/>
    <col min="5" max="5" width="10.85546875" style="98" customWidth="1"/>
    <col min="6" max="6" width="16.85546875" style="98" customWidth="1"/>
    <col min="7" max="7" width="9.28515625" style="98" customWidth="1"/>
    <col min="8" max="16384" width="11.42578125" style="98"/>
  </cols>
  <sheetData>
    <row r="1" spans="1:7" ht="21.75" customHeight="1" x14ac:dyDescent="0.25">
      <c r="A1" s="269" t="s">
        <v>23</v>
      </c>
      <c r="B1" s="269"/>
      <c r="C1" s="269"/>
      <c r="D1" s="269"/>
      <c r="G1" s="99"/>
    </row>
    <row r="2" spans="1:7" ht="27.75" customHeight="1" x14ac:dyDescent="0.25">
      <c r="A2" s="100" t="s">
        <v>56</v>
      </c>
      <c r="B2" s="101"/>
      <c r="C2" s="101"/>
      <c r="D2"/>
      <c r="E2"/>
      <c r="F2"/>
      <c r="G2"/>
    </row>
    <row r="3" spans="1:7" ht="12" customHeight="1" x14ac:dyDescent="0.2">
      <c r="B3" s="101" t="s">
        <v>57</v>
      </c>
      <c r="C3" s="101" t="s">
        <v>58</v>
      </c>
      <c r="D3"/>
      <c r="E3"/>
      <c r="F3"/>
      <c r="G3"/>
    </row>
    <row r="4" spans="1:7" ht="12" customHeight="1" x14ac:dyDescent="0.2">
      <c r="A4" s="102" t="s">
        <v>59</v>
      </c>
      <c r="B4" s="103"/>
      <c r="C4" s="103"/>
      <c r="D4"/>
      <c r="E4"/>
      <c r="F4"/>
      <c r="G4"/>
    </row>
    <row r="5" spans="1:7" ht="12" customHeight="1" x14ac:dyDescent="0.2">
      <c r="A5" s="102" t="s">
        <v>60</v>
      </c>
      <c r="B5" s="103"/>
      <c r="C5" s="103"/>
      <c r="D5"/>
      <c r="E5"/>
      <c r="F5"/>
      <c r="G5"/>
    </row>
    <row r="6" spans="1:7" ht="12" customHeight="1" x14ac:dyDescent="0.2">
      <c r="A6" s="102" t="s">
        <v>61</v>
      </c>
      <c r="B6" s="103"/>
      <c r="C6" s="103"/>
      <c r="D6"/>
      <c r="E6"/>
      <c r="F6"/>
      <c r="G6"/>
    </row>
    <row r="7" spans="1:7" ht="12" customHeight="1" x14ac:dyDescent="0.2">
      <c r="A7" s="102" t="s">
        <v>62</v>
      </c>
      <c r="B7" s="103">
        <v>58</v>
      </c>
      <c r="C7" s="103">
        <v>140</v>
      </c>
      <c r="D7"/>
      <c r="E7"/>
      <c r="F7"/>
      <c r="G7"/>
    </row>
    <row r="8" spans="1:7" ht="12" customHeight="1" x14ac:dyDescent="0.2">
      <c r="A8" s="102" t="s">
        <v>63</v>
      </c>
      <c r="B8" s="103">
        <v>55</v>
      </c>
      <c r="C8" s="103">
        <v>27</v>
      </c>
      <c r="D8"/>
      <c r="E8"/>
      <c r="F8"/>
      <c r="G8"/>
    </row>
    <row r="9" spans="1:7" ht="12" customHeight="1" x14ac:dyDescent="0.2">
      <c r="A9" s="102" t="s">
        <v>64</v>
      </c>
      <c r="B9" s="103"/>
      <c r="C9" s="103"/>
      <c r="E9" s="103"/>
      <c r="F9" s="103"/>
      <c r="G9" s="104"/>
    </row>
    <row r="10" spans="1:7" ht="12" customHeight="1" x14ac:dyDescent="0.2">
      <c r="A10" s="102" t="s">
        <v>65</v>
      </c>
      <c r="B10" s="103"/>
      <c r="C10" s="103"/>
      <c r="E10" s="103"/>
      <c r="F10" s="103"/>
      <c r="G10" s="104"/>
    </row>
    <row r="11" spans="1:7" ht="12" customHeight="1" x14ac:dyDescent="0.2">
      <c r="A11" s="102" t="s">
        <v>66</v>
      </c>
      <c r="B11" s="103"/>
      <c r="C11" s="103"/>
      <c r="E11" s="103"/>
      <c r="F11" s="103"/>
      <c r="G11" s="104"/>
    </row>
    <row r="12" spans="1:7" ht="12" customHeight="1" x14ac:dyDescent="0.2">
      <c r="A12" s="102" t="s">
        <v>67</v>
      </c>
      <c r="B12" s="103"/>
      <c r="C12" s="103"/>
      <c r="E12" s="103"/>
      <c r="F12" s="103"/>
      <c r="G12" s="104"/>
    </row>
    <row r="13" spans="1:7" ht="12" customHeight="1" x14ac:dyDescent="0.2">
      <c r="A13" s="102" t="s">
        <v>68</v>
      </c>
      <c r="B13" s="103"/>
      <c r="C13" s="103"/>
      <c r="E13" s="103"/>
      <c r="F13" s="103"/>
      <c r="G13" s="104"/>
    </row>
    <row r="14" spans="1:7" ht="12" customHeight="1" x14ac:dyDescent="0.2">
      <c r="A14" s="102" t="s">
        <v>69</v>
      </c>
      <c r="B14" s="103"/>
      <c r="C14" s="103"/>
      <c r="E14" s="103"/>
      <c r="F14" s="103"/>
      <c r="G14" s="104"/>
    </row>
    <row r="15" spans="1:7" ht="12" customHeight="1" x14ac:dyDescent="0.2">
      <c r="A15" s="105" t="s">
        <v>70</v>
      </c>
      <c r="B15" s="103">
        <v>7</v>
      </c>
      <c r="C15" s="103">
        <v>0</v>
      </c>
      <c r="E15" s="103"/>
      <c r="F15" s="103"/>
      <c r="G15" s="104"/>
    </row>
    <row r="16" spans="1:7" ht="12" customHeight="1" x14ac:dyDescent="0.2">
      <c r="A16" s="105"/>
      <c r="E16"/>
      <c r="F16"/>
      <c r="G16" s="99"/>
    </row>
    <row r="17" spans="1:7" ht="20.25" customHeight="1" x14ac:dyDescent="0.25">
      <c r="A17" s="100" t="s">
        <v>71</v>
      </c>
      <c r="E17"/>
      <c r="F17"/>
      <c r="G17" s="99"/>
    </row>
    <row r="18" spans="1:7" ht="12" customHeight="1" x14ac:dyDescent="0.2">
      <c r="A18" s="105"/>
      <c r="B18" s="106" t="s">
        <v>72</v>
      </c>
      <c r="C18" s="106" t="s">
        <v>73</v>
      </c>
      <c r="D18" s="106" t="s">
        <v>74</v>
      </c>
      <c r="E18" s="107" t="s">
        <v>75</v>
      </c>
      <c r="F18"/>
      <c r="G18" s="108"/>
    </row>
    <row r="19" spans="1:7" ht="12" customHeight="1" x14ac:dyDescent="0.2">
      <c r="A19" s="102" t="s">
        <v>59</v>
      </c>
      <c r="B19" s="109">
        <v>290</v>
      </c>
      <c r="C19" s="109">
        <v>0</v>
      </c>
      <c r="D19" s="103">
        <v>25</v>
      </c>
      <c r="E19" s="110">
        <f>SUM(B19:D19)</f>
        <v>315</v>
      </c>
      <c r="F19"/>
      <c r="G19" s="111"/>
    </row>
    <row r="20" spans="1:7" ht="12" customHeight="1" x14ac:dyDescent="0.2">
      <c r="A20" s="102" t="s">
        <v>60</v>
      </c>
      <c r="B20" s="109">
        <v>306</v>
      </c>
      <c r="C20" s="109">
        <v>0</v>
      </c>
      <c r="D20" s="109">
        <v>24</v>
      </c>
      <c r="E20" s="110">
        <f>SUM(B20:D20)</f>
        <v>330</v>
      </c>
      <c r="F20"/>
      <c r="G20" s="111"/>
    </row>
    <row r="21" spans="1:7" ht="12" customHeight="1" x14ac:dyDescent="0.2">
      <c r="A21" s="102" t="s">
        <v>61</v>
      </c>
      <c r="B21" s="109">
        <v>322</v>
      </c>
      <c r="C21" s="109">
        <v>0</v>
      </c>
      <c r="D21" s="109">
        <v>24</v>
      </c>
      <c r="E21" s="110">
        <f>SUM(B21:D21)</f>
        <v>346</v>
      </c>
      <c r="F21" s="103"/>
      <c r="G21" s="111"/>
    </row>
    <row r="22" spans="1:7" ht="12" customHeight="1" x14ac:dyDescent="0.2">
      <c r="A22" s="102" t="s">
        <v>62</v>
      </c>
      <c r="B22" s="109">
        <v>373</v>
      </c>
      <c r="C22" s="109">
        <v>0</v>
      </c>
      <c r="D22" s="109">
        <v>21</v>
      </c>
      <c r="E22" s="110">
        <f>SUM(B22:D22)</f>
        <v>394</v>
      </c>
      <c r="F22" s="103"/>
      <c r="G22" s="111"/>
    </row>
    <row r="23" spans="1:7" ht="12" customHeight="1" x14ac:dyDescent="0.2">
      <c r="A23" s="102" t="s">
        <v>63</v>
      </c>
      <c r="B23" s="109">
        <v>406</v>
      </c>
      <c r="C23" s="109">
        <v>0</v>
      </c>
      <c r="D23" s="109">
        <v>4</v>
      </c>
      <c r="E23" s="112">
        <f>SUM(B23:D23)</f>
        <v>410</v>
      </c>
      <c r="F23" s="103"/>
      <c r="G23" s="111"/>
    </row>
    <row r="24" spans="1:7" ht="12" customHeight="1" x14ac:dyDescent="0.2">
      <c r="A24" s="102" t="s">
        <v>64</v>
      </c>
      <c r="B24" s="109"/>
      <c r="C24" s="109"/>
      <c r="D24" s="109"/>
      <c r="E24" s="112"/>
      <c r="F24" s="103"/>
      <c r="G24" s="111"/>
    </row>
    <row r="25" spans="1:7" ht="12" customHeight="1" x14ac:dyDescent="0.2">
      <c r="A25" s="102" t="s">
        <v>65</v>
      </c>
      <c r="B25" s="109"/>
      <c r="C25" s="109"/>
      <c r="D25" s="216"/>
      <c r="E25" s="112"/>
      <c r="F25" s="103"/>
      <c r="G25" s="111"/>
    </row>
    <row r="26" spans="1:7" ht="12" customHeight="1" x14ac:dyDescent="0.2">
      <c r="A26" s="102" t="s">
        <v>66</v>
      </c>
      <c r="B26" s="109"/>
      <c r="C26" s="109"/>
      <c r="D26" s="216"/>
      <c r="E26" s="112"/>
      <c r="F26" s="103"/>
      <c r="G26" s="111"/>
    </row>
    <row r="27" spans="1:7" ht="12" customHeight="1" x14ac:dyDescent="0.2">
      <c r="A27" s="102" t="s">
        <v>67</v>
      </c>
      <c r="B27" s="109"/>
      <c r="C27" s="109"/>
      <c r="D27" s="109"/>
      <c r="E27" s="112"/>
      <c r="F27" s="103"/>
      <c r="G27" s="111"/>
    </row>
    <row r="28" spans="1:7" ht="12" customHeight="1" x14ac:dyDescent="0.2">
      <c r="A28" s="102" t="s">
        <v>68</v>
      </c>
      <c r="B28" s="109"/>
      <c r="C28" s="109"/>
      <c r="D28" s="109"/>
      <c r="E28" s="110"/>
      <c r="F28" s="113"/>
      <c r="G28" s="111"/>
    </row>
    <row r="29" spans="1:7" ht="12" customHeight="1" x14ac:dyDescent="0.2">
      <c r="A29" s="102" t="s">
        <v>69</v>
      </c>
      <c r="B29" s="109"/>
      <c r="C29" s="109"/>
      <c r="D29" s="109"/>
      <c r="E29" s="110"/>
      <c r="F29" s="113"/>
      <c r="G29" s="111"/>
    </row>
    <row r="30" spans="1:7" ht="12" customHeight="1" x14ac:dyDescent="0.2">
      <c r="A30" s="105" t="s">
        <v>70</v>
      </c>
      <c r="B30" s="114">
        <v>276</v>
      </c>
      <c r="C30" s="113">
        <v>0</v>
      </c>
      <c r="D30" s="113">
        <v>22</v>
      </c>
      <c r="E30" s="110">
        <f>SUM(B30:D30)</f>
        <v>298</v>
      </c>
      <c r="F30" s="113"/>
      <c r="G30" s="104"/>
    </row>
    <row r="31" spans="1:7" ht="30" customHeight="1" x14ac:dyDescent="0.2">
      <c r="G31" s="99"/>
    </row>
    <row r="32" spans="1:7" ht="15.75" x14ac:dyDescent="0.25">
      <c r="A32" s="100" t="s">
        <v>76</v>
      </c>
      <c r="G32" s="99"/>
    </row>
    <row r="33" spans="1:8" ht="12" customHeight="1" x14ac:dyDescent="0.2">
      <c r="A33" s="102" t="s">
        <v>59</v>
      </c>
      <c r="B33" s="103">
        <v>208</v>
      </c>
      <c r="C33"/>
      <c r="D33"/>
      <c r="E33"/>
      <c r="F33"/>
      <c r="G33"/>
      <c r="H33"/>
    </row>
    <row r="34" spans="1:8" ht="12" customHeight="1" x14ac:dyDescent="0.2">
      <c r="A34" s="102" t="s">
        <v>60</v>
      </c>
      <c r="B34" s="103">
        <v>221</v>
      </c>
      <c r="C34"/>
      <c r="D34"/>
      <c r="E34"/>
      <c r="F34"/>
      <c r="G34"/>
      <c r="H34"/>
    </row>
    <row r="35" spans="1:8" ht="12" customHeight="1" x14ac:dyDescent="0.2">
      <c r="A35" s="102" t="s">
        <v>61</v>
      </c>
      <c r="B35" s="103">
        <v>216</v>
      </c>
      <c r="C35"/>
      <c r="D35"/>
      <c r="E35"/>
      <c r="F35"/>
      <c r="G35"/>
      <c r="H35"/>
    </row>
    <row r="36" spans="1:8" ht="12" customHeight="1" x14ac:dyDescent="0.2">
      <c r="A36" s="102" t="s">
        <v>62</v>
      </c>
      <c r="B36" s="103">
        <v>101</v>
      </c>
      <c r="C36"/>
      <c r="D36"/>
      <c r="E36"/>
      <c r="F36"/>
      <c r="G36"/>
      <c r="H36"/>
    </row>
    <row r="37" spans="1:8" ht="12" customHeight="1" x14ac:dyDescent="0.2">
      <c r="A37" s="102" t="s">
        <v>63</v>
      </c>
      <c r="B37" s="103">
        <v>113</v>
      </c>
      <c r="C37"/>
      <c r="D37"/>
      <c r="E37"/>
      <c r="F37"/>
      <c r="G37"/>
      <c r="H37"/>
    </row>
    <row r="38" spans="1:8" ht="12" customHeight="1" x14ac:dyDescent="0.2">
      <c r="A38" s="102" t="s">
        <v>64</v>
      </c>
      <c r="B38" s="103"/>
      <c r="C38"/>
      <c r="D38"/>
      <c r="E38"/>
      <c r="F38"/>
      <c r="G38"/>
      <c r="H38"/>
    </row>
    <row r="39" spans="1:8" ht="12" customHeight="1" x14ac:dyDescent="0.2">
      <c r="A39" s="102" t="s">
        <v>65</v>
      </c>
      <c r="B39" s="103"/>
      <c r="C39"/>
      <c r="D39"/>
      <c r="E39"/>
      <c r="F39"/>
      <c r="G39"/>
      <c r="H39"/>
    </row>
    <row r="40" spans="1:8" ht="12" customHeight="1" x14ac:dyDescent="0.2">
      <c r="A40" s="102" t="s">
        <v>66</v>
      </c>
      <c r="B40" s="103"/>
      <c r="C40"/>
      <c r="D40"/>
      <c r="E40"/>
      <c r="F40"/>
      <c r="G40"/>
      <c r="H40"/>
    </row>
    <row r="41" spans="1:8" ht="12" customHeight="1" x14ac:dyDescent="0.2">
      <c r="A41" s="102" t="s">
        <v>67</v>
      </c>
      <c r="B41" s="103"/>
      <c r="C41"/>
      <c r="D41"/>
      <c r="E41"/>
      <c r="F41"/>
      <c r="G41"/>
      <c r="H41"/>
    </row>
    <row r="42" spans="1:8" ht="12" customHeight="1" x14ac:dyDescent="0.2">
      <c r="A42" s="102" t="s">
        <v>68</v>
      </c>
      <c r="B42" s="109"/>
      <c r="C42"/>
      <c r="D42"/>
      <c r="E42"/>
      <c r="F42"/>
      <c r="G42"/>
      <c r="H42"/>
    </row>
    <row r="43" spans="1:8" ht="12" customHeight="1" x14ac:dyDescent="0.2">
      <c r="A43" s="102" t="s">
        <v>69</v>
      </c>
      <c r="B43" s="109"/>
      <c r="C43"/>
      <c r="D43"/>
      <c r="E43"/>
      <c r="F43"/>
      <c r="G43"/>
      <c r="H43"/>
    </row>
    <row r="44" spans="1:8" ht="12" customHeight="1" x14ac:dyDescent="0.2">
      <c r="A44" s="105" t="s">
        <v>70</v>
      </c>
      <c r="B44" s="115">
        <v>201</v>
      </c>
      <c r="C44"/>
      <c r="D44"/>
      <c r="E44"/>
      <c r="F44"/>
      <c r="G44"/>
      <c r="H44"/>
    </row>
    <row r="45" spans="1:8" ht="12" customHeight="1" x14ac:dyDescent="0.2">
      <c r="C45"/>
      <c r="D45"/>
      <c r="E45"/>
      <c r="F45"/>
      <c r="G45"/>
      <c r="H45"/>
    </row>
    <row r="46" spans="1:8" ht="12" customHeight="1" x14ac:dyDescent="0.2">
      <c r="C46"/>
      <c r="D46"/>
      <c r="E46"/>
      <c r="F46"/>
      <c r="G46"/>
      <c r="H46"/>
    </row>
    <row r="47" spans="1:8" ht="12" customHeight="1" x14ac:dyDescent="0.2"/>
    <row r="48" spans="1: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</sheetData>
  <mergeCells count="1">
    <mergeCell ref="A1:D1"/>
  </mergeCells>
  <phoneticPr fontId="6" type="noConversion"/>
  <pageMargins left="0.5" right="0.75" top="0.5" bottom="0.5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Global Markets</vt:lpstr>
      <vt:lpstr>Global Mkts DATA</vt:lpstr>
      <vt:lpstr>Linked Data</vt:lpstr>
      <vt:lpstr>Hot List</vt:lpstr>
      <vt:lpstr>Portfolio Data</vt:lpstr>
      <vt:lpstr>Headcount Data</vt:lpstr>
      <vt:lpstr>'Global Markets'!Print_Area</vt:lpstr>
      <vt:lpstr>'Global Mkts DATA'!Print_Area</vt:lpstr>
      <vt:lpstr>'Hot List'!Print_Area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2001-06-11T20:59:50Z</cp:lastPrinted>
  <dcterms:created xsi:type="dcterms:W3CDTF">2000-07-11T15:11:33Z</dcterms:created>
  <dcterms:modified xsi:type="dcterms:W3CDTF">2023-09-10T13:26:09Z</dcterms:modified>
</cp:coreProperties>
</file>