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E1C187-50D8-439C-8EC6-B127F704AAB1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7" r:id="rId1"/>
    <sheet name="ForwardbyDeal" sheetId="6" r:id="rId2"/>
    <sheet name="ForwardPosition" sheetId="3" r:id="rId3"/>
    <sheet name="LiquidatedPosition" sheetId="5" r:id="rId4"/>
  </sheets>
  <definedNames>
    <definedName name="Curve">#REF!</definedName>
    <definedName name="CurveDate">Summary!$B$2</definedName>
    <definedName name="IndexID">#REF!</definedName>
  </definedNames>
  <calcPr calcId="0"/>
</workbook>
</file>

<file path=xl/calcChain.xml><?xml version="1.0" encoding="utf-8"?>
<calcChain xmlns="http://schemas.openxmlformats.org/spreadsheetml/2006/main">
  <c r="B6" i="7" l="1"/>
  <c r="B7" i="7"/>
  <c r="B9" i="7"/>
  <c r="B12" i="7"/>
  <c r="B12" i="7" a="1"/>
  <c r="C12" i="7"/>
  <c r="C12" i="7" a="1"/>
  <c r="D12" i="7"/>
  <c r="B13" i="7"/>
  <c r="B13" i="7" a="1"/>
  <c r="C13" i="7"/>
  <c r="C13" i="7" a="1"/>
  <c r="D13" i="7"/>
  <c r="B14" i="7"/>
  <c r="B14" i="7" a="1"/>
  <c r="C14" i="7"/>
  <c r="C14" i="7" a="1"/>
  <c r="D14" i="7"/>
  <c r="B15" i="7"/>
  <c r="B15" i="7" a="1"/>
  <c r="C15" i="7"/>
  <c r="C15" i="7" a="1"/>
  <c r="D15" i="7"/>
  <c r="B16" i="7"/>
  <c r="B16" i="7" a="1"/>
  <c r="C16" i="7"/>
  <c r="C16" i="7" a="1"/>
  <c r="D16" i="7"/>
  <c r="B17" i="7"/>
  <c r="B17" i="7" a="1"/>
  <c r="C17" i="7"/>
  <c r="C17" i="7" a="1"/>
  <c r="D17" i="7"/>
  <c r="B18" i="7"/>
  <c r="B18" i="7" a="1"/>
  <c r="C18" i="7"/>
  <c r="C18" i="7" a="1"/>
  <c r="D18" i="7"/>
  <c r="B19" i="7"/>
  <c r="B19" i="7" a="1"/>
  <c r="C19" i="7"/>
  <c r="C19" i="7" a="1"/>
  <c r="D19" i="7"/>
  <c r="B20" i="7"/>
  <c r="B20" i="7" a="1"/>
  <c r="C20" i="7"/>
  <c r="C20" i="7" a="1"/>
  <c r="D20" i="7"/>
  <c r="B21" i="7"/>
  <c r="B21" i="7" a="1"/>
  <c r="C21" i="7"/>
  <c r="C21" i="7" a="1"/>
  <c r="D21" i="7"/>
  <c r="B23" i="7"/>
  <c r="C23" i="7"/>
  <c r="D23" i="7"/>
</calcChain>
</file>

<file path=xl/sharedStrings.xml><?xml version="1.0" encoding="utf-8"?>
<sst xmlns="http://schemas.openxmlformats.org/spreadsheetml/2006/main" count="273" uniqueCount="102">
  <si>
    <t>Curve Date</t>
  </si>
  <si>
    <t>CD</t>
  </si>
  <si>
    <t>ForwardDate</t>
  </si>
  <si>
    <t>Citygate_NM</t>
  </si>
  <si>
    <t>MTM</t>
  </si>
  <si>
    <t>NymexPV</t>
  </si>
  <si>
    <t>BasisPV</t>
  </si>
  <si>
    <t>PremiumPV</t>
  </si>
  <si>
    <t>FuelPV</t>
  </si>
  <si>
    <t>SpecialPV</t>
  </si>
  <si>
    <t>NymexDelta</t>
  </si>
  <si>
    <t>BasisDelta</t>
  </si>
  <si>
    <t>PremiumDelta</t>
  </si>
  <si>
    <t>FuelDelta</t>
  </si>
  <si>
    <t>SpecialDelta</t>
  </si>
  <si>
    <t>Volume</t>
  </si>
  <si>
    <t>CA-PG&amp;E</t>
  </si>
  <si>
    <t>CA-SDG&amp;E</t>
  </si>
  <si>
    <t>CA-SOCAL Gas</t>
  </si>
  <si>
    <t>Chicago CG</t>
  </si>
  <si>
    <t>Nat Fuels Gas Supply</t>
  </si>
  <si>
    <t>NYMEX</t>
  </si>
  <si>
    <t>OH-Columbia of Ohio</t>
  </si>
  <si>
    <t>OH-East Ohio Gas</t>
  </si>
  <si>
    <t>PA-Peoples Natural Gas</t>
  </si>
  <si>
    <t>CityGate_NM</t>
  </si>
  <si>
    <t>Deal_ID</t>
  </si>
  <si>
    <t>ServiceLevel_NM</t>
  </si>
  <si>
    <t>DealDate</t>
  </si>
  <si>
    <t>Buy</t>
  </si>
  <si>
    <t>Physical</t>
  </si>
  <si>
    <t>Plus_Fuel</t>
  </si>
  <si>
    <t>Plus_Transport</t>
  </si>
  <si>
    <t>SellingIndex_ID</t>
  </si>
  <si>
    <t>Index_NM</t>
  </si>
  <si>
    <t>Vol_Expected</t>
  </si>
  <si>
    <t>CG_Fuel</t>
  </si>
  <si>
    <t>CG_Transport</t>
  </si>
  <si>
    <t>CG_Special</t>
  </si>
  <si>
    <t>NYM_Price_Mid</t>
  </si>
  <si>
    <t>IN_Basis_Mid</t>
  </si>
  <si>
    <t>IN_Premium_Mid</t>
  </si>
  <si>
    <t>Contract_Price</t>
  </si>
  <si>
    <t>PriceFlag</t>
  </si>
  <si>
    <t>BasisFlag</t>
  </si>
  <si>
    <t>PremiumFlag</t>
  </si>
  <si>
    <t>TransportFlag</t>
  </si>
  <si>
    <t>Comments</t>
  </si>
  <si>
    <t>Citygate - Non Core</t>
  </si>
  <si>
    <t>N/A</t>
  </si>
  <si>
    <t>PG&amp;E/Citygate-Non Core Storage Withdraw March</t>
  </si>
  <si>
    <t>No ERMS</t>
  </si>
  <si>
    <t xml:space="preserve"> No ERMS, storage</t>
  </si>
  <si>
    <t>Firm</t>
  </si>
  <si>
    <t>SDG&amp;E/Firm Storage Withdraw March</t>
  </si>
  <si>
    <t>Non-Core</t>
  </si>
  <si>
    <t>Socal/Non Core Storage Withdraw March</t>
  </si>
  <si>
    <t>Socal/Non Core Storage Hedge March Nymex</t>
  </si>
  <si>
    <t>Chicago/Firm Storage Withdraw March</t>
  </si>
  <si>
    <t>Chicago/Firm Storage Hedge March Nymex</t>
  </si>
  <si>
    <t>Chicago/Firm Storage Hedge March Basis</t>
  </si>
  <si>
    <t>Chicago Storage Hedge Adjustment Mar</t>
  </si>
  <si>
    <t>Adjustment to storage withdrawal 130000 march</t>
  </si>
  <si>
    <t xml:space="preserve"> </t>
  </si>
  <si>
    <t>Capture withdrawal strategy for NFGS.</t>
  </si>
  <si>
    <t>N12770.3, to hedge storage withdraw in CA</t>
  </si>
  <si>
    <t>No ERMS, unwind deal 300777 to restructure deal for applicable CG for storage allocation</t>
  </si>
  <si>
    <t>No ERMS, unwind deal 300777 restructure to applicable CG for storage allocation</t>
  </si>
  <si>
    <t>unwind deal 300846</t>
  </si>
  <si>
    <t>unwind deal 301188 to put against Chicago CG</t>
  </si>
  <si>
    <t>unwind deal 301323</t>
  </si>
  <si>
    <t>Storage Summary</t>
  </si>
  <si>
    <t>Forward Value</t>
  </si>
  <si>
    <t>Liquidated Value</t>
  </si>
  <si>
    <t>Total</t>
  </si>
  <si>
    <t>Forward MTM</t>
  </si>
  <si>
    <t>Liqudated Value</t>
  </si>
  <si>
    <t>Total Value</t>
  </si>
  <si>
    <t>Fix deal 301322.  It was supposed to zero out 300846 but was entered incorrectly.  This deal corrects the duplicate effect</t>
  </si>
  <si>
    <t>CNG POOL</t>
  </si>
  <si>
    <t>N31832.1.2.3, This transaction is for the sell forward on PG&amp;E storage.</t>
  </si>
  <si>
    <t>PA-National Fuel Gas Dist.</t>
  </si>
  <si>
    <t>N48060.1, Sold 30 March @ 2.405 to roll forward Dec Storage Position</t>
  </si>
  <si>
    <t>Zone 7 Aggregation Service</t>
  </si>
  <si>
    <t>Re-hedge storage.  Jan withdrawals were short by 450,000.  Contract price is based on Jan settlement mid.</t>
  </si>
  <si>
    <t>Unwind 305971.  Contract price did not include transport and fuel.</t>
  </si>
  <si>
    <t>See 305971 and 305972.  Re-hedge storage</t>
  </si>
  <si>
    <t>Sold 45 K for COH Storage book only backed 30 K and will use other 15 to hedge Nymex book</t>
  </si>
  <si>
    <t>Rewind of deal 306018 correctly structured in the storage book</t>
  </si>
  <si>
    <t>Fake buy to offset double booked sell in both books  Deal # 30618 is showing in storage and general book</t>
  </si>
  <si>
    <t>Unwind 306159 because basis flag could not be turned off</t>
  </si>
  <si>
    <t>rewind 306159  basis flag to be turned off</t>
  </si>
  <si>
    <t>Bought 20 K April/00 for Barrys Storage COH from Ross @ 2.54</t>
  </si>
  <si>
    <t>Sold 20 K Jan/2001 to offset deal # 306255 for Barrys COH storage book to ECT @ 2.94 Ross</t>
  </si>
  <si>
    <t>Hedge injection into storage.</t>
  </si>
  <si>
    <t>Hedge withdrawal from storage</t>
  </si>
  <si>
    <t>Buy financial contract to cover inhjection into storage</t>
  </si>
  <si>
    <t>Sell contracts to ENA to cover withdrawal from COH storage</t>
  </si>
  <si>
    <t>Unwind deal# 306259 to correct counterparty</t>
  </si>
  <si>
    <t>Rewind deal# 306261 to correct originator</t>
  </si>
  <si>
    <t>TCO Pool</t>
  </si>
  <si>
    <t>Sell of 45k tco pool financial only for the storage book at nx3 plus .1625.  Rebook of unwind deal #305969.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</si>
</sst>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43" fontId="0" fillId="0" borderId="1" xfId="1" applyFont="1" applyBorder="1"/>
    <xf numFmtId="43" fontId="3" fillId="0" borderId="2" xfId="1" applyFont="1" applyBorder="1"/>
    <xf numFmtId="43" fontId="0" fillId="0" borderId="0" xfId="0" applyNumberFormat="1"/>
    <xf numFmtId="43" fontId="3" fillId="0" borderId="0" xfId="1" applyFont="1"/>
    <xf numFmtId="43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3" xfId="0" applyNumberFormat="1" applyBorder="1" applyProtection="1">
      <protection locked="0"/>
    </xf>
    <xf numFmtId="0" fontId="0" fillId="0" borderId="0" xfId="0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0</xdr:rowOff>
        </xdr:from>
        <xdr:to>
          <xdr:col>3</xdr:col>
          <xdr:colOff>933450</xdr:colOff>
          <xdr:row>3</xdr:row>
          <xdr:rowOff>142875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7DBC771D-5283-ECE8-660B-3257690E6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Resutls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5000"/>
  <sheetViews>
    <sheetView tabSelected="1" workbookViewId="0">
      <selection activeCell="B3" sqref="B3"/>
    </sheetView>
  </sheetViews>
  <sheetFormatPr defaultRowHeight="12.75" x14ac:dyDescent="0.2"/>
  <cols>
    <col min="1" max="1" width="23.42578125" style="14" bestFit="1" customWidth="1"/>
    <col min="2" max="2" width="14.5703125" style="2" bestFit="1" customWidth="1"/>
    <col min="3" max="3" width="16" bestFit="1" customWidth="1"/>
    <col min="4" max="4" width="14.28515625" customWidth="1"/>
  </cols>
  <sheetData>
    <row r="1" spans="1:4" x14ac:dyDescent="0.2">
      <c r="A1"/>
    </row>
    <row r="2" spans="1:4" x14ac:dyDescent="0.2">
      <c r="A2" s="3" t="s">
        <v>0</v>
      </c>
      <c r="B2" s="13">
        <v>36580</v>
      </c>
    </row>
    <row r="3" spans="1:4" x14ac:dyDescent="0.2">
      <c r="A3"/>
    </row>
    <row r="4" spans="1:4" ht="15.75" x14ac:dyDescent="0.25">
      <c r="A4" s="5" t="s">
        <v>71</v>
      </c>
      <c r="B4" s="1"/>
    </row>
    <row r="5" spans="1:4" x14ac:dyDescent="0.2">
      <c r="A5"/>
      <c r="B5" s="1"/>
    </row>
    <row r="6" spans="1:4" x14ac:dyDescent="0.2">
      <c r="A6" t="s">
        <v>72</v>
      </c>
      <c r="B6" s="2">
        <f>SUM(ForwardPosition!D:D)</f>
        <v>908865.9975099999</v>
      </c>
    </row>
    <row r="7" spans="1:4" x14ac:dyDescent="0.2">
      <c r="A7" t="s">
        <v>73</v>
      </c>
      <c r="B7" s="6">
        <f>-SUM(LiquidatedPosition!C:C)</f>
        <v>-1661321.1476339973</v>
      </c>
    </row>
    <row r="8" spans="1:4" x14ac:dyDescent="0.2">
      <c r="A8"/>
    </row>
    <row r="9" spans="1:4" ht="13.5" thickBot="1" x14ac:dyDescent="0.25">
      <c r="A9" s="4" t="s">
        <v>74</v>
      </c>
      <c r="B9" s="7">
        <f>SUM(B6:B7)</f>
        <v>-752455.15012399736</v>
      </c>
    </row>
    <row r="10" spans="1:4" ht="13.5" thickTop="1" x14ac:dyDescent="0.2">
      <c r="A10"/>
    </row>
    <row r="11" spans="1:4" x14ac:dyDescent="0.2">
      <c r="A11" t="s">
        <v>3</v>
      </c>
      <c r="B11" s="11" t="s">
        <v>75</v>
      </c>
      <c r="C11" s="12" t="s">
        <v>76</v>
      </c>
      <c r="D11" s="12" t="s">
        <v>77</v>
      </c>
    </row>
    <row r="12" spans="1:4" x14ac:dyDescent="0.2">
      <c r="A12" t="s">
        <v>16</v>
      </c>
      <c r="B12" s="2">
        <f t="array" ref="B12">SUM(IF(ForwardPosition!$C$2:$C$6000=A12,ForwardPosition!$D$2:$D$6000))</f>
        <v>46141.209342000002</v>
      </c>
      <c r="C12" s="2">
        <f t="array" ref="C12">-SUM(IF(LiquidatedPosition!$B$2:$B$6001=A12,LiquidatedPosition!$C$2:$C$6001))</f>
        <v>-112668.25749999995</v>
      </c>
      <c r="D12" s="8">
        <f>+B12+C12</f>
        <v>-66527.048157999947</v>
      </c>
    </row>
    <row r="13" spans="1:4" x14ac:dyDescent="0.2">
      <c r="A13" t="s">
        <v>17</v>
      </c>
      <c r="B13" s="2">
        <f t="array" ref="B13">SUM(IF(ForwardPosition!$C$2:$C$6000=A13,ForwardPosition!$D$2:$D$6000))</f>
        <v>15094.042912000001</v>
      </c>
      <c r="C13" s="2">
        <f t="array" ref="C13">-SUM(IF(LiquidatedPosition!$B$2:$B$6001=A13,LiquidatedPosition!$C$2:$C$6001))</f>
        <v>-17593.070000000007</v>
      </c>
      <c r="D13" s="8">
        <f t="shared" ref="D13:D21" si="0">+B13+C13</f>
        <v>-2499.0270880000062</v>
      </c>
    </row>
    <row r="14" spans="1:4" x14ac:dyDescent="0.2">
      <c r="A14" t="s">
        <v>18</v>
      </c>
      <c r="B14" s="2">
        <f t="array" ref="B14">SUM(IF(ForwardPosition!$C$2:$C$6000=A14,ForwardPosition!$D$2:$D$6000))</f>
        <v>274274.76016900002</v>
      </c>
      <c r="C14" s="2">
        <f t="array" ref="C14">-SUM(IF(LiquidatedPosition!$B$2:$B$6001=A14,LiquidatedPosition!$C$2:$C$6001))</f>
        <v>-316909.31999999983</v>
      </c>
      <c r="D14" s="8">
        <f t="shared" si="0"/>
        <v>-42634.559830999817</v>
      </c>
    </row>
    <row r="15" spans="1:4" x14ac:dyDescent="0.2">
      <c r="A15" t="s">
        <v>19</v>
      </c>
      <c r="B15" s="2">
        <f t="array" ref="B15">SUM(IF(ForwardPosition!$C$2:$C$6000=A15,ForwardPosition!$D$2:$D$6000))</f>
        <v>273284.00659499998</v>
      </c>
      <c r="C15" s="2">
        <f t="array" ref="C15">-SUM(IF(LiquidatedPosition!$B$2:$B$6001=A15,LiquidatedPosition!$C$2:$C$6001))</f>
        <v>-817863.70000000065</v>
      </c>
      <c r="D15" s="8">
        <f t="shared" si="0"/>
        <v>-544579.69340500073</v>
      </c>
    </row>
    <row r="16" spans="1:4" x14ac:dyDescent="0.2">
      <c r="A16" t="s">
        <v>20</v>
      </c>
      <c r="B16" s="2">
        <f t="array" ref="B16">SUM(IF(ForwardPosition!$C$2:$C$6000=A16,ForwardPosition!$D$2:$D$6000))</f>
        <v>20302.099209</v>
      </c>
      <c r="C16" s="2">
        <f t="array" ref="C16">-SUM(IF(LiquidatedPosition!$B$2:$B$6001=A16,LiquidatedPosition!$C$2:$C$6001))</f>
        <v>-13727.634409999999</v>
      </c>
      <c r="D16" s="8">
        <f t="shared" si="0"/>
        <v>6574.4647990000012</v>
      </c>
    </row>
    <row r="17" spans="1:4" x14ac:dyDescent="0.2">
      <c r="A17" t="s">
        <v>21</v>
      </c>
      <c r="B17" s="2">
        <f t="array" ref="B17">SUM(IF(ForwardPosition!$C$2:$C$6000=A17,ForwardPosition!$D$2:$D$6000))</f>
        <v>0</v>
      </c>
      <c r="C17" s="2">
        <f t="array" ref="C17">-SUM(IF(LiquidatedPosition!$B$2:$B$6001=A17,LiquidatedPosition!$C$2:$C$6001))</f>
        <v>0</v>
      </c>
      <c r="D17" s="8">
        <f t="shared" si="0"/>
        <v>0</v>
      </c>
    </row>
    <row r="18" spans="1:4" x14ac:dyDescent="0.2">
      <c r="A18" t="s">
        <v>22</v>
      </c>
      <c r="B18" s="2">
        <f t="array" ref="B18">SUM(IF(ForwardPosition!$C$2:$C$6000=A18,ForwardPosition!$D$2:$D$6000))</f>
        <v>270777.14667199994</v>
      </c>
      <c r="C18" s="2">
        <f t="array" ref="C18">-SUM(IF(LiquidatedPosition!$B$2:$B$6001=A18,LiquidatedPosition!$C$2:$C$6001))</f>
        <v>588512.35411299998</v>
      </c>
      <c r="D18" s="8">
        <f t="shared" si="0"/>
        <v>859289.50078499992</v>
      </c>
    </row>
    <row r="19" spans="1:4" x14ac:dyDescent="0.2">
      <c r="A19" t="s">
        <v>100</v>
      </c>
      <c r="B19" s="2">
        <f t="array" ref="B19">SUM(IF(ForwardPosition!$C$2:$C$6000=A19,ForwardPosition!$D$2:$D$6000))</f>
        <v>8992.7326109999995</v>
      </c>
      <c r="C19" s="2">
        <f t="array" ref="C19">-SUM(IF(LiquidatedPosition!$B$2:$B$6001=A19,LiquidatedPosition!$C$2:$C$6001))</f>
        <v>0</v>
      </c>
      <c r="D19" s="8">
        <f t="shared" si="0"/>
        <v>8992.7326109999995</v>
      </c>
    </row>
    <row r="20" spans="1:4" x14ac:dyDescent="0.2">
      <c r="A20"/>
      <c r="B20" s="2">
        <f t="array" ref="B20">SUM(IF(ForwardPosition!$C$2:$C$6000=A20,ForwardPosition!$D$2:$D$6000))</f>
        <v>0</v>
      </c>
      <c r="C20" s="2">
        <f t="array" ref="C20">-SUM(IF(LiquidatedPosition!$B$2:$B$6001=A20,LiquidatedPosition!$C$2:$C$6001))</f>
        <v>0</v>
      </c>
      <c r="D20" s="8">
        <f t="shared" si="0"/>
        <v>0</v>
      </c>
    </row>
    <row r="21" spans="1:4" x14ac:dyDescent="0.2">
      <c r="A21"/>
      <c r="B21" s="2">
        <f t="array" ref="B21">SUM(IF(ForwardPosition!$C$2:$C$6000=A21,ForwardPosition!$D$2:$D$6000))</f>
        <v>0</v>
      </c>
      <c r="C21" s="2">
        <f t="array" ref="C21">-SUM(IF(LiquidatedPosition!$B$2:$B$6001=A21,LiquidatedPosition!$C$2:$C$6001))</f>
        <v>0</v>
      </c>
      <c r="D21" s="8">
        <f t="shared" si="0"/>
        <v>0</v>
      </c>
    </row>
    <row r="22" spans="1:4" x14ac:dyDescent="0.2">
      <c r="A22"/>
      <c r="C22" s="2"/>
      <c r="D22" s="8"/>
    </row>
    <row r="23" spans="1:4" x14ac:dyDescent="0.2">
      <c r="A23"/>
      <c r="B23" s="9">
        <f>SUM(B12:B21)</f>
        <v>908865.9975099999</v>
      </c>
      <c r="C23" s="9">
        <f>SUM(C12:C21)</f>
        <v>-690249.62779700034</v>
      </c>
      <c r="D23" s="10">
        <f>+B23+C23</f>
        <v>218616.36971299956</v>
      </c>
    </row>
    <row r="24" spans="1:4" x14ac:dyDescent="0.2">
      <c r="A24"/>
    </row>
    <row r="25" spans="1:4" x14ac:dyDescent="0.2">
      <c r="A25"/>
    </row>
    <row r="26" spans="1:4" x14ac:dyDescent="0.2">
      <c r="A26"/>
    </row>
    <row r="27" spans="1:4" x14ac:dyDescent="0.2">
      <c r="A27"/>
    </row>
    <row r="28" spans="1:4" x14ac:dyDescent="0.2">
      <c r="A28"/>
    </row>
    <row r="29" spans="1:4" x14ac:dyDescent="0.2">
      <c r="A29"/>
    </row>
    <row r="30" spans="1:4" x14ac:dyDescent="0.2">
      <c r="A30"/>
    </row>
    <row r="31" spans="1:4" x14ac:dyDescent="0.2">
      <c r="A31"/>
    </row>
    <row r="32" spans="1:4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</sheetData>
  <sheetCalcPr fullCalcOnLoad="1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Data">
                <anchor moveWithCells="1">
                  <from>
                    <xdr:col>3</xdr:col>
                    <xdr:colOff>9525</xdr:colOff>
                    <xdr:row>2</xdr:row>
                    <xdr:rowOff>0</xdr:rowOff>
                  </from>
                  <to>
                    <xdr:col>3</xdr:col>
                    <xdr:colOff>933450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41"/>
  <sheetViews>
    <sheetView workbookViewId="0">
      <selection activeCell="D34" sqref="D34"/>
    </sheetView>
  </sheetViews>
  <sheetFormatPr defaultRowHeight="12.75" x14ac:dyDescent="0.2"/>
  <sheetData>
    <row r="1" spans="1:24" x14ac:dyDescent="0.2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2">
      <c r="A2">
        <v>293718</v>
      </c>
      <c r="B2" t="s">
        <v>16</v>
      </c>
      <c r="C2" t="s">
        <v>48</v>
      </c>
      <c r="D2" s="1">
        <v>36327</v>
      </c>
      <c r="E2">
        <v>1</v>
      </c>
      <c r="F2">
        <v>1</v>
      </c>
      <c r="G2">
        <v>0</v>
      </c>
      <c r="H2">
        <v>0</v>
      </c>
      <c r="I2">
        <v>75</v>
      </c>
      <c r="J2" t="s">
        <v>49</v>
      </c>
      <c r="K2" s="1">
        <v>36586</v>
      </c>
      <c r="L2">
        <v>16671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 t="s">
        <v>50</v>
      </c>
    </row>
    <row r="3" spans="1:24" x14ac:dyDescent="0.2">
      <c r="A3">
        <v>300853</v>
      </c>
      <c r="B3" t="s">
        <v>16</v>
      </c>
      <c r="C3" t="s">
        <v>48</v>
      </c>
      <c r="D3" s="1">
        <v>36406</v>
      </c>
      <c r="E3">
        <v>2</v>
      </c>
      <c r="F3">
        <v>0</v>
      </c>
      <c r="G3">
        <v>0</v>
      </c>
      <c r="H3">
        <v>0</v>
      </c>
      <c r="I3">
        <v>28</v>
      </c>
      <c r="J3" t="s">
        <v>21</v>
      </c>
      <c r="K3" s="1">
        <v>36586</v>
      </c>
      <c r="L3">
        <v>16671</v>
      </c>
      <c r="M3">
        <v>0</v>
      </c>
      <c r="N3">
        <v>0</v>
      </c>
      <c r="O3">
        <v>0</v>
      </c>
      <c r="P3">
        <v>2.5950000000000002</v>
      </c>
      <c r="Q3">
        <v>0.14499999999999999</v>
      </c>
      <c r="R3">
        <v>0</v>
      </c>
      <c r="S3">
        <v>2.65</v>
      </c>
      <c r="T3">
        <v>1</v>
      </c>
      <c r="U3">
        <v>0</v>
      </c>
      <c r="V3">
        <v>0</v>
      </c>
      <c r="W3">
        <v>0</v>
      </c>
      <c r="X3" t="s">
        <v>52</v>
      </c>
    </row>
    <row r="4" spans="1:24" x14ac:dyDescent="0.2">
      <c r="A4">
        <v>303056</v>
      </c>
      <c r="B4" t="s">
        <v>16</v>
      </c>
      <c r="C4" t="s">
        <v>48</v>
      </c>
      <c r="D4" s="1">
        <v>36453</v>
      </c>
      <c r="E4">
        <v>2</v>
      </c>
      <c r="F4">
        <v>0</v>
      </c>
      <c r="G4">
        <v>0</v>
      </c>
      <c r="H4">
        <v>0</v>
      </c>
      <c r="I4">
        <v>28</v>
      </c>
      <c r="J4" t="s">
        <v>21</v>
      </c>
      <c r="K4" s="1">
        <v>36586</v>
      </c>
      <c r="L4">
        <v>20000</v>
      </c>
      <c r="M4">
        <v>0</v>
      </c>
      <c r="N4">
        <v>0</v>
      </c>
      <c r="O4">
        <v>-0.01</v>
      </c>
      <c r="P4">
        <v>0</v>
      </c>
      <c r="Q4">
        <v>0.20760000000000001</v>
      </c>
      <c r="R4">
        <v>-2.2499999999999999E-2</v>
      </c>
      <c r="S4">
        <v>0.16</v>
      </c>
      <c r="T4">
        <v>0</v>
      </c>
      <c r="U4">
        <v>1</v>
      </c>
      <c r="V4">
        <v>0</v>
      </c>
      <c r="W4">
        <v>0</v>
      </c>
      <c r="X4" t="s">
        <v>80</v>
      </c>
    </row>
    <row r="5" spans="1:24" x14ac:dyDescent="0.2">
      <c r="A5">
        <v>293724</v>
      </c>
      <c r="B5" t="s">
        <v>17</v>
      </c>
      <c r="C5" t="s">
        <v>53</v>
      </c>
      <c r="D5" s="1">
        <v>36327</v>
      </c>
      <c r="E5">
        <v>1</v>
      </c>
      <c r="F5">
        <v>1</v>
      </c>
      <c r="G5">
        <v>0</v>
      </c>
      <c r="H5">
        <v>0</v>
      </c>
      <c r="I5">
        <v>75</v>
      </c>
      <c r="J5" t="s">
        <v>49</v>
      </c>
      <c r="K5" s="1">
        <v>36586</v>
      </c>
      <c r="L5">
        <v>5795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 t="s">
        <v>54</v>
      </c>
    </row>
    <row r="6" spans="1:24" x14ac:dyDescent="0.2">
      <c r="A6">
        <v>300852</v>
      </c>
      <c r="B6" t="s">
        <v>17</v>
      </c>
      <c r="C6" t="s">
        <v>53</v>
      </c>
      <c r="D6" s="1">
        <v>36406</v>
      </c>
      <c r="E6">
        <v>2</v>
      </c>
      <c r="F6">
        <v>0</v>
      </c>
      <c r="G6">
        <v>0</v>
      </c>
      <c r="H6">
        <v>0</v>
      </c>
      <c r="I6">
        <v>28</v>
      </c>
      <c r="J6" t="s">
        <v>21</v>
      </c>
      <c r="K6" s="1">
        <v>36586</v>
      </c>
      <c r="L6">
        <v>3329</v>
      </c>
      <c r="M6">
        <v>0</v>
      </c>
      <c r="N6">
        <v>0</v>
      </c>
      <c r="O6">
        <v>0</v>
      </c>
      <c r="P6">
        <v>2.5950000000000002</v>
      </c>
      <c r="Q6">
        <v>-5.5E-2</v>
      </c>
      <c r="R6">
        <v>0</v>
      </c>
      <c r="S6">
        <v>2.65</v>
      </c>
      <c r="T6">
        <v>1</v>
      </c>
      <c r="U6">
        <v>0</v>
      </c>
      <c r="V6">
        <v>0</v>
      </c>
      <c r="W6">
        <v>0</v>
      </c>
      <c r="X6" t="s">
        <v>51</v>
      </c>
    </row>
    <row r="7" spans="1:24" x14ac:dyDescent="0.2">
      <c r="A7">
        <v>293709</v>
      </c>
      <c r="B7" t="s">
        <v>18</v>
      </c>
      <c r="C7" t="s">
        <v>55</v>
      </c>
      <c r="D7" s="1">
        <v>36327</v>
      </c>
      <c r="E7">
        <v>1</v>
      </c>
      <c r="F7">
        <v>1</v>
      </c>
      <c r="G7">
        <v>0</v>
      </c>
      <c r="H7">
        <v>0</v>
      </c>
      <c r="I7">
        <v>75</v>
      </c>
      <c r="J7" t="s">
        <v>49</v>
      </c>
      <c r="K7" s="1">
        <v>36586</v>
      </c>
      <c r="L7">
        <v>125770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 t="s">
        <v>56</v>
      </c>
    </row>
    <row r="8" spans="1:24" x14ac:dyDescent="0.2">
      <c r="A8">
        <v>293713</v>
      </c>
      <c r="B8" t="s">
        <v>18</v>
      </c>
      <c r="C8" t="s">
        <v>55</v>
      </c>
      <c r="D8" s="1">
        <v>36327</v>
      </c>
      <c r="E8">
        <v>2</v>
      </c>
      <c r="F8">
        <v>0</v>
      </c>
      <c r="G8">
        <v>0</v>
      </c>
      <c r="H8">
        <v>0</v>
      </c>
      <c r="I8">
        <v>75</v>
      </c>
      <c r="J8" t="s">
        <v>49</v>
      </c>
      <c r="K8" s="1">
        <v>36586</v>
      </c>
      <c r="L8">
        <v>140000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2.2200000000000002</v>
      </c>
      <c r="T8">
        <v>1</v>
      </c>
      <c r="U8">
        <v>0</v>
      </c>
      <c r="V8">
        <v>0</v>
      </c>
      <c r="W8">
        <v>0</v>
      </c>
      <c r="X8" t="s">
        <v>57</v>
      </c>
    </row>
    <row r="9" spans="1:24" x14ac:dyDescent="0.2">
      <c r="A9">
        <v>293735</v>
      </c>
      <c r="B9" t="s">
        <v>19</v>
      </c>
      <c r="C9" t="s">
        <v>53</v>
      </c>
      <c r="D9" s="1">
        <v>36327</v>
      </c>
      <c r="E9">
        <v>1</v>
      </c>
      <c r="F9">
        <v>1</v>
      </c>
      <c r="G9">
        <v>0</v>
      </c>
      <c r="H9">
        <v>0</v>
      </c>
      <c r="I9">
        <v>75</v>
      </c>
      <c r="J9" t="s">
        <v>49</v>
      </c>
      <c r="K9" s="1">
        <v>36586</v>
      </c>
      <c r="L9">
        <v>130000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 t="s">
        <v>58</v>
      </c>
    </row>
    <row r="10" spans="1:24" x14ac:dyDescent="0.2">
      <c r="A10">
        <v>293762</v>
      </c>
      <c r="B10" t="s">
        <v>19</v>
      </c>
      <c r="C10" t="s">
        <v>53</v>
      </c>
      <c r="D10" s="1">
        <v>36327</v>
      </c>
      <c r="E10">
        <v>2</v>
      </c>
      <c r="F10">
        <v>0</v>
      </c>
      <c r="G10">
        <v>0</v>
      </c>
      <c r="H10">
        <v>0</v>
      </c>
      <c r="I10">
        <v>75</v>
      </c>
      <c r="J10" t="s">
        <v>49</v>
      </c>
      <c r="K10" s="1">
        <v>36586</v>
      </c>
      <c r="L10">
        <v>30000</v>
      </c>
      <c r="M10">
        <v>0</v>
      </c>
      <c r="N10">
        <v>0</v>
      </c>
      <c r="O10">
        <v>0</v>
      </c>
      <c r="P10">
        <v>2.5070000000000001</v>
      </c>
      <c r="Q10">
        <v>0.155</v>
      </c>
      <c r="R10">
        <v>0</v>
      </c>
      <c r="S10">
        <v>2.2799999999999998</v>
      </c>
      <c r="T10">
        <v>1</v>
      </c>
      <c r="U10">
        <v>0</v>
      </c>
      <c r="V10">
        <v>0</v>
      </c>
      <c r="W10">
        <v>0</v>
      </c>
      <c r="X10" t="s">
        <v>59</v>
      </c>
    </row>
    <row r="11" spans="1:24" x14ac:dyDescent="0.2">
      <c r="A11">
        <v>293763</v>
      </c>
      <c r="B11" t="s">
        <v>19</v>
      </c>
      <c r="C11" t="s">
        <v>53</v>
      </c>
      <c r="D11" s="1">
        <v>36327</v>
      </c>
      <c r="E11">
        <v>2</v>
      </c>
      <c r="F11">
        <v>0</v>
      </c>
      <c r="G11">
        <v>0</v>
      </c>
      <c r="H11">
        <v>0</v>
      </c>
      <c r="I11">
        <v>75</v>
      </c>
      <c r="J11" t="s">
        <v>49</v>
      </c>
      <c r="K11" s="1">
        <v>36586</v>
      </c>
      <c r="L11">
        <v>100000</v>
      </c>
      <c r="M11">
        <v>0</v>
      </c>
      <c r="N11">
        <v>0</v>
      </c>
      <c r="O11">
        <v>0</v>
      </c>
      <c r="P11">
        <v>2.5070000000000001</v>
      </c>
      <c r="Q11">
        <v>0.155</v>
      </c>
      <c r="R11">
        <v>0</v>
      </c>
      <c r="S11">
        <v>2.2200000000000002</v>
      </c>
      <c r="T11">
        <v>1</v>
      </c>
      <c r="U11">
        <v>0</v>
      </c>
      <c r="V11">
        <v>0</v>
      </c>
      <c r="W11">
        <v>0</v>
      </c>
      <c r="X11" t="s">
        <v>59</v>
      </c>
    </row>
    <row r="12" spans="1:24" x14ac:dyDescent="0.2">
      <c r="A12">
        <v>293764</v>
      </c>
      <c r="B12" t="s">
        <v>19</v>
      </c>
      <c r="C12" t="s">
        <v>53</v>
      </c>
      <c r="D12" s="1">
        <v>36327</v>
      </c>
      <c r="E12">
        <v>2</v>
      </c>
      <c r="F12">
        <v>0</v>
      </c>
      <c r="G12">
        <v>0</v>
      </c>
      <c r="H12">
        <v>0</v>
      </c>
      <c r="I12">
        <v>28</v>
      </c>
      <c r="J12" t="s">
        <v>21</v>
      </c>
      <c r="K12" s="1">
        <v>36586</v>
      </c>
      <c r="L12">
        <v>130000</v>
      </c>
      <c r="M12">
        <v>0</v>
      </c>
      <c r="N12">
        <v>0</v>
      </c>
      <c r="O12">
        <v>0</v>
      </c>
      <c r="P12">
        <v>2.5070000000000001</v>
      </c>
      <c r="Q12">
        <v>0.155</v>
      </c>
      <c r="R12">
        <v>0</v>
      </c>
      <c r="S12">
        <v>0.13</v>
      </c>
      <c r="T12">
        <v>0</v>
      </c>
      <c r="U12">
        <v>1</v>
      </c>
      <c r="V12">
        <v>0</v>
      </c>
      <c r="W12">
        <v>0</v>
      </c>
      <c r="X12" t="s">
        <v>60</v>
      </c>
    </row>
    <row r="13" spans="1:24" x14ac:dyDescent="0.2">
      <c r="A13">
        <v>293843</v>
      </c>
      <c r="B13" t="s">
        <v>19</v>
      </c>
      <c r="C13" t="s">
        <v>53</v>
      </c>
      <c r="D13" s="1">
        <v>36340</v>
      </c>
      <c r="E13">
        <v>1</v>
      </c>
      <c r="F13">
        <v>0</v>
      </c>
      <c r="G13">
        <v>0</v>
      </c>
      <c r="H13">
        <v>0</v>
      </c>
      <c r="I13">
        <v>75</v>
      </c>
      <c r="J13" t="s">
        <v>49</v>
      </c>
      <c r="K13" s="1">
        <v>36586</v>
      </c>
      <c r="L13">
        <v>130000</v>
      </c>
      <c r="M13">
        <v>0</v>
      </c>
      <c r="N13">
        <v>0</v>
      </c>
      <c r="O13">
        <v>0</v>
      </c>
      <c r="P13">
        <v>2.5</v>
      </c>
      <c r="Q13">
        <v>0</v>
      </c>
      <c r="R13">
        <v>0</v>
      </c>
      <c r="S13">
        <v>2.5</v>
      </c>
      <c r="T13">
        <v>1</v>
      </c>
      <c r="U13">
        <v>0</v>
      </c>
      <c r="V13">
        <v>0</v>
      </c>
      <c r="W13">
        <v>0</v>
      </c>
      <c r="X13" t="s">
        <v>61</v>
      </c>
    </row>
    <row r="14" spans="1:24" x14ac:dyDescent="0.2">
      <c r="A14">
        <v>301222</v>
      </c>
      <c r="B14" t="s">
        <v>19</v>
      </c>
      <c r="C14" t="s">
        <v>53</v>
      </c>
      <c r="D14" s="1">
        <v>36417</v>
      </c>
      <c r="E14">
        <v>2</v>
      </c>
      <c r="F14">
        <v>1</v>
      </c>
      <c r="G14">
        <v>0</v>
      </c>
      <c r="H14">
        <v>0</v>
      </c>
      <c r="I14">
        <v>75</v>
      </c>
      <c r="J14" t="s">
        <v>49</v>
      </c>
      <c r="K14" s="1">
        <v>36586</v>
      </c>
      <c r="L14">
        <v>130000</v>
      </c>
      <c r="M14">
        <v>0</v>
      </c>
      <c r="N14">
        <v>0</v>
      </c>
      <c r="O14">
        <v>0</v>
      </c>
      <c r="P14">
        <v>2.665</v>
      </c>
      <c r="Q14">
        <v>0.17</v>
      </c>
      <c r="R14">
        <v>1.4999999999999999E-2</v>
      </c>
      <c r="S14">
        <v>2.5</v>
      </c>
      <c r="T14">
        <v>1</v>
      </c>
      <c r="U14">
        <v>1</v>
      </c>
      <c r="V14">
        <v>1</v>
      </c>
      <c r="W14">
        <v>1</v>
      </c>
      <c r="X14" t="s">
        <v>62</v>
      </c>
    </row>
    <row r="15" spans="1:24" x14ac:dyDescent="0.2">
      <c r="A15">
        <v>301324</v>
      </c>
      <c r="B15" t="s">
        <v>19</v>
      </c>
      <c r="C15" t="s">
        <v>53</v>
      </c>
      <c r="D15" s="1">
        <v>36418</v>
      </c>
      <c r="E15">
        <v>2</v>
      </c>
      <c r="F15">
        <v>0</v>
      </c>
      <c r="G15">
        <v>0</v>
      </c>
      <c r="H15">
        <v>0</v>
      </c>
      <c r="I15">
        <v>28</v>
      </c>
      <c r="J15" t="s">
        <v>21</v>
      </c>
      <c r="K15" s="1">
        <v>36586</v>
      </c>
      <c r="L15">
        <v>80000</v>
      </c>
      <c r="M15">
        <v>0</v>
      </c>
      <c r="N15">
        <v>0</v>
      </c>
      <c r="O15">
        <v>0</v>
      </c>
      <c r="P15">
        <v>2.625</v>
      </c>
      <c r="Q15">
        <v>0.16500000000000001</v>
      </c>
      <c r="R15">
        <v>0</v>
      </c>
      <c r="S15">
        <v>2.8</v>
      </c>
      <c r="T15">
        <v>1</v>
      </c>
      <c r="U15">
        <v>0</v>
      </c>
      <c r="V15">
        <v>0</v>
      </c>
      <c r="W15">
        <v>0</v>
      </c>
      <c r="X15" t="s">
        <v>63</v>
      </c>
    </row>
    <row r="16" spans="1:24" x14ac:dyDescent="0.2">
      <c r="A16">
        <v>304145</v>
      </c>
      <c r="B16" t="s">
        <v>19</v>
      </c>
      <c r="C16" t="s">
        <v>53</v>
      </c>
      <c r="D16" s="1">
        <v>36486</v>
      </c>
      <c r="E16">
        <v>2</v>
      </c>
      <c r="F16">
        <v>0</v>
      </c>
      <c r="G16">
        <v>0</v>
      </c>
      <c r="H16">
        <v>0</v>
      </c>
      <c r="I16">
        <v>28</v>
      </c>
      <c r="J16" t="s">
        <v>21</v>
      </c>
      <c r="K16" s="1">
        <v>36586</v>
      </c>
      <c r="L16">
        <v>300000</v>
      </c>
      <c r="M16">
        <v>0</v>
      </c>
      <c r="N16">
        <v>0</v>
      </c>
      <c r="O16">
        <v>0</v>
      </c>
      <c r="P16">
        <v>2.4049999999999998</v>
      </c>
      <c r="Q16">
        <v>0</v>
      </c>
      <c r="R16">
        <v>0</v>
      </c>
      <c r="S16">
        <v>2.4049999999999998</v>
      </c>
      <c r="T16">
        <v>1</v>
      </c>
      <c r="U16">
        <v>0</v>
      </c>
      <c r="V16">
        <v>0</v>
      </c>
      <c r="W16">
        <v>0</v>
      </c>
      <c r="X16" t="s">
        <v>82</v>
      </c>
    </row>
    <row r="17" spans="1:24" x14ac:dyDescent="0.2">
      <c r="A17">
        <v>300816</v>
      </c>
      <c r="B17" t="s">
        <v>20</v>
      </c>
      <c r="C17" t="s">
        <v>53</v>
      </c>
      <c r="D17" s="1">
        <v>36405</v>
      </c>
      <c r="E17">
        <v>1</v>
      </c>
      <c r="F17">
        <v>1</v>
      </c>
      <c r="G17">
        <v>0</v>
      </c>
      <c r="H17">
        <v>0</v>
      </c>
      <c r="I17">
        <v>28</v>
      </c>
      <c r="J17" t="s">
        <v>21</v>
      </c>
      <c r="K17" s="1">
        <v>36586</v>
      </c>
      <c r="L17">
        <v>7390</v>
      </c>
      <c r="M17">
        <v>0</v>
      </c>
      <c r="N17">
        <v>0</v>
      </c>
      <c r="O17">
        <v>0</v>
      </c>
      <c r="P17">
        <v>2.7820999999999998</v>
      </c>
      <c r="Q17">
        <v>0.49340000000000001</v>
      </c>
      <c r="R17">
        <v>1.3899999999999999E-2</v>
      </c>
      <c r="S17">
        <v>0</v>
      </c>
      <c r="T17">
        <v>1</v>
      </c>
      <c r="U17">
        <v>1</v>
      </c>
      <c r="V17">
        <v>1</v>
      </c>
      <c r="W17">
        <v>1</v>
      </c>
      <c r="X17" t="s">
        <v>64</v>
      </c>
    </row>
    <row r="18" spans="1:24" x14ac:dyDescent="0.2">
      <c r="A18">
        <v>300777</v>
      </c>
      <c r="B18" t="s">
        <v>21</v>
      </c>
      <c r="C18" t="s">
        <v>53</v>
      </c>
      <c r="D18" s="1">
        <v>36404</v>
      </c>
      <c r="E18">
        <v>2</v>
      </c>
      <c r="F18">
        <v>0</v>
      </c>
      <c r="G18">
        <v>0</v>
      </c>
      <c r="H18">
        <v>0</v>
      </c>
      <c r="I18">
        <v>28</v>
      </c>
      <c r="J18" t="s">
        <v>21</v>
      </c>
      <c r="K18" s="1">
        <v>36586</v>
      </c>
      <c r="L18">
        <v>20000</v>
      </c>
      <c r="M18">
        <v>0</v>
      </c>
      <c r="N18">
        <v>0</v>
      </c>
      <c r="O18">
        <v>0</v>
      </c>
      <c r="P18">
        <v>2.706</v>
      </c>
      <c r="Q18">
        <v>0</v>
      </c>
      <c r="R18">
        <v>0</v>
      </c>
      <c r="S18">
        <v>2.65</v>
      </c>
      <c r="T18">
        <v>1</v>
      </c>
      <c r="U18">
        <v>0</v>
      </c>
      <c r="V18">
        <v>0</v>
      </c>
      <c r="W18">
        <v>0</v>
      </c>
      <c r="X18" t="s">
        <v>65</v>
      </c>
    </row>
    <row r="19" spans="1:24" x14ac:dyDescent="0.2">
      <c r="A19">
        <v>300845</v>
      </c>
      <c r="B19" t="s">
        <v>21</v>
      </c>
      <c r="C19" t="s">
        <v>53</v>
      </c>
      <c r="D19" s="1">
        <v>36406</v>
      </c>
      <c r="E19">
        <v>1</v>
      </c>
      <c r="F19">
        <v>0</v>
      </c>
      <c r="G19">
        <v>0</v>
      </c>
      <c r="H19">
        <v>0</v>
      </c>
      <c r="I19">
        <v>28</v>
      </c>
      <c r="J19" t="s">
        <v>21</v>
      </c>
      <c r="K19" s="1">
        <v>36586</v>
      </c>
      <c r="L19">
        <v>20000</v>
      </c>
      <c r="M19">
        <v>0</v>
      </c>
      <c r="N19">
        <v>0</v>
      </c>
      <c r="O19">
        <v>0</v>
      </c>
      <c r="P19">
        <v>2.6</v>
      </c>
      <c r="Q19">
        <v>0</v>
      </c>
      <c r="R19">
        <v>0</v>
      </c>
      <c r="S19">
        <v>2.65</v>
      </c>
      <c r="T19">
        <v>1</v>
      </c>
      <c r="U19">
        <v>0</v>
      </c>
      <c r="V19">
        <v>0</v>
      </c>
      <c r="W19">
        <v>0</v>
      </c>
      <c r="X19" t="s">
        <v>66</v>
      </c>
    </row>
    <row r="20" spans="1:24" x14ac:dyDescent="0.2">
      <c r="A20">
        <v>300846</v>
      </c>
      <c r="B20" t="s">
        <v>21</v>
      </c>
      <c r="C20" t="s">
        <v>53</v>
      </c>
      <c r="D20" s="1">
        <v>36406</v>
      </c>
      <c r="E20">
        <v>1</v>
      </c>
      <c r="F20">
        <v>0</v>
      </c>
      <c r="G20">
        <v>0</v>
      </c>
      <c r="H20">
        <v>0</v>
      </c>
      <c r="I20">
        <v>28</v>
      </c>
      <c r="J20" t="s">
        <v>21</v>
      </c>
      <c r="K20" s="1">
        <v>36586</v>
      </c>
      <c r="L20">
        <v>20000</v>
      </c>
      <c r="M20">
        <v>0</v>
      </c>
      <c r="N20">
        <v>0</v>
      </c>
      <c r="O20">
        <v>0</v>
      </c>
      <c r="P20">
        <v>2.5950000000000002</v>
      </c>
      <c r="Q20">
        <v>0</v>
      </c>
      <c r="R20">
        <v>0</v>
      </c>
      <c r="S20">
        <v>2.65</v>
      </c>
      <c r="T20">
        <v>1</v>
      </c>
      <c r="U20">
        <v>0</v>
      </c>
      <c r="V20">
        <v>0</v>
      </c>
      <c r="W20">
        <v>0</v>
      </c>
      <c r="X20" t="s">
        <v>67</v>
      </c>
    </row>
    <row r="21" spans="1:24" x14ac:dyDescent="0.2">
      <c r="A21">
        <v>301322</v>
      </c>
      <c r="B21" t="s">
        <v>21</v>
      </c>
      <c r="C21" t="s">
        <v>53</v>
      </c>
      <c r="D21" s="1">
        <v>36418</v>
      </c>
      <c r="E21">
        <v>1</v>
      </c>
      <c r="F21">
        <v>0</v>
      </c>
      <c r="G21">
        <v>0</v>
      </c>
      <c r="H21">
        <v>0</v>
      </c>
      <c r="I21">
        <v>28</v>
      </c>
      <c r="J21" t="s">
        <v>21</v>
      </c>
      <c r="K21" s="1">
        <v>36586</v>
      </c>
      <c r="L21">
        <v>20000</v>
      </c>
      <c r="M21">
        <v>0</v>
      </c>
      <c r="N21">
        <v>0</v>
      </c>
      <c r="O21">
        <v>0</v>
      </c>
      <c r="P21">
        <v>2.63</v>
      </c>
      <c r="Q21">
        <v>0</v>
      </c>
      <c r="R21">
        <v>0</v>
      </c>
      <c r="S21">
        <v>2.65</v>
      </c>
      <c r="T21">
        <v>1</v>
      </c>
      <c r="U21">
        <v>0</v>
      </c>
      <c r="V21">
        <v>0</v>
      </c>
      <c r="W21">
        <v>0</v>
      </c>
      <c r="X21" t="s">
        <v>68</v>
      </c>
    </row>
    <row r="22" spans="1:24" x14ac:dyDescent="0.2">
      <c r="A22">
        <v>301323</v>
      </c>
      <c r="B22" t="s">
        <v>21</v>
      </c>
      <c r="C22" t="s">
        <v>53</v>
      </c>
      <c r="D22" s="1">
        <v>36418</v>
      </c>
      <c r="E22">
        <v>1</v>
      </c>
      <c r="F22">
        <v>0</v>
      </c>
      <c r="G22">
        <v>0</v>
      </c>
      <c r="H22">
        <v>0</v>
      </c>
      <c r="I22">
        <v>28</v>
      </c>
      <c r="J22" t="s">
        <v>21</v>
      </c>
      <c r="K22" s="1">
        <v>36586</v>
      </c>
      <c r="L22">
        <v>80000</v>
      </c>
      <c r="M22">
        <v>0</v>
      </c>
      <c r="N22">
        <v>0</v>
      </c>
      <c r="O22">
        <v>0</v>
      </c>
      <c r="P22">
        <v>2.6349999999999998</v>
      </c>
      <c r="Q22">
        <v>0</v>
      </c>
      <c r="R22">
        <v>0</v>
      </c>
      <c r="S22">
        <v>2.8</v>
      </c>
      <c r="T22">
        <v>1</v>
      </c>
      <c r="U22">
        <v>0</v>
      </c>
      <c r="V22">
        <v>0</v>
      </c>
      <c r="W22">
        <v>0</v>
      </c>
      <c r="X22" t="s">
        <v>69</v>
      </c>
    </row>
    <row r="23" spans="1:24" x14ac:dyDescent="0.2">
      <c r="A23">
        <v>301326</v>
      </c>
      <c r="B23" t="s">
        <v>21</v>
      </c>
      <c r="C23" t="s">
        <v>53</v>
      </c>
      <c r="D23" s="1">
        <v>36418</v>
      </c>
      <c r="E23">
        <v>2</v>
      </c>
      <c r="F23">
        <v>0</v>
      </c>
      <c r="G23">
        <v>0</v>
      </c>
      <c r="H23">
        <v>0</v>
      </c>
      <c r="I23">
        <v>28</v>
      </c>
      <c r="J23" t="s">
        <v>21</v>
      </c>
      <c r="K23" s="1">
        <v>36586</v>
      </c>
      <c r="L23">
        <v>80000</v>
      </c>
      <c r="M23">
        <v>0</v>
      </c>
      <c r="N23">
        <v>0</v>
      </c>
      <c r="O23">
        <v>0</v>
      </c>
      <c r="P23">
        <v>2.62</v>
      </c>
      <c r="Q23">
        <v>0</v>
      </c>
      <c r="R23">
        <v>0</v>
      </c>
      <c r="S23">
        <v>2.8</v>
      </c>
      <c r="T23">
        <v>1</v>
      </c>
      <c r="U23">
        <v>0</v>
      </c>
      <c r="V23">
        <v>0</v>
      </c>
      <c r="W23">
        <v>0</v>
      </c>
      <c r="X23" t="s">
        <v>70</v>
      </c>
    </row>
    <row r="24" spans="1:24" x14ac:dyDescent="0.2">
      <c r="A24">
        <v>301503</v>
      </c>
      <c r="B24" t="s">
        <v>21</v>
      </c>
      <c r="C24" t="s">
        <v>53</v>
      </c>
      <c r="D24" s="1">
        <v>36420</v>
      </c>
      <c r="E24">
        <v>2</v>
      </c>
      <c r="F24">
        <v>0</v>
      </c>
      <c r="G24">
        <v>0</v>
      </c>
      <c r="H24">
        <v>0</v>
      </c>
      <c r="I24">
        <v>28</v>
      </c>
      <c r="J24" t="s">
        <v>21</v>
      </c>
      <c r="K24" s="1">
        <v>36586</v>
      </c>
      <c r="L24">
        <v>40000</v>
      </c>
      <c r="M24">
        <v>0</v>
      </c>
      <c r="N24">
        <v>0</v>
      </c>
      <c r="O24">
        <v>0</v>
      </c>
      <c r="P24">
        <v>2.65</v>
      </c>
      <c r="Q24">
        <v>0</v>
      </c>
      <c r="R24">
        <v>0</v>
      </c>
      <c r="S24">
        <v>2.65</v>
      </c>
      <c r="T24">
        <v>1</v>
      </c>
      <c r="U24">
        <v>0</v>
      </c>
      <c r="V24">
        <v>0</v>
      </c>
      <c r="W24">
        <v>0</v>
      </c>
      <c r="X24" t="s">
        <v>78</v>
      </c>
    </row>
    <row r="25" spans="1:24" x14ac:dyDescent="0.2">
      <c r="A25">
        <v>305971</v>
      </c>
      <c r="B25" t="s">
        <v>22</v>
      </c>
      <c r="C25" t="s">
        <v>83</v>
      </c>
      <c r="D25" s="1">
        <v>36560</v>
      </c>
      <c r="E25">
        <v>1</v>
      </c>
      <c r="F25">
        <v>1</v>
      </c>
      <c r="G25">
        <v>0</v>
      </c>
      <c r="H25">
        <v>0</v>
      </c>
      <c r="I25">
        <v>28</v>
      </c>
      <c r="J25" t="s">
        <v>21</v>
      </c>
      <c r="K25" s="1">
        <v>36586</v>
      </c>
      <c r="L25">
        <v>450000</v>
      </c>
      <c r="M25">
        <v>6.0999999999999999E-2</v>
      </c>
      <c r="N25">
        <v>0.13500000000000001</v>
      </c>
      <c r="O25">
        <v>0</v>
      </c>
      <c r="P25">
        <v>2.6589999999999998</v>
      </c>
      <c r="Q25">
        <v>0.16</v>
      </c>
      <c r="R25">
        <v>2.5000000000000001E-3</v>
      </c>
      <c r="S25">
        <v>2.4874999999999998</v>
      </c>
      <c r="T25">
        <v>1</v>
      </c>
      <c r="U25">
        <v>1</v>
      </c>
      <c r="V25">
        <v>1</v>
      </c>
      <c r="W25">
        <v>1</v>
      </c>
      <c r="X25" t="s">
        <v>84</v>
      </c>
    </row>
    <row r="26" spans="1:24" x14ac:dyDescent="0.2">
      <c r="A26">
        <v>305972</v>
      </c>
      <c r="B26" t="s">
        <v>22</v>
      </c>
      <c r="C26" t="s">
        <v>83</v>
      </c>
      <c r="D26" s="1">
        <v>36560</v>
      </c>
      <c r="E26">
        <v>2</v>
      </c>
      <c r="F26">
        <v>1</v>
      </c>
      <c r="G26">
        <v>0</v>
      </c>
      <c r="H26">
        <v>0</v>
      </c>
      <c r="I26">
        <v>28</v>
      </c>
      <c r="J26" t="s">
        <v>21</v>
      </c>
      <c r="K26" s="1">
        <v>36586</v>
      </c>
      <c r="L26">
        <v>450000</v>
      </c>
      <c r="M26">
        <v>6.1199999999999997E-2</v>
      </c>
      <c r="N26">
        <v>0.13500000000000001</v>
      </c>
      <c r="O26">
        <v>0</v>
      </c>
      <c r="P26">
        <v>2.67</v>
      </c>
      <c r="Q26">
        <v>0.16</v>
      </c>
      <c r="R26">
        <v>2.5000000000000001E-3</v>
      </c>
      <c r="S26">
        <v>2.4874999999999998</v>
      </c>
      <c r="T26">
        <v>1</v>
      </c>
      <c r="U26">
        <v>1</v>
      </c>
      <c r="V26">
        <v>1</v>
      </c>
      <c r="W26">
        <v>1</v>
      </c>
      <c r="X26" t="s">
        <v>85</v>
      </c>
    </row>
    <row r="27" spans="1:24" x14ac:dyDescent="0.2">
      <c r="A27">
        <v>305974</v>
      </c>
      <c r="B27" t="s">
        <v>22</v>
      </c>
      <c r="C27" t="s">
        <v>83</v>
      </c>
      <c r="D27" s="1">
        <v>36560</v>
      </c>
      <c r="E27">
        <v>1</v>
      </c>
      <c r="F27">
        <v>1</v>
      </c>
      <c r="G27">
        <v>0</v>
      </c>
      <c r="H27">
        <v>0</v>
      </c>
      <c r="I27">
        <v>28</v>
      </c>
      <c r="J27" t="s">
        <v>21</v>
      </c>
      <c r="K27" s="1">
        <v>36586</v>
      </c>
      <c r="L27">
        <v>450000</v>
      </c>
      <c r="M27">
        <v>6.13E-2</v>
      </c>
      <c r="N27">
        <v>0.13500000000000001</v>
      </c>
      <c r="O27">
        <v>0</v>
      </c>
      <c r="P27">
        <v>2.6749999999999998</v>
      </c>
      <c r="Q27">
        <v>0.16</v>
      </c>
      <c r="R27">
        <v>2.5000000000000001E-3</v>
      </c>
      <c r="S27">
        <v>2.6812999999999998</v>
      </c>
      <c r="T27">
        <v>1</v>
      </c>
      <c r="U27">
        <v>1</v>
      </c>
      <c r="V27">
        <v>1</v>
      </c>
      <c r="W27">
        <v>1</v>
      </c>
      <c r="X27" t="s">
        <v>86</v>
      </c>
    </row>
    <row r="28" spans="1:24" x14ac:dyDescent="0.2">
      <c r="A28">
        <v>306018</v>
      </c>
      <c r="B28" t="s">
        <v>22</v>
      </c>
      <c r="C28" t="s">
        <v>83</v>
      </c>
      <c r="D28" s="1">
        <v>36560</v>
      </c>
      <c r="E28">
        <v>2</v>
      </c>
      <c r="F28">
        <v>0</v>
      </c>
      <c r="G28">
        <v>0</v>
      </c>
      <c r="H28">
        <v>0</v>
      </c>
      <c r="I28">
        <v>28</v>
      </c>
      <c r="J28" t="s">
        <v>21</v>
      </c>
      <c r="K28" s="1">
        <v>36586</v>
      </c>
      <c r="L28">
        <v>450000</v>
      </c>
      <c r="M28">
        <v>0</v>
      </c>
      <c r="N28">
        <v>0</v>
      </c>
      <c r="O28">
        <v>0</v>
      </c>
      <c r="P28">
        <v>2.7349999999999999</v>
      </c>
      <c r="Q28">
        <v>0</v>
      </c>
      <c r="R28">
        <v>0</v>
      </c>
      <c r="S28">
        <v>2.7349999999999999</v>
      </c>
      <c r="T28">
        <v>1</v>
      </c>
      <c r="U28">
        <v>0</v>
      </c>
      <c r="V28">
        <v>0</v>
      </c>
      <c r="W28">
        <v>0</v>
      </c>
      <c r="X28" t="s">
        <v>87</v>
      </c>
    </row>
    <row r="29" spans="1:24" x14ac:dyDescent="0.2">
      <c r="A29">
        <v>306065</v>
      </c>
      <c r="B29" t="s">
        <v>22</v>
      </c>
      <c r="C29" t="s">
        <v>83</v>
      </c>
      <c r="D29" s="1">
        <v>36564</v>
      </c>
      <c r="E29">
        <v>2</v>
      </c>
      <c r="F29">
        <v>0</v>
      </c>
      <c r="G29">
        <v>0</v>
      </c>
      <c r="H29">
        <v>0</v>
      </c>
      <c r="I29">
        <v>28</v>
      </c>
      <c r="J29" t="s">
        <v>21</v>
      </c>
      <c r="K29" s="1">
        <v>36586</v>
      </c>
      <c r="L29">
        <v>450000</v>
      </c>
      <c r="M29">
        <v>0</v>
      </c>
      <c r="N29">
        <v>0</v>
      </c>
      <c r="O29">
        <v>0</v>
      </c>
      <c r="P29">
        <v>2.7349999999999999</v>
      </c>
      <c r="Q29">
        <v>0</v>
      </c>
      <c r="R29">
        <v>0</v>
      </c>
      <c r="S29">
        <v>2.7349999999999999</v>
      </c>
      <c r="T29">
        <v>1</v>
      </c>
      <c r="U29">
        <v>0</v>
      </c>
      <c r="V29">
        <v>0</v>
      </c>
      <c r="W29">
        <v>0</v>
      </c>
      <c r="X29" t="s">
        <v>88</v>
      </c>
    </row>
    <row r="30" spans="1:24" x14ac:dyDescent="0.2">
      <c r="A30">
        <v>306159</v>
      </c>
      <c r="B30" t="s">
        <v>22</v>
      </c>
      <c r="C30" t="s">
        <v>83</v>
      </c>
      <c r="D30" s="1">
        <v>36568</v>
      </c>
      <c r="E30">
        <v>1</v>
      </c>
      <c r="F30">
        <v>0</v>
      </c>
      <c r="G30">
        <v>0</v>
      </c>
      <c r="H30">
        <v>0</v>
      </c>
      <c r="I30">
        <v>28</v>
      </c>
      <c r="J30" t="s">
        <v>21</v>
      </c>
      <c r="K30" s="1">
        <v>36586</v>
      </c>
      <c r="L30">
        <v>450000</v>
      </c>
      <c r="M30">
        <v>0</v>
      </c>
      <c r="N30">
        <v>0</v>
      </c>
      <c r="O30">
        <v>0</v>
      </c>
      <c r="P30">
        <v>2.7349999999999999</v>
      </c>
      <c r="Q30">
        <v>0</v>
      </c>
      <c r="R30">
        <v>0</v>
      </c>
      <c r="S30">
        <v>2.7349999999999999</v>
      </c>
      <c r="T30">
        <v>1</v>
      </c>
      <c r="U30">
        <v>1</v>
      </c>
      <c r="V30">
        <v>0</v>
      </c>
      <c r="W30">
        <v>0</v>
      </c>
      <c r="X30" t="s">
        <v>89</v>
      </c>
    </row>
    <row r="31" spans="1:24" x14ac:dyDescent="0.2">
      <c r="A31">
        <v>306193</v>
      </c>
      <c r="B31" t="s">
        <v>22</v>
      </c>
      <c r="C31" t="s">
        <v>83</v>
      </c>
      <c r="D31" s="1">
        <v>36572</v>
      </c>
      <c r="E31">
        <v>2</v>
      </c>
      <c r="F31">
        <v>0</v>
      </c>
      <c r="G31">
        <v>0</v>
      </c>
      <c r="H31">
        <v>0</v>
      </c>
      <c r="I31">
        <v>28</v>
      </c>
      <c r="J31" t="s">
        <v>21</v>
      </c>
      <c r="K31" s="1">
        <v>36586</v>
      </c>
      <c r="L31">
        <v>450000</v>
      </c>
      <c r="M31">
        <v>0</v>
      </c>
      <c r="N31">
        <v>0</v>
      </c>
      <c r="O31">
        <v>0</v>
      </c>
      <c r="P31">
        <v>2.7349999999999999</v>
      </c>
      <c r="Q31">
        <v>0</v>
      </c>
      <c r="R31">
        <v>0</v>
      </c>
      <c r="S31">
        <v>2.7349999999999999</v>
      </c>
      <c r="T31">
        <v>1</v>
      </c>
      <c r="U31">
        <v>1</v>
      </c>
      <c r="V31">
        <v>0</v>
      </c>
      <c r="W31">
        <v>0</v>
      </c>
      <c r="X31" t="s">
        <v>90</v>
      </c>
    </row>
    <row r="32" spans="1:24" x14ac:dyDescent="0.2">
      <c r="A32">
        <v>306194</v>
      </c>
      <c r="B32" t="s">
        <v>22</v>
      </c>
      <c r="C32" t="s">
        <v>83</v>
      </c>
      <c r="D32" s="1">
        <v>36572</v>
      </c>
      <c r="E32">
        <v>1</v>
      </c>
      <c r="F32">
        <v>0</v>
      </c>
      <c r="G32">
        <v>0</v>
      </c>
      <c r="H32">
        <v>0</v>
      </c>
      <c r="I32">
        <v>28</v>
      </c>
      <c r="J32" t="s">
        <v>21</v>
      </c>
      <c r="K32" s="1">
        <v>36586</v>
      </c>
      <c r="L32">
        <v>450000</v>
      </c>
      <c r="M32">
        <v>0</v>
      </c>
      <c r="N32">
        <v>0</v>
      </c>
      <c r="O32">
        <v>0</v>
      </c>
      <c r="P32">
        <v>2.7349999999999999</v>
      </c>
      <c r="Q32">
        <v>0</v>
      </c>
      <c r="R32">
        <v>0</v>
      </c>
      <c r="S32">
        <v>2.7349999999999999</v>
      </c>
      <c r="T32">
        <v>1</v>
      </c>
      <c r="U32">
        <v>0</v>
      </c>
      <c r="V32">
        <v>0</v>
      </c>
      <c r="W32">
        <v>0</v>
      </c>
      <c r="X32" t="s">
        <v>91</v>
      </c>
    </row>
    <row r="33" spans="1:24" x14ac:dyDescent="0.2">
      <c r="A33">
        <v>306255</v>
      </c>
      <c r="B33" t="s">
        <v>22</v>
      </c>
      <c r="C33" t="s">
        <v>83</v>
      </c>
      <c r="D33" s="1">
        <v>36578</v>
      </c>
      <c r="E33">
        <v>1</v>
      </c>
      <c r="F33">
        <v>0</v>
      </c>
      <c r="G33">
        <v>0</v>
      </c>
      <c r="H33">
        <v>0</v>
      </c>
      <c r="I33">
        <v>28</v>
      </c>
      <c r="J33" t="s">
        <v>21</v>
      </c>
      <c r="K33" s="1">
        <v>36617</v>
      </c>
      <c r="L33">
        <v>200000</v>
      </c>
      <c r="M33">
        <v>0</v>
      </c>
      <c r="N33">
        <v>0</v>
      </c>
      <c r="O33">
        <v>0</v>
      </c>
      <c r="P33">
        <v>2.54</v>
      </c>
      <c r="Q33">
        <v>0</v>
      </c>
      <c r="R33">
        <v>0</v>
      </c>
      <c r="S33">
        <v>2.54</v>
      </c>
      <c r="T33">
        <v>1</v>
      </c>
      <c r="U33">
        <v>0</v>
      </c>
      <c r="V33">
        <v>0</v>
      </c>
      <c r="W33">
        <v>0</v>
      </c>
      <c r="X33" t="s">
        <v>92</v>
      </c>
    </row>
    <row r="34" spans="1:24" x14ac:dyDescent="0.2">
      <c r="A34">
        <v>306256</v>
      </c>
      <c r="B34" t="s">
        <v>22</v>
      </c>
      <c r="C34" t="s">
        <v>83</v>
      </c>
      <c r="D34" s="1">
        <v>36578</v>
      </c>
      <c r="E34">
        <v>2</v>
      </c>
      <c r="F34">
        <v>0</v>
      </c>
      <c r="G34">
        <v>0</v>
      </c>
      <c r="H34">
        <v>0</v>
      </c>
      <c r="I34">
        <v>28</v>
      </c>
      <c r="J34" t="s">
        <v>21</v>
      </c>
      <c r="K34" s="1">
        <v>36892</v>
      </c>
      <c r="L34">
        <v>200000</v>
      </c>
      <c r="M34">
        <v>0</v>
      </c>
      <c r="N34">
        <v>0</v>
      </c>
      <c r="O34">
        <v>0</v>
      </c>
      <c r="P34">
        <v>2.94</v>
      </c>
      <c r="Q34">
        <v>0</v>
      </c>
      <c r="R34">
        <v>0</v>
      </c>
      <c r="S34">
        <v>2.94</v>
      </c>
      <c r="T34">
        <v>1</v>
      </c>
      <c r="U34">
        <v>0</v>
      </c>
      <c r="V34">
        <v>0</v>
      </c>
      <c r="W34">
        <v>0</v>
      </c>
      <c r="X34" t="s">
        <v>93</v>
      </c>
    </row>
    <row r="35" spans="1:24" x14ac:dyDescent="0.2">
      <c r="A35">
        <v>306257</v>
      </c>
      <c r="B35" t="s">
        <v>22</v>
      </c>
      <c r="C35" t="s">
        <v>83</v>
      </c>
      <c r="D35" s="1">
        <v>36578</v>
      </c>
      <c r="E35">
        <v>2</v>
      </c>
      <c r="F35">
        <v>1</v>
      </c>
      <c r="G35">
        <v>0</v>
      </c>
      <c r="H35">
        <v>0</v>
      </c>
      <c r="I35">
        <v>28</v>
      </c>
      <c r="J35" t="s">
        <v>21</v>
      </c>
      <c r="K35" s="1">
        <v>36617</v>
      </c>
      <c r="L35">
        <v>200000</v>
      </c>
      <c r="M35">
        <v>5.8599999999999999E-2</v>
      </c>
      <c r="N35">
        <v>3.1E-2</v>
      </c>
      <c r="O35">
        <v>0</v>
      </c>
      <c r="P35">
        <v>2.544</v>
      </c>
      <c r="Q35">
        <v>0.16250000000000001</v>
      </c>
      <c r="R35">
        <v>2.5000000000000001E-3</v>
      </c>
      <c r="S35">
        <v>0</v>
      </c>
      <c r="T35">
        <v>1</v>
      </c>
      <c r="U35">
        <v>1</v>
      </c>
      <c r="V35">
        <v>1</v>
      </c>
      <c r="W35">
        <v>1</v>
      </c>
      <c r="X35" t="s">
        <v>94</v>
      </c>
    </row>
    <row r="36" spans="1:24" x14ac:dyDescent="0.2">
      <c r="A36">
        <v>306258</v>
      </c>
      <c r="B36" t="s">
        <v>22</v>
      </c>
      <c r="C36" t="s">
        <v>83</v>
      </c>
      <c r="D36" s="1">
        <v>36578</v>
      </c>
      <c r="E36">
        <v>1</v>
      </c>
      <c r="F36">
        <v>1</v>
      </c>
      <c r="G36">
        <v>0</v>
      </c>
      <c r="H36">
        <v>0</v>
      </c>
      <c r="I36">
        <v>28</v>
      </c>
      <c r="J36" t="s">
        <v>21</v>
      </c>
      <c r="K36" s="1">
        <v>36892</v>
      </c>
      <c r="L36">
        <v>200000</v>
      </c>
      <c r="M36">
        <v>7.0499999999999993E-2</v>
      </c>
      <c r="N36">
        <v>0.13919999999999999</v>
      </c>
      <c r="O36">
        <v>0</v>
      </c>
      <c r="P36">
        <v>2.95</v>
      </c>
      <c r="Q36">
        <v>0.3</v>
      </c>
      <c r="R36">
        <v>1.2500000000000001E-2</v>
      </c>
      <c r="S36">
        <v>0</v>
      </c>
      <c r="T36">
        <v>1</v>
      </c>
      <c r="U36">
        <v>1</v>
      </c>
      <c r="V36">
        <v>1</v>
      </c>
      <c r="W36">
        <v>1</v>
      </c>
      <c r="X36" t="s">
        <v>95</v>
      </c>
    </row>
    <row r="37" spans="1:24" x14ac:dyDescent="0.2">
      <c r="A37">
        <v>306259</v>
      </c>
      <c r="B37" t="s">
        <v>22</v>
      </c>
      <c r="C37" t="s">
        <v>83</v>
      </c>
      <c r="D37" s="1">
        <v>36578</v>
      </c>
      <c r="E37">
        <v>1</v>
      </c>
      <c r="F37">
        <v>0</v>
      </c>
      <c r="G37">
        <v>1</v>
      </c>
      <c r="H37">
        <v>1</v>
      </c>
      <c r="I37">
        <v>28</v>
      </c>
      <c r="J37" t="s">
        <v>21</v>
      </c>
      <c r="K37" s="1">
        <v>36617</v>
      </c>
      <c r="L37">
        <v>200000</v>
      </c>
      <c r="M37">
        <v>0</v>
      </c>
      <c r="N37">
        <v>0</v>
      </c>
      <c r="O37">
        <v>0</v>
      </c>
      <c r="P37">
        <v>0</v>
      </c>
      <c r="Q37">
        <v>0.16250000000000001</v>
      </c>
      <c r="R37">
        <v>0</v>
      </c>
      <c r="S37">
        <v>0.16500000000000001</v>
      </c>
      <c r="T37">
        <v>0</v>
      </c>
      <c r="U37">
        <v>1</v>
      </c>
      <c r="V37">
        <v>0</v>
      </c>
      <c r="W37">
        <v>0</v>
      </c>
      <c r="X37" t="s">
        <v>96</v>
      </c>
    </row>
    <row r="38" spans="1:24" x14ac:dyDescent="0.2">
      <c r="A38">
        <v>306260</v>
      </c>
      <c r="B38" t="s">
        <v>22</v>
      </c>
      <c r="C38" t="s">
        <v>83</v>
      </c>
      <c r="D38" s="1">
        <v>36578</v>
      </c>
      <c r="E38">
        <v>2</v>
      </c>
      <c r="F38">
        <v>0</v>
      </c>
      <c r="G38">
        <v>1</v>
      </c>
      <c r="H38">
        <v>1</v>
      </c>
      <c r="I38">
        <v>28</v>
      </c>
      <c r="J38" t="s">
        <v>21</v>
      </c>
      <c r="K38" s="1">
        <v>36892</v>
      </c>
      <c r="L38">
        <v>200000</v>
      </c>
      <c r="M38">
        <v>0</v>
      </c>
      <c r="N38">
        <v>0</v>
      </c>
      <c r="O38">
        <v>0</v>
      </c>
      <c r="P38">
        <v>0</v>
      </c>
      <c r="Q38">
        <v>0.3</v>
      </c>
      <c r="R38">
        <v>0</v>
      </c>
      <c r="S38">
        <v>0.28999999999999998</v>
      </c>
      <c r="T38">
        <v>0</v>
      </c>
      <c r="U38">
        <v>1</v>
      </c>
      <c r="V38">
        <v>0</v>
      </c>
      <c r="W38">
        <v>0</v>
      </c>
      <c r="X38" t="s">
        <v>97</v>
      </c>
    </row>
    <row r="39" spans="1:24" x14ac:dyDescent="0.2">
      <c r="A39">
        <v>306261</v>
      </c>
      <c r="B39" t="s">
        <v>22</v>
      </c>
      <c r="C39" t="s">
        <v>83</v>
      </c>
      <c r="D39" s="1">
        <v>36578</v>
      </c>
      <c r="E39">
        <v>2</v>
      </c>
      <c r="F39">
        <v>0</v>
      </c>
      <c r="G39">
        <v>1</v>
      </c>
      <c r="H39">
        <v>1</v>
      </c>
      <c r="I39">
        <v>28</v>
      </c>
      <c r="J39" t="s">
        <v>21</v>
      </c>
      <c r="K39" s="1">
        <v>36617</v>
      </c>
      <c r="L39">
        <v>200000</v>
      </c>
      <c r="M39">
        <v>0</v>
      </c>
      <c r="N39">
        <v>0</v>
      </c>
      <c r="O39">
        <v>0</v>
      </c>
      <c r="P39">
        <v>0</v>
      </c>
      <c r="Q39">
        <v>0.16250000000000001</v>
      </c>
      <c r="R39">
        <v>0</v>
      </c>
      <c r="S39">
        <v>0.16500000000000001</v>
      </c>
      <c r="T39">
        <v>0</v>
      </c>
      <c r="U39">
        <v>1</v>
      </c>
      <c r="V39">
        <v>0</v>
      </c>
      <c r="W39">
        <v>0</v>
      </c>
      <c r="X39" t="s">
        <v>98</v>
      </c>
    </row>
    <row r="40" spans="1:24" x14ac:dyDescent="0.2">
      <c r="A40">
        <v>306263</v>
      </c>
      <c r="B40" t="s">
        <v>22</v>
      </c>
      <c r="C40" t="s">
        <v>83</v>
      </c>
      <c r="D40" s="1">
        <v>36578</v>
      </c>
      <c r="E40">
        <v>1</v>
      </c>
      <c r="F40">
        <v>0</v>
      </c>
      <c r="G40">
        <v>1</v>
      </c>
      <c r="H40">
        <v>1</v>
      </c>
      <c r="I40">
        <v>28</v>
      </c>
      <c r="J40" t="s">
        <v>21</v>
      </c>
      <c r="K40" s="1">
        <v>36617</v>
      </c>
      <c r="L40">
        <v>200000</v>
      </c>
      <c r="M40">
        <v>0</v>
      </c>
      <c r="N40">
        <v>0</v>
      </c>
      <c r="O40">
        <v>0</v>
      </c>
      <c r="P40">
        <v>0</v>
      </c>
      <c r="Q40">
        <v>0.16250000000000001</v>
      </c>
      <c r="R40">
        <v>0</v>
      </c>
      <c r="S40">
        <v>0.16500000000000001</v>
      </c>
      <c r="T40">
        <v>0</v>
      </c>
      <c r="U40">
        <v>1</v>
      </c>
      <c r="V40">
        <v>0</v>
      </c>
      <c r="W40">
        <v>0</v>
      </c>
      <c r="X40" t="s">
        <v>99</v>
      </c>
    </row>
    <row r="41" spans="1:24" x14ac:dyDescent="0.2">
      <c r="A41">
        <v>305970</v>
      </c>
      <c r="B41" t="s">
        <v>100</v>
      </c>
      <c r="C41" t="s">
        <v>53</v>
      </c>
      <c r="D41" s="1">
        <v>36560</v>
      </c>
      <c r="E41">
        <v>2</v>
      </c>
      <c r="F41">
        <v>0</v>
      </c>
      <c r="G41">
        <v>0</v>
      </c>
      <c r="H41">
        <v>0</v>
      </c>
      <c r="I41">
        <v>28</v>
      </c>
      <c r="J41" t="s">
        <v>21</v>
      </c>
      <c r="K41" s="1">
        <v>36586</v>
      </c>
      <c r="L41">
        <v>450000</v>
      </c>
      <c r="M41">
        <v>0</v>
      </c>
      <c r="N41">
        <v>0</v>
      </c>
      <c r="O41">
        <v>0</v>
      </c>
      <c r="P41">
        <v>0</v>
      </c>
      <c r="Q41">
        <v>0.16</v>
      </c>
      <c r="R41">
        <v>0</v>
      </c>
      <c r="S41">
        <v>0.16250000000000001</v>
      </c>
      <c r="T41">
        <v>0</v>
      </c>
      <c r="U41">
        <v>1</v>
      </c>
      <c r="V41">
        <v>0</v>
      </c>
      <c r="W41">
        <v>0</v>
      </c>
      <c r="X41" t="s">
        <v>101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1"/>
  <sheetViews>
    <sheetView topLeftCell="A10" workbookViewId="0">
      <selection activeCell="D42" sqref="D42"/>
    </sheetView>
  </sheetViews>
  <sheetFormatPr defaultRowHeight="12.75" x14ac:dyDescent="0.2"/>
  <cols>
    <col min="1" max="1" width="9.42578125" bestFit="1" customWidth="1"/>
    <col min="2" max="2" width="11.42578125" bestFit="1" customWidth="1"/>
    <col min="3" max="3" width="23.42578125" bestFit="1" customWidth="1"/>
    <col min="5" max="5" width="9.7109375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 s="1">
        <v>36580</v>
      </c>
      <c r="B2" s="1">
        <v>36586</v>
      </c>
      <c r="C2" t="s">
        <v>16</v>
      </c>
      <c r="D2">
        <v>46141.209342000002</v>
      </c>
      <c r="E2">
        <v>42850.685308</v>
      </c>
      <c r="F2">
        <v>3697.0696549999998</v>
      </c>
      <c r="G2">
        <v>-371.47895899999997</v>
      </c>
      <c r="H2">
        <v>0</v>
      </c>
      <c r="I2">
        <v>0</v>
      </c>
      <c r="J2">
        <v>-147.362404</v>
      </c>
      <c r="K2">
        <v>-3473.674278</v>
      </c>
      <c r="L2">
        <v>16510.175968</v>
      </c>
      <c r="M2">
        <v>43859.326317999999</v>
      </c>
      <c r="N2">
        <v>0</v>
      </c>
      <c r="O2">
        <v>-20000</v>
      </c>
    </row>
    <row r="3" spans="1:15" x14ac:dyDescent="0.2">
      <c r="A3" s="1">
        <v>36580</v>
      </c>
      <c r="B3" s="1">
        <v>36586</v>
      </c>
      <c r="C3" t="s">
        <v>17</v>
      </c>
      <c r="D3">
        <v>15094.042912000001</v>
      </c>
      <c r="E3">
        <v>14781.966098999999</v>
      </c>
      <c r="F3">
        <v>172.17288099999999</v>
      </c>
      <c r="G3">
        <v>-43.043219999999998</v>
      </c>
      <c r="H3">
        <v>0</v>
      </c>
      <c r="I3">
        <v>0</v>
      </c>
      <c r="J3">
        <v>2412.784146</v>
      </c>
      <c r="K3">
        <v>5739.0960189999996</v>
      </c>
      <c r="L3">
        <v>5739.0960189999996</v>
      </c>
      <c r="M3">
        <v>14758.100171</v>
      </c>
      <c r="N3">
        <v>0</v>
      </c>
      <c r="O3">
        <v>2466</v>
      </c>
    </row>
    <row r="4" spans="1:15" x14ac:dyDescent="0.2">
      <c r="A4" s="1">
        <v>36580</v>
      </c>
      <c r="B4" s="1">
        <v>36586</v>
      </c>
      <c r="C4" t="s">
        <v>18</v>
      </c>
      <c r="D4">
        <v>274274.76016900002</v>
      </c>
      <c r="E4">
        <v>271472.23430299998</v>
      </c>
      <c r="F4">
        <v>3736.7011539999999</v>
      </c>
      <c r="G4">
        <v>-934.17528900000002</v>
      </c>
      <c r="H4">
        <v>0</v>
      </c>
      <c r="I4">
        <v>0</v>
      </c>
      <c r="J4">
        <v>-15330.246574000001</v>
      </c>
      <c r="K4">
        <v>124556.705147</v>
      </c>
      <c r="L4">
        <v>124556.705147</v>
      </c>
      <c r="M4">
        <v>320297.887583</v>
      </c>
      <c r="N4">
        <v>0</v>
      </c>
      <c r="O4">
        <v>-14230</v>
      </c>
    </row>
    <row r="5" spans="1:15" x14ac:dyDescent="0.2">
      <c r="A5" s="1">
        <v>36580</v>
      </c>
      <c r="B5" s="1">
        <v>36586</v>
      </c>
      <c r="C5" t="s">
        <v>19</v>
      </c>
      <c r="D5">
        <v>273284.00659499998</v>
      </c>
      <c r="E5">
        <v>306927.05894399999</v>
      </c>
      <c r="F5">
        <v>34226.830291999999</v>
      </c>
      <c r="G5">
        <v>1931.18848</v>
      </c>
      <c r="H5">
        <v>0</v>
      </c>
      <c r="I5">
        <v>0</v>
      </c>
      <c r="J5">
        <v>-379693.15467100003</v>
      </c>
      <c r="K5">
        <v>-129895.026598</v>
      </c>
      <c r="L5">
        <v>0</v>
      </c>
      <c r="M5">
        <v>0</v>
      </c>
      <c r="N5">
        <v>-128745.898617</v>
      </c>
      <c r="O5">
        <v>-510000</v>
      </c>
    </row>
    <row r="6" spans="1:15" x14ac:dyDescent="0.2">
      <c r="A6" s="1">
        <v>36580</v>
      </c>
      <c r="B6" s="1">
        <v>36586</v>
      </c>
      <c r="C6" t="s">
        <v>20</v>
      </c>
      <c r="D6">
        <v>20302.099209</v>
      </c>
      <c r="E6">
        <v>-1705.9911050000001</v>
      </c>
      <c r="F6">
        <v>-2000.935084</v>
      </c>
      <c r="G6">
        <v>-65.136511999999996</v>
      </c>
      <c r="H6">
        <v>0</v>
      </c>
      <c r="I6">
        <v>0</v>
      </c>
      <c r="J6">
        <v>7318.7091600000003</v>
      </c>
      <c r="K6">
        <v>7318.7091600000003</v>
      </c>
      <c r="L6">
        <v>7318.7091600000003</v>
      </c>
      <c r="M6">
        <v>20302.119512000001</v>
      </c>
      <c r="N6">
        <v>7318.7091600000003</v>
      </c>
      <c r="O6">
        <v>7390</v>
      </c>
    </row>
    <row r="7" spans="1:15" x14ac:dyDescent="0.2">
      <c r="A7" s="1">
        <v>36580</v>
      </c>
      <c r="B7" s="1">
        <v>36586</v>
      </c>
      <c r="C7" t="s">
        <v>21</v>
      </c>
      <c r="D7">
        <v>0</v>
      </c>
      <c r="E7">
        <v>2418.0458800000001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36580</v>
      </c>
      <c r="B8" s="1">
        <v>36586</v>
      </c>
      <c r="C8" t="s">
        <v>22</v>
      </c>
      <c r="D8">
        <v>175410.218501</v>
      </c>
      <c r="E8">
        <v>32381.642099000001</v>
      </c>
      <c r="F8">
        <v>-7799.0303970000004</v>
      </c>
      <c r="G8">
        <v>0</v>
      </c>
      <c r="H8">
        <v>-1275.7688869999999</v>
      </c>
      <c r="I8">
        <v>0</v>
      </c>
      <c r="J8">
        <v>5656.2465769999999</v>
      </c>
      <c r="K8">
        <v>455292.87710799999</v>
      </c>
      <c r="L8">
        <v>455292.87710799999</v>
      </c>
      <c r="M8">
        <v>1253075.3658350001</v>
      </c>
      <c r="N8">
        <v>445658.87982799998</v>
      </c>
      <c r="O8">
        <v>0</v>
      </c>
    </row>
    <row r="9" spans="1:15" x14ac:dyDescent="0.2">
      <c r="A9" s="1">
        <v>36580</v>
      </c>
      <c r="B9" s="1">
        <v>36617</v>
      </c>
      <c r="C9" t="s">
        <v>22</v>
      </c>
      <c r="D9">
        <v>-551155.83309700002</v>
      </c>
      <c r="E9">
        <v>816.62115900000003</v>
      </c>
      <c r="F9">
        <v>-31.068168</v>
      </c>
      <c r="G9">
        <v>0</v>
      </c>
      <c r="H9">
        <v>30.995076999999998</v>
      </c>
      <c r="I9">
        <v>0</v>
      </c>
      <c r="J9">
        <v>-2484.476001</v>
      </c>
      <c r="K9">
        <v>-2484.476001</v>
      </c>
      <c r="L9">
        <v>-201313.793974</v>
      </c>
      <c r="M9">
        <v>-556017.74554200005</v>
      </c>
      <c r="N9">
        <v>-197053.99409399999</v>
      </c>
      <c r="O9">
        <v>200000</v>
      </c>
    </row>
    <row r="10" spans="1:15" x14ac:dyDescent="0.2">
      <c r="A10" s="1">
        <v>36580</v>
      </c>
      <c r="B10" s="1">
        <v>36892</v>
      </c>
      <c r="C10" t="s">
        <v>22</v>
      </c>
      <c r="D10">
        <v>646522.761268</v>
      </c>
      <c r="E10">
        <v>-1891.4519869999999</v>
      </c>
      <c r="F10">
        <v>0</v>
      </c>
      <c r="G10">
        <v>0</v>
      </c>
      <c r="H10">
        <v>5.0283220000000002</v>
      </c>
      <c r="I10">
        <v>0</v>
      </c>
      <c r="J10">
        <v>2191.2629339999999</v>
      </c>
      <c r="K10">
        <v>2191.2629339999999</v>
      </c>
      <c r="L10">
        <v>191336.461602</v>
      </c>
      <c r="M10">
        <v>637730.22914199997</v>
      </c>
      <c r="N10">
        <v>187287.782075</v>
      </c>
      <c r="O10">
        <v>-200000</v>
      </c>
    </row>
    <row r="11" spans="1:15" x14ac:dyDescent="0.2">
      <c r="A11" s="1">
        <v>36580</v>
      </c>
      <c r="B11" s="1">
        <v>36586</v>
      </c>
      <c r="C11" t="s">
        <v>100</v>
      </c>
      <c r="D11">
        <v>8992.7326109999995</v>
      </c>
      <c r="E11">
        <v>0</v>
      </c>
      <c r="F11">
        <v>7868.6410340000002</v>
      </c>
      <c r="G11">
        <v>0</v>
      </c>
      <c r="H11">
        <v>0</v>
      </c>
      <c r="I11">
        <v>0</v>
      </c>
      <c r="J11">
        <v>0</v>
      </c>
      <c r="K11">
        <v>-449636.63053099997</v>
      </c>
      <c r="L11">
        <v>0</v>
      </c>
      <c r="M11">
        <v>0</v>
      </c>
      <c r="N11">
        <v>0</v>
      </c>
      <c r="O11">
        <v>-450000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4"/>
  <sheetViews>
    <sheetView workbookViewId="0">
      <selection activeCell="C5" sqref="C5"/>
    </sheetView>
  </sheetViews>
  <sheetFormatPr defaultRowHeight="12.75" x14ac:dyDescent="0.2"/>
  <cols>
    <col min="1" max="2" width="18.42578125" bestFit="1" customWidth="1"/>
    <col min="3" max="3" width="12" bestFit="1" customWidth="1"/>
    <col min="4" max="4" width="8" bestFit="1" customWidth="1"/>
  </cols>
  <sheetData>
    <row r="1" spans="1:4" x14ac:dyDescent="0.2">
      <c r="A1" t="s">
        <v>2</v>
      </c>
      <c r="B1" t="s">
        <v>25</v>
      </c>
      <c r="C1" t="s">
        <v>4</v>
      </c>
      <c r="D1" t="s">
        <v>15</v>
      </c>
    </row>
    <row r="2" spans="1:4" x14ac:dyDescent="0.2">
      <c r="A2" s="1">
        <v>36312</v>
      </c>
      <c r="B2" t="s">
        <v>16</v>
      </c>
      <c r="C2">
        <v>426092.505</v>
      </c>
      <c r="D2">
        <v>485923</v>
      </c>
    </row>
    <row r="3" spans="1:4" x14ac:dyDescent="0.2">
      <c r="A3" s="1">
        <v>36312</v>
      </c>
      <c r="B3" t="s">
        <v>17</v>
      </c>
      <c r="C3">
        <v>69133.02</v>
      </c>
      <c r="D3">
        <v>135451</v>
      </c>
    </row>
    <row r="4" spans="1:4" x14ac:dyDescent="0.2">
      <c r="A4" s="1">
        <v>36312</v>
      </c>
      <c r="B4" t="s">
        <v>18</v>
      </c>
      <c r="C4">
        <v>819893.94</v>
      </c>
      <c r="D4">
        <v>574727</v>
      </c>
    </row>
    <row r="5" spans="1:4" x14ac:dyDescent="0.2">
      <c r="A5" s="1">
        <v>36312</v>
      </c>
      <c r="B5" t="s">
        <v>19</v>
      </c>
      <c r="C5">
        <v>2656175</v>
      </c>
      <c r="D5">
        <v>1690000</v>
      </c>
    </row>
    <row r="6" spans="1:4" x14ac:dyDescent="0.2">
      <c r="A6" s="1">
        <v>36312</v>
      </c>
      <c r="B6" t="s">
        <v>22</v>
      </c>
      <c r="C6">
        <v>2000186.1889549999</v>
      </c>
      <c r="D6">
        <v>819779</v>
      </c>
    </row>
    <row r="7" spans="1:4" x14ac:dyDescent="0.2">
      <c r="A7" s="1">
        <v>36312</v>
      </c>
      <c r="B7" t="s">
        <v>23</v>
      </c>
      <c r="C7">
        <v>1207577.55</v>
      </c>
      <c r="D7">
        <v>892310</v>
      </c>
    </row>
    <row r="8" spans="1:4" x14ac:dyDescent="0.2">
      <c r="A8" s="1">
        <v>36342</v>
      </c>
      <c r="B8" t="s">
        <v>16</v>
      </c>
      <c r="C8">
        <v>389550.63</v>
      </c>
      <c r="D8">
        <v>152466</v>
      </c>
    </row>
    <row r="9" spans="1:4" x14ac:dyDescent="0.2">
      <c r="A9" s="1">
        <v>36342</v>
      </c>
      <c r="B9" t="s">
        <v>17</v>
      </c>
      <c r="C9">
        <v>98284.479999999996</v>
      </c>
      <c r="D9">
        <v>41296</v>
      </c>
    </row>
    <row r="10" spans="1:4" x14ac:dyDescent="0.2">
      <c r="A10" s="1">
        <v>36342</v>
      </c>
      <c r="B10" t="s">
        <v>18</v>
      </c>
      <c r="C10">
        <v>604746.1</v>
      </c>
      <c r="D10">
        <v>254095</v>
      </c>
    </row>
    <row r="11" spans="1:4" x14ac:dyDescent="0.2">
      <c r="A11" s="1">
        <v>36342</v>
      </c>
      <c r="B11" t="s">
        <v>19</v>
      </c>
      <c r="C11">
        <v>777900</v>
      </c>
      <c r="D11">
        <v>930000</v>
      </c>
    </row>
    <row r="12" spans="1:4" x14ac:dyDescent="0.2">
      <c r="A12" s="1">
        <v>36342</v>
      </c>
      <c r="B12" t="s">
        <v>22</v>
      </c>
      <c r="C12">
        <v>149240.867868</v>
      </c>
      <c r="D12">
        <v>60221</v>
      </c>
    </row>
    <row r="13" spans="1:4" x14ac:dyDescent="0.2">
      <c r="A13" s="1">
        <v>36342</v>
      </c>
      <c r="B13" t="s">
        <v>23</v>
      </c>
      <c r="C13">
        <v>1240332</v>
      </c>
      <c r="D13">
        <v>900000</v>
      </c>
    </row>
    <row r="14" spans="1:4" x14ac:dyDescent="0.2">
      <c r="A14" s="1">
        <v>36373</v>
      </c>
      <c r="B14" t="s">
        <v>18</v>
      </c>
      <c r="C14">
        <v>0</v>
      </c>
      <c r="D14">
        <v>251540</v>
      </c>
    </row>
    <row r="15" spans="1:4" x14ac:dyDescent="0.2">
      <c r="A15" s="1">
        <v>36373</v>
      </c>
      <c r="B15" t="s">
        <v>19</v>
      </c>
      <c r="C15">
        <v>731767</v>
      </c>
      <c r="D15">
        <v>800000</v>
      </c>
    </row>
    <row r="16" spans="1:4" x14ac:dyDescent="0.2">
      <c r="A16" s="1">
        <v>36373</v>
      </c>
      <c r="B16" t="s">
        <v>23</v>
      </c>
      <c r="C16">
        <v>1259545</v>
      </c>
      <c r="D16">
        <v>371000</v>
      </c>
    </row>
    <row r="17" spans="1:4" x14ac:dyDescent="0.2">
      <c r="A17" s="1">
        <v>36404</v>
      </c>
      <c r="B17" t="s">
        <v>18</v>
      </c>
      <c r="C17">
        <v>0</v>
      </c>
      <c r="D17">
        <v>251540</v>
      </c>
    </row>
    <row r="18" spans="1:4" x14ac:dyDescent="0.2">
      <c r="A18" s="1">
        <v>36404</v>
      </c>
      <c r="B18" t="s">
        <v>19</v>
      </c>
      <c r="C18">
        <v>540799.69999999995</v>
      </c>
      <c r="D18">
        <v>570000</v>
      </c>
    </row>
    <row r="19" spans="1:4" x14ac:dyDescent="0.2">
      <c r="A19" s="1">
        <v>36434</v>
      </c>
      <c r="B19" t="s">
        <v>16</v>
      </c>
      <c r="C19">
        <v>29854.44</v>
      </c>
      <c r="D19">
        <v>104484</v>
      </c>
    </row>
    <row r="20" spans="1:4" x14ac:dyDescent="0.2">
      <c r="A20" s="1">
        <v>36434</v>
      </c>
      <c r="B20" t="s">
        <v>17</v>
      </c>
      <c r="C20">
        <v>-1622.56</v>
      </c>
      <c r="D20">
        <v>20282</v>
      </c>
    </row>
    <row r="21" spans="1:4" x14ac:dyDescent="0.2">
      <c r="A21" s="1">
        <v>36434</v>
      </c>
      <c r="B21" t="s">
        <v>18</v>
      </c>
      <c r="C21">
        <v>-39904.6</v>
      </c>
      <c r="D21">
        <v>751540</v>
      </c>
    </row>
    <row r="22" spans="1:4" x14ac:dyDescent="0.2">
      <c r="A22" s="1">
        <v>36434</v>
      </c>
      <c r="B22" t="s">
        <v>19</v>
      </c>
      <c r="C22">
        <v>116020.5</v>
      </c>
      <c r="D22">
        <v>2644000</v>
      </c>
    </row>
    <row r="23" spans="1:4" x14ac:dyDescent="0.2">
      <c r="A23" s="1">
        <v>36434</v>
      </c>
      <c r="B23" t="s">
        <v>20</v>
      </c>
      <c r="C23">
        <v>101643.12</v>
      </c>
      <c r="D23">
        <v>68304</v>
      </c>
    </row>
    <row r="24" spans="1:4" x14ac:dyDescent="0.2">
      <c r="A24" s="1">
        <v>36434</v>
      </c>
      <c r="B24" t="s">
        <v>23</v>
      </c>
      <c r="C24">
        <v>161494.42000000001</v>
      </c>
      <c r="D24">
        <v>673620</v>
      </c>
    </row>
    <row r="25" spans="1:4" x14ac:dyDescent="0.2">
      <c r="A25" s="1">
        <v>36434</v>
      </c>
      <c r="B25" t="s">
        <v>81</v>
      </c>
      <c r="C25">
        <v>0</v>
      </c>
      <c r="D25">
        <v>295024</v>
      </c>
    </row>
    <row r="26" spans="1:4" x14ac:dyDescent="0.2">
      <c r="A26" s="1">
        <v>36434</v>
      </c>
      <c r="B26" t="s">
        <v>24</v>
      </c>
      <c r="C26">
        <v>212339.20247700001</v>
      </c>
      <c r="D26">
        <v>149851</v>
      </c>
    </row>
    <row r="27" spans="1:4" x14ac:dyDescent="0.2">
      <c r="A27" s="1">
        <v>36465</v>
      </c>
      <c r="B27" t="s">
        <v>19</v>
      </c>
      <c r="C27">
        <v>-265257.09999999998</v>
      </c>
      <c r="D27">
        <v>650000</v>
      </c>
    </row>
    <row r="28" spans="1:4" x14ac:dyDescent="0.2">
      <c r="A28" s="1">
        <v>36465</v>
      </c>
      <c r="B28" t="s">
        <v>20</v>
      </c>
      <c r="C28">
        <v>0</v>
      </c>
      <c r="D28">
        <v>0</v>
      </c>
    </row>
    <row r="29" spans="1:4" x14ac:dyDescent="0.2">
      <c r="A29" s="1">
        <v>36495</v>
      </c>
      <c r="B29" t="s">
        <v>19</v>
      </c>
      <c r="C29">
        <v>-1806671.4</v>
      </c>
      <c r="D29">
        <v>3780000</v>
      </c>
    </row>
    <row r="30" spans="1:4" x14ac:dyDescent="0.2">
      <c r="A30" s="1">
        <v>36495</v>
      </c>
      <c r="B30" t="s">
        <v>79</v>
      </c>
      <c r="C30">
        <v>-8346.7999999999993</v>
      </c>
      <c r="D30">
        <v>40000</v>
      </c>
    </row>
    <row r="31" spans="1:4" x14ac:dyDescent="0.2">
      <c r="A31" s="1">
        <v>36495</v>
      </c>
      <c r="B31" t="s">
        <v>20</v>
      </c>
      <c r="C31">
        <v>-16708.526089999999</v>
      </c>
      <c r="D31">
        <v>42054</v>
      </c>
    </row>
    <row r="32" spans="1:4" x14ac:dyDescent="0.2">
      <c r="A32" s="1">
        <v>36495</v>
      </c>
      <c r="B32" t="s">
        <v>21</v>
      </c>
      <c r="C32">
        <v>0</v>
      </c>
      <c r="D32">
        <v>200000</v>
      </c>
    </row>
    <row r="33" spans="1:4" x14ac:dyDescent="0.2">
      <c r="A33" s="1">
        <v>36495</v>
      </c>
      <c r="B33" t="s">
        <v>22</v>
      </c>
      <c r="C33">
        <v>-827736.73736300005</v>
      </c>
      <c r="D33">
        <v>690000</v>
      </c>
    </row>
    <row r="34" spans="1:4" x14ac:dyDescent="0.2">
      <c r="A34" s="1">
        <v>36495</v>
      </c>
      <c r="B34" t="s">
        <v>23</v>
      </c>
      <c r="C34">
        <v>-1304400</v>
      </c>
      <c r="D34">
        <v>2140000</v>
      </c>
    </row>
    <row r="35" spans="1:4" x14ac:dyDescent="0.2">
      <c r="A35" s="1">
        <v>36495</v>
      </c>
      <c r="B35" t="s">
        <v>24</v>
      </c>
      <c r="C35">
        <v>-104415.65697900001</v>
      </c>
      <c r="D35">
        <v>150000</v>
      </c>
    </row>
    <row r="36" spans="1:4" x14ac:dyDescent="0.2">
      <c r="A36" s="1">
        <v>36526</v>
      </c>
      <c r="B36" t="s">
        <v>16</v>
      </c>
      <c r="C36">
        <v>-732829.3175</v>
      </c>
      <c r="D36">
        <v>846413</v>
      </c>
    </row>
    <row r="37" spans="1:4" x14ac:dyDescent="0.2">
      <c r="A37" s="1">
        <v>36526</v>
      </c>
      <c r="B37" t="s">
        <v>17</v>
      </c>
      <c r="C37">
        <v>-148201.87</v>
      </c>
      <c r="D37">
        <v>92533</v>
      </c>
    </row>
    <row r="38" spans="1:4" x14ac:dyDescent="0.2">
      <c r="A38" s="1">
        <v>36526</v>
      </c>
      <c r="B38" t="s">
        <v>18</v>
      </c>
      <c r="C38">
        <v>-1067826.1200000001</v>
      </c>
      <c r="D38">
        <v>1176908</v>
      </c>
    </row>
    <row r="39" spans="1:4" x14ac:dyDescent="0.2">
      <c r="A39" s="1">
        <v>36526</v>
      </c>
      <c r="B39" t="s">
        <v>19</v>
      </c>
      <c r="C39">
        <v>-1932870</v>
      </c>
      <c r="D39">
        <v>3890000</v>
      </c>
    </row>
    <row r="40" spans="1:4" x14ac:dyDescent="0.2">
      <c r="A40" s="1">
        <v>36526</v>
      </c>
      <c r="B40" t="s">
        <v>20</v>
      </c>
      <c r="C40">
        <v>-71206.959499999997</v>
      </c>
      <c r="D40">
        <v>191350</v>
      </c>
    </row>
    <row r="41" spans="1:4" x14ac:dyDescent="0.2">
      <c r="A41" s="1">
        <v>36526</v>
      </c>
      <c r="B41" t="s">
        <v>21</v>
      </c>
      <c r="C41">
        <v>0</v>
      </c>
      <c r="D41">
        <v>640000</v>
      </c>
    </row>
    <row r="42" spans="1:4" x14ac:dyDescent="0.2">
      <c r="A42" s="1">
        <v>36526</v>
      </c>
      <c r="B42" t="s">
        <v>22</v>
      </c>
      <c r="C42">
        <v>-1910202.6735729999</v>
      </c>
      <c r="D42">
        <v>4050000</v>
      </c>
    </row>
    <row r="43" spans="1:4" x14ac:dyDescent="0.2">
      <c r="A43" s="1">
        <v>36526</v>
      </c>
      <c r="B43" t="s">
        <v>23</v>
      </c>
      <c r="C43">
        <v>-1551200</v>
      </c>
      <c r="D43">
        <v>4840000</v>
      </c>
    </row>
    <row r="44" spans="1:4" x14ac:dyDescent="0.2">
      <c r="A44" s="1">
        <v>36526</v>
      </c>
      <c r="B44" t="s">
        <v>24</v>
      </c>
      <c r="C44">
        <v>-141854.19566100001</v>
      </c>
      <c r="D44">
        <v>200000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ForwardbyDeal</vt:lpstr>
      <vt:lpstr>ForwardPosition</vt:lpstr>
      <vt:lpstr>LiquidatedPosition</vt:lpstr>
      <vt:lpstr>CurveDate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pkoepp</dc:creator>
  <cp:lastModifiedBy>Jan Havlíček</cp:lastModifiedBy>
  <cp:lastPrinted>2000-02-25T14:44:40Z</cp:lastPrinted>
  <dcterms:created xsi:type="dcterms:W3CDTF">1999-06-02T21:32:55Z</dcterms:created>
  <dcterms:modified xsi:type="dcterms:W3CDTF">2023-09-10T14:07:51Z</dcterms:modified>
</cp:coreProperties>
</file>