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3D421D6-6D29-4F85-B693-0142155BB595}" xr6:coauthVersionLast="47" xr6:coauthVersionMax="47" xr10:uidLastSave="{00000000-0000-0000-0000-000000000000}"/>
  <bookViews>
    <workbookView xWindow="-120" yWindow="-120" windowWidth="38640" windowHeight="15720" activeTab="1"/>
  </bookViews>
  <sheets>
    <sheet name="Contractual Volumes" sheetId="1" r:id="rId1"/>
    <sheet name="Actual Volumes" sheetId="2" r:id="rId2"/>
  </sheets>
  <calcPr calcId="0"/>
</workbook>
</file>

<file path=xl/calcChain.xml><?xml version="1.0" encoding="utf-8"?>
<calcChain xmlns="http://schemas.openxmlformats.org/spreadsheetml/2006/main">
  <c r="C10" i="2" l="1"/>
  <c r="D10" i="2"/>
  <c r="E10" i="2"/>
  <c r="F10" i="2"/>
  <c r="G10" i="2"/>
  <c r="H10" i="2"/>
  <c r="I10" i="2"/>
  <c r="J10" i="2"/>
  <c r="K10" i="2"/>
  <c r="L10" i="2"/>
  <c r="M10" i="2"/>
</calcChain>
</file>

<file path=xl/sharedStrings.xml><?xml version="1.0" encoding="utf-8"?>
<sst xmlns="http://schemas.openxmlformats.org/spreadsheetml/2006/main" count="110" uniqueCount="63">
  <si>
    <t>City of Brazoria</t>
  </si>
  <si>
    <t>Central Illinois Light Company</t>
  </si>
  <si>
    <t>D &amp; H Gas Company, Inc.</t>
  </si>
  <si>
    <t>Markham Gas</t>
  </si>
  <si>
    <t>Reliant Energy - Entex</t>
  </si>
  <si>
    <t>Reliant Energy - HL&amp;P</t>
  </si>
  <si>
    <t>Southern Union Company</t>
  </si>
  <si>
    <t>Texas Utilities Fuel Company (Now TXU Fuel Co.)</t>
  </si>
  <si>
    <t>Unit Gas Transmission Company, Inc.</t>
  </si>
  <si>
    <t>MIN</t>
  </si>
  <si>
    <t>MAX</t>
  </si>
  <si>
    <t>GLOBAL</t>
  </si>
  <si>
    <t>CONTRACT #</t>
  </si>
  <si>
    <t>COMMENTS</t>
  </si>
  <si>
    <t>Union Carbide Corporation (1)</t>
  </si>
  <si>
    <t>(1)  Cash flow has to remain under ENA because of financing/monetization</t>
  </si>
  <si>
    <t>SALES CUSTOMER</t>
  </si>
  <si>
    <t>96012228</t>
  </si>
  <si>
    <t>96000389</t>
  </si>
  <si>
    <t>DCQ</t>
  </si>
  <si>
    <t>96007529</t>
  </si>
  <si>
    <t>96003353</t>
  </si>
  <si>
    <t>96035628</t>
  </si>
  <si>
    <t>Per Ami Chokshi's spreadsheet</t>
  </si>
  <si>
    <t>(MMBtu/d)</t>
  </si>
  <si>
    <t xml:space="preserve">     March - October</t>
  </si>
  <si>
    <t xml:space="preserve">     November</t>
  </si>
  <si>
    <t xml:space="preserve">     December - February</t>
  </si>
  <si>
    <t>VOLUME</t>
  </si>
  <si>
    <t>Per Transaction Agreement eff. 9/1/97 thru 8/31/02</t>
  </si>
  <si>
    <t>Per Revised Confirmation Letter</t>
  </si>
  <si>
    <t>Not in Livelink; not in File Room database; GTC Sale Firm - eff. 4/1/00; Not on Ami Chokshi's spreadsheet; Volume per Sitara Deal #212283 (4/00 thru 10/00)</t>
  </si>
  <si>
    <t>Per 1993 K - 550 MMBtu/d; per 1996 Confirm GTC - 48 MMBtu/d</t>
  </si>
  <si>
    <t>96016888</t>
  </si>
  <si>
    <t>Daily volume up to 4,500; Excess daily volume 4,501 - 28,000</t>
  </si>
  <si>
    <t>Daily volume up to 7,500; Excess daily volume: Greater than 7,500</t>
  </si>
  <si>
    <t>Daily volume up to 14,000; Excess daily volume 14,001 - 28,000</t>
  </si>
  <si>
    <t>96002201</t>
  </si>
  <si>
    <t xml:space="preserve">     Peaking purposes</t>
  </si>
  <si>
    <t>Not in excess of 500 MMBtu/hour; Per 11/1/97 Amendment</t>
  </si>
  <si>
    <t>Not in excess of 1,000 MMBtu/hour; Per 11/1/97 Amendment</t>
  </si>
  <si>
    <t xml:space="preserve">     Normal</t>
  </si>
  <si>
    <t>100% required by buyer to meet system supply &amp; operating needs; no specific volumes mentioned in contract</t>
  </si>
  <si>
    <t>(2)</t>
  </si>
  <si>
    <t xml:space="preserve">    BASE (3)</t>
  </si>
  <si>
    <t>(3)  Base Volume is the minimum volume Buyer is required to purchase and receive for supply to Buyer's Galveston Service Area and/or Port Arthur Service Area</t>
  </si>
  <si>
    <t>(2)  Global Contract #'s: 96002113, 96002116, 96004582, 96004597, 96019120</t>
  </si>
  <si>
    <t>96002879</t>
  </si>
  <si>
    <t>96003496</t>
  </si>
  <si>
    <t xml:space="preserve">     June - September</t>
  </si>
  <si>
    <t xml:space="preserve">     October - May</t>
  </si>
  <si>
    <t>FYI - Daren Farmer also listed Merit Energy Partners as an applicable ENA Sales Customer (K# 96000950), but it is an Interruptible Contract with various volumes from 2,000-4,000 MMBtu/d</t>
  </si>
  <si>
    <t>Brazoria, City of</t>
  </si>
  <si>
    <t>96001400</t>
  </si>
  <si>
    <t>ENA SALES - USING HPL'S PIPE - CONTRACTUAL VOLUMES</t>
  </si>
  <si>
    <t>ENA SALES - USING HPL'S PIPE - ACTUAL VOLUMES</t>
  </si>
  <si>
    <t>NA</t>
  </si>
  <si>
    <t>--</t>
  </si>
  <si>
    <t>?</t>
  </si>
  <si>
    <t>A P P R O X I M A T E    V O L U M E S    -    M M B T U / D</t>
  </si>
  <si>
    <t>NOTE:  Volumes listed for May 2000 are not Finals.</t>
  </si>
  <si>
    <t xml:space="preserve">     (Now TXU Fuel Co.)</t>
  </si>
  <si>
    <t>Texas Utilities Fuel Co.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</si>
</sst>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5" xfId="0" applyBorder="1"/>
    <xf numFmtId="0" fontId="1" fillId="0" borderId="6" xfId="0" applyFont="1" applyBorder="1" applyAlignment="1">
      <alignment horizontal="center"/>
    </xf>
    <xf numFmtId="0" fontId="0" fillId="0" borderId="6" xfId="0" applyBorder="1"/>
    <xf numFmtId="0" fontId="0" fillId="0" borderId="7" xfId="0" applyBorder="1"/>
    <xf numFmtId="49" fontId="0" fillId="0" borderId="2" xfId="0" applyNumberFormat="1" applyBorder="1" applyAlignment="1">
      <alignment horizontal="center"/>
    </xf>
    <xf numFmtId="49" fontId="0" fillId="0" borderId="3" xfId="0" applyNumberFormat="1" applyBorder="1" applyAlignment="1">
      <alignment horizontal="center"/>
    </xf>
    <xf numFmtId="0" fontId="0" fillId="0" borderId="7" xfId="0" applyBorder="1" applyAlignment="1">
      <alignment wrapText="1"/>
    </xf>
    <xf numFmtId="49" fontId="0" fillId="0" borderId="3" xfId="0" applyNumberFormat="1" applyBorder="1" applyAlignment="1">
      <alignment horizontal="center" wrapText="1"/>
    </xf>
    <xf numFmtId="0" fontId="0" fillId="0" borderId="8" xfId="0" applyBorder="1"/>
    <xf numFmtId="1" fontId="0" fillId="0" borderId="3" xfId="0" applyNumberFormat="1" applyBorder="1" applyAlignment="1">
      <alignment horizontal="center" wrapText="1"/>
    </xf>
    <xf numFmtId="38" fontId="0" fillId="0" borderId="6" xfId="0" applyNumberFormat="1" applyBorder="1" applyAlignment="1"/>
    <xf numFmtId="38" fontId="0" fillId="0" borderId="9" xfId="0" applyNumberFormat="1" applyBorder="1" applyAlignment="1"/>
    <xf numFmtId="38" fontId="0" fillId="0" borderId="7" xfId="0" applyNumberFormat="1" applyBorder="1" applyAlignment="1"/>
    <xf numFmtId="38" fontId="0" fillId="0" borderId="10" xfId="0" applyNumberFormat="1" applyBorder="1" applyAlignment="1"/>
    <xf numFmtId="0" fontId="1" fillId="0" borderId="8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0" fillId="0" borderId="11" xfId="0" applyBorder="1"/>
    <xf numFmtId="38" fontId="0" fillId="0" borderId="7" xfId="0" applyNumberFormat="1" applyBorder="1" applyAlignment="1">
      <alignment horizontal="center"/>
    </xf>
    <xf numFmtId="49" fontId="0" fillId="0" borderId="2" xfId="0" applyNumberFormat="1" applyBorder="1" applyAlignment="1">
      <alignment horizontal="center" wrapText="1"/>
    </xf>
    <xf numFmtId="49" fontId="0" fillId="0" borderId="5" xfId="0" applyNumberFormat="1" applyBorder="1" applyAlignment="1">
      <alignment horizontal="center" wrapText="1"/>
    </xf>
    <xf numFmtId="0" fontId="1" fillId="0" borderId="12" xfId="0" applyFont="1" applyBorder="1" applyAlignment="1">
      <alignment horizontal="center"/>
    </xf>
    <xf numFmtId="49" fontId="0" fillId="0" borderId="7" xfId="0" applyNumberFormat="1" applyBorder="1" applyAlignment="1">
      <alignment horizontal="center" wrapText="1"/>
    </xf>
    <xf numFmtId="0" fontId="2" fillId="0" borderId="0" xfId="0" applyFont="1"/>
    <xf numFmtId="17" fontId="1" fillId="0" borderId="6" xfId="0" applyNumberFormat="1" applyFont="1" applyBorder="1" applyAlignment="1">
      <alignment horizontal="center"/>
    </xf>
    <xf numFmtId="38" fontId="0" fillId="0" borderId="7" xfId="0" applyNumberFormat="1" applyBorder="1"/>
    <xf numFmtId="38" fontId="0" fillId="0" borderId="9" xfId="0" quotePrefix="1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10" xfId="0" quotePrefix="1" applyNumberForma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showGridLines="0" workbookViewId="0">
      <selection activeCell="A22" sqref="A22"/>
    </sheetView>
  </sheetViews>
  <sheetFormatPr defaultRowHeight="12.75" x14ac:dyDescent="0.2"/>
  <cols>
    <col min="1" max="1" width="42.7109375" customWidth="1"/>
    <col min="2" max="2" width="12.7109375" bestFit="1" customWidth="1"/>
    <col min="3" max="3" width="10.7109375" customWidth="1"/>
    <col min="4" max="4" width="15.28515625" bestFit="1" customWidth="1"/>
    <col min="5" max="6" width="10.7109375" customWidth="1"/>
    <col min="7" max="7" width="55.7109375" customWidth="1"/>
    <col min="8" max="8" width="2.7109375" customWidth="1"/>
  </cols>
  <sheetData>
    <row r="1" spans="1:7" x14ac:dyDescent="0.2">
      <c r="A1" s="30" t="s">
        <v>54</v>
      </c>
    </row>
    <row r="3" spans="1:7" x14ac:dyDescent="0.2">
      <c r="A3" s="1"/>
      <c r="B3" s="4"/>
      <c r="C3" s="7"/>
      <c r="D3" s="6"/>
      <c r="E3" s="6"/>
      <c r="F3" s="6" t="s">
        <v>44</v>
      </c>
      <c r="G3" s="8"/>
    </row>
    <row r="4" spans="1:7" x14ac:dyDescent="0.2">
      <c r="A4" s="16"/>
      <c r="B4" s="22" t="s">
        <v>11</v>
      </c>
      <c r="C4" s="23" t="s">
        <v>9</v>
      </c>
      <c r="D4" s="28" t="s">
        <v>10</v>
      </c>
      <c r="E4" s="28" t="s">
        <v>19</v>
      </c>
      <c r="F4" s="23" t="s">
        <v>28</v>
      </c>
      <c r="G4" s="24"/>
    </row>
    <row r="5" spans="1:7" x14ac:dyDescent="0.2">
      <c r="A5" s="9" t="s">
        <v>16</v>
      </c>
      <c r="B5" s="5" t="s">
        <v>12</v>
      </c>
      <c r="C5" s="9" t="s">
        <v>24</v>
      </c>
      <c r="D5" s="9" t="s">
        <v>24</v>
      </c>
      <c r="E5" s="9" t="s">
        <v>24</v>
      </c>
      <c r="F5" s="9" t="s">
        <v>24</v>
      </c>
      <c r="G5" s="9" t="s">
        <v>13</v>
      </c>
    </row>
    <row r="6" spans="1:7" ht="15" customHeight="1" x14ac:dyDescent="0.2">
      <c r="A6" s="2" t="s">
        <v>52</v>
      </c>
      <c r="B6" s="12" t="s">
        <v>17</v>
      </c>
      <c r="C6" s="18"/>
      <c r="D6" s="19">
        <v>1000</v>
      </c>
      <c r="E6" s="19"/>
      <c r="F6" s="19"/>
      <c r="G6" s="10" t="s">
        <v>29</v>
      </c>
    </row>
    <row r="7" spans="1:7" ht="15" customHeight="1" x14ac:dyDescent="0.2">
      <c r="A7" s="3" t="s">
        <v>1</v>
      </c>
      <c r="B7" s="13" t="s">
        <v>18</v>
      </c>
      <c r="C7" s="20"/>
      <c r="D7" s="21"/>
      <c r="E7" s="21">
        <v>4905</v>
      </c>
      <c r="F7" s="21"/>
      <c r="G7" s="11" t="s">
        <v>30</v>
      </c>
    </row>
    <row r="8" spans="1:7" ht="25.5" x14ac:dyDescent="0.2">
      <c r="A8" s="3" t="s">
        <v>2</v>
      </c>
      <c r="B8" s="13" t="s">
        <v>20</v>
      </c>
      <c r="C8" s="25"/>
      <c r="D8" s="25"/>
      <c r="E8" s="25"/>
      <c r="F8" s="25"/>
      <c r="G8" s="14" t="s">
        <v>42</v>
      </c>
    </row>
    <row r="9" spans="1:7" ht="15" customHeight="1" x14ac:dyDescent="0.2">
      <c r="A9" s="3" t="s">
        <v>3</v>
      </c>
      <c r="B9" s="13" t="s">
        <v>21</v>
      </c>
      <c r="C9" s="20"/>
      <c r="D9" s="21"/>
      <c r="E9" s="21">
        <v>48</v>
      </c>
      <c r="F9" s="21"/>
      <c r="G9" s="11" t="s">
        <v>32</v>
      </c>
    </row>
    <row r="10" spans="1:7" ht="15" customHeight="1" x14ac:dyDescent="0.2">
      <c r="A10" s="3" t="s">
        <v>4</v>
      </c>
      <c r="B10" s="13" t="s">
        <v>43</v>
      </c>
      <c r="C10" s="20">
        <v>53801</v>
      </c>
      <c r="D10" s="21">
        <v>1208100</v>
      </c>
      <c r="E10" s="21"/>
      <c r="F10" s="21"/>
      <c r="G10" s="11" t="s">
        <v>23</v>
      </c>
    </row>
    <row r="11" spans="1:7" ht="38.25" x14ac:dyDescent="0.2">
      <c r="A11" s="3" t="s">
        <v>5</v>
      </c>
      <c r="B11" s="13" t="s">
        <v>22</v>
      </c>
      <c r="C11" s="20"/>
      <c r="D11" s="21"/>
      <c r="E11" s="21">
        <v>10000</v>
      </c>
      <c r="F11" s="21"/>
      <c r="G11" s="14" t="s">
        <v>31</v>
      </c>
    </row>
    <row r="12" spans="1:7" ht="15" customHeight="1" x14ac:dyDescent="0.2">
      <c r="A12" s="8" t="s">
        <v>6</v>
      </c>
      <c r="B12" s="15" t="s">
        <v>33</v>
      </c>
      <c r="C12" s="20"/>
      <c r="D12" s="21"/>
      <c r="E12" s="21"/>
      <c r="F12" s="21"/>
      <c r="G12" s="11"/>
    </row>
    <row r="13" spans="1:7" ht="15" customHeight="1" x14ac:dyDescent="0.2">
      <c r="A13" s="16" t="s">
        <v>25</v>
      </c>
      <c r="B13" s="17"/>
      <c r="C13" s="20"/>
      <c r="D13" s="21"/>
      <c r="E13" s="21"/>
      <c r="F13" s="20">
        <v>2100</v>
      </c>
      <c r="G13" s="11" t="s">
        <v>34</v>
      </c>
    </row>
    <row r="14" spans="1:7" ht="15" customHeight="1" x14ac:dyDescent="0.2">
      <c r="A14" s="16" t="s">
        <v>26</v>
      </c>
      <c r="B14" s="15"/>
      <c r="C14" s="20"/>
      <c r="D14" s="21"/>
      <c r="E14" s="21"/>
      <c r="F14" s="20">
        <v>3500</v>
      </c>
      <c r="G14" s="11" t="s">
        <v>35</v>
      </c>
    </row>
    <row r="15" spans="1:7" ht="15" customHeight="1" x14ac:dyDescent="0.2">
      <c r="A15" s="2" t="s">
        <v>27</v>
      </c>
      <c r="B15" s="15"/>
      <c r="C15" s="20"/>
      <c r="D15" s="21"/>
      <c r="E15" s="21"/>
      <c r="F15" s="20">
        <v>7200</v>
      </c>
      <c r="G15" s="11" t="s">
        <v>36</v>
      </c>
    </row>
    <row r="16" spans="1:7" x14ac:dyDescent="0.2">
      <c r="A16" s="8" t="s">
        <v>7</v>
      </c>
      <c r="B16" s="29" t="s">
        <v>48</v>
      </c>
      <c r="C16" s="20">
        <v>75000</v>
      </c>
      <c r="D16" s="21">
        <v>150000</v>
      </c>
      <c r="E16" s="21"/>
      <c r="F16" s="21"/>
      <c r="G16" s="11"/>
    </row>
    <row r="17" spans="1:7" x14ac:dyDescent="0.2">
      <c r="A17" s="24" t="s">
        <v>49</v>
      </c>
      <c r="B17" s="27" t="s">
        <v>53</v>
      </c>
      <c r="C17" s="20">
        <v>40000</v>
      </c>
      <c r="D17" s="21"/>
      <c r="E17" s="21"/>
      <c r="F17" s="21"/>
      <c r="G17" s="11"/>
    </row>
    <row r="18" spans="1:7" x14ac:dyDescent="0.2">
      <c r="A18" s="10" t="s">
        <v>50</v>
      </c>
      <c r="B18" s="26"/>
      <c r="C18" s="20">
        <v>30000</v>
      </c>
      <c r="D18" s="21"/>
      <c r="E18" s="21"/>
      <c r="F18" s="21"/>
      <c r="G18" s="11"/>
    </row>
    <row r="19" spans="1:7" ht="15" customHeight="1" x14ac:dyDescent="0.2">
      <c r="A19" s="24" t="s">
        <v>14</v>
      </c>
      <c r="B19" s="13" t="s">
        <v>37</v>
      </c>
      <c r="C19" s="20"/>
      <c r="D19" s="21"/>
      <c r="E19" s="21"/>
      <c r="F19" s="21"/>
      <c r="G19" s="11"/>
    </row>
    <row r="20" spans="1:7" ht="15" customHeight="1" x14ac:dyDescent="0.2">
      <c r="A20" s="16" t="s">
        <v>41</v>
      </c>
      <c r="B20" s="13"/>
      <c r="C20" s="20"/>
      <c r="D20" s="21"/>
      <c r="E20" s="21">
        <v>10000</v>
      </c>
      <c r="F20" s="21"/>
      <c r="G20" s="11" t="s">
        <v>39</v>
      </c>
    </row>
    <row r="21" spans="1:7" ht="15" customHeight="1" x14ac:dyDescent="0.2">
      <c r="A21" s="2" t="s">
        <v>38</v>
      </c>
      <c r="B21" s="13"/>
      <c r="C21" s="20"/>
      <c r="D21" s="21"/>
      <c r="E21" s="21">
        <v>20000</v>
      </c>
      <c r="F21" s="21"/>
      <c r="G21" s="11" t="s">
        <v>40</v>
      </c>
    </row>
    <row r="22" spans="1:7" ht="15" customHeight="1" x14ac:dyDescent="0.2">
      <c r="A22" s="3" t="s">
        <v>8</v>
      </c>
      <c r="B22" s="13" t="s">
        <v>47</v>
      </c>
      <c r="C22" s="20">
        <v>34001</v>
      </c>
      <c r="D22" s="21">
        <v>104000</v>
      </c>
      <c r="E22" s="21"/>
      <c r="F22" s="21"/>
      <c r="G22" s="11" t="s">
        <v>23</v>
      </c>
    </row>
    <row r="26" spans="1:7" x14ac:dyDescent="0.2">
      <c r="A26" t="s">
        <v>15</v>
      </c>
    </row>
    <row r="27" spans="1:7" x14ac:dyDescent="0.2">
      <c r="A27" t="s">
        <v>46</v>
      </c>
    </row>
    <row r="28" spans="1:7" x14ac:dyDescent="0.2">
      <c r="A28" t="s">
        <v>45</v>
      </c>
    </row>
    <row r="30" spans="1:7" x14ac:dyDescent="0.2">
      <c r="A30" t="s">
        <v>51</v>
      </c>
    </row>
  </sheetData>
  <printOptions horizontalCentered="1"/>
  <pageMargins left="0" right="0" top="1" bottom="1" header="0.5" footer="0.5"/>
  <pageSetup paperSize="5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showGridLines="0" tabSelected="1" workbookViewId="0">
      <selection activeCell="A10" sqref="A10"/>
    </sheetView>
  </sheetViews>
  <sheetFormatPr defaultRowHeight="12.75" x14ac:dyDescent="0.2"/>
  <cols>
    <col min="1" max="1" width="32.7109375" customWidth="1"/>
    <col min="2" max="2" width="12.140625" customWidth="1"/>
    <col min="3" max="14" width="9.7109375" customWidth="1"/>
    <col min="15" max="15" width="2.7109375" customWidth="1"/>
  </cols>
  <sheetData>
    <row r="1" spans="1:14" x14ac:dyDescent="0.2">
      <c r="A1" s="30" t="s">
        <v>55</v>
      </c>
    </row>
    <row r="3" spans="1:14" x14ac:dyDescent="0.2">
      <c r="A3" s="1"/>
      <c r="B3" s="4"/>
      <c r="C3" s="36" t="s">
        <v>59</v>
      </c>
      <c r="D3" s="37"/>
      <c r="E3" s="37"/>
      <c r="F3" s="37"/>
      <c r="G3" s="37"/>
      <c r="H3" s="37"/>
      <c r="I3" s="37"/>
      <c r="J3" s="37"/>
      <c r="K3" s="37"/>
      <c r="L3" s="37"/>
      <c r="M3" s="37"/>
      <c r="N3" s="38"/>
    </row>
    <row r="4" spans="1:14" x14ac:dyDescent="0.2">
      <c r="A4" s="16"/>
      <c r="B4" s="22" t="s">
        <v>11</v>
      </c>
      <c r="C4" s="23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</row>
    <row r="5" spans="1:14" x14ac:dyDescent="0.2">
      <c r="A5" s="9" t="s">
        <v>16</v>
      </c>
      <c r="B5" s="5" t="s">
        <v>12</v>
      </c>
      <c r="C5" s="31">
        <v>36312</v>
      </c>
      <c r="D5" s="31">
        <v>36342</v>
      </c>
      <c r="E5" s="31">
        <v>36373</v>
      </c>
      <c r="F5" s="31">
        <v>36404</v>
      </c>
      <c r="G5" s="31">
        <v>36434</v>
      </c>
      <c r="H5" s="31">
        <v>36465</v>
      </c>
      <c r="I5" s="31">
        <v>36495</v>
      </c>
      <c r="J5" s="31">
        <v>36526</v>
      </c>
      <c r="K5" s="31">
        <v>36557</v>
      </c>
      <c r="L5" s="31">
        <v>36586</v>
      </c>
      <c r="M5" s="31">
        <v>36617</v>
      </c>
      <c r="N5" s="31">
        <v>36647</v>
      </c>
    </row>
    <row r="6" spans="1:14" ht="15" customHeight="1" x14ac:dyDescent="0.2">
      <c r="A6" s="2" t="s">
        <v>0</v>
      </c>
      <c r="B6" s="12" t="s">
        <v>17</v>
      </c>
      <c r="C6" s="18">
        <v>84</v>
      </c>
      <c r="D6" s="33" t="s">
        <v>57</v>
      </c>
      <c r="E6" s="19">
        <v>0</v>
      </c>
      <c r="F6" s="19">
        <v>78</v>
      </c>
      <c r="G6" s="19">
        <v>96</v>
      </c>
      <c r="H6" s="19">
        <v>113</v>
      </c>
      <c r="I6" s="19">
        <v>184</v>
      </c>
      <c r="J6" s="19">
        <v>187</v>
      </c>
      <c r="K6" s="19">
        <v>147</v>
      </c>
      <c r="L6" s="19">
        <v>112</v>
      </c>
      <c r="M6" s="19">
        <v>106</v>
      </c>
      <c r="N6" s="34" t="s">
        <v>58</v>
      </c>
    </row>
    <row r="7" spans="1:14" ht="15" customHeight="1" x14ac:dyDescent="0.2">
      <c r="A7" s="3" t="s">
        <v>1</v>
      </c>
      <c r="B7" s="13" t="s">
        <v>18</v>
      </c>
      <c r="C7" s="20">
        <v>11000</v>
      </c>
      <c r="D7" s="21">
        <v>11000</v>
      </c>
      <c r="E7" s="21">
        <v>11000</v>
      </c>
      <c r="F7" s="21">
        <v>10567</v>
      </c>
      <c r="G7" s="35" t="s">
        <v>57</v>
      </c>
      <c r="H7" s="21">
        <v>6885</v>
      </c>
      <c r="I7" s="21">
        <v>6586</v>
      </c>
      <c r="J7" s="21">
        <v>5767</v>
      </c>
      <c r="K7" s="21">
        <v>5361</v>
      </c>
      <c r="L7" s="21">
        <v>3761</v>
      </c>
      <c r="M7" s="35" t="s">
        <v>57</v>
      </c>
      <c r="N7" s="32">
        <v>5161</v>
      </c>
    </row>
    <row r="8" spans="1:14" x14ac:dyDescent="0.2">
      <c r="A8" s="3" t="s">
        <v>2</v>
      </c>
      <c r="B8" s="13" t="s">
        <v>20</v>
      </c>
      <c r="C8" s="20">
        <v>3</v>
      </c>
      <c r="D8" s="20">
        <v>3</v>
      </c>
      <c r="E8" s="20">
        <v>3</v>
      </c>
      <c r="F8" s="20">
        <v>3</v>
      </c>
      <c r="G8" s="20">
        <v>22</v>
      </c>
      <c r="H8" s="20">
        <v>36</v>
      </c>
      <c r="I8" s="20">
        <v>61</v>
      </c>
      <c r="J8" s="20">
        <v>63</v>
      </c>
      <c r="K8" s="20">
        <v>34</v>
      </c>
      <c r="L8" s="20">
        <v>22</v>
      </c>
      <c r="M8" s="20">
        <v>23</v>
      </c>
      <c r="N8" s="34" t="s">
        <v>58</v>
      </c>
    </row>
    <row r="9" spans="1:14" ht="15" customHeight="1" x14ac:dyDescent="0.2">
      <c r="A9" s="3" t="s">
        <v>3</v>
      </c>
      <c r="B9" s="13" t="s">
        <v>21</v>
      </c>
      <c r="C9" s="20">
        <v>18</v>
      </c>
      <c r="D9" s="21">
        <v>65</v>
      </c>
      <c r="E9" s="21">
        <v>22</v>
      </c>
      <c r="F9" s="21">
        <v>19</v>
      </c>
      <c r="G9" s="21">
        <v>22</v>
      </c>
      <c r="H9" s="21">
        <v>28</v>
      </c>
      <c r="I9" s="21">
        <v>53</v>
      </c>
      <c r="J9" s="21">
        <v>57</v>
      </c>
      <c r="K9" s="21">
        <v>38</v>
      </c>
      <c r="L9" s="21">
        <v>26</v>
      </c>
      <c r="M9" s="21">
        <v>21</v>
      </c>
      <c r="N9" s="34" t="s">
        <v>58</v>
      </c>
    </row>
    <row r="10" spans="1:14" ht="15" customHeight="1" x14ac:dyDescent="0.2">
      <c r="A10" s="3" t="s">
        <v>4</v>
      </c>
      <c r="B10" s="13" t="s">
        <v>43</v>
      </c>
      <c r="C10" s="20">
        <f>249+9281+36917+2800+52171</f>
        <v>101418</v>
      </c>
      <c r="D10" s="21">
        <f>210+10000+70431+2800+70982</f>
        <v>154423</v>
      </c>
      <c r="E10" s="21">
        <f>201+10000+36802+2800+86853</f>
        <v>136656</v>
      </c>
      <c r="F10" s="21">
        <f>160+10000+37532+2800+116363</f>
        <v>166855</v>
      </c>
      <c r="G10" s="21">
        <f>185+10000+37981+2800+84199</f>
        <v>135165</v>
      </c>
      <c r="H10" s="21">
        <f>220+10000+38380+2800+59386</f>
        <v>110786</v>
      </c>
      <c r="I10" s="21">
        <f>221+10000+39747+2800+188695</f>
        <v>241463</v>
      </c>
      <c r="J10" s="21">
        <f>236+10000+59097+2800+185640</f>
        <v>257773</v>
      </c>
      <c r="K10" s="21">
        <f>147+10000+54637+2800+147403</f>
        <v>214987</v>
      </c>
      <c r="L10" s="21">
        <f>143+10000+39036+2800+131832</f>
        <v>183811</v>
      </c>
      <c r="M10" s="21">
        <f>191+10000+41389+2800+104882</f>
        <v>159262</v>
      </c>
      <c r="N10" s="32"/>
    </row>
    <row r="11" spans="1:14" x14ac:dyDescent="0.2">
      <c r="A11" s="3" t="s">
        <v>5</v>
      </c>
      <c r="B11" s="13" t="s">
        <v>22</v>
      </c>
      <c r="C11" s="25" t="s">
        <v>56</v>
      </c>
      <c r="D11" s="25" t="s">
        <v>56</v>
      </c>
      <c r="E11" s="25" t="s">
        <v>56</v>
      </c>
      <c r="F11" s="25" t="s">
        <v>56</v>
      </c>
      <c r="G11" s="25" t="s">
        <v>56</v>
      </c>
      <c r="H11" s="25" t="s">
        <v>56</v>
      </c>
      <c r="I11" s="25" t="s">
        <v>56</v>
      </c>
      <c r="J11" s="25" t="s">
        <v>56</v>
      </c>
      <c r="K11" s="25" t="s">
        <v>56</v>
      </c>
      <c r="L11" s="25" t="s">
        <v>56</v>
      </c>
      <c r="M11" s="20">
        <v>9693</v>
      </c>
      <c r="N11" s="32">
        <v>9985</v>
      </c>
    </row>
    <row r="12" spans="1:14" ht="15" customHeight="1" x14ac:dyDescent="0.2">
      <c r="A12" s="8" t="s">
        <v>6</v>
      </c>
      <c r="B12" s="15" t="s">
        <v>33</v>
      </c>
      <c r="C12" s="25" t="s">
        <v>56</v>
      </c>
      <c r="D12" s="25" t="s">
        <v>56</v>
      </c>
      <c r="E12" s="25" t="s">
        <v>56</v>
      </c>
      <c r="F12" s="21">
        <v>750</v>
      </c>
      <c r="G12" s="21">
        <v>2055</v>
      </c>
      <c r="H12" s="21">
        <v>2587</v>
      </c>
      <c r="I12" s="21">
        <v>4917</v>
      </c>
      <c r="J12" s="21">
        <v>5420</v>
      </c>
      <c r="K12" s="21">
        <v>4942</v>
      </c>
      <c r="L12" s="21">
        <v>1602</v>
      </c>
      <c r="M12" s="21">
        <v>3550</v>
      </c>
      <c r="N12" s="32">
        <v>2239</v>
      </c>
    </row>
    <row r="13" spans="1:14" x14ac:dyDescent="0.2">
      <c r="A13" s="8" t="s">
        <v>62</v>
      </c>
      <c r="B13" s="29" t="s">
        <v>53</v>
      </c>
      <c r="C13" s="20">
        <v>40000</v>
      </c>
      <c r="D13" s="20">
        <v>40000</v>
      </c>
      <c r="E13" s="20">
        <v>40000</v>
      </c>
      <c r="F13" s="20">
        <v>40000</v>
      </c>
      <c r="G13" s="21">
        <v>30645</v>
      </c>
      <c r="H13" s="21">
        <v>30000</v>
      </c>
      <c r="I13" s="21">
        <v>28911</v>
      </c>
      <c r="J13" s="21">
        <v>29516</v>
      </c>
      <c r="K13" s="21">
        <v>30000</v>
      </c>
      <c r="L13" s="21">
        <v>30000</v>
      </c>
      <c r="M13" s="21">
        <v>30000</v>
      </c>
      <c r="N13" s="21">
        <v>30000</v>
      </c>
    </row>
    <row r="14" spans="1:14" x14ac:dyDescent="0.2">
      <c r="A14" s="10" t="s">
        <v>61</v>
      </c>
      <c r="B14" s="26" t="s">
        <v>48</v>
      </c>
      <c r="C14" s="20">
        <v>82689</v>
      </c>
      <c r="D14" s="21">
        <v>94720</v>
      </c>
      <c r="E14" s="21">
        <v>89182</v>
      </c>
      <c r="F14" s="21">
        <v>20000</v>
      </c>
      <c r="G14" s="21">
        <v>64346</v>
      </c>
      <c r="H14" s="21">
        <v>35000</v>
      </c>
      <c r="I14" s="21">
        <v>29483</v>
      </c>
      <c r="J14" s="21">
        <v>25484</v>
      </c>
      <c r="K14" s="21">
        <v>25000</v>
      </c>
      <c r="L14" s="21">
        <v>25000</v>
      </c>
      <c r="M14" s="21">
        <v>20000</v>
      </c>
      <c r="N14" s="32">
        <v>40000</v>
      </c>
    </row>
    <row r="15" spans="1:14" ht="15" customHeight="1" x14ac:dyDescent="0.2">
      <c r="A15" s="24" t="s">
        <v>14</v>
      </c>
      <c r="B15" s="13" t="s">
        <v>37</v>
      </c>
      <c r="C15" s="20">
        <v>78</v>
      </c>
      <c r="D15" s="21">
        <v>3327</v>
      </c>
      <c r="E15" s="21">
        <v>2620</v>
      </c>
      <c r="F15" s="21">
        <v>1645</v>
      </c>
      <c r="G15" s="21">
        <v>2256</v>
      </c>
      <c r="H15" s="21">
        <v>363</v>
      </c>
      <c r="I15" s="21">
        <v>1296</v>
      </c>
      <c r="J15" s="21">
        <v>2698</v>
      </c>
      <c r="K15" s="21">
        <v>369</v>
      </c>
      <c r="L15" s="35" t="s">
        <v>57</v>
      </c>
      <c r="M15" s="21">
        <v>628</v>
      </c>
      <c r="N15" s="34" t="s">
        <v>58</v>
      </c>
    </row>
    <row r="16" spans="1:14" ht="15" customHeight="1" x14ac:dyDescent="0.2">
      <c r="A16" s="3" t="s">
        <v>8</v>
      </c>
      <c r="B16" s="13" t="s">
        <v>47</v>
      </c>
      <c r="C16" s="20">
        <v>18926</v>
      </c>
      <c r="D16" s="21">
        <v>11959</v>
      </c>
      <c r="E16" s="21">
        <v>11545</v>
      </c>
      <c r="F16" s="21">
        <v>11390</v>
      </c>
      <c r="G16" s="21">
        <v>11017</v>
      </c>
      <c r="H16" s="21">
        <v>12021</v>
      </c>
      <c r="I16" s="21">
        <v>11401</v>
      </c>
      <c r="J16" s="21">
        <v>10860</v>
      </c>
      <c r="K16" s="21">
        <v>11868</v>
      </c>
      <c r="L16" s="21">
        <v>11751</v>
      </c>
      <c r="M16" s="21">
        <v>11543</v>
      </c>
      <c r="N16" s="34" t="s">
        <v>58</v>
      </c>
    </row>
    <row r="19" spans="1:1" x14ac:dyDescent="0.2">
      <c r="A19" t="s">
        <v>15</v>
      </c>
    </row>
    <row r="20" spans="1:1" x14ac:dyDescent="0.2">
      <c r="A20" t="s">
        <v>46</v>
      </c>
    </row>
    <row r="22" spans="1:1" x14ac:dyDescent="0.2">
      <c r="A22" t="s">
        <v>60</v>
      </c>
    </row>
  </sheetData>
  <mergeCells count="1">
    <mergeCell ref="C3:N3"/>
  </mergeCells>
  <printOptions horizontalCentered="1"/>
  <pageMargins left="0" right="0" top="0.75" bottom="0.75" header="0.5" footer="0.5"/>
  <pageSetup paperSize="5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Contractual Volumes</vt:lpstr>
      <vt:lpstr>Actual Volumes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Cheryl D. King</dc:creator>
  <cp:lastModifiedBy>Jan Havlíček</cp:lastModifiedBy>
  <cp:lastPrinted>2000-06-07T22:54:55Z</cp:lastPrinted>
  <dcterms:created xsi:type="dcterms:W3CDTF">2000-05-23T17:54:53Z</dcterms:created>
  <dcterms:modified xsi:type="dcterms:W3CDTF">2023-09-10T14:40:56Z</dcterms:modified>
</cp:coreProperties>
</file>