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C2E79F-E457-4F83-A6D9-2D177990005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B7" i="1"/>
  <c r="D7" i="1"/>
  <c r="B8" i="1"/>
  <c r="D8" i="1"/>
  <c r="D10" i="1"/>
  <c r="D11" i="1"/>
  <c r="B12" i="1"/>
  <c r="D12" i="1"/>
  <c r="D14" i="1"/>
  <c r="C16" i="1"/>
  <c r="D16" i="1"/>
  <c r="C19" i="1"/>
  <c r="D19" i="1"/>
  <c r="D22" i="1"/>
</calcChain>
</file>

<file path=xl/sharedStrings.xml><?xml version="1.0" encoding="utf-8"?>
<sst xmlns="http://schemas.openxmlformats.org/spreadsheetml/2006/main" count="21" uniqueCount="21">
  <si>
    <t>Franklin Adkins</t>
  </si>
  <si>
    <t>Volume</t>
  </si>
  <si>
    <t>Less CNR Gathering:</t>
  </si>
  <si>
    <t xml:space="preserve">   ($3.075 - $6.44 = $3.365)</t>
  </si>
  <si>
    <t xml:space="preserve">   ($3.075 - $5.29 = $2.215)</t>
  </si>
  <si>
    <t>Totals</t>
  </si>
  <si>
    <t>Price</t>
  </si>
  <si>
    <t>Less: MarkWest Processing</t>
  </si>
  <si>
    <t>Less:  March contractual commitment:</t>
  </si>
  <si>
    <r>
      <t>as posted in</t>
    </r>
    <r>
      <rPr>
        <u/>
        <sz val="10"/>
        <rFont val="Arial"/>
        <family val="2"/>
      </rPr>
      <t xml:space="preserve"> </t>
    </r>
    <r>
      <rPr>
        <i/>
        <u/>
        <sz val="10"/>
        <rFont val="Arial"/>
        <family val="2"/>
      </rPr>
      <t>Inside FERC's Gas Market Report</t>
    </r>
    <r>
      <rPr>
        <sz val="10"/>
        <rFont val="Arial"/>
      </rPr>
      <t xml:space="preserve"> from the contract price of $3.075 multiplied</t>
    </r>
  </si>
  <si>
    <t>by the contract volume of 13,000 Dth.</t>
  </si>
  <si>
    <t>Less:  February contractual commitment</t>
  </si>
  <si>
    <t>January contractual commitment</t>
  </si>
  <si>
    <t>January excess volume at Index</t>
  </si>
  <si>
    <t>Less: CNR Meter Fees</t>
  </si>
  <si>
    <t xml:space="preserve">       Balance Due before February and March</t>
  </si>
  <si>
    <t xml:space="preserve">       contractual commitments</t>
  </si>
  <si>
    <r>
      <t>Note</t>
    </r>
    <r>
      <rPr>
        <sz val="10"/>
        <rFont val="Arial"/>
      </rPr>
      <t>:  February and March contractual commitment deductions are calculated by</t>
    </r>
  </si>
  <si>
    <t>subtracting the first of the month index for spot gas delivered to Columbia Gas Transmission</t>
  </si>
  <si>
    <t>Calculation of January 2001 Payment</t>
  </si>
  <si>
    <t>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</si>
</sst>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4" fontId="0" fillId="0" borderId="0" xfId="2" applyFont="1"/>
    <xf numFmtId="166" fontId="0" fillId="0" borderId="0" xfId="2" applyNumberFormat="1" applyFont="1"/>
    <xf numFmtId="44" fontId="0" fillId="0" borderId="0" xfId="2" applyNumberFormat="1" applyFont="1"/>
    <xf numFmtId="44" fontId="0" fillId="0" borderId="0" xfId="0" applyNumberFormat="1"/>
    <xf numFmtId="165" fontId="0" fillId="0" borderId="1" xfId="0" applyNumberFormat="1" applyBorder="1"/>
    <xf numFmtId="166" fontId="0" fillId="0" borderId="1" xfId="2" applyNumberFormat="1" applyFont="1" applyBorder="1"/>
    <xf numFmtId="44" fontId="0" fillId="0" borderId="1" xfId="2" applyFont="1" applyBorder="1"/>
    <xf numFmtId="43" fontId="0" fillId="0" borderId="1" xfId="1" applyFont="1" applyBorder="1"/>
    <xf numFmtId="0" fontId="3" fillId="0" borderId="0" xfId="0" applyFont="1" applyAlignment="1">
      <alignment horizontal="center"/>
    </xf>
    <xf numFmtId="0" fontId="6" fillId="0" borderId="0" xfId="0" applyFont="1"/>
    <xf numFmtId="44" fontId="0" fillId="0" borderId="2" xfId="0" applyNumberFormat="1" applyBorder="1"/>
    <xf numFmtId="0" fontId="7" fillId="0" borderId="0" xfId="0" applyFont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2" sqref="A22"/>
    </sheetView>
  </sheetViews>
  <sheetFormatPr defaultRowHeight="12.75" x14ac:dyDescent="0.2"/>
  <cols>
    <col min="1" max="1" width="39" customWidth="1"/>
    <col min="2" max="2" width="11.28515625" bestFit="1" customWidth="1"/>
    <col min="4" max="4" width="15" customWidth="1"/>
  </cols>
  <sheetData>
    <row r="1" spans="1:4" ht="18" customHeight="1" x14ac:dyDescent="0.2">
      <c r="A1" s="15" t="s">
        <v>0</v>
      </c>
    </row>
    <row r="2" spans="1:4" ht="15.75" customHeight="1" x14ac:dyDescent="0.2">
      <c r="A2" s="16" t="s">
        <v>19</v>
      </c>
    </row>
    <row r="5" spans="1:4" x14ac:dyDescent="0.2">
      <c r="B5" s="12" t="s">
        <v>1</v>
      </c>
      <c r="C5" s="12" t="s">
        <v>6</v>
      </c>
      <c r="D5" s="12" t="s">
        <v>5</v>
      </c>
    </row>
    <row r="6" spans="1:4" ht="15.75" customHeight="1" x14ac:dyDescent="0.2">
      <c r="A6" t="s">
        <v>12</v>
      </c>
      <c r="B6" s="2">
        <v>13000</v>
      </c>
      <c r="C6" s="5">
        <v>3.0750000000000002</v>
      </c>
      <c r="D6" s="6">
        <f>+B6*C6</f>
        <v>39975</v>
      </c>
    </row>
    <row r="7" spans="1:4" x14ac:dyDescent="0.2">
      <c r="A7" t="s">
        <v>13</v>
      </c>
      <c r="B7" s="8">
        <f>18258-B6</f>
        <v>5258</v>
      </c>
      <c r="C7" s="9">
        <v>10.53</v>
      </c>
      <c r="D7" s="11">
        <f>+B7*C7</f>
        <v>55366.74</v>
      </c>
    </row>
    <row r="8" spans="1:4" x14ac:dyDescent="0.2">
      <c r="B8" s="3">
        <f>SUM(B6:B7)</f>
        <v>18258</v>
      </c>
      <c r="D8" s="7">
        <f>SUM(D6:D7)</f>
        <v>95341.739999999991</v>
      </c>
    </row>
    <row r="9" spans="1:4" x14ac:dyDescent="0.2">
      <c r="B9" s="3"/>
      <c r="D9" s="7"/>
    </row>
    <row r="10" spans="1:4" x14ac:dyDescent="0.2">
      <c r="A10" t="s">
        <v>2</v>
      </c>
      <c r="B10" s="2">
        <v>18258</v>
      </c>
      <c r="C10" s="4">
        <v>0.32</v>
      </c>
      <c r="D10" s="1">
        <f>-B10*C10</f>
        <v>-5842.56</v>
      </c>
    </row>
    <row r="11" spans="1:4" x14ac:dyDescent="0.2">
      <c r="A11" t="s">
        <v>14</v>
      </c>
      <c r="B11" s="2">
        <v>10</v>
      </c>
      <c r="C11" s="4">
        <v>25</v>
      </c>
      <c r="D11" s="1">
        <f>-B11*C11</f>
        <v>-250</v>
      </c>
    </row>
    <row r="12" spans="1:4" x14ac:dyDescent="0.2">
      <c r="A12" t="s">
        <v>7</v>
      </c>
      <c r="B12" s="3">
        <f>+B10-1355</f>
        <v>16903</v>
      </c>
      <c r="C12" s="4">
        <v>0.03</v>
      </c>
      <c r="D12" s="11">
        <f>-B12*C12</f>
        <v>-507.09</v>
      </c>
    </row>
    <row r="13" spans="1:4" x14ac:dyDescent="0.2">
      <c r="A13" t="s">
        <v>15</v>
      </c>
      <c r="B13" s="2"/>
    </row>
    <row r="14" spans="1:4" x14ac:dyDescent="0.2">
      <c r="A14" t="s">
        <v>16</v>
      </c>
      <c r="B14" s="2"/>
      <c r="D14" s="7">
        <f>SUM(D8:D12)</f>
        <v>88742.09</v>
      </c>
    </row>
    <row r="15" spans="1:4" x14ac:dyDescent="0.2">
      <c r="B15" s="2"/>
      <c r="D15" s="7"/>
    </row>
    <row r="16" spans="1:4" x14ac:dyDescent="0.2">
      <c r="A16" t="s">
        <v>11</v>
      </c>
      <c r="B16" s="2">
        <v>13000</v>
      </c>
      <c r="C16" s="5">
        <f>3.075-6.44</f>
        <v>-3.3650000000000002</v>
      </c>
      <c r="D16" s="4">
        <f>+B16*C16</f>
        <v>-43745</v>
      </c>
    </row>
    <row r="17" spans="1:4" x14ac:dyDescent="0.2">
      <c r="A17" t="s">
        <v>3</v>
      </c>
      <c r="B17" s="2"/>
    </row>
    <row r="18" spans="1:4" x14ac:dyDescent="0.2">
      <c r="B18" s="2"/>
    </row>
    <row r="19" spans="1:4" x14ac:dyDescent="0.2">
      <c r="A19" t="s">
        <v>8</v>
      </c>
      <c r="B19" s="2">
        <v>13000</v>
      </c>
      <c r="C19" s="5">
        <f>3.075-5.29</f>
        <v>-2.2149999999999999</v>
      </c>
      <c r="D19" s="10">
        <f>+B19*C19</f>
        <v>-28794.999999999996</v>
      </c>
    </row>
    <row r="20" spans="1:4" x14ac:dyDescent="0.2">
      <c r="A20" t="s">
        <v>4</v>
      </c>
      <c r="B20" s="2"/>
      <c r="C20" s="5"/>
      <c r="D20" s="4"/>
    </row>
    <row r="21" spans="1:4" x14ac:dyDescent="0.2">
      <c r="B21" s="2"/>
    </row>
    <row r="22" spans="1:4" ht="13.5" thickBot="1" x14ac:dyDescent="0.25">
      <c r="A22" t="s">
        <v>20</v>
      </c>
      <c r="B22" s="2"/>
      <c r="D22" s="14">
        <f>+D14+D16+D19</f>
        <v>16202.09</v>
      </c>
    </row>
    <row r="23" spans="1:4" ht="13.5" thickTop="1" x14ac:dyDescent="0.2">
      <c r="B23" s="2"/>
    </row>
    <row r="24" spans="1:4" x14ac:dyDescent="0.2">
      <c r="B24" s="2"/>
    </row>
    <row r="25" spans="1:4" x14ac:dyDescent="0.2">
      <c r="A25" s="13" t="s">
        <v>17</v>
      </c>
    </row>
    <row r="26" spans="1:4" x14ac:dyDescent="0.2">
      <c r="A26" t="s">
        <v>18</v>
      </c>
    </row>
    <row r="27" spans="1:4" x14ac:dyDescent="0.2">
      <c r="A27" t="s">
        <v>9</v>
      </c>
    </row>
    <row r="28" spans="1:4" x14ac:dyDescent="0.2">
      <c r="A28" t="s">
        <v>10</v>
      </c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dcterms:created xsi:type="dcterms:W3CDTF">2001-03-13T18:35:31Z</dcterms:created>
  <dcterms:modified xsi:type="dcterms:W3CDTF">2023-09-10T14:46:48Z</dcterms:modified>
</cp:coreProperties>
</file>